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E:\刘畅学习（大学）\MTH305\Lab\lab2\"/>
    </mc:Choice>
  </mc:AlternateContent>
  <xr:revisionPtr revIDLastSave="0" documentId="13_ncr:1_{77C6C69D-A275-4855-8662-D4B23C00A9FF}" xr6:coauthVersionLast="47" xr6:coauthVersionMax="47" xr10:uidLastSave="{00000000-0000-0000-0000-000000000000}"/>
  <bookViews>
    <workbookView xWindow="-110" yWindow="-110" windowWidth="25820" windowHeight="15500" activeTab="2" xr2:uid="{349F47A5-AA66-FD42-84C2-961D245BAC69}"/>
  </bookViews>
  <sheets>
    <sheet name="EWMA" sheetId="1" r:id="rId1"/>
    <sheet name="Basic GARCH" sheetId="2" r:id="rId2"/>
    <sheet name="Var target" sheetId="3" r:id="rId3"/>
    <sheet name="Vasicek model" sheetId="5" r:id="rId4"/>
    <sheet name="Basic GARCH - replication" sheetId="4" r:id="rId5"/>
    <sheet name="Vasicek model - replication" sheetId="6" r:id="rId6"/>
  </sheets>
  <definedNames>
    <definedName name="solver_adj" localSheetId="1" hidden="1">'Basic GARCH'!$B$1283:$B$1285</definedName>
    <definedName name="solver_adj" localSheetId="0" hidden="1">EWMA!$D$1283</definedName>
    <definedName name="solver_adj" localSheetId="2" hidden="1">'Var target'!$B$1283:$B$1284</definedName>
    <definedName name="solver_adj" localSheetId="3" hidden="1">'Vasicek model'!$B$3:$B$4</definedName>
    <definedName name="solver_cvg" localSheetId="1" hidden="1">0.0001</definedName>
    <definedName name="solver_cvg" localSheetId="0" hidden="1">0.0001</definedName>
    <definedName name="solver_cvg" localSheetId="2" hidden="1">0.0001</definedName>
    <definedName name="solver_cvg" localSheetId="3" hidden="1">0.0001</definedName>
    <definedName name="solver_drv" localSheetId="1" hidden="1">1</definedName>
    <definedName name="solver_drv" localSheetId="0" hidden="1">1</definedName>
    <definedName name="solver_drv" localSheetId="2" hidden="1">1</definedName>
    <definedName name="solver_drv" localSheetId="3" hidden="1">1</definedName>
    <definedName name="solver_eng" localSheetId="1" hidden="1">1</definedName>
    <definedName name="solver_eng" localSheetId="0" hidden="1">1</definedName>
    <definedName name="solver_eng" localSheetId="2" hidden="1">1</definedName>
    <definedName name="solver_eng" localSheetId="3" hidden="1">1</definedName>
    <definedName name="solver_itr" localSheetId="1" hidden="1">2147483647</definedName>
    <definedName name="solver_itr" localSheetId="0" hidden="1">2147483647</definedName>
    <definedName name="solver_itr" localSheetId="2" hidden="1">2147483647</definedName>
    <definedName name="solver_itr" localSheetId="3" hidden="1">2147483647</definedName>
    <definedName name="solver_lhs1" localSheetId="1" hidden="1">'Basic GARCH'!$C$1283</definedName>
    <definedName name="solver_lhs1" localSheetId="0" hidden="1">EWMA!$D$1283</definedName>
    <definedName name="solver_lhs1" localSheetId="2" hidden="1">'Var target'!$C$1283</definedName>
    <definedName name="solver_lhs1" localSheetId="3" hidden="1">'Vasicek model'!$B$3</definedName>
    <definedName name="solver_lhs2" localSheetId="1" hidden="1">'Basic GARCH'!$C$1284</definedName>
    <definedName name="solver_lhs2" localSheetId="0" hidden="1">EWMA!$D$1283</definedName>
    <definedName name="solver_lhs2" localSheetId="2" hidden="1">'Var target'!$C$1284</definedName>
    <definedName name="solver_lhs2" localSheetId="3" hidden="1">'Vasicek model'!$B$3</definedName>
    <definedName name="solver_lhs3" localSheetId="1" hidden="1">'Basic GARCH'!$C$1284</definedName>
    <definedName name="solver_lhs3" localSheetId="2" hidden="1">'Var target'!$C$1284</definedName>
    <definedName name="solver_lhs3" localSheetId="3" hidden="1">'Vasicek model'!$B$4</definedName>
    <definedName name="solver_lhs4" localSheetId="1" hidden="1">'Basic GARCH'!$C$1285</definedName>
    <definedName name="solver_lhs4" localSheetId="2" hidden="1">'Var target'!$C$1285</definedName>
    <definedName name="solver_lhs4" localSheetId="3" hidden="1">'Vasicek model'!$B$4</definedName>
    <definedName name="solver_lhs5" localSheetId="1" hidden="1">'Basic GARCH'!$C$1285</definedName>
    <definedName name="solver_lhs5" localSheetId="2" hidden="1">'Var target'!$C$1285</definedName>
    <definedName name="solver_lin" localSheetId="1" hidden="1">2</definedName>
    <definedName name="solver_lin" localSheetId="0" hidden="1">2</definedName>
    <definedName name="solver_lin" localSheetId="2" hidden="1">2</definedName>
    <definedName name="solver_lin" localSheetId="3" hidden="1">2</definedName>
    <definedName name="solver_mip" localSheetId="1" hidden="1">2147483647</definedName>
    <definedName name="solver_mip" localSheetId="0" hidden="1">2147483647</definedName>
    <definedName name="solver_mip" localSheetId="2" hidden="1">2147483647</definedName>
    <definedName name="solver_mip" localSheetId="3" hidden="1">2147483647</definedName>
    <definedName name="solver_mni" localSheetId="1" hidden="1">30</definedName>
    <definedName name="solver_mni" localSheetId="0" hidden="1">30</definedName>
    <definedName name="solver_mni" localSheetId="2" hidden="1">30</definedName>
    <definedName name="solver_mni" localSheetId="3" hidden="1">30</definedName>
    <definedName name="solver_mrt" localSheetId="1" hidden="1">0.075</definedName>
    <definedName name="solver_mrt" localSheetId="0" hidden="1">0.075</definedName>
    <definedName name="solver_mrt" localSheetId="2" hidden="1">0.075</definedName>
    <definedName name="solver_mrt" localSheetId="3" hidden="1">0.075</definedName>
    <definedName name="solver_msl" localSheetId="1" hidden="1">2</definedName>
    <definedName name="solver_msl" localSheetId="0" hidden="1">2</definedName>
    <definedName name="solver_msl" localSheetId="2" hidden="1">2</definedName>
    <definedName name="solver_msl" localSheetId="3" hidden="1">2</definedName>
    <definedName name="solver_neg" localSheetId="1" hidden="1">1</definedName>
    <definedName name="solver_neg" localSheetId="0" hidden="1">1</definedName>
    <definedName name="solver_neg" localSheetId="2" hidden="1">1</definedName>
    <definedName name="solver_neg" localSheetId="3" hidden="1">1</definedName>
    <definedName name="solver_nod" localSheetId="1" hidden="1">2147483647</definedName>
    <definedName name="solver_nod" localSheetId="0" hidden="1">2147483647</definedName>
    <definedName name="solver_nod" localSheetId="2" hidden="1">2147483647</definedName>
    <definedName name="solver_nod" localSheetId="3" hidden="1">2147483647</definedName>
    <definedName name="solver_num" localSheetId="1" hidden="1">5</definedName>
    <definedName name="solver_num" localSheetId="0" hidden="1">2</definedName>
    <definedName name="solver_num" localSheetId="2" hidden="1">5</definedName>
    <definedName name="solver_num" localSheetId="3" hidden="1">4</definedName>
    <definedName name="solver_opt" localSheetId="1" hidden="1">'Basic GARCH'!$E$1283</definedName>
    <definedName name="solver_opt" localSheetId="0" hidden="1">EWMA!$H$1283</definedName>
    <definedName name="solver_opt" localSheetId="2" hidden="1">'Var target'!$E$1283</definedName>
    <definedName name="solver_opt" localSheetId="3" hidden="1">'Vasicek model'!$D$3</definedName>
    <definedName name="solver_pre" localSheetId="1" hidden="1">0.000001</definedName>
    <definedName name="solver_pre" localSheetId="0" hidden="1">0.000001</definedName>
    <definedName name="solver_pre" localSheetId="2" hidden="1">0.000001</definedName>
    <definedName name="solver_pre" localSheetId="3" hidden="1">0.000001</definedName>
    <definedName name="solver_rbv" localSheetId="1" hidden="1">1</definedName>
    <definedName name="solver_rbv" localSheetId="0" hidden="1">1</definedName>
    <definedName name="solver_rbv" localSheetId="2" hidden="1">1</definedName>
    <definedName name="solver_rbv" localSheetId="3" hidden="1">1</definedName>
    <definedName name="solver_rel1" localSheetId="1" hidden="1">3</definedName>
    <definedName name="solver_rel1" localSheetId="0" hidden="1">1</definedName>
    <definedName name="solver_rel1" localSheetId="2" hidden="1">3</definedName>
    <definedName name="solver_rel1" localSheetId="3" hidden="1">1</definedName>
    <definedName name="solver_rel2" localSheetId="1" hidden="1">1</definedName>
    <definedName name="solver_rel2" localSheetId="0" hidden="1">3</definedName>
    <definedName name="solver_rel2" localSheetId="2" hidden="1">1</definedName>
    <definedName name="solver_rel2" localSheetId="3" hidden="1">3</definedName>
    <definedName name="solver_rel3" localSheetId="1" hidden="1">3</definedName>
    <definedName name="solver_rel3" localSheetId="2" hidden="1">3</definedName>
    <definedName name="solver_rel3" localSheetId="3" hidden="1">1</definedName>
    <definedName name="solver_rel4" localSheetId="1" hidden="1">1</definedName>
    <definedName name="solver_rel4" localSheetId="2" hidden="1">1</definedName>
    <definedName name="solver_rel4" localSheetId="3" hidden="1">3</definedName>
    <definedName name="solver_rel5" localSheetId="1" hidden="1">3</definedName>
    <definedName name="solver_rel5" localSheetId="2" hidden="1">3</definedName>
    <definedName name="solver_rhs1" localSheetId="1" hidden="1">0</definedName>
    <definedName name="solver_rhs1" localSheetId="0" hidden="1">1</definedName>
    <definedName name="solver_rhs1" localSheetId="2" hidden="1">0</definedName>
    <definedName name="solver_rhs1" localSheetId="3" hidden="1">1</definedName>
    <definedName name="solver_rhs2" localSheetId="1" hidden="1">1</definedName>
    <definedName name="solver_rhs2" localSheetId="0" hidden="1">0</definedName>
    <definedName name="solver_rhs2" localSheetId="2" hidden="1">1</definedName>
    <definedName name="solver_rhs2" localSheetId="3" hidden="1">0</definedName>
    <definedName name="solver_rhs3" localSheetId="1" hidden="1">0</definedName>
    <definedName name="solver_rhs3" localSheetId="2" hidden="1">0</definedName>
    <definedName name="solver_rhs3" localSheetId="3" hidden="1">1</definedName>
    <definedName name="solver_rhs4" localSheetId="1" hidden="1">1</definedName>
    <definedName name="solver_rhs4" localSheetId="2" hidden="1">1</definedName>
    <definedName name="solver_rhs4" localSheetId="3" hidden="1">0</definedName>
    <definedName name="solver_rhs5" localSheetId="1" hidden="1">0</definedName>
    <definedName name="solver_rhs5" localSheetId="2" hidden="1">0</definedName>
    <definedName name="solver_rlx" localSheetId="1" hidden="1">2</definedName>
    <definedName name="solver_rlx" localSheetId="0" hidden="1">2</definedName>
    <definedName name="solver_rlx" localSheetId="2" hidden="1">2</definedName>
    <definedName name="solver_rlx" localSheetId="3" hidden="1">2</definedName>
    <definedName name="solver_rsd" localSheetId="1" hidden="1">0</definedName>
    <definedName name="solver_rsd" localSheetId="0" hidden="1">0</definedName>
    <definedName name="solver_rsd" localSheetId="2" hidden="1">0</definedName>
    <definedName name="solver_rsd" localSheetId="3" hidden="1">0</definedName>
    <definedName name="solver_scl" localSheetId="1" hidden="1">1</definedName>
    <definedName name="solver_scl" localSheetId="0" hidden="1">1</definedName>
    <definedName name="solver_scl" localSheetId="2" hidden="1">1</definedName>
    <definedName name="solver_scl" localSheetId="3" hidden="1">1</definedName>
    <definedName name="solver_sho" localSheetId="1" hidden="1">2</definedName>
    <definedName name="solver_sho" localSheetId="0" hidden="1">2</definedName>
    <definedName name="solver_sho" localSheetId="2" hidden="1">2</definedName>
    <definedName name="solver_sho" localSheetId="3" hidden="1">2</definedName>
    <definedName name="solver_ssz" localSheetId="1" hidden="1">100</definedName>
    <definedName name="solver_ssz" localSheetId="0" hidden="1">100</definedName>
    <definedName name="solver_ssz" localSheetId="2" hidden="1">100</definedName>
    <definedName name="solver_ssz" localSheetId="3" hidden="1">100</definedName>
    <definedName name="solver_tim" localSheetId="1" hidden="1">2147483647</definedName>
    <definedName name="solver_tim" localSheetId="0" hidden="1">2147483647</definedName>
    <definedName name="solver_tim" localSheetId="2" hidden="1">2147483647</definedName>
    <definedName name="solver_tim" localSheetId="3" hidden="1">2147483647</definedName>
    <definedName name="solver_tol" localSheetId="1" hidden="1">0.01</definedName>
    <definedName name="solver_tol" localSheetId="0" hidden="1">0.01</definedName>
    <definedName name="solver_tol" localSheetId="2" hidden="1">0.01</definedName>
    <definedName name="solver_tol" localSheetId="3" hidden="1">0.01</definedName>
    <definedName name="solver_typ" localSheetId="1" hidden="1">1</definedName>
    <definedName name="solver_typ" localSheetId="0" hidden="1">1</definedName>
    <definedName name="solver_typ" localSheetId="2" hidden="1">1</definedName>
    <definedName name="solver_typ" localSheetId="3" hidden="1">1</definedName>
    <definedName name="solver_val" localSheetId="1" hidden="1">0</definedName>
    <definedName name="solver_val" localSheetId="0" hidden="1">0</definedName>
    <definedName name="solver_val" localSheetId="2" hidden="1">0</definedName>
    <definedName name="solver_val" localSheetId="3" hidden="1">0</definedName>
    <definedName name="solver_ver" localSheetId="1" hidden="1">2</definedName>
    <definedName name="solver_ver" localSheetId="0" hidden="1">2</definedName>
    <definedName name="solver_ver" localSheetId="2" hidden="1">2</definedName>
    <definedName name="solver_ver" localSheetId="3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83" i="4" l="1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501" i="4"/>
  <c r="F502" i="4"/>
  <c r="F503" i="4"/>
  <c r="F504" i="4"/>
  <c r="F505" i="4"/>
  <c r="F506" i="4"/>
  <c r="F507" i="4"/>
  <c r="F508" i="4"/>
  <c r="F509" i="4"/>
  <c r="F510" i="4"/>
  <c r="F511" i="4"/>
  <c r="F512" i="4"/>
  <c r="F513" i="4"/>
  <c r="F514" i="4"/>
  <c r="F515" i="4"/>
  <c r="F516" i="4"/>
  <c r="F517" i="4"/>
  <c r="F518" i="4"/>
  <c r="F519" i="4"/>
  <c r="F520" i="4"/>
  <c r="F521" i="4"/>
  <c r="F522" i="4"/>
  <c r="F523" i="4"/>
  <c r="F524" i="4"/>
  <c r="F525" i="4"/>
  <c r="F526" i="4"/>
  <c r="F527" i="4"/>
  <c r="F528" i="4"/>
  <c r="F529" i="4"/>
  <c r="F530" i="4"/>
  <c r="F531" i="4"/>
  <c r="F532" i="4"/>
  <c r="F533" i="4"/>
  <c r="F534" i="4"/>
  <c r="F535" i="4"/>
  <c r="F536" i="4"/>
  <c r="F537" i="4"/>
  <c r="F538" i="4"/>
  <c r="F539" i="4"/>
  <c r="F540" i="4"/>
  <c r="F541" i="4"/>
  <c r="F542" i="4"/>
  <c r="F543" i="4"/>
  <c r="F544" i="4"/>
  <c r="F545" i="4"/>
  <c r="F546" i="4"/>
  <c r="F547" i="4"/>
  <c r="F548" i="4"/>
  <c r="F549" i="4"/>
  <c r="F550" i="4"/>
  <c r="F551" i="4"/>
  <c r="F552" i="4"/>
  <c r="F553" i="4"/>
  <c r="F554" i="4"/>
  <c r="F555" i="4"/>
  <c r="F556" i="4"/>
  <c r="F557" i="4"/>
  <c r="F558" i="4"/>
  <c r="F559" i="4"/>
  <c r="F560" i="4"/>
  <c r="F561" i="4"/>
  <c r="F562" i="4"/>
  <c r="F563" i="4"/>
  <c r="F564" i="4"/>
  <c r="F565" i="4"/>
  <c r="F566" i="4"/>
  <c r="F567" i="4"/>
  <c r="F568" i="4"/>
  <c r="F569" i="4"/>
  <c r="F570" i="4"/>
  <c r="F571" i="4"/>
  <c r="F572" i="4"/>
  <c r="F573" i="4"/>
  <c r="F574" i="4"/>
  <c r="F575" i="4"/>
  <c r="F576" i="4"/>
  <c r="F577" i="4"/>
  <c r="F578" i="4"/>
  <c r="F579" i="4"/>
  <c r="F580" i="4"/>
  <c r="F581" i="4"/>
  <c r="F582" i="4"/>
  <c r="F583" i="4"/>
  <c r="F584" i="4"/>
  <c r="F585" i="4"/>
  <c r="F586" i="4"/>
  <c r="F587" i="4"/>
  <c r="F588" i="4"/>
  <c r="F589" i="4"/>
  <c r="F590" i="4"/>
  <c r="F591" i="4"/>
  <c r="F592" i="4"/>
  <c r="F593" i="4"/>
  <c r="F594" i="4"/>
  <c r="F595" i="4"/>
  <c r="F596" i="4"/>
  <c r="F597" i="4"/>
  <c r="F598" i="4"/>
  <c r="F599" i="4"/>
  <c r="F600" i="4"/>
  <c r="F601" i="4"/>
  <c r="F602" i="4"/>
  <c r="F603" i="4"/>
  <c r="F604" i="4"/>
  <c r="F605" i="4"/>
  <c r="F606" i="4"/>
  <c r="F607" i="4"/>
  <c r="F608" i="4"/>
  <c r="F609" i="4"/>
  <c r="F610" i="4"/>
  <c r="F611" i="4"/>
  <c r="F612" i="4"/>
  <c r="F613" i="4"/>
  <c r="F614" i="4"/>
  <c r="F615" i="4"/>
  <c r="F616" i="4"/>
  <c r="F617" i="4"/>
  <c r="F618" i="4"/>
  <c r="F619" i="4"/>
  <c r="F620" i="4"/>
  <c r="F621" i="4"/>
  <c r="F622" i="4"/>
  <c r="F623" i="4"/>
  <c r="F624" i="4"/>
  <c r="F625" i="4"/>
  <c r="F626" i="4"/>
  <c r="F627" i="4"/>
  <c r="F628" i="4"/>
  <c r="F629" i="4"/>
  <c r="F630" i="4"/>
  <c r="F631" i="4"/>
  <c r="F632" i="4"/>
  <c r="F633" i="4"/>
  <c r="F634" i="4"/>
  <c r="F635" i="4"/>
  <c r="F636" i="4"/>
  <c r="F637" i="4"/>
  <c r="F638" i="4"/>
  <c r="F639" i="4"/>
  <c r="F640" i="4"/>
  <c r="F641" i="4"/>
  <c r="F642" i="4"/>
  <c r="F643" i="4"/>
  <c r="F644" i="4"/>
  <c r="F645" i="4"/>
  <c r="F646" i="4"/>
  <c r="F647" i="4"/>
  <c r="F648" i="4"/>
  <c r="F649" i="4"/>
  <c r="F650" i="4"/>
  <c r="F651" i="4"/>
  <c r="F652" i="4"/>
  <c r="F653" i="4"/>
  <c r="F654" i="4"/>
  <c r="F655" i="4"/>
  <c r="F656" i="4"/>
  <c r="F657" i="4"/>
  <c r="F658" i="4"/>
  <c r="F659" i="4"/>
  <c r="F660" i="4"/>
  <c r="F661" i="4"/>
  <c r="F662" i="4"/>
  <c r="F663" i="4"/>
  <c r="F664" i="4"/>
  <c r="F665" i="4"/>
  <c r="F666" i="4"/>
  <c r="F667" i="4"/>
  <c r="F668" i="4"/>
  <c r="F669" i="4"/>
  <c r="F670" i="4"/>
  <c r="F671" i="4"/>
  <c r="F672" i="4"/>
  <c r="F673" i="4"/>
  <c r="F674" i="4"/>
  <c r="F675" i="4"/>
  <c r="F676" i="4"/>
  <c r="F677" i="4"/>
  <c r="F678" i="4"/>
  <c r="F679" i="4"/>
  <c r="F680" i="4"/>
  <c r="F681" i="4"/>
  <c r="F682" i="4"/>
  <c r="F683" i="4"/>
  <c r="F684" i="4"/>
  <c r="F685" i="4"/>
  <c r="F686" i="4"/>
  <c r="F687" i="4"/>
  <c r="F688" i="4"/>
  <c r="F689" i="4"/>
  <c r="F690" i="4"/>
  <c r="F691" i="4"/>
  <c r="F692" i="4"/>
  <c r="F693" i="4"/>
  <c r="F694" i="4"/>
  <c r="F695" i="4"/>
  <c r="F696" i="4"/>
  <c r="F697" i="4"/>
  <c r="F698" i="4"/>
  <c r="F699" i="4"/>
  <c r="F700" i="4"/>
  <c r="F701" i="4"/>
  <c r="F702" i="4"/>
  <c r="F703" i="4"/>
  <c r="F704" i="4"/>
  <c r="F705" i="4"/>
  <c r="F706" i="4"/>
  <c r="F707" i="4"/>
  <c r="F708" i="4"/>
  <c r="F709" i="4"/>
  <c r="F710" i="4"/>
  <c r="F711" i="4"/>
  <c r="F712" i="4"/>
  <c r="F713" i="4"/>
  <c r="F714" i="4"/>
  <c r="F715" i="4"/>
  <c r="F716" i="4"/>
  <c r="F717" i="4"/>
  <c r="F718" i="4"/>
  <c r="F719" i="4"/>
  <c r="F720" i="4"/>
  <c r="F721" i="4"/>
  <c r="F722" i="4"/>
  <c r="F723" i="4"/>
  <c r="F724" i="4"/>
  <c r="F725" i="4"/>
  <c r="F726" i="4"/>
  <c r="F727" i="4"/>
  <c r="F728" i="4"/>
  <c r="F729" i="4"/>
  <c r="F730" i="4"/>
  <c r="F731" i="4"/>
  <c r="F732" i="4"/>
  <c r="F733" i="4"/>
  <c r="F734" i="4"/>
  <c r="F735" i="4"/>
  <c r="F736" i="4"/>
  <c r="F737" i="4"/>
  <c r="F738" i="4"/>
  <c r="F739" i="4"/>
  <c r="F740" i="4"/>
  <c r="F741" i="4"/>
  <c r="F742" i="4"/>
  <c r="F743" i="4"/>
  <c r="F744" i="4"/>
  <c r="F745" i="4"/>
  <c r="F746" i="4"/>
  <c r="F747" i="4"/>
  <c r="F748" i="4"/>
  <c r="F749" i="4"/>
  <c r="F750" i="4"/>
  <c r="F751" i="4"/>
  <c r="F752" i="4"/>
  <c r="F753" i="4"/>
  <c r="F754" i="4"/>
  <c r="F755" i="4"/>
  <c r="F756" i="4"/>
  <c r="F757" i="4"/>
  <c r="F758" i="4"/>
  <c r="F759" i="4"/>
  <c r="F760" i="4"/>
  <c r="F761" i="4"/>
  <c r="F762" i="4"/>
  <c r="F763" i="4"/>
  <c r="F764" i="4"/>
  <c r="F765" i="4"/>
  <c r="F766" i="4"/>
  <c r="F767" i="4"/>
  <c r="F768" i="4"/>
  <c r="F769" i="4"/>
  <c r="F770" i="4"/>
  <c r="F771" i="4"/>
  <c r="F772" i="4"/>
  <c r="F773" i="4"/>
  <c r="F774" i="4"/>
  <c r="F775" i="4"/>
  <c r="F776" i="4"/>
  <c r="F777" i="4"/>
  <c r="F778" i="4"/>
  <c r="F779" i="4"/>
  <c r="F780" i="4"/>
  <c r="F781" i="4"/>
  <c r="F782" i="4"/>
  <c r="F783" i="4"/>
  <c r="F784" i="4"/>
  <c r="F785" i="4"/>
  <c r="F786" i="4"/>
  <c r="F787" i="4"/>
  <c r="F788" i="4"/>
  <c r="F789" i="4"/>
  <c r="F790" i="4"/>
  <c r="F791" i="4"/>
  <c r="F792" i="4"/>
  <c r="F793" i="4"/>
  <c r="F794" i="4"/>
  <c r="F795" i="4"/>
  <c r="F796" i="4"/>
  <c r="F797" i="4"/>
  <c r="F798" i="4"/>
  <c r="F799" i="4"/>
  <c r="F800" i="4"/>
  <c r="F801" i="4"/>
  <c r="F802" i="4"/>
  <c r="F803" i="4"/>
  <c r="F804" i="4"/>
  <c r="F805" i="4"/>
  <c r="F806" i="4"/>
  <c r="F807" i="4"/>
  <c r="F808" i="4"/>
  <c r="F809" i="4"/>
  <c r="F810" i="4"/>
  <c r="F811" i="4"/>
  <c r="F812" i="4"/>
  <c r="F813" i="4"/>
  <c r="F814" i="4"/>
  <c r="F815" i="4"/>
  <c r="F816" i="4"/>
  <c r="F817" i="4"/>
  <c r="F818" i="4"/>
  <c r="F819" i="4"/>
  <c r="F820" i="4"/>
  <c r="F821" i="4"/>
  <c r="F822" i="4"/>
  <c r="F823" i="4"/>
  <c r="F824" i="4"/>
  <c r="F825" i="4"/>
  <c r="F826" i="4"/>
  <c r="F827" i="4"/>
  <c r="F828" i="4"/>
  <c r="F829" i="4"/>
  <c r="F830" i="4"/>
  <c r="F831" i="4"/>
  <c r="F832" i="4"/>
  <c r="F833" i="4"/>
  <c r="F834" i="4"/>
  <c r="F835" i="4"/>
  <c r="F836" i="4"/>
  <c r="F837" i="4"/>
  <c r="F838" i="4"/>
  <c r="F839" i="4"/>
  <c r="F840" i="4"/>
  <c r="F841" i="4"/>
  <c r="F842" i="4"/>
  <c r="F843" i="4"/>
  <c r="F844" i="4"/>
  <c r="F845" i="4"/>
  <c r="F846" i="4"/>
  <c r="F847" i="4"/>
  <c r="F848" i="4"/>
  <c r="F849" i="4"/>
  <c r="F850" i="4"/>
  <c r="F851" i="4"/>
  <c r="F852" i="4"/>
  <c r="F853" i="4"/>
  <c r="F854" i="4"/>
  <c r="F855" i="4"/>
  <c r="F856" i="4"/>
  <c r="F857" i="4"/>
  <c r="F858" i="4"/>
  <c r="F859" i="4"/>
  <c r="F860" i="4"/>
  <c r="F861" i="4"/>
  <c r="F862" i="4"/>
  <c r="F863" i="4"/>
  <c r="F864" i="4"/>
  <c r="F865" i="4"/>
  <c r="F866" i="4"/>
  <c r="F867" i="4"/>
  <c r="F868" i="4"/>
  <c r="F869" i="4"/>
  <c r="F870" i="4"/>
  <c r="F871" i="4"/>
  <c r="F872" i="4"/>
  <c r="F873" i="4"/>
  <c r="F874" i="4"/>
  <c r="F875" i="4"/>
  <c r="F876" i="4"/>
  <c r="F877" i="4"/>
  <c r="F878" i="4"/>
  <c r="F879" i="4"/>
  <c r="F880" i="4"/>
  <c r="F881" i="4"/>
  <c r="F882" i="4"/>
  <c r="F883" i="4"/>
  <c r="F884" i="4"/>
  <c r="F885" i="4"/>
  <c r="F886" i="4"/>
  <c r="F887" i="4"/>
  <c r="F888" i="4"/>
  <c r="F889" i="4"/>
  <c r="F890" i="4"/>
  <c r="F891" i="4"/>
  <c r="F892" i="4"/>
  <c r="F893" i="4"/>
  <c r="F894" i="4"/>
  <c r="F895" i="4"/>
  <c r="F896" i="4"/>
  <c r="F897" i="4"/>
  <c r="F898" i="4"/>
  <c r="F899" i="4"/>
  <c r="F900" i="4"/>
  <c r="F901" i="4"/>
  <c r="F902" i="4"/>
  <c r="F903" i="4"/>
  <c r="F904" i="4"/>
  <c r="F905" i="4"/>
  <c r="F906" i="4"/>
  <c r="F907" i="4"/>
  <c r="F908" i="4"/>
  <c r="F909" i="4"/>
  <c r="F910" i="4"/>
  <c r="F911" i="4"/>
  <c r="F912" i="4"/>
  <c r="F913" i="4"/>
  <c r="F914" i="4"/>
  <c r="F915" i="4"/>
  <c r="F916" i="4"/>
  <c r="F917" i="4"/>
  <c r="F918" i="4"/>
  <c r="F919" i="4"/>
  <c r="F920" i="4"/>
  <c r="F921" i="4"/>
  <c r="F922" i="4"/>
  <c r="F923" i="4"/>
  <c r="F924" i="4"/>
  <c r="F925" i="4"/>
  <c r="F926" i="4"/>
  <c r="F927" i="4"/>
  <c r="F928" i="4"/>
  <c r="F929" i="4"/>
  <c r="F930" i="4"/>
  <c r="F931" i="4"/>
  <c r="F932" i="4"/>
  <c r="F933" i="4"/>
  <c r="F934" i="4"/>
  <c r="F935" i="4"/>
  <c r="F936" i="4"/>
  <c r="F937" i="4"/>
  <c r="F938" i="4"/>
  <c r="F939" i="4"/>
  <c r="F940" i="4"/>
  <c r="F941" i="4"/>
  <c r="F942" i="4"/>
  <c r="F943" i="4"/>
  <c r="F944" i="4"/>
  <c r="F945" i="4"/>
  <c r="F946" i="4"/>
  <c r="F947" i="4"/>
  <c r="F948" i="4"/>
  <c r="F949" i="4"/>
  <c r="F950" i="4"/>
  <c r="F951" i="4"/>
  <c r="F952" i="4"/>
  <c r="F953" i="4"/>
  <c r="F954" i="4"/>
  <c r="F955" i="4"/>
  <c r="F956" i="4"/>
  <c r="F957" i="4"/>
  <c r="F958" i="4"/>
  <c r="F959" i="4"/>
  <c r="F960" i="4"/>
  <c r="F961" i="4"/>
  <c r="F962" i="4"/>
  <c r="F963" i="4"/>
  <c r="F964" i="4"/>
  <c r="F965" i="4"/>
  <c r="F966" i="4"/>
  <c r="F967" i="4"/>
  <c r="F968" i="4"/>
  <c r="F969" i="4"/>
  <c r="F970" i="4"/>
  <c r="F971" i="4"/>
  <c r="F972" i="4"/>
  <c r="F973" i="4"/>
  <c r="F974" i="4"/>
  <c r="F975" i="4"/>
  <c r="F976" i="4"/>
  <c r="F977" i="4"/>
  <c r="F978" i="4"/>
  <c r="F979" i="4"/>
  <c r="F980" i="4"/>
  <c r="F981" i="4"/>
  <c r="F982" i="4"/>
  <c r="F983" i="4"/>
  <c r="F984" i="4"/>
  <c r="F985" i="4"/>
  <c r="F986" i="4"/>
  <c r="F987" i="4"/>
  <c r="F988" i="4"/>
  <c r="F989" i="4"/>
  <c r="F990" i="4"/>
  <c r="F991" i="4"/>
  <c r="F992" i="4"/>
  <c r="F993" i="4"/>
  <c r="F994" i="4"/>
  <c r="F995" i="4"/>
  <c r="F996" i="4"/>
  <c r="F997" i="4"/>
  <c r="F998" i="4"/>
  <c r="F999" i="4"/>
  <c r="F1000" i="4"/>
  <c r="F1001" i="4"/>
  <c r="F1002" i="4"/>
  <c r="F1003" i="4"/>
  <c r="F1004" i="4"/>
  <c r="F1005" i="4"/>
  <c r="F1006" i="4"/>
  <c r="F1007" i="4"/>
  <c r="F1008" i="4"/>
  <c r="F1009" i="4"/>
  <c r="F1010" i="4"/>
  <c r="F1011" i="4"/>
  <c r="F1012" i="4"/>
  <c r="F1013" i="4"/>
  <c r="F1014" i="4"/>
  <c r="F1015" i="4"/>
  <c r="F1016" i="4"/>
  <c r="F1017" i="4"/>
  <c r="F1018" i="4"/>
  <c r="F1019" i="4"/>
  <c r="F1020" i="4"/>
  <c r="F1021" i="4"/>
  <c r="F1022" i="4"/>
  <c r="F1023" i="4"/>
  <c r="F1024" i="4"/>
  <c r="F1025" i="4"/>
  <c r="F1026" i="4"/>
  <c r="F1027" i="4"/>
  <c r="F1028" i="4"/>
  <c r="F1029" i="4"/>
  <c r="F1030" i="4"/>
  <c r="F1031" i="4"/>
  <c r="F1032" i="4"/>
  <c r="F1033" i="4"/>
  <c r="F1034" i="4"/>
  <c r="F1035" i="4"/>
  <c r="F1036" i="4"/>
  <c r="F1037" i="4"/>
  <c r="F1038" i="4"/>
  <c r="F1039" i="4"/>
  <c r="F1040" i="4"/>
  <c r="F1041" i="4"/>
  <c r="F1042" i="4"/>
  <c r="F1043" i="4"/>
  <c r="F1044" i="4"/>
  <c r="F1045" i="4"/>
  <c r="F1046" i="4"/>
  <c r="F1047" i="4"/>
  <c r="F1048" i="4"/>
  <c r="F1049" i="4"/>
  <c r="F1050" i="4"/>
  <c r="F1051" i="4"/>
  <c r="F1052" i="4"/>
  <c r="F1053" i="4"/>
  <c r="F1054" i="4"/>
  <c r="F1055" i="4"/>
  <c r="F1056" i="4"/>
  <c r="F1057" i="4"/>
  <c r="F1058" i="4"/>
  <c r="F1059" i="4"/>
  <c r="F1060" i="4"/>
  <c r="F1061" i="4"/>
  <c r="F1062" i="4"/>
  <c r="F1063" i="4"/>
  <c r="F1064" i="4"/>
  <c r="F1065" i="4"/>
  <c r="F1066" i="4"/>
  <c r="F1067" i="4"/>
  <c r="F1068" i="4"/>
  <c r="F1069" i="4"/>
  <c r="F1070" i="4"/>
  <c r="F1071" i="4"/>
  <c r="F1072" i="4"/>
  <c r="F1073" i="4"/>
  <c r="F1074" i="4"/>
  <c r="F1075" i="4"/>
  <c r="F1076" i="4"/>
  <c r="F1077" i="4"/>
  <c r="F1078" i="4"/>
  <c r="F1079" i="4"/>
  <c r="F1080" i="4"/>
  <c r="F1081" i="4"/>
  <c r="F1082" i="4"/>
  <c r="F1083" i="4"/>
  <c r="F1084" i="4"/>
  <c r="F1085" i="4"/>
  <c r="F1086" i="4"/>
  <c r="F1087" i="4"/>
  <c r="F1088" i="4"/>
  <c r="F1089" i="4"/>
  <c r="F1090" i="4"/>
  <c r="F1091" i="4"/>
  <c r="F1092" i="4"/>
  <c r="F1093" i="4"/>
  <c r="F1094" i="4"/>
  <c r="F1095" i="4"/>
  <c r="F1096" i="4"/>
  <c r="F1097" i="4"/>
  <c r="F1098" i="4"/>
  <c r="F1099" i="4"/>
  <c r="F1100" i="4"/>
  <c r="F1101" i="4"/>
  <c r="F1102" i="4"/>
  <c r="F1103" i="4"/>
  <c r="F1104" i="4"/>
  <c r="F1105" i="4"/>
  <c r="F1106" i="4"/>
  <c r="F1107" i="4"/>
  <c r="F1108" i="4"/>
  <c r="F1109" i="4"/>
  <c r="F1110" i="4"/>
  <c r="F1111" i="4"/>
  <c r="F1112" i="4"/>
  <c r="F1113" i="4"/>
  <c r="F1114" i="4"/>
  <c r="F1115" i="4"/>
  <c r="F1116" i="4"/>
  <c r="F1117" i="4"/>
  <c r="F1118" i="4"/>
  <c r="F1119" i="4"/>
  <c r="F1120" i="4"/>
  <c r="F1121" i="4"/>
  <c r="F1122" i="4"/>
  <c r="F1123" i="4"/>
  <c r="F1124" i="4"/>
  <c r="F1125" i="4"/>
  <c r="F1126" i="4"/>
  <c r="F1127" i="4"/>
  <c r="F1128" i="4"/>
  <c r="F1129" i="4"/>
  <c r="F1130" i="4"/>
  <c r="F1131" i="4"/>
  <c r="F1132" i="4"/>
  <c r="F1133" i="4"/>
  <c r="F1134" i="4"/>
  <c r="F1135" i="4"/>
  <c r="F1136" i="4"/>
  <c r="F1137" i="4"/>
  <c r="F1138" i="4"/>
  <c r="F1139" i="4"/>
  <c r="F1140" i="4"/>
  <c r="F1141" i="4"/>
  <c r="F1142" i="4"/>
  <c r="F1143" i="4"/>
  <c r="F1144" i="4"/>
  <c r="F1145" i="4"/>
  <c r="F1146" i="4"/>
  <c r="F1147" i="4"/>
  <c r="F1148" i="4"/>
  <c r="F1149" i="4"/>
  <c r="F1150" i="4"/>
  <c r="F1151" i="4"/>
  <c r="F1152" i="4"/>
  <c r="F1153" i="4"/>
  <c r="F1154" i="4"/>
  <c r="F1155" i="4"/>
  <c r="F1156" i="4"/>
  <c r="F1157" i="4"/>
  <c r="F1158" i="4"/>
  <c r="F1159" i="4"/>
  <c r="F1160" i="4"/>
  <c r="F1161" i="4"/>
  <c r="F1162" i="4"/>
  <c r="F1163" i="4"/>
  <c r="F1164" i="4"/>
  <c r="F1165" i="4"/>
  <c r="F1166" i="4"/>
  <c r="F1167" i="4"/>
  <c r="F1168" i="4"/>
  <c r="F1169" i="4"/>
  <c r="F1170" i="4"/>
  <c r="F1171" i="4"/>
  <c r="F1172" i="4"/>
  <c r="F1173" i="4"/>
  <c r="F1174" i="4"/>
  <c r="F1175" i="4"/>
  <c r="F1176" i="4"/>
  <c r="F1177" i="4"/>
  <c r="F1178" i="4"/>
  <c r="F1179" i="4"/>
  <c r="F1180" i="4"/>
  <c r="F1181" i="4"/>
  <c r="F1182" i="4"/>
  <c r="F1183" i="4"/>
  <c r="F1184" i="4"/>
  <c r="F1185" i="4"/>
  <c r="F1186" i="4"/>
  <c r="F1187" i="4"/>
  <c r="F1188" i="4"/>
  <c r="F1189" i="4"/>
  <c r="F1190" i="4"/>
  <c r="F1191" i="4"/>
  <c r="F1192" i="4"/>
  <c r="F1193" i="4"/>
  <c r="F1194" i="4"/>
  <c r="F1195" i="4"/>
  <c r="F1196" i="4"/>
  <c r="F1197" i="4"/>
  <c r="F1198" i="4"/>
  <c r="F1199" i="4"/>
  <c r="F1200" i="4"/>
  <c r="F1201" i="4"/>
  <c r="F1202" i="4"/>
  <c r="F1203" i="4"/>
  <c r="F1204" i="4"/>
  <c r="F1205" i="4"/>
  <c r="F1206" i="4"/>
  <c r="F1207" i="4"/>
  <c r="F1208" i="4"/>
  <c r="F1209" i="4"/>
  <c r="F1210" i="4"/>
  <c r="F1211" i="4"/>
  <c r="F1212" i="4"/>
  <c r="F1213" i="4"/>
  <c r="F1214" i="4"/>
  <c r="F1215" i="4"/>
  <c r="F1216" i="4"/>
  <c r="F1217" i="4"/>
  <c r="F1218" i="4"/>
  <c r="F1219" i="4"/>
  <c r="F1220" i="4"/>
  <c r="F1221" i="4"/>
  <c r="F1222" i="4"/>
  <c r="F1223" i="4"/>
  <c r="F1224" i="4"/>
  <c r="F1225" i="4"/>
  <c r="F1226" i="4"/>
  <c r="F1227" i="4"/>
  <c r="F1228" i="4"/>
  <c r="F1229" i="4"/>
  <c r="F1230" i="4"/>
  <c r="F1231" i="4"/>
  <c r="F1232" i="4"/>
  <c r="F1233" i="4"/>
  <c r="F1234" i="4"/>
  <c r="F1235" i="4"/>
  <c r="F1236" i="4"/>
  <c r="F1237" i="4"/>
  <c r="F1238" i="4"/>
  <c r="F1239" i="4"/>
  <c r="F1240" i="4"/>
  <c r="F1241" i="4"/>
  <c r="F1242" i="4"/>
  <c r="F1243" i="4"/>
  <c r="F1244" i="4"/>
  <c r="F1245" i="4"/>
  <c r="F1246" i="4"/>
  <c r="F1247" i="4"/>
  <c r="F1248" i="4"/>
  <c r="F1249" i="4"/>
  <c r="F1250" i="4"/>
  <c r="F1251" i="4"/>
  <c r="F1252" i="4"/>
  <c r="F1253" i="4"/>
  <c r="F1254" i="4"/>
  <c r="F1255" i="4"/>
  <c r="F1256" i="4"/>
  <c r="F1257" i="4"/>
  <c r="F1258" i="4"/>
  <c r="F1259" i="4"/>
  <c r="F1260" i="4"/>
  <c r="F1261" i="4"/>
  <c r="F1262" i="4"/>
  <c r="F1263" i="4"/>
  <c r="F1264" i="4"/>
  <c r="F1265" i="4"/>
  <c r="F1266" i="4"/>
  <c r="F1267" i="4"/>
  <c r="F1268" i="4"/>
  <c r="F1269" i="4"/>
  <c r="F1270" i="4"/>
  <c r="F1271" i="4"/>
  <c r="F1272" i="4"/>
  <c r="F1273" i="4"/>
  <c r="F1274" i="4"/>
  <c r="F1275" i="4"/>
  <c r="F1276" i="4"/>
  <c r="F1277" i="4"/>
  <c r="F1278" i="4"/>
  <c r="F1279" i="4"/>
  <c r="F1280" i="4"/>
  <c r="F1281" i="4"/>
  <c r="F5" i="4"/>
  <c r="E7" i="4"/>
  <c r="E8" i="4" s="1"/>
  <c r="E9" i="4" s="1"/>
  <c r="E10" i="4" s="1"/>
  <c r="E11" i="4" s="1"/>
  <c r="E12" i="4" s="1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E26" i="4" s="1"/>
  <c r="E27" i="4" s="1"/>
  <c r="E28" i="4" s="1"/>
  <c r="E29" i="4" s="1"/>
  <c r="E30" i="4" s="1"/>
  <c r="E31" i="4" s="1"/>
  <c r="E32" i="4" s="1"/>
  <c r="E33" i="4" s="1"/>
  <c r="E34" i="4" s="1"/>
  <c r="E35" i="4" s="1"/>
  <c r="E36" i="4" s="1"/>
  <c r="E37" i="4" s="1"/>
  <c r="E38" i="4" s="1"/>
  <c r="E39" i="4" s="1"/>
  <c r="E40" i="4" s="1"/>
  <c r="E41" i="4" s="1"/>
  <c r="E42" i="4" s="1"/>
  <c r="E43" i="4" s="1"/>
  <c r="E44" i="4" s="1"/>
  <c r="E45" i="4" s="1"/>
  <c r="E46" i="4" s="1"/>
  <c r="E47" i="4" s="1"/>
  <c r="E48" i="4" s="1"/>
  <c r="E49" i="4" s="1"/>
  <c r="E50" i="4" s="1"/>
  <c r="E51" i="4" s="1"/>
  <c r="E52" i="4" s="1"/>
  <c r="E53" i="4" s="1"/>
  <c r="E54" i="4" s="1"/>
  <c r="E55" i="4" s="1"/>
  <c r="E56" i="4" s="1"/>
  <c r="E57" i="4" s="1"/>
  <c r="E58" i="4" s="1"/>
  <c r="E59" i="4" s="1"/>
  <c r="E60" i="4" s="1"/>
  <c r="E61" i="4" s="1"/>
  <c r="E62" i="4" s="1"/>
  <c r="E63" i="4" s="1"/>
  <c r="E64" i="4" s="1"/>
  <c r="E65" i="4" s="1"/>
  <c r="E66" i="4" s="1"/>
  <c r="E67" i="4" s="1"/>
  <c r="E68" i="4" s="1"/>
  <c r="E69" i="4" s="1"/>
  <c r="E70" i="4" s="1"/>
  <c r="E71" i="4" s="1"/>
  <c r="E72" i="4" s="1"/>
  <c r="E73" i="4" s="1"/>
  <c r="E74" i="4" s="1"/>
  <c r="E75" i="4" s="1"/>
  <c r="E76" i="4" s="1"/>
  <c r="E77" i="4" s="1"/>
  <c r="E78" i="4" s="1"/>
  <c r="E79" i="4" s="1"/>
  <c r="E80" i="4" s="1"/>
  <c r="E81" i="4" s="1"/>
  <c r="E82" i="4" s="1"/>
  <c r="E83" i="4" s="1"/>
  <c r="E84" i="4" s="1"/>
  <c r="E85" i="4" s="1"/>
  <c r="E86" i="4" s="1"/>
  <c r="E87" i="4" s="1"/>
  <c r="E88" i="4" s="1"/>
  <c r="E89" i="4" s="1"/>
  <c r="E90" i="4" s="1"/>
  <c r="E91" i="4" s="1"/>
  <c r="E92" i="4" s="1"/>
  <c r="E93" i="4" s="1"/>
  <c r="E94" i="4" s="1"/>
  <c r="E95" i="4" s="1"/>
  <c r="E96" i="4" s="1"/>
  <c r="E97" i="4" s="1"/>
  <c r="E98" i="4" s="1"/>
  <c r="E99" i="4" s="1"/>
  <c r="E100" i="4" s="1"/>
  <c r="E101" i="4" s="1"/>
  <c r="E102" i="4" s="1"/>
  <c r="E103" i="4" s="1"/>
  <c r="E104" i="4" s="1"/>
  <c r="E105" i="4" s="1"/>
  <c r="E106" i="4" s="1"/>
  <c r="E107" i="4" s="1"/>
  <c r="E108" i="4" s="1"/>
  <c r="E109" i="4" s="1"/>
  <c r="E110" i="4" s="1"/>
  <c r="E111" i="4" s="1"/>
  <c r="E112" i="4" s="1"/>
  <c r="E113" i="4" s="1"/>
  <c r="E114" i="4" s="1"/>
  <c r="E115" i="4" s="1"/>
  <c r="E116" i="4" s="1"/>
  <c r="E117" i="4" s="1"/>
  <c r="E118" i="4" s="1"/>
  <c r="E119" i="4" s="1"/>
  <c r="E120" i="4" s="1"/>
  <c r="E121" i="4" s="1"/>
  <c r="E122" i="4" s="1"/>
  <c r="E123" i="4" s="1"/>
  <c r="E124" i="4" s="1"/>
  <c r="E125" i="4" s="1"/>
  <c r="E126" i="4" s="1"/>
  <c r="E127" i="4" s="1"/>
  <c r="E128" i="4" s="1"/>
  <c r="E129" i="4" s="1"/>
  <c r="E130" i="4" s="1"/>
  <c r="E131" i="4" s="1"/>
  <c r="E132" i="4" s="1"/>
  <c r="E133" i="4" s="1"/>
  <c r="E134" i="4" s="1"/>
  <c r="E135" i="4" s="1"/>
  <c r="E136" i="4" s="1"/>
  <c r="E137" i="4" s="1"/>
  <c r="E138" i="4" s="1"/>
  <c r="E139" i="4" s="1"/>
  <c r="E140" i="4" s="1"/>
  <c r="E141" i="4" s="1"/>
  <c r="E142" i="4" s="1"/>
  <c r="E143" i="4" s="1"/>
  <c r="E144" i="4" s="1"/>
  <c r="E145" i="4" s="1"/>
  <c r="E146" i="4" s="1"/>
  <c r="E147" i="4" s="1"/>
  <c r="E148" i="4" s="1"/>
  <c r="E149" i="4" s="1"/>
  <c r="E150" i="4" s="1"/>
  <c r="E151" i="4" s="1"/>
  <c r="E152" i="4" s="1"/>
  <c r="E153" i="4" s="1"/>
  <c r="E154" i="4" s="1"/>
  <c r="E155" i="4" s="1"/>
  <c r="E156" i="4" s="1"/>
  <c r="E157" i="4" s="1"/>
  <c r="E158" i="4" s="1"/>
  <c r="E159" i="4" s="1"/>
  <c r="E160" i="4" s="1"/>
  <c r="E161" i="4" s="1"/>
  <c r="E162" i="4" s="1"/>
  <c r="E163" i="4" s="1"/>
  <c r="E164" i="4" s="1"/>
  <c r="E165" i="4" s="1"/>
  <c r="E166" i="4" s="1"/>
  <c r="E167" i="4" s="1"/>
  <c r="E168" i="4" s="1"/>
  <c r="E169" i="4" s="1"/>
  <c r="E170" i="4" s="1"/>
  <c r="E171" i="4" s="1"/>
  <c r="E172" i="4" s="1"/>
  <c r="E173" i="4" s="1"/>
  <c r="E174" i="4" s="1"/>
  <c r="E175" i="4" s="1"/>
  <c r="E176" i="4" s="1"/>
  <c r="E177" i="4" s="1"/>
  <c r="E178" i="4" s="1"/>
  <c r="E179" i="4" s="1"/>
  <c r="E180" i="4" s="1"/>
  <c r="E181" i="4" s="1"/>
  <c r="E182" i="4" s="1"/>
  <c r="E183" i="4" s="1"/>
  <c r="E184" i="4" s="1"/>
  <c r="E185" i="4" s="1"/>
  <c r="E186" i="4" s="1"/>
  <c r="E187" i="4" s="1"/>
  <c r="E188" i="4" s="1"/>
  <c r="E189" i="4" s="1"/>
  <c r="E190" i="4" s="1"/>
  <c r="E191" i="4" s="1"/>
  <c r="E192" i="4" s="1"/>
  <c r="E193" i="4" s="1"/>
  <c r="E194" i="4" s="1"/>
  <c r="E195" i="4" s="1"/>
  <c r="E196" i="4" s="1"/>
  <c r="E197" i="4" s="1"/>
  <c r="E198" i="4" s="1"/>
  <c r="E199" i="4" s="1"/>
  <c r="E200" i="4" s="1"/>
  <c r="E201" i="4" s="1"/>
  <c r="E202" i="4" s="1"/>
  <c r="E203" i="4" s="1"/>
  <c r="E204" i="4" s="1"/>
  <c r="E205" i="4" s="1"/>
  <c r="E206" i="4" s="1"/>
  <c r="E207" i="4" s="1"/>
  <c r="E208" i="4" s="1"/>
  <c r="E209" i="4" s="1"/>
  <c r="E210" i="4" s="1"/>
  <c r="E211" i="4" s="1"/>
  <c r="E212" i="4" s="1"/>
  <c r="E213" i="4" s="1"/>
  <c r="E214" i="4" s="1"/>
  <c r="E215" i="4" s="1"/>
  <c r="E216" i="4" s="1"/>
  <c r="E217" i="4" s="1"/>
  <c r="E218" i="4" s="1"/>
  <c r="E219" i="4" s="1"/>
  <c r="E220" i="4" s="1"/>
  <c r="E221" i="4" s="1"/>
  <c r="E222" i="4" s="1"/>
  <c r="E223" i="4" s="1"/>
  <c r="E224" i="4" s="1"/>
  <c r="E225" i="4" s="1"/>
  <c r="E226" i="4" s="1"/>
  <c r="E227" i="4" s="1"/>
  <c r="E228" i="4" s="1"/>
  <c r="E229" i="4" s="1"/>
  <c r="E230" i="4" s="1"/>
  <c r="E231" i="4" s="1"/>
  <c r="E232" i="4" s="1"/>
  <c r="E233" i="4" s="1"/>
  <c r="E234" i="4" s="1"/>
  <c r="E235" i="4" s="1"/>
  <c r="E236" i="4" s="1"/>
  <c r="E237" i="4" s="1"/>
  <c r="E238" i="4" s="1"/>
  <c r="E239" i="4" s="1"/>
  <c r="E240" i="4" s="1"/>
  <c r="E241" i="4" s="1"/>
  <c r="E242" i="4" s="1"/>
  <c r="E243" i="4" s="1"/>
  <c r="E244" i="4" s="1"/>
  <c r="E245" i="4" s="1"/>
  <c r="E246" i="4" s="1"/>
  <c r="E247" i="4" s="1"/>
  <c r="E248" i="4" s="1"/>
  <c r="E249" i="4" s="1"/>
  <c r="E250" i="4" s="1"/>
  <c r="E251" i="4" s="1"/>
  <c r="E252" i="4" s="1"/>
  <c r="E253" i="4" s="1"/>
  <c r="E254" i="4" s="1"/>
  <c r="E255" i="4" s="1"/>
  <c r="E256" i="4" s="1"/>
  <c r="E257" i="4" s="1"/>
  <c r="E258" i="4" s="1"/>
  <c r="E259" i="4" s="1"/>
  <c r="E260" i="4" s="1"/>
  <c r="E261" i="4" s="1"/>
  <c r="E262" i="4" s="1"/>
  <c r="E263" i="4" s="1"/>
  <c r="E264" i="4" s="1"/>
  <c r="E265" i="4" s="1"/>
  <c r="E266" i="4" s="1"/>
  <c r="E267" i="4" s="1"/>
  <c r="E268" i="4" s="1"/>
  <c r="E269" i="4" s="1"/>
  <c r="E270" i="4" s="1"/>
  <c r="E271" i="4" s="1"/>
  <c r="E272" i="4" s="1"/>
  <c r="E273" i="4" s="1"/>
  <c r="E274" i="4" s="1"/>
  <c r="E275" i="4" s="1"/>
  <c r="E276" i="4" s="1"/>
  <c r="E277" i="4" s="1"/>
  <c r="E278" i="4" s="1"/>
  <c r="E279" i="4" s="1"/>
  <c r="E280" i="4" s="1"/>
  <c r="E281" i="4" s="1"/>
  <c r="E282" i="4" s="1"/>
  <c r="E283" i="4" s="1"/>
  <c r="E284" i="4" s="1"/>
  <c r="E285" i="4" s="1"/>
  <c r="E286" i="4" s="1"/>
  <c r="E287" i="4" s="1"/>
  <c r="E288" i="4" s="1"/>
  <c r="E289" i="4" s="1"/>
  <c r="E290" i="4" s="1"/>
  <c r="E291" i="4" s="1"/>
  <c r="E292" i="4" s="1"/>
  <c r="E293" i="4" s="1"/>
  <c r="E294" i="4" s="1"/>
  <c r="E295" i="4" s="1"/>
  <c r="E296" i="4" s="1"/>
  <c r="E297" i="4" s="1"/>
  <c r="E298" i="4" s="1"/>
  <c r="E299" i="4" s="1"/>
  <c r="E300" i="4" s="1"/>
  <c r="E301" i="4" s="1"/>
  <c r="E302" i="4" s="1"/>
  <c r="E303" i="4" s="1"/>
  <c r="E304" i="4" s="1"/>
  <c r="E305" i="4" s="1"/>
  <c r="E306" i="4" s="1"/>
  <c r="E307" i="4" s="1"/>
  <c r="E308" i="4" s="1"/>
  <c r="E309" i="4" s="1"/>
  <c r="E310" i="4" s="1"/>
  <c r="E311" i="4" s="1"/>
  <c r="E312" i="4" s="1"/>
  <c r="E313" i="4" s="1"/>
  <c r="E314" i="4" s="1"/>
  <c r="E315" i="4" s="1"/>
  <c r="E316" i="4" s="1"/>
  <c r="E317" i="4" s="1"/>
  <c r="E318" i="4" s="1"/>
  <c r="E319" i="4" s="1"/>
  <c r="E320" i="4" s="1"/>
  <c r="E321" i="4" s="1"/>
  <c r="E322" i="4" s="1"/>
  <c r="E323" i="4" s="1"/>
  <c r="E324" i="4" s="1"/>
  <c r="E325" i="4" s="1"/>
  <c r="E326" i="4" s="1"/>
  <c r="E327" i="4" s="1"/>
  <c r="E328" i="4" s="1"/>
  <c r="E329" i="4" s="1"/>
  <c r="E330" i="4" s="1"/>
  <c r="E331" i="4" s="1"/>
  <c r="E332" i="4" s="1"/>
  <c r="E333" i="4" s="1"/>
  <c r="E334" i="4" s="1"/>
  <c r="E335" i="4" s="1"/>
  <c r="E336" i="4" s="1"/>
  <c r="E337" i="4" s="1"/>
  <c r="E338" i="4" s="1"/>
  <c r="E339" i="4" s="1"/>
  <c r="E340" i="4" s="1"/>
  <c r="E341" i="4" s="1"/>
  <c r="E342" i="4" s="1"/>
  <c r="E343" i="4" s="1"/>
  <c r="E344" i="4" s="1"/>
  <c r="E345" i="4" s="1"/>
  <c r="E346" i="4" s="1"/>
  <c r="E347" i="4" s="1"/>
  <c r="E348" i="4" s="1"/>
  <c r="E349" i="4" s="1"/>
  <c r="E350" i="4" s="1"/>
  <c r="E351" i="4" s="1"/>
  <c r="E352" i="4" s="1"/>
  <c r="E353" i="4" s="1"/>
  <c r="E354" i="4" s="1"/>
  <c r="E355" i="4" s="1"/>
  <c r="E356" i="4" s="1"/>
  <c r="E357" i="4" s="1"/>
  <c r="E358" i="4" s="1"/>
  <c r="E359" i="4" s="1"/>
  <c r="E360" i="4" s="1"/>
  <c r="E361" i="4" s="1"/>
  <c r="E362" i="4" s="1"/>
  <c r="E363" i="4" s="1"/>
  <c r="E364" i="4" s="1"/>
  <c r="E365" i="4" s="1"/>
  <c r="E366" i="4" s="1"/>
  <c r="E367" i="4" s="1"/>
  <c r="E368" i="4" s="1"/>
  <c r="E369" i="4" s="1"/>
  <c r="E370" i="4" s="1"/>
  <c r="E371" i="4" s="1"/>
  <c r="E372" i="4" s="1"/>
  <c r="E373" i="4" s="1"/>
  <c r="E374" i="4" s="1"/>
  <c r="E375" i="4" s="1"/>
  <c r="E376" i="4" s="1"/>
  <c r="E377" i="4" s="1"/>
  <c r="E378" i="4" s="1"/>
  <c r="E379" i="4" s="1"/>
  <c r="E380" i="4" s="1"/>
  <c r="E381" i="4" s="1"/>
  <c r="E382" i="4" s="1"/>
  <c r="E383" i="4" s="1"/>
  <c r="E384" i="4" s="1"/>
  <c r="E385" i="4" s="1"/>
  <c r="E386" i="4" s="1"/>
  <c r="E387" i="4" s="1"/>
  <c r="E388" i="4" s="1"/>
  <c r="E389" i="4" s="1"/>
  <c r="E390" i="4" s="1"/>
  <c r="E391" i="4" s="1"/>
  <c r="E392" i="4" s="1"/>
  <c r="E393" i="4" s="1"/>
  <c r="E394" i="4" s="1"/>
  <c r="E395" i="4" s="1"/>
  <c r="E396" i="4" s="1"/>
  <c r="E397" i="4" s="1"/>
  <c r="E398" i="4" s="1"/>
  <c r="E399" i="4" s="1"/>
  <c r="E400" i="4" s="1"/>
  <c r="E401" i="4" s="1"/>
  <c r="E402" i="4" s="1"/>
  <c r="E403" i="4" s="1"/>
  <c r="E404" i="4" s="1"/>
  <c r="E405" i="4" s="1"/>
  <c r="E406" i="4" s="1"/>
  <c r="E407" i="4" s="1"/>
  <c r="E408" i="4" s="1"/>
  <c r="E409" i="4" s="1"/>
  <c r="E410" i="4" s="1"/>
  <c r="E411" i="4" s="1"/>
  <c r="E412" i="4" s="1"/>
  <c r="E413" i="4" s="1"/>
  <c r="E414" i="4" s="1"/>
  <c r="E415" i="4" s="1"/>
  <c r="E416" i="4" s="1"/>
  <c r="E417" i="4" s="1"/>
  <c r="E418" i="4" s="1"/>
  <c r="E419" i="4" s="1"/>
  <c r="E420" i="4" s="1"/>
  <c r="E421" i="4" s="1"/>
  <c r="E422" i="4" s="1"/>
  <c r="E423" i="4" s="1"/>
  <c r="E424" i="4" s="1"/>
  <c r="E425" i="4" s="1"/>
  <c r="E426" i="4" s="1"/>
  <c r="E427" i="4" s="1"/>
  <c r="E428" i="4" s="1"/>
  <c r="E429" i="4" s="1"/>
  <c r="E430" i="4" s="1"/>
  <c r="E431" i="4" s="1"/>
  <c r="E432" i="4" s="1"/>
  <c r="E433" i="4" s="1"/>
  <c r="E434" i="4" s="1"/>
  <c r="E435" i="4" s="1"/>
  <c r="E436" i="4" s="1"/>
  <c r="E437" i="4" s="1"/>
  <c r="E438" i="4" s="1"/>
  <c r="E439" i="4" s="1"/>
  <c r="E440" i="4" s="1"/>
  <c r="E441" i="4" s="1"/>
  <c r="E442" i="4" s="1"/>
  <c r="E443" i="4" s="1"/>
  <c r="E444" i="4" s="1"/>
  <c r="E445" i="4" s="1"/>
  <c r="E446" i="4" s="1"/>
  <c r="E447" i="4" s="1"/>
  <c r="E448" i="4" s="1"/>
  <c r="E449" i="4" s="1"/>
  <c r="E450" i="4" s="1"/>
  <c r="E451" i="4" s="1"/>
  <c r="E452" i="4" s="1"/>
  <c r="E453" i="4" s="1"/>
  <c r="E454" i="4" s="1"/>
  <c r="E455" i="4" s="1"/>
  <c r="E456" i="4" s="1"/>
  <c r="E457" i="4" s="1"/>
  <c r="E458" i="4" s="1"/>
  <c r="E459" i="4" s="1"/>
  <c r="E460" i="4" s="1"/>
  <c r="E461" i="4" s="1"/>
  <c r="E462" i="4" s="1"/>
  <c r="E463" i="4" s="1"/>
  <c r="E464" i="4" s="1"/>
  <c r="E465" i="4" s="1"/>
  <c r="E466" i="4" s="1"/>
  <c r="E467" i="4" s="1"/>
  <c r="E468" i="4" s="1"/>
  <c r="E469" i="4" s="1"/>
  <c r="E470" i="4" s="1"/>
  <c r="E471" i="4" s="1"/>
  <c r="E472" i="4" s="1"/>
  <c r="E473" i="4" s="1"/>
  <c r="E474" i="4" s="1"/>
  <c r="E475" i="4" s="1"/>
  <c r="E476" i="4" s="1"/>
  <c r="E477" i="4" s="1"/>
  <c r="E478" i="4" s="1"/>
  <c r="E479" i="4" s="1"/>
  <c r="E480" i="4" s="1"/>
  <c r="E481" i="4" s="1"/>
  <c r="E482" i="4" s="1"/>
  <c r="E483" i="4" s="1"/>
  <c r="E484" i="4" s="1"/>
  <c r="E485" i="4" s="1"/>
  <c r="E486" i="4" s="1"/>
  <c r="E487" i="4" s="1"/>
  <c r="E488" i="4" s="1"/>
  <c r="E489" i="4" s="1"/>
  <c r="E490" i="4" s="1"/>
  <c r="E491" i="4" s="1"/>
  <c r="E492" i="4" s="1"/>
  <c r="E493" i="4" s="1"/>
  <c r="E494" i="4" s="1"/>
  <c r="E495" i="4" s="1"/>
  <c r="E496" i="4" s="1"/>
  <c r="E497" i="4" s="1"/>
  <c r="E498" i="4" s="1"/>
  <c r="E499" i="4" s="1"/>
  <c r="E500" i="4" s="1"/>
  <c r="E501" i="4" s="1"/>
  <c r="E502" i="4" s="1"/>
  <c r="E503" i="4" s="1"/>
  <c r="E504" i="4" s="1"/>
  <c r="E505" i="4" s="1"/>
  <c r="E506" i="4" s="1"/>
  <c r="E507" i="4" s="1"/>
  <c r="E508" i="4" s="1"/>
  <c r="E509" i="4" s="1"/>
  <c r="E510" i="4" s="1"/>
  <c r="E511" i="4" s="1"/>
  <c r="E512" i="4" s="1"/>
  <c r="E513" i="4" s="1"/>
  <c r="E514" i="4" s="1"/>
  <c r="E515" i="4" s="1"/>
  <c r="E516" i="4" s="1"/>
  <c r="E517" i="4" s="1"/>
  <c r="E518" i="4" s="1"/>
  <c r="E519" i="4" s="1"/>
  <c r="E520" i="4" s="1"/>
  <c r="E521" i="4" s="1"/>
  <c r="E522" i="4" s="1"/>
  <c r="E523" i="4" s="1"/>
  <c r="E524" i="4" s="1"/>
  <c r="E525" i="4" s="1"/>
  <c r="E526" i="4" s="1"/>
  <c r="E527" i="4" s="1"/>
  <c r="E528" i="4" s="1"/>
  <c r="E529" i="4" s="1"/>
  <c r="E530" i="4" s="1"/>
  <c r="E531" i="4" s="1"/>
  <c r="E532" i="4" s="1"/>
  <c r="E533" i="4" s="1"/>
  <c r="E534" i="4" s="1"/>
  <c r="E535" i="4" s="1"/>
  <c r="E536" i="4" s="1"/>
  <c r="E537" i="4" s="1"/>
  <c r="E538" i="4" s="1"/>
  <c r="E539" i="4" s="1"/>
  <c r="E540" i="4" s="1"/>
  <c r="E541" i="4" s="1"/>
  <c r="E542" i="4" s="1"/>
  <c r="E543" i="4" s="1"/>
  <c r="E544" i="4" s="1"/>
  <c r="E545" i="4" s="1"/>
  <c r="E546" i="4" s="1"/>
  <c r="E547" i="4" s="1"/>
  <c r="E548" i="4" s="1"/>
  <c r="E549" i="4" s="1"/>
  <c r="E550" i="4" s="1"/>
  <c r="E551" i="4" s="1"/>
  <c r="E552" i="4" s="1"/>
  <c r="E553" i="4" s="1"/>
  <c r="E554" i="4" s="1"/>
  <c r="E555" i="4" s="1"/>
  <c r="E556" i="4" s="1"/>
  <c r="E557" i="4" s="1"/>
  <c r="E558" i="4" s="1"/>
  <c r="E559" i="4" s="1"/>
  <c r="E560" i="4" s="1"/>
  <c r="E561" i="4" s="1"/>
  <c r="E562" i="4" s="1"/>
  <c r="E563" i="4" s="1"/>
  <c r="E564" i="4" s="1"/>
  <c r="E565" i="4" s="1"/>
  <c r="E566" i="4" s="1"/>
  <c r="E567" i="4" s="1"/>
  <c r="E568" i="4" s="1"/>
  <c r="E569" i="4" s="1"/>
  <c r="E570" i="4" s="1"/>
  <c r="E571" i="4" s="1"/>
  <c r="E572" i="4" s="1"/>
  <c r="E573" i="4" s="1"/>
  <c r="E574" i="4" s="1"/>
  <c r="E575" i="4" s="1"/>
  <c r="E576" i="4" s="1"/>
  <c r="E577" i="4" s="1"/>
  <c r="E578" i="4" s="1"/>
  <c r="E579" i="4" s="1"/>
  <c r="E580" i="4" s="1"/>
  <c r="E581" i="4" s="1"/>
  <c r="E582" i="4" s="1"/>
  <c r="E583" i="4" s="1"/>
  <c r="E584" i="4" s="1"/>
  <c r="E585" i="4" s="1"/>
  <c r="E586" i="4" s="1"/>
  <c r="E587" i="4" s="1"/>
  <c r="E588" i="4" s="1"/>
  <c r="E589" i="4" s="1"/>
  <c r="E590" i="4" s="1"/>
  <c r="E591" i="4" s="1"/>
  <c r="E592" i="4" s="1"/>
  <c r="E593" i="4" s="1"/>
  <c r="E594" i="4" s="1"/>
  <c r="E595" i="4" s="1"/>
  <c r="E596" i="4" s="1"/>
  <c r="E597" i="4" s="1"/>
  <c r="E598" i="4" s="1"/>
  <c r="E599" i="4" s="1"/>
  <c r="E600" i="4" s="1"/>
  <c r="E601" i="4" s="1"/>
  <c r="E602" i="4" s="1"/>
  <c r="E603" i="4" s="1"/>
  <c r="E604" i="4" s="1"/>
  <c r="E605" i="4" s="1"/>
  <c r="E606" i="4" s="1"/>
  <c r="E607" i="4" s="1"/>
  <c r="E608" i="4" s="1"/>
  <c r="E609" i="4" s="1"/>
  <c r="E610" i="4" s="1"/>
  <c r="E611" i="4" s="1"/>
  <c r="E612" i="4" s="1"/>
  <c r="E613" i="4" s="1"/>
  <c r="E614" i="4" s="1"/>
  <c r="E615" i="4" s="1"/>
  <c r="E616" i="4" s="1"/>
  <c r="E617" i="4" s="1"/>
  <c r="E618" i="4" s="1"/>
  <c r="E619" i="4" s="1"/>
  <c r="E620" i="4" s="1"/>
  <c r="E621" i="4" s="1"/>
  <c r="E622" i="4" s="1"/>
  <c r="E623" i="4" s="1"/>
  <c r="E624" i="4" s="1"/>
  <c r="E625" i="4" s="1"/>
  <c r="E626" i="4" s="1"/>
  <c r="E627" i="4" s="1"/>
  <c r="E628" i="4" s="1"/>
  <c r="E629" i="4" s="1"/>
  <c r="E630" i="4" s="1"/>
  <c r="E631" i="4" s="1"/>
  <c r="E632" i="4" s="1"/>
  <c r="E633" i="4" s="1"/>
  <c r="E634" i="4" s="1"/>
  <c r="E635" i="4" s="1"/>
  <c r="E636" i="4" s="1"/>
  <c r="E637" i="4" s="1"/>
  <c r="E638" i="4" s="1"/>
  <c r="E639" i="4" s="1"/>
  <c r="E640" i="4" s="1"/>
  <c r="E641" i="4" s="1"/>
  <c r="E642" i="4" s="1"/>
  <c r="E643" i="4" s="1"/>
  <c r="E644" i="4" s="1"/>
  <c r="E645" i="4" s="1"/>
  <c r="E646" i="4" s="1"/>
  <c r="E647" i="4" s="1"/>
  <c r="E648" i="4" s="1"/>
  <c r="E649" i="4" s="1"/>
  <c r="E650" i="4" s="1"/>
  <c r="E651" i="4" s="1"/>
  <c r="E652" i="4" s="1"/>
  <c r="E653" i="4" s="1"/>
  <c r="E654" i="4" s="1"/>
  <c r="E655" i="4" s="1"/>
  <c r="E656" i="4" s="1"/>
  <c r="E657" i="4" s="1"/>
  <c r="E658" i="4" s="1"/>
  <c r="E659" i="4" s="1"/>
  <c r="E660" i="4" s="1"/>
  <c r="E661" i="4" s="1"/>
  <c r="E662" i="4" s="1"/>
  <c r="E663" i="4" s="1"/>
  <c r="E664" i="4" s="1"/>
  <c r="E665" i="4" s="1"/>
  <c r="E666" i="4" s="1"/>
  <c r="E667" i="4" s="1"/>
  <c r="E668" i="4" s="1"/>
  <c r="E669" i="4" s="1"/>
  <c r="E670" i="4" s="1"/>
  <c r="E671" i="4" s="1"/>
  <c r="E672" i="4" s="1"/>
  <c r="E673" i="4" s="1"/>
  <c r="E674" i="4" s="1"/>
  <c r="E675" i="4" s="1"/>
  <c r="E676" i="4" s="1"/>
  <c r="E677" i="4" s="1"/>
  <c r="E678" i="4" s="1"/>
  <c r="E679" i="4" s="1"/>
  <c r="E680" i="4" s="1"/>
  <c r="E681" i="4" s="1"/>
  <c r="E682" i="4" s="1"/>
  <c r="E683" i="4" s="1"/>
  <c r="E684" i="4" s="1"/>
  <c r="E685" i="4" s="1"/>
  <c r="E686" i="4" s="1"/>
  <c r="E687" i="4" s="1"/>
  <c r="E688" i="4" s="1"/>
  <c r="E689" i="4" s="1"/>
  <c r="E690" i="4" s="1"/>
  <c r="E691" i="4" s="1"/>
  <c r="E692" i="4" s="1"/>
  <c r="E693" i="4" s="1"/>
  <c r="E694" i="4" s="1"/>
  <c r="E695" i="4" s="1"/>
  <c r="E696" i="4" s="1"/>
  <c r="E697" i="4" s="1"/>
  <c r="E698" i="4" s="1"/>
  <c r="E699" i="4" s="1"/>
  <c r="E700" i="4" s="1"/>
  <c r="E701" i="4" s="1"/>
  <c r="E702" i="4" s="1"/>
  <c r="E703" i="4" s="1"/>
  <c r="E704" i="4" s="1"/>
  <c r="E705" i="4" s="1"/>
  <c r="E706" i="4" s="1"/>
  <c r="E707" i="4" s="1"/>
  <c r="E708" i="4" s="1"/>
  <c r="E709" i="4" s="1"/>
  <c r="E710" i="4" s="1"/>
  <c r="E711" i="4" s="1"/>
  <c r="E712" i="4" s="1"/>
  <c r="E713" i="4" s="1"/>
  <c r="E714" i="4" s="1"/>
  <c r="E715" i="4" s="1"/>
  <c r="E716" i="4" s="1"/>
  <c r="E717" i="4" s="1"/>
  <c r="E718" i="4" s="1"/>
  <c r="E719" i="4" s="1"/>
  <c r="E720" i="4" s="1"/>
  <c r="E721" i="4" s="1"/>
  <c r="E722" i="4" s="1"/>
  <c r="E723" i="4" s="1"/>
  <c r="E724" i="4" s="1"/>
  <c r="E725" i="4" s="1"/>
  <c r="E726" i="4" s="1"/>
  <c r="E727" i="4" s="1"/>
  <c r="E728" i="4" s="1"/>
  <c r="E729" i="4" s="1"/>
  <c r="E730" i="4" s="1"/>
  <c r="E731" i="4" s="1"/>
  <c r="E732" i="4" s="1"/>
  <c r="E733" i="4" s="1"/>
  <c r="E734" i="4" s="1"/>
  <c r="E735" i="4" s="1"/>
  <c r="E736" i="4" s="1"/>
  <c r="E737" i="4" s="1"/>
  <c r="E738" i="4" s="1"/>
  <c r="E739" i="4" s="1"/>
  <c r="E740" i="4" s="1"/>
  <c r="E741" i="4" s="1"/>
  <c r="E742" i="4" s="1"/>
  <c r="E743" i="4" s="1"/>
  <c r="E744" i="4" s="1"/>
  <c r="E745" i="4" s="1"/>
  <c r="E746" i="4" s="1"/>
  <c r="E747" i="4" s="1"/>
  <c r="E748" i="4" s="1"/>
  <c r="E749" i="4" s="1"/>
  <c r="E750" i="4" s="1"/>
  <c r="E751" i="4" s="1"/>
  <c r="E752" i="4" s="1"/>
  <c r="E753" i="4" s="1"/>
  <c r="E754" i="4" s="1"/>
  <c r="E755" i="4" s="1"/>
  <c r="E756" i="4" s="1"/>
  <c r="E757" i="4" s="1"/>
  <c r="E758" i="4" s="1"/>
  <c r="E759" i="4" s="1"/>
  <c r="E760" i="4" s="1"/>
  <c r="E761" i="4" s="1"/>
  <c r="E762" i="4" s="1"/>
  <c r="E763" i="4" s="1"/>
  <c r="E764" i="4" s="1"/>
  <c r="E765" i="4" s="1"/>
  <c r="E766" i="4" s="1"/>
  <c r="E767" i="4" s="1"/>
  <c r="E768" i="4" s="1"/>
  <c r="E769" i="4" s="1"/>
  <c r="E770" i="4" s="1"/>
  <c r="E771" i="4" s="1"/>
  <c r="E772" i="4" s="1"/>
  <c r="E773" i="4" s="1"/>
  <c r="E774" i="4" s="1"/>
  <c r="E775" i="4" s="1"/>
  <c r="E776" i="4" s="1"/>
  <c r="E777" i="4" s="1"/>
  <c r="E778" i="4" s="1"/>
  <c r="E779" i="4" s="1"/>
  <c r="E780" i="4" s="1"/>
  <c r="E781" i="4" s="1"/>
  <c r="E782" i="4" s="1"/>
  <c r="E783" i="4" s="1"/>
  <c r="E784" i="4" s="1"/>
  <c r="E785" i="4" s="1"/>
  <c r="E786" i="4" s="1"/>
  <c r="E787" i="4" s="1"/>
  <c r="E788" i="4" s="1"/>
  <c r="E789" i="4" s="1"/>
  <c r="E790" i="4" s="1"/>
  <c r="E791" i="4" s="1"/>
  <c r="E792" i="4" s="1"/>
  <c r="E793" i="4" s="1"/>
  <c r="E794" i="4" s="1"/>
  <c r="E795" i="4" s="1"/>
  <c r="E796" i="4" s="1"/>
  <c r="E797" i="4" s="1"/>
  <c r="E798" i="4" s="1"/>
  <c r="E799" i="4" s="1"/>
  <c r="E800" i="4" s="1"/>
  <c r="E801" i="4" s="1"/>
  <c r="E802" i="4" s="1"/>
  <c r="E803" i="4" s="1"/>
  <c r="E804" i="4" s="1"/>
  <c r="E805" i="4" s="1"/>
  <c r="E806" i="4" s="1"/>
  <c r="E807" i="4" s="1"/>
  <c r="E808" i="4" s="1"/>
  <c r="E809" i="4" s="1"/>
  <c r="E810" i="4" s="1"/>
  <c r="E811" i="4" s="1"/>
  <c r="E812" i="4" s="1"/>
  <c r="E813" i="4" s="1"/>
  <c r="E814" i="4" s="1"/>
  <c r="E815" i="4" s="1"/>
  <c r="E816" i="4" s="1"/>
  <c r="E817" i="4" s="1"/>
  <c r="E818" i="4" s="1"/>
  <c r="E819" i="4" s="1"/>
  <c r="E820" i="4" s="1"/>
  <c r="E821" i="4" s="1"/>
  <c r="E822" i="4" s="1"/>
  <c r="E823" i="4" s="1"/>
  <c r="E824" i="4" s="1"/>
  <c r="E825" i="4" s="1"/>
  <c r="E826" i="4" s="1"/>
  <c r="E827" i="4" s="1"/>
  <c r="E828" i="4" s="1"/>
  <c r="E829" i="4" s="1"/>
  <c r="E830" i="4" s="1"/>
  <c r="E831" i="4" s="1"/>
  <c r="E832" i="4" s="1"/>
  <c r="E833" i="4" s="1"/>
  <c r="E834" i="4" s="1"/>
  <c r="E835" i="4" s="1"/>
  <c r="E836" i="4" s="1"/>
  <c r="E837" i="4" s="1"/>
  <c r="E838" i="4" s="1"/>
  <c r="E839" i="4" s="1"/>
  <c r="E840" i="4" s="1"/>
  <c r="E841" i="4" s="1"/>
  <c r="E842" i="4" s="1"/>
  <c r="E843" i="4" s="1"/>
  <c r="E844" i="4" s="1"/>
  <c r="E845" i="4" s="1"/>
  <c r="E846" i="4" s="1"/>
  <c r="E847" i="4" s="1"/>
  <c r="E848" i="4" s="1"/>
  <c r="E849" i="4" s="1"/>
  <c r="E850" i="4" s="1"/>
  <c r="E851" i="4" s="1"/>
  <c r="E852" i="4" s="1"/>
  <c r="E853" i="4" s="1"/>
  <c r="E854" i="4" s="1"/>
  <c r="E855" i="4" s="1"/>
  <c r="E856" i="4" s="1"/>
  <c r="E857" i="4" s="1"/>
  <c r="E858" i="4" s="1"/>
  <c r="E859" i="4" s="1"/>
  <c r="E860" i="4" s="1"/>
  <c r="E861" i="4" s="1"/>
  <c r="E862" i="4" s="1"/>
  <c r="E863" i="4" s="1"/>
  <c r="E864" i="4" s="1"/>
  <c r="E865" i="4" s="1"/>
  <c r="E866" i="4" s="1"/>
  <c r="E867" i="4" s="1"/>
  <c r="E868" i="4" s="1"/>
  <c r="E869" i="4" s="1"/>
  <c r="E870" i="4" s="1"/>
  <c r="E871" i="4" s="1"/>
  <c r="E872" i="4" s="1"/>
  <c r="E873" i="4" s="1"/>
  <c r="E874" i="4" s="1"/>
  <c r="E875" i="4" s="1"/>
  <c r="E876" i="4" s="1"/>
  <c r="E877" i="4" s="1"/>
  <c r="E878" i="4" s="1"/>
  <c r="E879" i="4" s="1"/>
  <c r="E880" i="4" s="1"/>
  <c r="E881" i="4" s="1"/>
  <c r="E882" i="4" s="1"/>
  <c r="E883" i="4" s="1"/>
  <c r="E884" i="4" s="1"/>
  <c r="E885" i="4" s="1"/>
  <c r="E886" i="4" s="1"/>
  <c r="E887" i="4" s="1"/>
  <c r="E888" i="4" s="1"/>
  <c r="E889" i="4" s="1"/>
  <c r="E890" i="4" s="1"/>
  <c r="E891" i="4" s="1"/>
  <c r="E892" i="4" s="1"/>
  <c r="E893" i="4" s="1"/>
  <c r="E894" i="4" s="1"/>
  <c r="E895" i="4" s="1"/>
  <c r="E896" i="4" s="1"/>
  <c r="E897" i="4" s="1"/>
  <c r="E898" i="4" s="1"/>
  <c r="E899" i="4" s="1"/>
  <c r="E900" i="4" s="1"/>
  <c r="E901" i="4" s="1"/>
  <c r="E902" i="4" s="1"/>
  <c r="E903" i="4" s="1"/>
  <c r="E904" i="4" s="1"/>
  <c r="E905" i="4" s="1"/>
  <c r="E906" i="4" s="1"/>
  <c r="E907" i="4" s="1"/>
  <c r="E908" i="4" s="1"/>
  <c r="E909" i="4" s="1"/>
  <c r="E910" i="4" s="1"/>
  <c r="E911" i="4" s="1"/>
  <c r="E912" i="4" s="1"/>
  <c r="E913" i="4" s="1"/>
  <c r="E914" i="4" s="1"/>
  <c r="E915" i="4" s="1"/>
  <c r="E916" i="4" s="1"/>
  <c r="E917" i="4" s="1"/>
  <c r="E918" i="4" s="1"/>
  <c r="E919" i="4" s="1"/>
  <c r="E920" i="4" s="1"/>
  <c r="E921" i="4" s="1"/>
  <c r="E922" i="4" s="1"/>
  <c r="E923" i="4" s="1"/>
  <c r="E924" i="4" s="1"/>
  <c r="E925" i="4" s="1"/>
  <c r="E926" i="4" s="1"/>
  <c r="E927" i="4" s="1"/>
  <c r="E928" i="4" s="1"/>
  <c r="E929" i="4" s="1"/>
  <c r="E930" i="4" s="1"/>
  <c r="E931" i="4" s="1"/>
  <c r="E932" i="4" s="1"/>
  <c r="E933" i="4" s="1"/>
  <c r="E934" i="4" s="1"/>
  <c r="E935" i="4" s="1"/>
  <c r="E936" i="4" s="1"/>
  <c r="E937" i="4" s="1"/>
  <c r="E938" i="4" s="1"/>
  <c r="E939" i="4" s="1"/>
  <c r="E940" i="4" s="1"/>
  <c r="E941" i="4" s="1"/>
  <c r="E942" i="4" s="1"/>
  <c r="E943" i="4" s="1"/>
  <c r="E944" i="4" s="1"/>
  <c r="E945" i="4" s="1"/>
  <c r="E946" i="4" s="1"/>
  <c r="E947" i="4" s="1"/>
  <c r="E948" i="4" s="1"/>
  <c r="E949" i="4" s="1"/>
  <c r="E950" i="4" s="1"/>
  <c r="E951" i="4" s="1"/>
  <c r="E952" i="4" s="1"/>
  <c r="E953" i="4" s="1"/>
  <c r="E954" i="4" s="1"/>
  <c r="E955" i="4" s="1"/>
  <c r="E956" i="4" s="1"/>
  <c r="E957" i="4" s="1"/>
  <c r="E958" i="4" s="1"/>
  <c r="E959" i="4" s="1"/>
  <c r="E960" i="4" s="1"/>
  <c r="E961" i="4" s="1"/>
  <c r="E962" i="4" s="1"/>
  <c r="E963" i="4" s="1"/>
  <c r="E964" i="4" s="1"/>
  <c r="E965" i="4" s="1"/>
  <c r="E966" i="4" s="1"/>
  <c r="E967" i="4" s="1"/>
  <c r="E968" i="4" s="1"/>
  <c r="E969" i="4" s="1"/>
  <c r="E970" i="4" s="1"/>
  <c r="E971" i="4" s="1"/>
  <c r="E972" i="4" s="1"/>
  <c r="E973" i="4" s="1"/>
  <c r="E974" i="4" s="1"/>
  <c r="E975" i="4" s="1"/>
  <c r="E976" i="4" s="1"/>
  <c r="E977" i="4" s="1"/>
  <c r="E978" i="4" s="1"/>
  <c r="E979" i="4" s="1"/>
  <c r="E980" i="4" s="1"/>
  <c r="E981" i="4" s="1"/>
  <c r="E982" i="4" s="1"/>
  <c r="E983" i="4" s="1"/>
  <c r="E984" i="4" s="1"/>
  <c r="E985" i="4" s="1"/>
  <c r="E986" i="4" s="1"/>
  <c r="E987" i="4" s="1"/>
  <c r="E988" i="4" s="1"/>
  <c r="E989" i="4" s="1"/>
  <c r="E990" i="4" s="1"/>
  <c r="E991" i="4" s="1"/>
  <c r="E992" i="4" s="1"/>
  <c r="E993" i="4" s="1"/>
  <c r="E994" i="4" s="1"/>
  <c r="E995" i="4" s="1"/>
  <c r="E996" i="4" s="1"/>
  <c r="E997" i="4" s="1"/>
  <c r="E998" i="4" s="1"/>
  <c r="E999" i="4" s="1"/>
  <c r="E1000" i="4" s="1"/>
  <c r="E1001" i="4" s="1"/>
  <c r="E1002" i="4" s="1"/>
  <c r="E1003" i="4" s="1"/>
  <c r="E1004" i="4" s="1"/>
  <c r="E1005" i="4" s="1"/>
  <c r="E1006" i="4" s="1"/>
  <c r="E1007" i="4" s="1"/>
  <c r="E1008" i="4" s="1"/>
  <c r="E1009" i="4" s="1"/>
  <c r="E1010" i="4" s="1"/>
  <c r="E1011" i="4" s="1"/>
  <c r="E1012" i="4" s="1"/>
  <c r="E1013" i="4" s="1"/>
  <c r="E1014" i="4" s="1"/>
  <c r="E1015" i="4" s="1"/>
  <c r="E1016" i="4" s="1"/>
  <c r="E1017" i="4" s="1"/>
  <c r="E1018" i="4" s="1"/>
  <c r="E1019" i="4" s="1"/>
  <c r="E1020" i="4" s="1"/>
  <c r="E1021" i="4" s="1"/>
  <c r="E1022" i="4" s="1"/>
  <c r="E1023" i="4" s="1"/>
  <c r="E1024" i="4" s="1"/>
  <c r="E1025" i="4" s="1"/>
  <c r="E1026" i="4" s="1"/>
  <c r="E1027" i="4" s="1"/>
  <c r="E1028" i="4" s="1"/>
  <c r="E1029" i="4" s="1"/>
  <c r="E1030" i="4" s="1"/>
  <c r="E1031" i="4" s="1"/>
  <c r="E1032" i="4" s="1"/>
  <c r="E1033" i="4" s="1"/>
  <c r="E1034" i="4" s="1"/>
  <c r="E1035" i="4" s="1"/>
  <c r="E1036" i="4" s="1"/>
  <c r="E1037" i="4" s="1"/>
  <c r="E1038" i="4" s="1"/>
  <c r="E1039" i="4" s="1"/>
  <c r="E1040" i="4" s="1"/>
  <c r="E1041" i="4" s="1"/>
  <c r="E1042" i="4" s="1"/>
  <c r="E1043" i="4" s="1"/>
  <c r="E1044" i="4" s="1"/>
  <c r="E1045" i="4" s="1"/>
  <c r="E1046" i="4" s="1"/>
  <c r="E1047" i="4" s="1"/>
  <c r="E1048" i="4" s="1"/>
  <c r="E1049" i="4" s="1"/>
  <c r="E1050" i="4" s="1"/>
  <c r="E1051" i="4" s="1"/>
  <c r="E1052" i="4" s="1"/>
  <c r="E1053" i="4" s="1"/>
  <c r="E1054" i="4" s="1"/>
  <c r="E1055" i="4" s="1"/>
  <c r="E1056" i="4" s="1"/>
  <c r="E1057" i="4" s="1"/>
  <c r="E1058" i="4" s="1"/>
  <c r="E1059" i="4" s="1"/>
  <c r="E1060" i="4" s="1"/>
  <c r="E1061" i="4" s="1"/>
  <c r="E1062" i="4" s="1"/>
  <c r="E1063" i="4" s="1"/>
  <c r="E1064" i="4" s="1"/>
  <c r="E1065" i="4" s="1"/>
  <c r="E1066" i="4" s="1"/>
  <c r="E1067" i="4" s="1"/>
  <c r="E1068" i="4" s="1"/>
  <c r="E1069" i="4" s="1"/>
  <c r="E1070" i="4" s="1"/>
  <c r="E1071" i="4" s="1"/>
  <c r="E1072" i="4" s="1"/>
  <c r="E1073" i="4" s="1"/>
  <c r="E1074" i="4" s="1"/>
  <c r="E1075" i="4" s="1"/>
  <c r="E1076" i="4" s="1"/>
  <c r="E1077" i="4" s="1"/>
  <c r="E1078" i="4" s="1"/>
  <c r="E1079" i="4" s="1"/>
  <c r="E1080" i="4" s="1"/>
  <c r="E1081" i="4" s="1"/>
  <c r="E1082" i="4" s="1"/>
  <c r="E1083" i="4" s="1"/>
  <c r="E1084" i="4" s="1"/>
  <c r="E1085" i="4" s="1"/>
  <c r="E1086" i="4" s="1"/>
  <c r="E1087" i="4" s="1"/>
  <c r="E1088" i="4" s="1"/>
  <c r="E1089" i="4" s="1"/>
  <c r="E1090" i="4" s="1"/>
  <c r="E1091" i="4" s="1"/>
  <c r="E1092" i="4" s="1"/>
  <c r="E1093" i="4" s="1"/>
  <c r="E1094" i="4" s="1"/>
  <c r="E1095" i="4" s="1"/>
  <c r="E1096" i="4" s="1"/>
  <c r="E1097" i="4" s="1"/>
  <c r="E1098" i="4" s="1"/>
  <c r="E1099" i="4" s="1"/>
  <c r="E1100" i="4" s="1"/>
  <c r="E1101" i="4" s="1"/>
  <c r="E1102" i="4" s="1"/>
  <c r="E1103" i="4" s="1"/>
  <c r="E1104" i="4" s="1"/>
  <c r="E1105" i="4" s="1"/>
  <c r="E1106" i="4" s="1"/>
  <c r="E1107" i="4" s="1"/>
  <c r="E1108" i="4" s="1"/>
  <c r="E1109" i="4" s="1"/>
  <c r="E1110" i="4" s="1"/>
  <c r="E1111" i="4" s="1"/>
  <c r="E1112" i="4" s="1"/>
  <c r="E1113" i="4" s="1"/>
  <c r="E1114" i="4" s="1"/>
  <c r="E1115" i="4" s="1"/>
  <c r="E1116" i="4" s="1"/>
  <c r="E1117" i="4" s="1"/>
  <c r="E1118" i="4" s="1"/>
  <c r="E1119" i="4" s="1"/>
  <c r="E1120" i="4" s="1"/>
  <c r="E1121" i="4" s="1"/>
  <c r="E1122" i="4" s="1"/>
  <c r="E1123" i="4" s="1"/>
  <c r="E1124" i="4" s="1"/>
  <c r="E1125" i="4" s="1"/>
  <c r="E1126" i="4" s="1"/>
  <c r="E1127" i="4" s="1"/>
  <c r="E1128" i="4" s="1"/>
  <c r="E1129" i="4" s="1"/>
  <c r="E1130" i="4" s="1"/>
  <c r="E1131" i="4" s="1"/>
  <c r="E1132" i="4" s="1"/>
  <c r="E1133" i="4" s="1"/>
  <c r="E1134" i="4" s="1"/>
  <c r="E1135" i="4" s="1"/>
  <c r="E1136" i="4" s="1"/>
  <c r="E1137" i="4" s="1"/>
  <c r="E1138" i="4" s="1"/>
  <c r="E1139" i="4" s="1"/>
  <c r="E1140" i="4" s="1"/>
  <c r="E1141" i="4" s="1"/>
  <c r="E1142" i="4" s="1"/>
  <c r="E1143" i="4" s="1"/>
  <c r="E1144" i="4" s="1"/>
  <c r="E1145" i="4" s="1"/>
  <c r="E1146" i="4" s="1"/>
  <c r="E1147" i="4" s="1"/>
  <c r="E1148" i="4" s="1"/>
  <c r="E1149" i="4" s="1"/>
  <c r="E1150" i="4" s="1"/>
  <c r="E1151" i="4" s="1"/>
  <c r="E1152" i="4" s="1"/>
  <c r="E1153" i="4" s="1"/>
  <c r="E1154" i="4" s="1"/>
  <c r="E1155" i="4" s="1"/>
  <c r="E1156" i="4" s="1"/>
  <c r="E1157" i="4" s="1"/>
  <c r="E1158" i="4" s="1"/>
  <c r="E1159" i="4" s="1"/>
  <c r="E1160" i="4" s="1"/>
  <c r="E1161" i="4" s="1"/>
  <c r="E1162" i="4" s="1"/>
  <c r="E1163" i="4" s="1"/>
  <c r="E1164" i="4" s="1"/>
  <c r="E1165" i="4" s="1"/>
  <c r="E1166" i="4" s="1"/>
  <c r="E1167" i="4" s="1"/>
  <c r="E1168" i="4" s="1"/>
  <c r="E1169" i="4" s="1"/>
  <c r="E1170" i="4" s="1"/>
  <c r="E1171" i="4" s="1"/>
  <c r="E1172" i="4" s="1"/>
  <c r="E1173" i="4" s="1"/>
  <c r="E1174" i="4" s="1"/>
  <c r="E1175" i="4" s="1"/>
  <c r="E1176" i="4" s="1"/>
  <c r="E1177" i="4" s="1"/>
  <c r="E1178" i="4" s="1"/>
  <c r="E1179" i="4" s="1"/>
  <c r="E1180" i="4" s="1"/>
  <c r="E1181" i="4" s="1"/>
  <c r="E1182" i="4" s="1"/>
  <c r="E1183" i="4" s="1"/>
  <c r="E1184" i="4" s="1"/>
  <c r="E1185" i="4" s="1"/>
  <c r="E1186" i="4" s="1"/>
  <c r="E1187" i="4" s="1"/>
  <c r="E1188" i="4" s="1"/>
  <c r="E1189" i="4" s="1"/>
  <c r="E1190" i="4" s="1"/>
  <c r="E1191" i="4" s="1"/>
  <c r="E1192" i="4" s="1"/>
  <c r="E1193" i="4" s="1"/>
  <c r="E1194" i="4" s="1"/>
  <c r="E1195" i="4" s="1"/>
  <c r="E1196" i="4" s="1"/>
  <c r="E1197" i="4" s="1"/>
  <c r="E1198" i="4" s="1"/>
  <c r="E1199" i="4" s="1"/>
  <c r="E1200" i="4" s="1"/>
  <c r="E1201" i="4" s="1"/>
  <c r="E1202" i="4" s="1"/>
  <c r="E1203" i="4" s="1"/>
  <c r="E1204" i="4" s="1"/>
  <c r="E1205" i="4" s="1"/>
  <c r="E1206" i="4" s="1"/>
  <c r="E1207" i="4" s="1"/>
  <c r="E1208" i="4" s="1"/>
  <c r="E1209" i="4" s="1"/>
  <c r="E1210" i="4" s="1"/>
  <c r="E1211" i="4" s="1"/>
  <c r="E1212" i="4" s="1"/>
  <c r="E1213" i="4" s="1"/>
  <c r="E1214" i="4" s="1"/>
  <c r="E1215" i="4" s="1"/>
  <c r="E1216" i="4" s="1"/>
  <c r="E1217" i="4" s="1"/>
  <c r="E1218" i="4" s="1"/>
  <c r="E1219" i="4" s="1"/>
  <c r="E1220" i="4" s="1"/>
  <c r="E1221" i="4" s="1"/>
  <c r="E1222" i="4" s="1"/>
  <c r="E1223" i="4" s="1"/>
  <c r="E1224" i="4" s="1"/>
  <c r="E1225" i="4" s="1"/>
  <c r="E1226" i="4" s="1"/>
  <c r="E1227" i="4" s="1"/>
  <c r="E1228" i="4" s="1"/>
  <c r="E1229" i="4" s="1"/>
  <c r="E1230" i="4" s="1"/>
  <c r="E1231" i="4" s="1"/>
  <c r="E1232" i="4" s="1"/>
  <c r="E1233" i="4" s="1"/>
  <c r="E1234" i="4" s="1"/>
  <c r="E1235" i="4" s="1"/>
  <c r="E1236" i="4" s="1"/>
  <c r="E1237" i="4" s="1"/>
  <c r="E1238" i="4" s="1"/>
  <c r="E1239" i="4" s="1"/>
  <c r="E1240" i="4" s="1"/>
  <c r="E1241" i="4" s="1"/>
  <c r="E1242" i="4" s="1"/>
  <c r="E1243" i="4" s="1"/>
  <c r="E1244" i="4" s="1"/>
  <c r="E1245" i="4" s="1"/>
  <c r="E1246" i="4" s="1"/>
  <c r="E1247" i="4" s="1"/>
  <c r="E1248" i="4" s="1"/>
  <c r="E1249" i="4" s="1"/>
  <c r="E1250" i="4" s="1"/>
  <c r="E1251" i="4" s="1"/>
  <c r="E1252" i="4" s="1"/>
  <c r="E1253" i="4" s="1"/>
  <c r="E1254" i="4" s="1"/>
  <c r="E1255" i="4" s="1"/>
  <c r="E1256" i="4" s="1"/>
  <c r="E1257" i="4" s="1"/>
  <c r="E1258" i="4" s="1"/>
  <c r="E1259" i="4" s="1"/>
  <c r="E1260" i="4" s="1"/>
  <c r="E1261" i="4" s="1"/>
  <c r="E1262" i="4" s="1"/>
  <c r="E1263" i="4" s="1"/>
  <c r="E1264" i="4" s="1"/>
  <c r="E1265" i="4" s="1"/>
  <c r="E1266" i="4" s="1"/>
  <c r="E1267" i="4" s="1"/>
  <c r="E1268" i="4" s="1"/>
  <c r="E1269" i="4" s="1"/>
  <c r="E1270" i="4" s="1"/>
  <c r="E1271" i="4" s="1"/>
  <c r="E1272" i="4" s="1"/>
  <c r="E1273" i="4" s="1"/>
  <c r="E1274" i="4" s="1"/>
  <c r="E1275" i="4" s="1"/>
  <c r="E1276" i="4" s="1"/>
  <c r="E1277" i="4" s="1"/>
  <c r="E1278" i="4" s="1"/>
  <c r="E1279" i="4" s="1"/>
  <c r="E1280" i="4" s="1"/>
  <c r="E1281" i="4" s="1"/>
  <c r="E6" i="4"/>
  <c r="D1277" i="2"/>
  <c r="G5" i="4"/>
  <c r="E5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661" i="4"/>
  <c r="D662" i="4"/>
  <c r="D663" i="4"/>
  <c r="D664" i="4"/>
  <c r="D665" i="4"/>
  <c r="D666" i="4"/>
  <c r="D667" i="4"/>
  <c r="D668" i="4"/>
  <c r="D669" i="4"/>
  <c r="D670" i="4"/>
  <c r="D671" i="4"/>
  <c r="D672" i="4"/>
  <c r="D673" i="4"/>
  <c r="D674" i="4"/>
  <c r="D675" i="4"/>
  <c r="D676" i="4"/>
  <c r="D677" i="4"/>
  <c r="D678" i="4"/>
  <c r="D679" i="4"/>
  <c r="D680" i="4"/>
  <c r="D681" i="4"/>
  <c r="D682" i="4"/>
  <c r="D683" i="4"/>
  <c r="D684" i="4"/>
  <c r="D685" i="4"/>
  <c r="D686" i="4"/>
  <c r="D687" i="4"/>
  <c r="D688" i="4"/>
  <c r="D689" i="4"/>
  <c r="D690" i="4"/>
  <c r="D691" i="4"/>
  <c r="D692" i="4"/>
  <c r="D693" i="4"/>
  <c r="D694" i="4"/>
  <c r="D695" i="4"/>
  <c r="D696" i="4"/>
  <c r="D697" i="4"/>
  <c r="D698" i="4"/>
  <c r="D699" i="4"/>
  <c r="D700" i="4"/>
  <c r="D701" i="4"/>
  <c r="D702" i="4"/>
  <c r="D703" i="4"/>
  <c r="D704" i="4"/>
  <c r="D705" i="4"/>
  <c r="D706" i="4"/>
  <c r="D707" i="4"/>
  <c r="D708" i="4"/>
  <c r="D709" i="4"/>
  <c r="D710" i="4"/>
  <c r="D711" i="4"/>
  <c r="D712" i="4"/>
  <c r="D713" i="4"/>
  <c r="D714" i="4"/>
  <c r="D715" i="4"/>
  <c r="D716" i="4"/>
  <c r="D717" i="4"/>
  <c r="D718" i="4"/>
  <c r="D719" i="4"/>
  <c r="D720" i="4"/>
  <c r="D721" i="4"/>
  <c r="D722" i="4"/>
  <c r="D723" i="4"/>
  <c r="D724" i="4"/>
  <c r="D725" i="4"/>
  <c r="D726" i="4"/>
  <c r="D727" i="4"/>
  <c r="D728" i="4"/>
  <c r="D729" i="4"/>
  <c r="D730" i="4"/>
  <c r="D731" i="4"/>
  <c r="D732" i="4"/>
  <c r="D733" i="4"/>
  <c r="D734" i="4"/>
  <c r="D735" i="4"/>
  <c r="D736" i="4"/>
  <c r="D737" i="4"/>
  <c r="D738" i="4"/>
  <c r="D739" i="4"/>
  <c r="D740" i="4"/>
  <c r="D741" i="4"/>
  <c r="D742" i="4"/>
  <c r="D743" i="4"/>
  <c r="D744" i="4"/>
  <c r="D745" i="4"/>
  <c r="D746" i="4"/>
  <c r="D747" i="4"/>
  <c r="D748" i="4"/>
  <c r="D749" i="4"/>
  <c r="D750" i="4"/>
  <c r="D751" i="4"/>
  <c r="D752" i="4"/>
  <c r="D753" i="4"/>
  <c r="D754" i="4"/>
  <c r="D755" i="4"/>
  <c r="D756" i="4"/>
  <c r="D757" i="4"/>
  <c r="D758" i="4"/>
  <c r="D759" i="4"/>
  <c r="D760" i="4"/>
  <c r="D761" i="4"/>
  <c r="D762" i="4"/>
  <c r="D763" i="4"/>
  <c r="D764" i="4"/>
  <c r="D765" i="4"/>
  <c r="D766" i="4"/>
  <c r="D767" i="4"/>
  <c r="D768" i="4"/>
  <c r="D769" i="4"/>
  <c r="D770" i="4"/>
  <c r="D771" i="4"/>
  <c r="D772" i="4"/>
  <c r="D773" i="4"/>
  <c r="D774" i="4"/>
  <c r="D775" i="4"/>
  <c r="D776" i="4"/>
  <c r="D777" i="4"/>
  <c r="D778" i="4"/>
  <c r="D779" i="4"/>
  <c r="D780" i="4"/>
  <c r="D781" i="4"/>
  <c r="D782" i="4"/>
  <c r="D783" i="4"/>
  <c r="D784" i="4"/>
  <c r="D785" i="4"/>
  <c r="D786" i="4"/>
  <c r="D787" i="4"/>
  <c r="D788" i="4"/>
  <c r="D789" i="4"/>
  <c r="D790" i="4"/>
  <c r="D791" i="4"/>
  <c r="D792" i="4"/>
  <c r="D793" i="4"/>
  <c r="D794" i="4"/>
  <c r="D795" i="4"/>
  <c r="D796" i="4"/>
  <c r="D797" i="4"/>
  <c r="D798" i="4"/>
  <c r="D799" i="4"/>
  <c r="D800" i="4"/>
  <c r="D801" i="4"/>
  <c r="D802" i="4"/>
  <c r="D803" i="4"/>
  <c r="D804" i="4"/>
  <c r="D805" i="4"/>
  <c r="D806" i="4"/>
  <c r="D807" i="4"/>
  <c r="D808" i="4"/>
  <c r="D809" i="4"/>
  <c r="D810" i="4"/>
  <c r="D811" i="4"/>
  <c r="D812" i="4"/>
  <c r="D813" i="4"/>
  <c r="D814" i="4"/>
  <c r="D815" i="4"/>
  <c r="D816" i="4"/>
  <c r="D817" i="4"/>
  <c r="D818" i="4"/>
  <c r="D819" i="4"/>
  <c r="D820" i="4"/>
  <c r="D821" i="4"/>
  <c r="D822" i="4"/>
  <c r="D823" i="4"/>
  <c r="D824" i="4"/>
  <c r="D825" i="4"/>
  <c r="D826" i="4"/>
  <c r="D827" i="4"/>
  <c r="D828" i="4"/>
  <c r="D829" i="4"/>
  <c r="D830" i="4"/>
  <c r="D831" i="4"/>
  <c r="D832" i="4"/>
  <c r="D833" i="4"/>
  <c r="D834" i="4"/>
  <c r="D835" i="4"/>
  <c r="D836" i="4"/>
  <c r="D837" i="4"/>
  <c r="D838" i="4"/>
  <c r="D839" i="4"/>
  <c r="D840" i="4"/>
  <c r="D841" i="4"/>
  <c r="D842" i="4"/>
  <c r="D843" i="4"/>
  <c r="D844" i="4"/>
  <c r="D845" i="4"/>
  <c r="D846" i="4"/>
  <c r="D847" i="4"/>
  <c r="D848" i="4"/>
  <c r="D849" i="4"/>
  <c r="D850" i="4"/>
  <c r="D851" i="4"/>
  <c r="D852" i="4"/>
  <c r="D853" i="4"/>
  <c r="D854" i="4"/>
  <c r="D855" i="4"/>
  <c r="D856" i="4"/>
  <c r="D857" i="4"/>
  <c r="D858" i="4"/>
  <c r="D859" i="4"/>
  <c r="D860" i="4"/>
  <c r="D861" i="4"/>
  <c r="D862" i="4"/>
  <c r="D863" i="4"/>
  <c r="D864" i="4"/>
  <c r="D865" i="4"/>
  <c r="D866" i="4"/>
  <c r="D867" i="4"/>
  <c r="D868" i="4"/>
  <c r="D869" i="4"/>
  <c r="D870" i="4"/>
  <c r="D871" i="4"/>
  <c r="D872" i="4"/>
  <c r="D873" i="4"/>
  <c r="D874" i="4"/>
  <c r="D875" i="4"/>
  <c r="D876" i="4"/>
  <c r="D877" i="4"/>
  <c r="D878" i="4"/>
  <c r="D879" i="4"/>
  <c r="D880" i="4"/>
  <c r="D881" i="4"/>
  <c r="D882" i="4"/>
  <c r="D883" i="4"/>
  <c r="D884" i="4"/>
  <c r="D885" i="4"/>
  <c r="D886" i="4"/>
  <c r="D887" i="4"/>
  <c r="D888" i="4"/>
  <c r="D889" i="4"/>
  <c r="D890" i="4"/>
  <c r="D891" i="4"/>
  <c r="D892" i="4"/>
  <c r="D893" i="4"/>
  <c r="D894" i="4"/>
  <c r="D895" i="4"/>
  <c r="D896" i="4"/>
  <c r="D897" i="4"/>
  <c r="D898" i="4"/>
  <c r="D899" i="4"/>
  <c r="D900" i="4"/>
  <c r="D901" i="4"/>
  <c r="D902" i="4"/>
  <c r="D903" i="4"/>
  <c r="D904" i="4"/>
  <c r="D905" i="4"/>
  <c r="D906" i="4"/>
  <c r="D907" i="4"/>
  <c r="D908" i="4"/>
  <c r="D909" i="4"/>
  <c r="D910" i="4"/>
  <c r="D911" i="4"/>
  <c r="D912" i="4"/>
  <c r="D913" i="4"/>
  <c r="D914" i="4"/>
  <c r="D915" i="4"/>
  <c r="D916" i="4"/>
  <c r="D917" i="4"/>
  <c r="D918" i="4"/>
  <c r="D919" i="4"/>
  <c r="D920" i="4"/>
  <c r="D921" i="4"/>
  <c r="D922" i="4"/>
  <c r="D923" i="4"/>
  <c r="D924" i="4"/>
  <c r="D925" i="4"/>
  <c r="D926" i="4"/>
  <c r="D927" i="4"/>
  <c r="D928" i="4"/>
  <c r="D929" i="4"/>
  <c r="D930" i="4"/>
  <c r="D931" i="4"/>
  <c r="D932" i="4"/>
  <c r="D933" i="4"/>
  <c r="D934" i="4"/>
  <c r="D935" i="4"/>
  <c r="D936" i="4"/>
  <c r="D937" i="4"/>
  <c r="D938" i="4"/>
  <c r="D939" i="4"/>
  <c r="D940" i="4"/>
  <c r="D941" i="4"/>
  <c r="D942" i="4"/>
  <c r="D943" i="4"/>
  <c r="D944" i="4"/>
  <c r="D945" i="4"/>
  <c r="D946" i="4"/>
  <c r="D947" i="4"/>
  <c r="D948" i="4"/>
  <c r="D949" i="4"/>
  <c r="D950" i="4"/>
  <c r="D951" i="4"/>
  <c r="D952" i="4"/>
  <c r="D953" i="4"/>
  <c r="D954" i="4"/>
  <c r="D955" i="4"/>
  <c r="D956" i="4"/>
  <c r="D957" i="4"/>
  <c r="D958" i="4"/>
  <c r="D959" i="4"/>
  <c r="D960" i="4"/>
  <c r="D961" i="4"/>
  <c r="D962" i="4"/>
  <c r="D963" i="4"/>
  <c r="D964" i="4"/>
  <c r="D965" i="4"/>
  <c r="D966" i="4"/>
  <c r="D967" i="4"/>
  <c r="D968" i="4"/>
  <c r="D969" i="4"/>
  <c r="D970" i="4"/>
  <c r="D971" i="4"/>
  <c r="D972" i="4"/>
  <c r="D973" i="4"/>
  <c r="D974" i="4"/>
  <c r="D975" i="4"/>
  <c r="D976" i="4"/>
  <c r="D977" i="4"/>
  <c r="D978" i="4"/>
  <c r="D979" i="4"/>
  <c r="D980" i="4"/>
  <c r="D981" i="4"/>
  <c r="D982" i="4"/>
  <c r="D983" i="4"/>
  <c r="D984" i="4"/>
  <c r="D985" i="4"/>
  <c r="D986" i="4"/>
  <c r="D987" i="4"/>
  <c r="D988" i="4"/>
  <c r="D989" i="4"/>
  <c r="D990" i="4"/>
  <c r="D991" i="4"/>
  <c r="D992" i="4"/>
  <c r="D993" i="4"/>
  <c r="D994" i="4"/>
  <c r="D995" i="4"/>
  <c r="D996" i="4"/>
  <c r="D997" i="4"/>
  <c r="D998" i="4"/>
  <c r="D999" i="4"/>
  <c r="D1000" i="4"/>
  <c r="D1001" i="4"/>
  <c r="D1002" i="4"/>
  <c r="D1003" i="4"/>
  <c r="D1004" i="4"/>
  <c r="D1005" i="4"/>
  <c r="D1006" i="4"/>
  <c r="D1007" i="4"/>
  <c r="D1008" i="4"/>
  <c r="D1009" i="4"/>
  <c r="D1010" i="4"/>
  <c r="D1011" i="4"/>
  <c r="D1012" i="4"/>
  <c r="D1013" i="4"/>
  <c r="D1014" i="4"/>
  <c r="D1015" i="4"/>
  <c r="D1016" i="4"/>
  <c r="D1017" i="4"/>
  <c r="D1018" i="4"/>
  <c r="D1019" i="4"/>
  <c r="D1020" i="4"/>
  <c r="D1021" i="4"/>
  <c r="D1022" i="4"/>
  <c r="D1023" i="4"/>
  <c r="D1024" i="4"/>
  <c r="D1025" i="4"/>
  <c r="D1026" i="4"/>
  <c r="D1027" i="4"/>
  <c r="D1028" i="4"/>
  <c r="D1029" i="4"/>
  <c r="D1030" i="4"/>
  <c r="D1031" i="4"/>
  <c r="D1032" i="4"/>
  <c r="D1033" i="4"/>
  <c r="D1034" i="4"/>
  <c r="D1035" i="4"/>
  <c r="D1036" i="4"/>
  <c r="D1037" i="4"/>
  <c r="D1038" i="4"/>
  <c r="D1039" i="4"/>
  <c r="D1040" i="4"/>
  <c r="D1041" i="4"/>
  <c r="D1042" i="4"/>
  <c r="D1043" i="4"/>
  <c r="D1044" i="4"/>
  <c r="D1045" i="4"/>
  <c r="D1046" i="4"/>
  <c r="D1047" i="4"/>
  <c r="D1048" i="4"/>
  <c r="D1049" i="4"/>
  <c r="D1050" i="4"/>
  <c r="D1051" i="4"/>
  <c r="D1052" i="4"/>
  <c r="D1053" i="4"/>
  <c r="D1054" i="4"/>
  <c r="D1055" i="4"/>
  <c r="D1056" i="4"/>
  <c r="D1057" i="4"/>
  <c r="D1058" i="4"/>
  <c r="D1059" i="4"/>
  <c r="D1060" i="4"/>
  <c r="D1061" i="4"/>
  <c r="D1062" i="4"/>
  <c r="D1063" i="4"/>
  <c r="D1064" i="4"/>
  <c r="D1065" i="4"/>
  <c r="D1066" i="4"/>
  <c r="D1067" i="4"/>
  <c r="D1068" i="4"/>
  <c r="D1069" i="4"/>
  <c r="D1070" i="4"/>
  <c r="D1071" i="4"/>
  <c r="D1072" i="4"/>
  <c r="D1073" i="4"/>
  <c r="D1074" i="4"/>
  <c r="D1075" i="4"/>
  <c r="D1076" i="4"/>
  <c r="D1077" i="4"/>
  <c r="D1078" i="4"/>
  <c r="D1079" i="4"/>
  <c r="D1080" i="4"/>
  <c r="D1081" i="4"/>
  <c r="D1082" i="4"/>
  <c r="D1083" i="4"/>
  <c r="D1084" i="4"/>
  <c r="D1085" i="4"/>
  <c r="D1086" i="4"/>
  <c r="D1087" i="4"/>
  <c r="D1088" i="4"/>
  <c r="D1089" i="4"/>
  <c r="D1090" i="4"/>
  <c r="D1091" i="4"/>
  <c r="D1092" i="4"/>
  <c r="D1093" i="4"/>
  <c r="D1094" i="4"/>
  <c r="D1095" i="4"/>
  <c r="D1096" i="4"/>
  <c r="D1097" i="4"/>
  <c r="D1098" i="4"/>
  <c r="D1099" i="4"/>
  <c r="D1100" i="4"/>
  <c r="D1101" i="4"/>
  <c r="D1102" i="4"/>
  <c r="D1103" i="4"/>
  <c r="D1104" i="4"/>
  <c r="D1105" i="4"/>
  <c r="D1106" i="4"/>
  <c r="D1107" i="4"/>
  <c r="D1108" i="4"/>
  <c r="D1109" i="4"/>
  <c r="D1110" i="4"/>
  <c r="D1111" i="4"/>
  <c r="D1112" i="4"/>
  <c r="D1113" i="4"/>
  <c r="D1114" i="4"/>
  <c r="D1115" i="4"/>
  <c r="D1116" i="4"/>
  <c r="D1117" i="4"/>
  <c r="D1118" i="4"/>
  <c r="D1119" i="4"/>
  <c r="D1120" i="4"/>
  <c r="D1121" i="4"/>
  <c r="D1122" i="4"/>
  <c r="D1123" i="4"/>
  <c r="D1124" i="4"/>
  <c r="D1125" i="4"/>
  <c r="D1126" i="4"/>
  <c r="D1127" i="4"/>
  <c r="D1128" i="4"/>
  <c r="D1129" i="4"/>
  <c r="D1130" i="4"/>
  <c r="D1131" i="4"/>
  <c r="D1132" i="4"/>
  <c r="D1133" i="4"/>
  <c r="D1134" i="4"/>
  <c r="D1135" i="4"/>
  <c r="D1136" i="4"/>
  <c r="D1137" i="4"/>
  <c r="D1138" i="4"/>
  <c r="D1139" i="4"/>
  <c r="D1140" i="4"/>
  <c r="D1141" i="4"/>
  <c r="D1142" i="4"/>
  <c r="D1143" i="4"/>
  <c r="D1144" i="4"/>
  <c r="D1145" i="4"/>
  <c r="D1146" i="4"/>
  <c r="D1147" i="4"/>
  <c r="D1148" i="4"/>
  <c r="D1149" i="4"/>
  <c r="D1150" i="4"/>
  <c r="D1151" i="4"/>
  <c r="D1152" i="4"/>
  <c r="D1153" i="4"/>
  <c r="D1154" i="4"/>
  <c r="D1155" i="4"/>
  <c r="D1156" i="4"/>
  <c r="D1157" i="4"/>
  <c r="D1158" i="4"/>
  <c r="D1159" i="4"/>
  <c r="D1160" i="4"/>
  <c r="D1161" i="4"/>
  <c r="D1162" i="4"/>
  <c r="D1163" i="4"/>
  <c r="D1164" i="4"/>
  <c r="D1165" i="4"/>
  <c r="D1166" i="4"/>
  <c r="D1167" i="4"/>
  <c r="D1168" i="4"/>
  <c r="D1169" i="4"/>
  <c r="D1170" i="4"/>
  <c r="D1171" i="4"/>
  <c r="D1172" i="4"/>
  <c r="D1173" i="4"/>
  <c r="D1174" i="4"/>
  <c r="D1175" i="4"/>
  <c r="D1176" i="4"/>
  <c r="D1177" i="4"/>
  <c r="D1178" i="4"/>
  <c r="D1179" i="4"/>
  <c r="D1180" i="4"/>
  <c r="D1181" i="4"/>
  <c r="D1182" i="4"/>
  <c r="D1183" i="4"/>
  <c r="D1184" i="4"/>
  <c r="D1185" i="4"/>
  <c r="D1186" i="4"/>
  <c r="D1187" i="4"/>
  <c r="D1188" i="4"/>
  <c r="D1189" i="4"/>
  <c r="D1190" i="4"/>
  <c r="D1191" i="4"/>
  <c r="D1192" i="4"/>
  <c r="D1193" i="4"/>
  <c r="D1194" i="4"/>
  <c r="D1195" i="4"/>
  <c r="D1196" i="4"/>
  <c r="D1197" i="4"/>
  <c r="D1198" i="4"/>
  <c r="D1199" i="4"/>
  <c r="D1200" i="4"/>
  <c r="D1201" i="4"/>
  <c r="D1202" i="4"/>
  <c r="D1203" i="4"/>
  <c r="D1204" i="4"/>
  <c r="D1205" i="4"/>
  <c r="D1206" i="4"/>
  <c r="D1207" i="4"/>
  <c r="D1208" i="4"/>
  <c r="D1209" i="4"/>
  <c r="D1210" i="4"/>
  <c r="D1211" i="4"/>
  <c r="D1212" i="4"/>
  <c r="D1213" i="4"/>
  <c r="D1214" i="4"/>
  <c r="D1215" i="4"/>
  <c r="D1216" i="4"/>
  <c r="D1217" i="4"/>
  <c r="D1218" i="4"/>
  <c r="D1219" i="4"/>
  <c r="D1220" i="4"/>
  <c r="D1221" i="4"/>
  <c r="D1222" i="4"/>
  <c r="D1223" i="4"/>
  <c r="D1224" i="4"/>
  <c r="D1225" i="4"/>
  <c r="D1226" i="4"/>
  <c r="D1227" i="4"/>
  <c r="D1228" i="4"/>
  <c r="D1229" i="4"/>
  <c r="D1230" i="4"/>
  <c r="D1231" i="4"/>
  <c r="D1232" i="4"/>
  <c r="D1233" i="4"/>
  <c r="D1234" i="4"/>
  <c r="D1235" i="4"/>
  <c r="D1236" i="4"/>
  <c r="D1237" i="4"/>
  <c r="D1238" i="4"/>
  <c r="D1239" i="4"/>
  <c r="D1240" i="4"/>
  <c r="D1241" i="4"/>
  <c r="D1242" i="4"/>
  <c r="D1243" i="4"/>
  <c r="D1244" i="4"/>
  <c r="D1245" i="4"/>
  <c r="D1246" i="4"/>
  <c r="D1247" i="4"/>
  <c r="D1248" i="4"/>
  <c r="D1249" i="4"/>
  <c r="D1250" i="4"/>
  <c r="D1251" i="4"/>
  <c r="D1252" i="4"/>
  <c r="D1253" i="4"/>
  <c r="D1254" i="4"/>
  <c r="D1255" i="4"/>
  <c r="D1256" i="4"/>
  <c r="D1257" i="4"/>
  <c r="D1258" i="4"/>
  <c r="D1259" i="4"/>
  <c r="D1260" i="4"/>
  <c r="D1261" i="4"/>
  <c r="D1262" i="4"/>
  <c r="D1263" i="4"/>
  <c r="D1264" i="4"/>
  <c r="D1265" i="4"/>
  <c r="D1266" i="4"/>
  <c r="D1267" i="4"/>
  <c r="D1268" i="4"/>
  <c r="D1269" i="4"/>
  <c r="D1270" i="4"/>
  <c r="D1271" i="4"/>
  <c r="D1272" i="4"/>
  <c r="D1273" i="4"/>
  <c r="D1274" i="4"/>
  <c r="D1275" i="4"/>
  <c r="D1276" i="4"/>
  <c r="D1277" i="4"/>
  <c r="D1278" i="4"/>
  <c r="D1279" i="4"/>
  <c r="D1280" i="4"/>
  <c r="D1281" i="4"/>
  <c r="D4" i="4"/>
  <c r="K6" i="6"/>
  <c r="K9" i="6" s="1"/>
  <c r="L9" i="6"/>
  <c r="L11" i="6"/>
  <c r="J10" i="6"/>
  <c r="J11" i="6"/>
  <c r="J9" i="6"/>
  <c r="I10" i="6"/>
  <c r="I11" i="6" s="1"/>
  <c r="C1285" i="4"/>
  <c r="C1284" i="4"/>
  <c r="C1283" i="4"/>
  <c r="C1285" i="2"/>
  <c r="C1284" i="2"/>
  <c r="C1283" i="2"/>
  <c r="G7" i="4" l="1"/>
  <c r="G6" i="4"/>
  <c r="L10" i="6"/>
  <c r="K11" i="6"/>
  <c r="K10" i="6"/>
  <c r="I12" i="6"/>
  <c r="C1287" i="2"/>
  <c r="C1288" i="2" s="1"/>
  <c r="C1289" i="2" s="1"/>
  <c r="G8" i="4" l="1"/>
  <c r="J12" i="6"/>
  <c r="L12" i="6"/>
  <c r="K12" i="6"/>
  <c r="I13" i="6"/>
  <c r="C1291" i="2"/>
  <c r="C1292" i="2" s="1"/>
  <c r="G9" i="4" l="1"/>
  <c r="L13" i="6"/>
  <c r="J13" i="6"/>
  <c r="K13" i="6"/>
  <c r="I14" i="6"/>
  <c r="C1287" i="3"/>
  <c r="C55" i="5"/>
  <c r="D55" i="5" s="1"/>
  <c r="C54" i="5"/>
  <c r="D54" i="5" s="1"/>
  <c r="C53" i="5"/>
  <c r="D53" i="5" s="1"/>
  <c r="C52" i="5"/>
  <c r="D52" i="5" s="1"/>
  <c r="C51" i="5"/>
  <c r="D51" i="5" s="1"/>
  <c r="C50" i="5"/>
  <c r="D50" i="5" s="1"/>
  <c r="C49" i="5"/>
  <c r="D49" i="5" s="1"/>
  <c r="C48" i="5"/>
  <c r="D48" i="5" s="1"/>
  <c r="C47" i="5"/>
  <c r="D47" i="5" s="1"/>
  <c r="C46" i="5"/>
  <c r="D46" i="5" s="1"/>
  <c r="C45" i="5"/>
  <c r="D45" i="5" s="1"/>
  <c r="C44" i="5"/>
  <c r="D44" i="5" s="1"/>
  <c r="C43" i="5"/>
  <c r="D43" i="5" s="1"/>
  <c r="C42" i="5"/>
  <c r="D42" i="5" s="1"/>
  <c r="C41" i="5"/>
  <c r="D41" i="5" s="1"/>
  <c r="C40" i="5"/>
  <c r="D40" i="5" s="1"/>
  <c r="C39" i="5"/>
  <c r="D39" i="5" s="1"/>
  <c r="C38" i="5"/>
  <c r="D38" i="5" s="1"/>
  <c r="C37" i="5"/>
  <c r="D37" i="5" s="1"/>
  <c r="C36" i="5"/>
  <c r="D36" i="5" s="1"/>
  <c r="D35" i="5"/>
  <c r="C35" i="5"/>
  <c r="C34" i="5"/>
  <c r="D34" i="5" s="1"/>
  <c r="C33" i="5"/>
  <c r="D33" i="5" s="1"/>
  <c r="C32" i="5"/>
  <c r="D32" i="5" s="1"/>
  <c r="C31" i="5"/>
  <c r="D31" i="5" s="1"/>
  <c r="C30" i="5"/>
  <c r="D30" i="5" s="1"/>
  <c r="C29" i="5"/>
  <c r="D29" i="5" s="1"/>
  <c r="C28" i="5"/>
  <c r="D28" i="5" s="1"/>
  <c r="C27" i="5"/>
  <c r="D27" i="5" s="1"/>
  <c r="C26" i="5"/>
  <c r="D26" i="5" s="1"/>
  <c r="C25" i="5"/>
  <c r="D25" i="5" s="1"/>
  <c r="C24" i="5"/>
  <c r="D24" i="5" s="1"/>
  <c r="J23" i="5"/>
  <c r="C23" i="5"/>
  <c r="D23" i="5" s="1"/>
  <c r="C22" i="5"/>
  <c r="D22" i="5" s="1"/>
  <c r="C21" i="5"/>
  <c r="D21" i="5" s="1"/>
  <c r="C20" i="5"/>
  <c r="D20" i="5" s="1"/>
  <c r="C19" i="5"/>
  <c r="D19" i="5" s="1"/>
  <c r="C18" i="5"/>
  <c r="D18" i="5" s="1"/>
  <c r="C17" i="5"/>
  <c r="D17" i="5" s="1"/>
  <c r="D16" i="5"/>
  <c r="C16" i="5"/>
  <c r="C15" i="5"/>
  <c r="D15" i="5" s="1"/>
  <c r="D14" i="5"/>
  <c r="C14" i="5"/>
  <c r="C13" i="5"/>
  <c r="D13" i="5" s="1"/>
  <c r="C12" i="5"/>
  <c r="D12" i="5" s="1"/>
  <c r="C11" i="5"/>
  <c r="D11" i="5" s="1"/>
  <c r="C10" i="5"/>
  <c r="D10" i="5" s="1"/>
  <c r="A10" i="5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F10" i="5"/>
  <c r="G10" i="5" s="1"/>
  <c r="D9" i="5"/>
  <c r="C9" i="5"/>
  <c r="G9" i="5"/>
  <c r="G10" i="4" l="1"/>
  <c r="J14" i="6"/>
  <c r="L14" i="6"/>
  <c r="K14" i="6"/>
  <c r="I15" i="6"/>
  <c r="D3" i="5"/>
  <c r="F11" i="5"/>
  <c r="G11" i="4" l="1"/>
  <c r="J15" i="6"/>
  <c r="L15" i="6"/>
  <c r="K15" i="6"/>
  <c r="I16" i="6"/>
  <c r="F12" i="5"/>
  <c r="G11" i="5"/>
  <c r="G12" i="4" l="1"/>
  <c r="L16" i="6"/>
  <c r="J16" i="6"/>
  <c r="K16" i="6"/>
  <c r="I17" i="6"/>
  <c r="F13" i="5"/>
  <c r="G12" i="5"/>
  <c r="G13" i="4" l="1"/>
  <c r="L17" i="6"/>
  <c r="J17" i="6"/>
  <c r="K17" i="6"/>
  <c r="I18" i="6"/>
  <c r="F14" i="5"/>
  <c r="G13" i="5"/>
  <c r="G14" i="4" l="1"/>
  <c r="J18" i="6"/>
  <c r="L18" i="6"/>
  <c r="K18" i="6"/>
  <c r="I19" i="6"/>
  <c r="F15" i="5"/>
  <c r="G14" i="5"/>
  <c r="G15" i="4" l="1"/>
  <c r="L19" i="6"/>
  <c r="J19" i="6"/>
  <c r="K19" i="6"/>
  <c r="I20" i="6"/>
  <c r="G15" i="5"/>
  <c r="F16" i="5"/>
  <c r="G16" i="4" l="1"/>
  <c r="J20" i="6"/>
  <c r="L20" i="6"/>
  <c r="K20" i="6"/>
  <c r="I21" i="6"/>
  <c r="G16" i="5"/>
  <c r="F17" i="5"/>
  <c r="G17" i="4" l="1"/>
  <c r="J21" i="6"/>
  <c r="L21" i="6"/>
  <c r="K21" i="6"/>
  <c r="I22" i="6"/>
  <c r="G17" i="5"/>
  <c r="F18" i="5"/>
  <c r="G18" i="4" l="1"/>
  <c r="L22" i="6"/>
  <c r="J22" i="6"/>
  <c r="K22" i="6"/>
  <c r="I23" i="6"/>
  <c r="G18" i="5"/>
  <c r="F19" i="5"/>
  <c r="G19" i="4" l="1"/>
  <c r="J23" i="6"/>
  <c r="L23" i="6"/>
  <c r="K23" i="6"/>
  <c r="I24" i="6"/>
  <c r="F20" i="5"/>
  <c r="G19" i="5"/>
  <c r="G20" i="4" l="1"/>
  <c r="L24" i="6"/>
  <c r="J24" i="6"/>
  <c r="K24" i="6"/>
  <c r="I25" i="6"/>
  <c r="F21" i="5"/>
  <c r="G20" i="5"/>
  <c r="G21" i="4" l="1"/>
  <c r="L25" i="6"/>
  <c r="J25" i="6"/>
  <c r="K25" i="6"/>
  <c r="I26" i="6"/>
  <c r="F22" i="5"/>
  <c r="G21" i="5"/>
  <c r="G22" i="4" l="1"/>
  <c r="L26" i="6"/>
  <c r="J26" i="6"/>
  <c r="K26" i="6"/>
  <c r="I27" i="6"/>
  <c r="F23" i="5"/>
  <c r="G22" i="5"/>
  <c r="G23" i="4" l="1"/>
  <c r="L27" i="6"/>
  <c r="J27" i="6"/>
  <c r="K27" i="6"/>
  <c r="I28" i="6"/>
  <c r="G23" i="5"/>
  <c r="F24" i="5"/>
  <c r="G24" i="4" l="1"/>
  <c r="J28" i="6"/>
  <c r="L28" i="6"/>
  <c r="K28" i="6"/>
  <c r="I29" i="6"/>
  <c r="G24" i="5"/>
  <c r="F25" i="5"/>
  <c r="G25" i="4" l="1"/>
  <c r="J29" i="6"/>
  <c r="L29" i="6"/>
  <c r="K29" i="6"/>
  <c r="I30" i="6"/>
  <c r="F26" i="5"/>
  <c r="G25" i="5"/>
  <c r="G26" i="4" l="1"/>
  <c r="L30" i="6"/>
  <c r="J30" i="6"/>
  <c r="K30" i="6"/>
  <c r="I31" i="6"/>
  <c r="G26" i="5"/>
  <c r="F27" i="5"/>
  <c r="G27" i="4" l="1"/>
  <c r="J31" i="6"/>
  <c r="L31" i="6"/>
  <c r="K31" i="6"/>
  <c r="I32" i="6"/>
  <c r="G27" i="5"/>
  <c r="F28" i="5"/>
  <c r="G28" i="4" l="1"/>
  <c r="L32" i="6"/>
  <c r="J32" i="6"/>
  <c r="K32" i="6"/>
  <c r="I33" i="6"/>
  <c r="G28" i="5"/>
  <c r="F29" i="5"/>
  <c r="G29" i="4" l="1"/>
  <c r="J33" i="6"/>
  <c r="L33" i="6"/>
  <c r="K33" i="6"/>
  <c r="I34" i="6"/>
  <c r="G29" i="5"/>
  <c r="F30" i="5"/>
  <c r="G30" i="4" l="1"/>
  <c r="J34" i="6"/>
  <c r="L34" i="6"/>
  <c r="K34" i="6"/>
  <c r="I35" i="6"/>
  <c r="F31" i="5"/>
  <c r="G30" i="5"/>
  <c r="G31" i="4" l="1"/>
  <c r="L35" i="6"/>
  <c r="J35" i="6"/>
  <c r="K35" i="6"/>
  <c r="I36" i="6"/>
  <c r="F32" i="5"/>
  <c r="G31" i="5"/>
  <c r="G32" i="4" l="1"/>
  <c r="J36" i="6"/>
  <c r="L36" i="6"/>
  <c r="K36" i="6"/>
  <c r="I37" i="6"/>
  <c r="G32" i="5"/>
  <c r="F33" i="5"/>
  <c r="G33" i="4" l="1"/>
  <c r="J37" i="6"/>
  <c r="L37" i="6"/>
  <c r="K37" i="6"/>
  <c r="I38" i="6"/>
  <c r="F34" i="5"/>
  <c r="G33" i="5"/>
  <c r="G34" i="4" l="1"/>
  <c r="J38" i="6"/>
  <c r="L38" i="6"/>
  <c r="K38" i="6"/>
  <c r="I39" i="6"/>
  <c r="F35" i="5"/>
  <c r="G34" i="5"/>
  <c r="G35" i="4" l="1"/>
  <c r="J39" i="6"/>
  <c r="L39" i="6"/>
  <c r="K39" i="6"/>
  <c r="I40" i="6"/>
  <c r="G35" i="5"/>
  <c r="F36" i="5"/>
  <c r="G36" i="4" l="1"/>
  <c r="L40" i="6"/>
  <c r="J40" i="6"/>
  <c r="K40" i="6"/>
  <c r="I41" i="6"/>
  <c r="F37" i="5"/>
  <c r="G36" i="5"/>
  <c r="G37" i="4" l="1"/>
  <c r="L41" i="6"/>
  <c r="J41" i="6"/>
  <c r="K41" i="6"/>
  <c r="I42" i="6"/>
  <c r="G37" i="5"/>
  <c r="F38" i="5"/>
  <c r="G38" i="4" l="1"/>
  <c r="J42" i="6"/>
  <c r="L42" i="6"/>
  <c r="K42" i="6"/>
  <c r="I43" i="6"/>
  <c r="G38" i="5"/>
  <c r="F39" i="5"/>
  <c r="G39" i="4" l="1"/>
  <c r="L43" i="6"/>
  <c r="J43" i="6"/>
  <c r="K43" i="6"/>
  <c r="I44" i="6"/>
  <c r="F40" i="5"/>
  <c r="G39" i="5"/>
  <c r="G40" i="4" l="1"/>
  <c r="J44" i="6"/>
  <c r="L44" i="6"/>
  <c r="K44" i="6"/>
  <c r="I45" i="6"/>
  <c r="G40" i="5"/>
  <c r="F41" i="5"/>
  <c r="G41" i="4" l="1"/>
  <c r="L45" i="6"/>
  <c r="J45" i="6"/>
  <c r="K45" i="6"/>
  <c r="I46" i="6"/>
  <c r="F42" i="5"/>
  <c r="G41" i="5"/>
  <c r="G42" i="4" l="1"/>
  <c r="L46" i="6"/>
  <c r="J46" i="6"/>
  <c r="K46" i="6"/>
  <c r="I47" i="6"/>
  <c r="F43" i="5"/>
  <c r="G42" i="5"/>
  <c r="G43" i="4" l="1"/>
  <c r="J47" i="6"/>
  <c r="L47" i="6"/>
  <c r="K47" i="6"/>
  <c r="I48" i="6"/>
  <c r="G43" i="5"/>
  <c r="F44" i="5"/>
  <c r="G44" i="4" l="1"/>
  <c r="L48" i="6"/>
  <c r="J48" i="6"/>
  <c r="K48" i="6"/>
  <c r="I49" i="6"/>
  <c r="F45" i="5"/>
  <c r="G44" i="5"/>
  <c r="G45" i="4" l="1"/>
  <c r="L49" i="6"/>
  <c r="J49" i="6"/>
  <c r="K49" i="6"/>
  <c r="I50" i="6"/>
  <c r="G45" i="5"/>
  <c r="F46" i="5"/>
  <c r="G46" i="4" l="1"/>
  <c r="L50" i="6"/>
  <c r="J50" i="6"/>
  <c r="K50" i="6"/>
  <c r="I51" i="6"/>
  <c r="F47" i="5"/>
  <c r="G46" i="5"/>
  <c r="G47" i="4" l="1"/>
  <c r="L51" i="6"/>
  <c r="J51" i="6"/>
  <c r="K51" i="6"/>
  <c r="I52" i="6"/>
  <c r="F48" i="5"/>
  <c r="G47" i="5"/>
  <c r="G48" i="4" l="1"/>
  <c r="J52" i="6"/>
  <c r="L52" i="6"/>
  <c r="K52" i="6"/>
  <c r="I53" i="6"/>
  <c r="G48" i="5"/>
  <c r="F49" i="5"/>
  <c r="G49" i="4" l="1"/>
  <c r="J53" i="6"/>
  <c r="L53" i="6"/>
  <c r="K53" i="6"/>
  <c r="I54" i="6"/>
  <c r="F50" i="5"/>
  <c r="G49" i="5"/>
  <c r="G50" i="4" l="1"/>
  <c r="L54" i="6"/>
  <c r="J54" i="6"/>
  <c r="K54" i="6"/>
  <c r="I55" i="6"/>
  <c r="G50" i="5"/>
  <c r="F51" i="5"/>
  <c r="G51" i="4" l="1"/>
  <c r="J55" i="6"/>
  <c r="L55" i="6"/>
  <c r="K55" i="6"/>
  <c r="I56" i="6"/>
  <c r="F52" i="5"/>
  <c r="G51" i="5"/>
  <c r="G52" i="4" l="1"/>
  <c r="L56" i="6"/>
  <c r="J56" i="6"/>
  <c r="K56" i="6"/>
  <c r="I57" i="6"/>
  <c r="G52" i="5"/>
  <c r="F53" i="5"/>
  <c r="G53" i="4" l="1"/>
  <c r="L57" i="6"/>
  <c r="J57" i="6"/>
  <c r="K57" i="6"/>
  <c r="I58" i="6"/>
  <c r="F54" i="5"/>
  <c r="G53" i="5"/>
  <c r="G54" i="4" l="1"/>
  <c r="J58" i="6"/>
  <c r="L58" i="6"/>
  <c r="K58" i="6"/>
  <c r="I59" i="6"/>
  <c r="G54" i="5"/>
  <c r="F55" i="5"/>
  <c r="G55" i="4" l="1"/>
  <c r="L59" i="6"/>
  <c r="J59" i="6"/>
  <c r="K59" i="6"/>
  <c r="I60" i="6"/>
  <c r="F56" i="5"/>
  <c r="G55" i="5"/>
  <c r="G56" i="4" l="1"/>
  <c r="J60" i="6"/>
  <c r="L60" i="6"/>
  <c r="K60" i="6"/>
  <c r="I61" i="6"/>
  <c r="G56" i="5"/>
  <c r="F57" i="5"/>
  <c r="G57" i="4" l="1"/>
  <c r="J61" i="6"/>
  <c r="L61" i="6"/>
  <c r="K61" i="6"/>
  <c r="I62" i="6"/>
  <c r="F58" i="5"/>
  <c r="G57" i="5"/>
  <c r="G58" i="4" l="1"/>
  <c r="J62" i="6"/>
  <c r="L62" i="6"/>
  <c r="K62" i="6"/>
  <c r="I63" i="6"/>
  <c r="F59" i="5"/>
  <c r="G58" i="5"/>
  <c r="G59" i="4" l="1"/>
  <c r="J63" i="6"/>
  <c r="L63" i="6"/>
  <c r="K63" i="6"/>
  <c r="I64" i="6"/>
  <c r="F60" i="5"/>
  <c r="G59" i="5"/>
  <c r="G60" i="4" l="1"/>
  <c r="L64" i="6"/>
  <c r="J64" i="6"/>
  <c r="K64" i="6"/>
  <c r="I65" i="6"/>
  <c r="G60" i="5"/>
  <c r="F61" i="5"/>
  <c r="G61" i="4" l="1"/>
  <c r="L65" i="6"/>
  <c r="J65" i="6"/>
  <c r="K65" i="6"/>
  <c r="I66" i="6"/>
  <c r="F62" i="5"/>
  <c r="G61" i="5"/>
  <c r="G62" i="4" l="1"/>
  <c r="J66" i="6"/>
  <c r="L66" i="6"/>
  <c r="K66" i="6"/>
  <c r="I67" i="6"/>
  <c r="F63" i="5"/>
  <c r="G62" i="5"/>
  <c r="G63" i="4" l="1"/>
  <c r="L67" i="6"/>
  <c r="J67" i="6"/>
  <c r="K67" i="6"/>
  <c r="I68" i="6"/>
  <c r="F64" i="5"/>
  <c r="G63" i="5"/>
  <c r="G64" i="4" l="1"/>
  <c r="J68" i="6"/>
  <c r="L68" i="6"/>
  <c r="K68" i="6"/>
  <c r="I69" i="6"/>
  <c r="G64" i="5"/>
  <c r="F65" i="5"/>
  <c r="G65" i="4" l="1"/>
  <c r="L69" i="6"/>
  <c r="J69" i="6"/>
  <c r="K69" i="6"/>
  <c r="I70" i="6"/>
  <c r="F66" i="5"/>
  <c r="G65" i="5"/>
  <c r="G66" i="4" l="1"/>
  <c r="L70" i="6"/>
  <c r="J70" i="6"/>
  <c r="K70" i="6"/>
  <c r="I71" i="6"/>
  <c r="F67" i="5"/>
  <c r="G66" i="5"/>
  <c r="G67" i="4" l="1"/>
  <c r="J71" i="6"/>
  <c r="L71" i="6"/>
  <c r="K71" i="6"/>
  <c r="I72" i="6"/>
  <c r="F68" i="5"/>
  <c r="G67" i="5"/>
  <c r="G68" i="4" l="1"/>
  <c r="L72" i="6"/>
  <c r="J72" i="6"/>
  <c r="K72" i="6"/>
  <c r="I73" i="6"/>
  <c r="G68" i="5"/>
  <c r="F69" i="5"/>
  <c r="G69" i="4" l="1"/>
  <c r="J73" i="6"/>
  <c r="L73" i="6"/>
  <c r="K73" i="6"/>
  <c r="I74" i="6"/>
  <c r="F70" i="5"/>
  <c r="G69" i="5"/>
  <c r="G70" i="4" l="1"/>
  <c r="J74" i="6"/>
  <c r="L74" i="6"/>
  <c r="K74" i="6"/>
  <c r="I75" i="6"/>
  <c r="F71" i="5"/>
  <c r="G70" i="5"/>
  <c r="G71" i="4" l="1"/>
  <c r="L75" i="6"/>
  <c r="J75" i="6"/>
  <c r="K75" i="6"/>
  <c r="I76" i="6"/>
  <c r="F72" i="5"/>
  <c r="G71" i="5"/>
  <c r="G72" i="4" l="1"/>
  <c r="J76" i="6"/>
  <c r="L76" i="6"/>
  <c r="K76" i="6"/>
  <c r="I77" i="6"/>
  <c r="G72" i="5"/>
  <c r="F73" i="5"/>
  <c r="G73" i="4" l="1"/>
  <c r="J77" i="6"/>
  <c r="L77" i="6"/>
  <c r="K77" i="6"/>
  <c r="I78" i="6"/>
  <c r="F74" i="5"/>
  <c r="G73" i="5"/>
  <c r="G74" i="4" l="1"/>
  <c r="L78" i="6"/>
  <c r="J78" i="6"/>
  <c r="K78" i="6"/>
  <c r="I79" i="6"/>
  <c r="F75" i="5"/>
  <c r="G74" i="5"/>
  <c r="G75" i="4" l="1"/>
  <c r="J79" i="6"/>
  <c r="L79" i="6"/>
  <c r="K79" i="6"/>
  <c r="I80" i="6"/>
  <c r="F76" i="5"/>
  <c r="G75" i="5"/>
  <c r="G76" i="4" l="1"/>
  <c r="L80" i="6"/>
  <c r="J80" i="6"/>
  <c r="K80" i="6"/>
  <c r="I81" i="6"/>
  <c r="G76" i="5"/>
  <c r="F77" i="5"/>
  <c r="G77" i="4" l="1"/>
  <c r="L81" i="6"/>
  <c r="J81" i="6"/>
  <c r="K81" i="6"/>
  <c r="I82" i="6"/>
  <c r="F78" i="5"/>
  <c r="G77" i="5"/>
  <c r="G78" i="4" l="1"/>
  <c r="L82" i="6"/>
  <c r="J82" i="6"/>
  <c r="K82" i="6"/>
  <c r="I83" i="6"/>
  <c r="F79" i="5"/>
  <c r="G78" i="5"/>
  <c r="G79" i="4" l="1"/>
  <c r="L83" i="6"/>
  <c r="J83" i="6"/>
  <c r="K83" i="6"/>
  <c r="I84" i="6"/>
  <c r="F80" i="5"/>
  <c r="G79" i="5"/>
  <c r="G80" i="4" l="1"/>
  <c r="J84" i="6"/>
  <c r="L84" i="6"/>
  <c r="K84" i="6"/>
  <c r="I85" i="6"/>
  <c r="G80" i="5"/>
  <c r="F81" i="5"/>
  <c r="G81" i="4" l="1"/>
  <c r="J85" i="6"/>
  <c r="L85" i="6"/>
  <c r="K85" i="6"/>
  <c r="I86" i="6"/>
  <c r="F82" i="5"/>
  <c r="G81" i="5"/>
  <c r="G82" i="4" l="1"/>
  <c r="J86" i="6"/>
  <c r="L86" i="6"/>
  <c r="K86" i="6"/>
  <c r="I87" i="6"/>
  <c r="F83" i="5"/>
  <c r="G82" i="5"/>
  <c r="G83" i="4" l="1"/>
  <c r="J87" i="6"/>
  <c r="L87" i="6"/>
  <c r="K87" i="6"/>
  <c r="I88" i="6"/>
  <c r="F84" i="5"/>
  <c r="G83" i="5"/>
  <c r="G84" i="4" l="1"/>
  <c r="L88" i="6"/>
  <c r="J88" i="6"/>
  <c r="K88" i="6"/>
  <c r="I89" i="6"/>
  <c r="G84" i="5"/>
  <c r="F85" i="5"/>
  <c r="G85" i="4" l="1"/>
  <c r="L89" i="6"/>
  <c r="J89" i="6"/>
  <c r="K89" i="6"/>
  <c r="I90" i="6"/>
  <c r="F86" i="5"/>
  <c r="G85" i="5"/>
  <c r="G86" i="4" l="1"/>
  <c r="J90" i="6"/>
  <c r="L90" i="6"/>
  <c r="K90" i="6"/>
  <c r="I91" i="6"/>
  <c r="F87" i="5"/>
  <c r="G86" i="5"/>
  <c r="G87" i="4" l="1"/>
  <c r="L91" i="6"/>
  <c r="J91" i="6"/>
  <c r="K91" i="6"/>
  <c r="I92" i="6"/>
  <c r="F88" i="5"/>
  <c r="G87" i="5"/>
  <c r="G88" i="4" l="1"/>
  <c r="J92" i="6"/>
  <c r="L92" i="6"/>
  <c r="K92" i="6"/>
  <c r="I93" i="6"/>
  <c r="G88" i="5"/>
  <c r="F89" i="5"/>
  <c r="G89" i="4" l="1"/>
  <c r="L93" i="6"/>
  <c r="J93" i="6"/>
  <c r="K93" i="6"/>
  <c r="I94" i="6"/>
  <c r="F90" i="5"/>
  <c r="G89" i="5"/>
  <c r="G90" i="4" l="1"/>
  <c r="L94" i="6"/>
  <c r="J94" i="6"/>
  <c r="K94" i="6"/>
  <c r="I95" i="6"/>
  <c r="F91" i="5"/>
  <c r="G90" i="5"/>
  <c r="G91" i="4" l="1"/>
  <c r="J95" i="6"/>
  <c r="L95" i="6"/>
  <c r="K95" i="6"/>
  <c r="I96" i="6"/>
  <c r="F92" i="5"/>
  <c r="G91" i="5"/>
  <c r="G92" i="4" l="1"/>
  <c r="L96" i="6"/>
  <c r="J96" i="6"/>
  <c r="K96" i="6"/>
  <c r="I97" i="6"/>
  <c r="G92" i="5"/>
  <c r="F93" i="5"/>
  <c r="G93" i="4" l="1"/>
  <c r="L97" i="6"/>
  <c r="J97" i="6"/>
  <c r="K97" i="6"/>
  <c r="I98" i="6"/>
  <c r="F94" i="5"/>
  <c r="G93" i="5"/>
  <c r="G94" i="4" l="1"/>
  <c r="J98" i="6"/>
  <c r="L98" i="6"/>
  <c r="K98" i="6"/>
  <c r="I99" i="6"/>
  <c r="F95" i="5"/>
  <c r="G94" i="5"/>
  <c r="G95" i="4" l="1"/>
  <c r="L99" i="6"/>
  <c r="J99" i="6"/>
  <c r="K99" i="6"/>
  <c r="I100" i="6"/>
  <c r="F96" i="5"/>
  <c r="G95" i="5"/>
  <c r="G96" i="4" l="1"/>
  <c r="J100" i="6"/>
  <c r="L100" i="6"/>
  <c r="K100" i="6"/>
  <c r="I101" i="6"/>
  <c r="G96" i="5"/>
  <c r="F97" i="5"/>
  <c r="G97" i="4" l="1"/>
  <c r="J101" i="6"/>
  <c r="L101" i="6"/>
  <c r="K101" i="6"/>
  <c r="I102" i="6"/>
  <c r="F98" i="5"/>
  <c r="G97" i="5"/>
  <c r="G98" i="4" l="1"/>
  <c r="L102" i="6"/>
  <c r="J102" i="6"/>
  <c r="K102" i="6"/>
  <c r="I103" i="6"/>
  <c r="F99" i="5"/>
  <c r="G98" i="5"/>
  <c r="G99" i="4" l="1"/>
  <c r="J103" i="6"/>
  <c r="L103" i="6"/>
  <c r="K103" i="6"/>
  <c r="I104" i="6"/>
  <c r="F100" i="5"/>
  <c r="G99" i="5"/>
  <c r="G100" i="4" l="1"/>
  <c r="L104" i="6"/>
  <c r="J104" i="6"/>
  <c r="K104" i="6"/>
  <c r="I105" i="6"/>
  <c r="G100" i="5"/>
  <c r="F101" i="5"/>
  <c r="G101" i="4" l="1"/>
  <c r="L105" i="6"/>
  <c r="J105" i="6"/>
  <c r="K105" i="6"/>
  <c r="I106" i="6"/>
  <c r="F102" i="5"/>
  <c r="G101" i="5"/>
  <c r="G102" i="4" l="1"/>
  <c r="L106" i="6"/>
  <c r="J106" i="6"/>
  <c r="K106" i="6"/>
  <c r="I107" i="6"/>
  <c r="F103" i="5"/>
  <c r="G102" i="5"/>
  <c r="G103" i="4" l="1"/>
  <c r="L107" i="6"/>
  <c r="J107" i="6"/>
  <c r="K107" i="6"/>
  <c r="I108" i="6"/>
  <c r="F104" i="5"/>
  <c r="G103" i="5"/>
  <c r="G104" i="4" l="1"/>
  <c r="J108" i="6"/>
  <c r="L108" i="6"/>
  <c r="K108" i="6"/>
  <c r="G104" i="5"/>
  <c r="F105" i="5"/>
  <c r="G105" i="4" l="1"/>
  <c r="F106" i="5"/>
  <c r="G105" i="5"/>
  <c r="G106" i="4" l="1"/>
  <c r="F107" i="5"/>
  <c r="G106" i="5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G107" i="4" l="1"/>
  <c r="F108" i="5"/>
  <c r="G108" i="5" s="1"/>
  <c r="G107" i="5"/>
  <c r="G108" i="4" l="1"/>
  <c r="M1297" i="3"/>
  <c r="M1296" i="3"/>
  <c r="M1295" i="3"/>
  <c r="M1294" i="3"/>
  <c r="M1293" i="3"/>
  <c r="M1292" i="3"/>
  <c r="M1291" i="3"/>
  <c r="M1290" i="3"/>
  <c r="M1289" i="3"/>
  <c r="M1288" i="3"/>
  <c r="M1287" i="3"/>
  <c r="M1286" i="3"/>
  <c r="M1285" i="3"/>
  <c r="M1284" i="3"/>
  <c r="C1284" i="3"/>
  <c r="M1283" i="3"/>
  <c r="C1283" i="3"/>
  <c r="C1281" i="3"/>
  <c r="J1281" i="3" s="1"/>
  <c r="C1280" i="3"/>
  <c r="J1280" i="3" s="1"/>
  <c r="C1279" i="3"/>
  <c r="J1279" i="3" s="1"/>
  <c r="C1278" i="3"/>
  <c r="J1278" i="3" s="1"/>
  <c r="J1277" i="3"/>
  <c r="C1277" i="3"/>
  <c r="C1276" i="3"/>
  <c r="J1276" i="3" s="1"/>
  <c r="C1275" i="3"/>
  <c r="J1275" i="3" s="1"/>
  <c r="C1274" i="3"/>
  <c r="J1274" i="3" s="1"/>
  <c r="C1273" i="3"/>
  <c r="J1273" i="3" s="1"/>
  <c r="J1272" i="3"/>
  <c r="C1272" i="3"/>
  <c r="C1271" i="3"/>
  <c r="J1271" i="3" s="1"/>
  <c r="C1270" i="3"/>
  <c r="J1270" i="3" s="1"/>
  <c r="C1269" i="3"/>
  <c r="J1269" i="3" s="1"/>
  <c r="J1268" i="3"/>
  <c r="C1268" i="3"/>
  <c r="C1267" i="3"/>
  <c r="J1267" i="3" s="1"/>
  <c r="C1266" i="3"/>
  <c r="J1266" i="3" s="1"/>
  <c r="C1265" i="3"/>
  <c r="J1265" i="3" s="1"/>
  <c r="C1264" i="3"/>
  <c r="J1264" i="3" s="1"/>
  <c r="C1263" i="3"/>
  <c r="J1263" i="3" s="1"/>
  <c r="C1262" i="3"/>
  <c r="J1262" i="3" s="1"/>
  <c r="J1261" i="3"/>
  <c r="C1261" i="3"/>
  <c r="C1260" i="3"/>
  <c r="J1260" i="3" s="1"/>
  <c r="C1259" i="3"/>
  <c r="J1259" i="3" s="1"/>
  <c r="C1258" i="3"/>
  <c r="J1258" i="3" s="1"/>
  <c r="C1257" i="3"/>
  <c r="J1257" i="3" s="1"/>
  <c r="C1256" i="3"/>
  <c r="J1256" i="3" s="1"/>
  <c r="J1255" i="3"/>
  <c r="C1255" i="3"/>
  <c r="C1254" i="3"/>
  <c r="J1254" i="3" s="1"/>
  <c r="C1253" i="3"/>
  <c r="J1253" i="3" s="1"/>
  <c r="C1252" i="3"/>
  <c r="J1252" i="3" s="1"/>
  <c r="J1251" i="3"/>
  <c r="C1251" i="3"/>
  <c r="C1250" i="3"/>
  <c r="J1250" i="3" s="1"/>
  <c r="C1249" i="3"/>
  <c r="J1249" i="3" s="1"/>
  <c r="C1248" i="3"/>
  <c r="J1248" i="3" s="1"/>
  <c r="C1247" i="3"/>
  <c r="J1247" i="3" s="1"/>
  <c r="J1246" i="3"/>
  <c r="C1246" i="3"/>
  <c r="C1245" i="3"/>
  <c r="J1245" i="3" s="1"/>
  <c r="C1244" i="3"/>
  <c r="J1244" i="3" s="1"/>
  <c r="C1243" i="3"/>
  <c r="J1243" i="3" s="1"/>
  <c r="C1242" i="3"/>
  <c r="J1242" i="3" s="1"/>
  <c r="J1241" i="3"/>
  <c r="C1241" i="3"/>
  <c r="J1240" i="3"/>
  <c r="C1240" i="3"/>
  <c r="C1239" i="3"/>
  <c r="J1239" i="3" s="1"/>
  <c r="C1238" i="3"/>
  <c r="J1238" i="3" s="1"/>
  <c r="C1237" i="3"/>
  <c r="J1237" i="3" s="1"/>
  <c r="J1236" i="3"/>
  <c r="C1236" i="3"/>
  <c r="C1235" i="3"/>
  <c r="J1235" i="3" s="1"/>
  <c r="C1234" i="3"/>
  <c r="J1234" i="3" s="1"/>
  <c r="C1233" i="3"/>
  <c r="J1233" i="3" s="1"/>
  <c r="C1232" i="3"/>
  <c r="J1232" i="3" s="1"/>
  <c r="J1231" i="3"/>
  <c r="C1231" i="3"/>
  <c r="C1230" i="3"/>
  <c r="J1230" i="3" s="1"/>
  <c r="C1229" i="3"/>
  <c r="J1229" i="3" s="1"/>
  <c r="C1228" i="3"/>
  <c r="J1228" i="3" s="1"/>
  <c r="C1227" i="3"/>
  <c r="J1227" i="3" s="1"/>
  <c r="C1226" i="3"/>
  <c r="J1226" i="3" s="1"/>
  <c r="C1225" i="3"/>
  <c r="J1225" i="3" s="1"/>
  <c r="J1224" i="3"/>
  <c r="C1224" i="3"/>
  <c r="C1223" i="3"/>
  <c r="J1223" i="3" s="1"/>
  <c r="C1222" i="3"/>
  <c r="J1222" i="3" s="1"/>
  <c r="C1221" i="3"/>
  <c r="J1221" i="3" s="1"/>
  <c r="J1220" i="3"/>
  <c r="C1220" i="3"/>
  <c r="J1219" i="3"/>
  <c r="C1219" i="3"/>
  <c r="C1218" i="3"/>
  <c r="J1218" i="3" s="1"/>
  <c r="C1217" i="3"/>
  <c r="J1217" i="3" s="1"/>
  <c r="C1216" i="3"/>
  <c r="J1216" i="3" s="1"/>
  <c r="C1215" i="3"/>
  <c r="J1215" i="3" s="1"/>
  <c r="C1214" i="3"/>
  <c r="J1214" i="3" s="1"/>
  <c r="J1213" i="3"/>
  <c r="C1213" i="3"/>
  <c r="C1212" i="3"/>
  <c r="J1212" i="3" s="1"/>
  <c r="C1211" i="3"/>
  <c r="J1211" i="3" s="1"/>
  <c r="C1210" i="3"/>
  <c r="J1210" i="3" s="1"/>
  <c r="C1209" i="3"/>
  <c r="J1209" i="3" s="1"/>
  <c r="J1208" i="3"/>
  <c r="C1208" i="3"/>
  <c r="C1207" i="3"/>
  <c r="J1207" i="3" s="1"/>
  <c r="C1206" i="3"/>
  <c r="J1206" i="3" s="1"/>
  <c r="C1205" i="3"/>
  <c r="J1205" i="3" s="1"/>
  <c r="J1204" i="3"/>
  <c r="C1204" i="3"/>
  <c r="C1203" i="3"/>
  <c r="J1203" i="3" s="1"/>
  <c r="C1202" i="3"/>
  <c r="J1202" i="3" s="1"/>
  <c r="C1201" i="3"/>
  <c r="J1201" i="3" s="1"/>
  <c r="C1200" i="3"/>
  <c r="J1200" i="3" s="1"/>
  <c r="J1199" i="3"/>
  <c r="C1199" i="3"/>
  <c r="J1198" i="3"/>
  <c r="C1198" i="3"/>
  <c r="C1197" i="3"/>
  <c r="J1197" i="3" s="1"/>
  <c r="C1196" i="3"/>
  <c r="J1196" i="3" s="1"/>
  <c r="C1195" i="3"/>
  <c r="J1195" i="3" s="1"/>
  <c r="C1194" i="3"/>
  <c r="J1194" i="3" s="1"/>
  <c r="C1193" i="3"/>
  <c r="J1193" i="3" s="1"/>
  <c r="C1192" i="3"/>
  <c r="J1192" i="3" s="1"/>
  <c r="C1191" i="3"/>
  <c r="J1191" i="3" s="1"/>
  <c r="C1190" i="3"/>
  <c r="J1190" i="3" s="1"/>
  <c r="C1189" i="3"/>
  <c r="J1189" i="3" s="1"/>
  <c r="J1188" i="3"/>
  <c r="C1188" i="3"/>
  <c r="C1187" i="3"/>
  <c r="J1187" i="3" s="1"/>
  <c r="C1186" i="3"/>
  <c r="J1186" i="3" s="1"/>
  <c r="C1185" i="3"/>
  <c r="J1185" i="3" s="1"/>
  <c r="C1184" i="3"/>
  <c r="J1184" i="3" s="1"/>
  <c r="C1183" i="3"/>
  <c r="J1183" i="3" s="1"/>
  <c r="J1182" i="3"/>
  <c r="C1182" i="3"/>
  <c r="C1181" i="3"/>
  <c r="J1181" i="3" s="1"/>
  <c r="C1180" i="3"/>
  <c r="J1180" i="3" s="1"/>
  <c r="C1179" i="3"/>
  <c r="J1179" i="3" s="1"/>
  <c r="J1178" i="3"/>
  <c r="C1178" i="3"/>
  <c r="C1177" i="3"/>
  <c r="J1177" i="3" s="1"/>
  <c r="C1176" i="3"/>
  <c r="J1176" i="3" s="1"/>
  <c r="C1175" i="3"/>
  <c r="J1175" i="3" s="1"/>
  <c r="J1174" i="3"/>
  <c r="C1174" i="3"/>
  <c r="J1173" i="3"/>
  <c r="C1173" i="3"/>
  <c r="J1172" i="3"/>
  <c r="C1172" i="3"/>
  <c r="C1171" i="3"/>
  <c r="J1171" i="3" s="1"/>
  <c r="J1170" i="3"/>
  <c r="C1170" i="3"/>
  <c r="C1169" i="3"/>
  <c r="J1169" i="3" s="1"/>
  <c r="J1168" i="3"/>
  <c r="C1168" i="3"/>
  <c r="J1167" i="3"/>
  <c r="C1167" i="3"/>
  <c r="C1166" i="3"/>
  <c r="J1166" i="3" s="1"/>
  <c r="C1165" i="3"/>
  <c r="J1165" i="3" s="1"/>
  <c r="J1164" i="3"/>
  <c r="C1164" i="3"/>
  <c r="C1163" i="3"/>
  <c r="J1163" i="3" s="1"/>
  <c r="C1162" i="3"/>
  <c r="J1162" i="3" s="1"/>
  <c r="C1161" i="3"/>
  <c r="J1161" i="3" s="1"/>
  <c r="C1160" i="3"/>
  <c r="J1160" i="3" s="1"/>
  <c r="C1159" i="3"/>
  <c r="J1159" i="3" s="1"/>
  <c r="J1158" i="3"/>
  <c r="C1158" i="3"/>
  <c r="C1157" i="3"/>
  <c r="J1157" i="3" s="1"/>
  <c r="C1156" i="3"/>
  <c r="J1156" i="3" s="1"/>
  <c r="C1155" i="3"/>
  <c r="J1155" i="3" s="1"/>
  <c r="C1154" i="3"/>
  <c r="J1154" i="3" s="1"/>
  <c r="C1153" i="3"/>
  <c r="J1153" i="3" s="1"/>
  <c r="C1152" i="3"/>
  <c r="J1152" i="3" s="1"/>
  <c r="C1151" i="3"/>
  <c r="J1151" i="3" s="1"/>
  <c r="C1150" i="3"/>
  <c r="J1150" i="3" s="1"/>
  <c r="C1149" i="3"/>
  <c r="J1149" i="3" s="1"/>
  <c r="C1148" i="3"/>
  <c r="J1148" i="3" s="1"/>
  <c r="J1147" i="3"/>
  <c r="C1147" i="3"/>
  <c r="J1146" i="3"/>
  <c r="C1146" i="3"/>
  <c r="J1145" i="3"/>
  <c r="C1145" i="3"/>
  <c r="C1144" i="3"/>
  <c r="J1144" i="3" s="1"/>
  <c r="J1143" i="3"/>
  <c r="C1143" i="3"/>
  <c r="J1142" i="3"/>
  <c r="C1142" i="3"/>
  <c r="J1141" i="3"/>
  <c r="C1141" i="3"/>
  <c r="C1140" i="3"/>
  <c r="J1140" i="3" s="1"/>
  <c r="C1139" i="3"/>
  <c r="J1139" i="3" s="1"/>
  <c r="C1138" i="3"/>
  <c r="J1138" i="3" s="1"/>
  <c r="C1137" i="3"/>
  <c r="J1137" i="3" s="1"/>
  <c r="J1136" i="3"/>
  <c r="C1136" i="3"/>
  <c r="C1135" i="3"/>
  <c r="J1135" i="3" s="1"/>
  <c r="C1134" i="3"/>
  <c r="J1134" i="3" s="1"/>
  <c r="C1133" i="3"/>
  <c r="J1133" i="3" s="1"/>
  <c r="J1132" i="3"/>
  <c r="C1132" i="3"/>
  <c r="C1131" i="3"/>
  <c r="J1131" i="3" s="1"/>
  <c r="C1130" i="3"/>
  <c r="J1130" i="3" s="1"/>
  <c r="C1129" i="3"/>
  <c r="J1129" i="3" s="1"/>
  <c r="C1128" i="3"/>
  <c r="J1128" i="3" s="1"/>
  <c r="C1127" i="3"/>
  <c r="J1127" i="3" s="1"/>
  <c r="C1126" i="3"/>
  <c r="J1126" i="3" s="1"/>
  <c r="C1125" i="3"/>
  <c r="J1125" i="3" s="1"/>
  <c r="J1124" i="3"/>
  <c r="C1124" i="3"/>
  <c r="C1123" i="3"/>
  <c r="J1123" i="3" s="1"/>
  <c r="C1122" i="3"/>
  <c r="J1122" i="3" s="1"/>
  <c r="C1121" i="3"/>
  <c r="J1121" i="3" s="1"/>
  <c r="C1120" i="3"/>
  <c r="J1120" i="3" s="1"/>
  <c r="C1119" i="3"/>
  <c r="J1119" i="3" s="1"/>
  <c r="C1118" i="3"/>
  <c r="J1118" i="3" s="1"/>
  <c r="C1117" i="3"/>
  <c r="J1117" i="3" s="1"/>
  <c r="C1116" i="3"/>
  <c r="J1116" i="3" s="1"/>
  <c r="C1115" i="3"/>
  <c r="J1115" i="3" s="1"/>
  <c r="C1114" i="3"/>
  <c r="J1114" i="3" s="1"/>
  <c r="C1113" i="3"/>
  <c r="J1113" i="3" s="1"/>
  <c r="C1112" i="3"/>
  <c r="J1112" i="3" s="1"/>
  <c r="C1111" i="3"/>
  <c r="J1111" i="3" s="1"/>
  <c r="C1110" i="3"/>
  <c r="J1110" i="3" s="1"/>
  <c r="C1109" i="3"/>
  <c r="J1109" i="3" s="1"/>
  <c r="C1108" i="3"/>
  <c r="J1108" i="3" s="1"/>
  <c r="J1107" i="3"/>
  <c r="C1107" i="3"/>
  <c r="C1106" i="3"/>
  <c r="J1106" i="3" s="1"/>
  <c r="C1105" i="3"/>
  <c r="J1105" i="3" s="1"/>
  <c r="J1104" i="3"/>
  <c r="C1104" i="3"/>
  <c r="C1103" i="3"/>
  <c r="J1103" i="3" s="1"/>
  <c r="C1102" i="3"/>
  <c r="J1102" i="3" s="1"/>
  <c r="C1101" i="3"/>
  <c r="J1101" i="3" s="1"/>
  <c r="C1100" i="3"/>
  <c r="J1100" i="3" s="1"/>
  <c r="C1099" i="3"/>
  <c r="J1099" i="3" s="1"/>
  <c r="C1098" i="3"/>
  <c r="J1098" i="3" s="1"/>
  <c r="C1097" i="3"/>
  <c r="J1097" i="3" s="1"/>
  <c r="J1096" i="3"/>
  <c r="C1096" i="3"/>
  <c r="C1095" i="3"/>
  <c r="J1095" i="3" s="1"/>
  <c r="C1094" i="3"/>
  <c r="J1094" i="3" s="1"/>
  <c r="C1093" i="3"/>
  <c r="J1093" i="3" s="1"/>
  <c r="C1092" i="3"/>
  <c r="J1092" i="3" s="1"/>
  <c r="J1091" i="3"/>
  <c r="C1091" i="3"/>
  <c r="C1090" i="3"/>
  <c r="J1090" i="3" s="1"/>
  <c r="C1089" i="3"/>
  <c r="J1089" i="3" s="1"/>
  <c r="C1088" i="3"/>
  <c r="J1088" i="3" s="1"/>
  <c r="C1087" i="3"/>
  <c r="J1087" i="3" s="1"/>
  <c r="C1086" i="3"/>
  <c r="J1086" i="3" s="1"/>
  <c r="C1085" i="3"/>
  <c r="J1085" i="3" s="1"/>
  <c r="J1084" i="3"/>
  <c r="C1084" i="3"/>
  <c r="C1083" i="3"/>
  <c r="J1083" i="3" s="1"/>
  <c r="C1082" i="3"/>
  <c r="J1082" i="3" s="1"/>
  <c r="C1081" i="3"/>
  <c r="J1081" i="3" s="1"/>
  <c r="J1080" i="3"/>
  <c r="C1080" i="3"/>
  <c r="C1079" i="3"/>
  <c r="J1079" i="3" s="1"/>
  <c r="C1078" i="3"/>
  <c r="J1078" i="3" s="1"/>
  <c r="C1077" i="3"/>
  <c r="J1077" i="3" s="1"/>
  <c r="C1076" i="3"/>
  <c r="J1076" i="3" s="1"/>
  <c r="C1075" i="3"/>
  <c r="J1075" i="3" s="1"/>
  <c r="J1074" i="3"/>
  <c r="C1074" i="3"/>
  <c r="C1073" i="3"/>
  <c r="J1073" i="3" s="1"/>
  <c r="C1072" i="3"/>
  <c r="J1072" i="3" s="1"/>
  <c r="C1071" i="3"/>
  <c r="J1071" i="3" s="1"/>
  <c r="C1070" i="3"/>
  <c r="J1070" i="3" s="1"/>
  <c r="C1069" i="3"/>
  <c r="J1069" i="3" s="1"/>
  <c r="C1068" i="3"/>
  <c r="J1068" i="3" s="1"/>
  <c r="C1067" i="3"/>
  <c r="J1067" i="3" s="1"/>
  <c r="C1066" i="3"/>
  <c r="J1066" i="3" s="1"/>
  <c r="C1065" i="3"/>
  <c r="J1065" i="3" s="1"/>
  <c r="C1064" i="3"/>
  <c r="J1064" i="3" s="1"/>
  <c r="C1063" i="3"/>
  <c r="J1063" i="3" s="1"/>
  <c r="C1062" i="3"/>
  <c r="J1062" i="3" s="1"/>
  <c r="C1061" i="3"/>
  <c r="J1061" i="3" s="1"/>
  <c r="J1060" i="3"/>
  <c r="C1060" i="3"/>
  <c r="J1059" i="3"/>
  <c r="C1059" i="3"/>
  <c r="C1058" i="3"/>
  <c r="J1058" i="3" s="1"/>
  <c r="J1057" i="3"/>
  <c r="C1057" i="3"/>
  <c r="C1056" i="3"/>
  <c r="J1056" i="3" s="1"/>
  <c r="C1055" i="3"/>
  <c r="J1055" i="3" s="1"/>
  <c r="C1054" i="3"/>
  <c r="J1054" i="3" s="1"/>
  <c r="J1053" i="3"/>
  <c r="C1053" i="3"/>
  <c r="C1052" i="3"/>
  <c r="J1052" i="3" s="1"/>
  <c r="C1051" i="3"/>
  <c r="J1051" i="3" s="1"/>
  <c r="J1050" i="3"/>
  <c r="C1050" i="3"/>
  <c r="C1049" i="3"/>
  <c r="J1049" i="3" s="1"/>
  <c r="J1048" i="3"/>
  <c r="C1048" i="3"/>
  <c r="J1047" i="3"/>
  <c r="C1047" i="3"/>
  <c r="C1046" i="3"/>
  <c r="J1046" i="3" s="1"/>
  <c r="C1045" i="3"/>
  <c r="J1045" i="3" s="1"/>
  <c r="C1044" i="3"/>
  <c r="J1044" i="3" s="1"/>
  <c r="C1043" i="3"/>
  <c r="J1043" i="3" s="1"/>
  <c r="C1042" i="3"/>
  <c r="J1042" i="3" s="1"/>
  <c r="C1041" i="3"/>
  <c r="J1041" i="3" s="1"/>
  <c r="C1040" i="3"/>
  <c r="J1040" i="3" s="1"/>
  <c r="C1039" i="3"/>
  <c r="J1039" i="3" s="1"/>
  <c r="C1038" i="3"/>
  <c r="J1038" i="3" s="1"/>
  <c r="C1037" i="3"/>
  <c r="J1037" i="3" s="1"/>
  <c r="C1036" i="3"/>
  <c r="J1036" i="3" s="1"/>
  <c r="C1035" i="3"/>
  <c r="J1035" i="3" s="1"/>
  <c r="C1034" i="3"/>
  <c r="J1034" i="3" s="1"/>
  <c r="C1033" i="3"/>
  <c r="J1033" i="3" s="1"/>
  <c r="C1032" i="3"/>
  <c r="J1032" i="3" s="1"/>
  <c r="C1031" i="3"/>
  <c r="J1031" i="3" s="1"/>
  <c r="J1030" i="3"/>
  <c r="C1030" i="3"/>
  <c r="C1029" i="3"/>
  <c r="J1029" i="3" s="1"/>
  <c r="J1028" i="3"/>
  <c r="C1028" i="3"/>
  <c r="C1027" i="3"/>
  <c r="J1027" i="3" s="1"/>
  <c r="C1026" i="3"/>
  <c r="J1026" i="3" s="1"/>
  <c r="C1025" i="3"/>
  <c r="J1025" i="3" s="1"/>
  <c r="C1024" i="3"/>
  <c r="J1024" i="3" s="1"/>
  <c r="J1023" i="3"/>
  <c r="C1023" i="3"/>
  <c r="C1022" i="3"/>
  <c r="J1022" i="3" s="1"/>
  <c r="C1021" i="3"/>
  <c r="J1021" i="3" s="1"/>
  <c r="C1020" i="3"/>
  <c r="J1020" i="3" s="1"/>
  <c r="J1019" i="3"/>
  <c r="C1019" i="3"/>
  <c r="C1018" i="3"/>
  <c r="J1018" i="3" s="1"/>
  <c r="C1017" i="3"/>
  <c r="J1017" i="3" s="1"/>
  <c r="C1016" i="3"/>
  <c r="J1016" i="3" s="1"/>
  <c r="C1015" i="3"/>
  <c r="J1015" i="3" s="1"/>
  <c r="C1014" i="3"/>
  <c r="J1014" i="3" s="1"/>
  <c r="C1013" i="3"/>
  <c r="J1013" i="3" s="1"/>
  <c r="C1012" i="3"/>
  <c r="J1012" i="3" s="1"/>
  <c r="J1011" i="3"/>
  <c r="C1011" i="3"/>
  <c r="C1010" i="3"/>
  <c r="J1010" i="3" s="1"/>
  <c r="C1009" i="3"/>
  <c r="J1009" i="3" s="1"/>
  <c r="C1008" i="3"/>
  <c r="J1008" i="3" s="1"/>
  <c r="C1007" i="3"/>
  <c r="J1007" i="3" s="1"/>
  <c r="C1006" i="3"/>
  <c r="J1006" i="3" s="1"/>
  <c r="C1005" i="3"/>
  <c r="J1005" i="3" s="1"/>
  <c r="J1004" i="3"/>
  <c r="C1004" i="3"/>
  <c r="C1003" i="3"/>
  <c r="J1003" i="3" s="1"/>
  <c r="C1002" i="3"/>
  <c r="J1002" i="3" s="1"/>
  <c r="C1001" i="3"/>
  <c r="J1001" i="3" s="1"/>
  <c r="C1000" i="3"/>
  <c r="J1000" i="3" s="1"/>
  <c r="C999" i="3"/>
  <c r="J999" i="3" s="1"/>
  <c r="J998" i="3"/>
  <c r="C998" i="3"/>
  <c r="C997" i="3"/>
  <c r="J997" i="3" s="1"/>
  <c r="J996" i="3"/>
  <c r="C996" i="3"/>
  <c r="C995" i="3"/>
  <c r="J995" i="3" s="1"/>
  <c r="C994" i="3"/>
  <c r="J994" i="3" s="1"/>
  <c r="J993" i="3"/>
  <c r="C993" i="3"/>
  <c r="C992" i="3"/>
  <c r="J992" i="3" s="1"/>
  <c r="C991" i="3"/>
  <c r="J991" i="3" s="1"/>
  <c r="C990" i="3"/>
  <c r="J990" i="3" s="1"/>
  <c r="C989" i="3"/>
  <c r="J989" i="3" s="1"/>
  <c r="C988" i="3"/>
  <c r="J988" i="3" s="1"/>
  <c r="C987" i="3"/>
  <c r="J987" i="3" s="1"/>
  <c r="C986" i="3"/>
  <c r="J986" i="3" s="1"/>
  <c r="C985" i="3"/>
  <c r="J985" i="3" s="1"/>
  <c r="C984" i="3"/>
  <c r="J984" i="3" s="1"/>
  <c r="J983" i="3"/>
  <c r="C983" i="3"/>
  <c r="C982" i="3"/>
  <c r="J982" i="3" s="1"/>
  <c r="C981" i="3"/>
  <c r="J981" i="3" s="1"/>
  <c r="C980" i="3"/>
  <c r="J980" i="3" s="1"/>
  <c r="C979" i="3"/>
  <c r="J979" i="3" s="1"/>
  <c r="C978" i="3"/>
  <c r="J978" i="3" s="1"/>
  <c r="C977" i="3"/>
  <c r="J977" i="3" s="1"/>
  <c r="C976" i="3"/>
  <c r="J976" i="3" s="1"/>
  <c r="J975" i="3"/>
  <c r="C975" i="3"/>
  <c r="C974" i="3"/>
  <c r="J974" i="3" s="1"/>
  <c r="C973" i="3"/>
  <c r="J973" i="3" s="1"/>
  <c r="C972" i="3"/>
  <c r="J972" i="3" s="1"/>
  <c r="C971" i="3"/>
  <c r="J971" i="3" s="1"/>
  <c r="C970" i="3"/>
  <c r="J970" i="3" s="1"/>
  <c r="J969" i="3"/>
  <c r="C969" i="3"/>
  <c r="C968" i="3"/>
  <c r="J968" i="3" s="1"/>
  <c r="C967" i="3"/>
  <c r="J967" i="3" s="1"/>
  <c r="J966" i="3"/>
  <c r="C966" i="3"/>
  <c r="C965" i="3"/>
  <c r="J965" i="3" s="1"/>
  <c r="J964" i="3"/>
  <c r="C964" i="3"/>
  <c r="J963" i="3"/>
  <c r="C963" i="3"/>
  <c r="C962" i="3"/>
  <c r="J962" i="3" s="1"/>
  <c r="J961" i="3"/>
  <c r="C961" i="3"/>
  <c r="C960" i="3"/>
  <c r="J960" i="3" s="1"/>
  <c r="C959" i="3"/>
  <c r="J959" i="3" s="1"/>
  <c r="C958" i="3"/>
  <c r="J958" i="3" s="1"/>
  <c r="J957" i="3"/>
  <c r="C957" i="3"/>
  <c r="C956" i="3"/>
  <c r="J956" i="3" s="1"/>
  <c r="C955" i="3"/>
  <c r="J955" i="3" s="1"/>
  <c r="J954" i="3"/>
  <c r="C954" i="3"/>
  <c r="C953" i="3"/>
  <c r="J953" i="3" s="1"/>
  <c r="J952" i="3"/>
  <c r="C952" i="3"/>
  <c r="J951" i="3"/>
  <c r="C951" i="3"/>
  <c r="C950" i="3"/>
  <c r="J950" i="3" s="1"/>
  <c r="C949" i="3"/>
  <c r="J949" i="3" s="1"/>
  <c r="C948" i="3"/>
  <c r="J948" i="3" s="1"/>
  <c r="J947" i="3"/>
  <c r="C947" i="3"/>
  <c r="C946" i="3"/>
  <c r="J946" i="3" s="1"/>
  <c r="C945" i="3"/>
  <c r="J945" i="3" s="1"/>
  <c r="C944" i="3"/>
  <c r="J944" i="3" s="1"/>
  <c r="C943" i="3"/>
  <c r="J943" i="3" s="1"/>
  <c r="C942" i="3"/>
  <c r="J942" i="3" s="1"/>
  <c r="C941" i="3"/>
  <c r="J941" i="3" s="1"/>
  <c r="J940" i="3"/>
  <c r="C940" i="3"/>
  <c r="C939" i="3"/>
  <c r="J939" i="3" s="1"/>
  <c r="C938" i="3"/>
  <c r="J938" i="3" s="1"/>
  <c r="C937" i="3"/>
  <c r="J937" i="3" s="1"/>
  <c r="C936" i="3"/>
  <c r="J936" i="3" s="1"/>
  <c r="J935" i="3"/>
  <c r="C935" i="3"/>
  <c r="C934" i="3"/>
  <c r="J934" i="3" s="1"/>
  <c r="C933" i="3"/>
  <c r="J933" i="3" s="1"/>
  <c r="C932" i="3"/>
  <c r="J932" i="3" s="1"/>
  <c r="C931" i="3"/>
  <c r="J931" i="3" s="1"/>
  <c r="J930" i="3"/>
  <c r="C930" i="3"/>
  <c r="C929" i="3"/>
  <c r="J929" i="3" s="1"/>
  <c r="J928" i="3"/>
  <c r="C928" i="3"/>
  <c r="C927" i="3"/>
  <c r="J927" i="3" s="1"/>
  <c r="C926" i="3"/>
  <c r="J926" i="3" s="1"/>
  <c r="C925" i="3"/>
  <c r="J925" i="3" s="1"/>
  <c r="C924" i="3"/>
  <c r="J924" i="3" s="1"/>
  <c r="C923" i="3"/>
  <c r="J923" i="3" s="1"/>
  <c r="C922" i="3"/>
  <c r="J922" i="3" s="1"/>
  <c r="C921" i="3"/>
  <c r="J921" i="3" s="1"/>
  <c r="C920" i="3"/>
  <c r="J920" i="3" s="1"/>
  <c r="C919" i="3"/>
  <c r="J919" i="3" s="1"/>
  <c r="J918" i="3"/>
  <c r="C918" i="3"/>
  <c r="C917" i="3"/>
  <c r="J917" i="3" s="1"/>
  <c r="C916" i="3"/>
  <c r="J916" i="3" s="1"/>
  <c r="J915" i="3"/>
  <c r="C915" i="3"/>
  <c r="C914" i="3"/>
  <c r="J914" i="3" s="1"/>
  <c r="C913" i="3"/>
  <c r="J913" i="3" s="1"/>
  <c r="C912" i="3"/>
  <c r="J912" i="3" s="1"/>
  <c r="C911" i="3"/>
  <c r="J911" i="3" s="1"/>
  <c r="C910" i="3"/>
  <c r="J910" i="3" s="1"/>
  <c r="C909" i="3"/>
  <c r="J909" i="3" s="1"/>
  <c r="C908" i="3"/>
  <c r="J908" i="3" s="1"/>
  <c r="J907" i="3"/>
  <c r="C907" i="3"/>
  <c r="C906" i="3"/>
  <c r="J906" i="3" s="1"/>
  <c r="C905" i="3"/>
  <c r="J905" i="3" s="1"/>
  <c r="C904" i="3"/>
  <c r="J904" i="3" s="1"/>
  <c r="J903" i="3"/>
  <c r="C903" i="3"/>
  <c r="C902" i="3"/>
  <c r="J902" i="3" s="1"/>
  <c r="C901" i="3"/>
  <c r="J901" i="3" s="1"/>
  <c r="C900" i="3"/>
  <c r="J900" i="3" s="1"/>
  <c r="C899" i="3"/>
  <c r="J899" i="3" s="1"/>
  <c r="J898" i="3"/>
  <c r="C898" i="3"/>
  <c r="C897" i="3"/>
  <c r="J897" i="3" s="1"/>
  <c r="C896" i="3"/>
  <c r="J896" i="3" s="1"/>
  <c r="C895" i="3"/>
  <c r="J895" i="3" s="1"/>
  <c r="C894" i="3"/>
  <c r="J894" i="3" s="1"/>
  <c r="C893" i="3"/>
  <c r="J893" i="3" s="1"/>
  <c r="C892" i="3"/>
  <c r="J892" i="3" s="1"/>
  <c r="C891" i="3"/>
  <c r="J891" i="3" s="1"/>
  <c r="C890" i="3"/>
  <c r="J890" i="3" s="1"/>
  <c r="C889" i="3"/>
  <c r="J889" i="3" s="1"/>
  <c r="C888" i="3"/>
  <c r="J888" i="3" s="1"/>
  <c r="C887" i="3"/>
  <c r="J887" i="3" s="1"/>
  <c r="C886" i="3"/>
  <c r="J886" i="3" s="1"/>
  <c r="C885" i="3"/>
  <c r="J885" i="3" s="1"/>
  <c r="C884" i="3"/>
  <c r="J884" i="3" s="1"/>
  <c r="J883" i="3"/>
  <c r="C883" i="3"/>
  <c r="C882" i="3"/>
  <c r="J882" i="3" s="1"/>
  <c r="C881" i="3"/>
  <c r="J881" i="3" s="1"/>
  <c r="C880" i="3"/>
  <c r="J880" i="3" s="1"/>
  <c r="J879" i="3"/>
  <c r="C879" i="3"/>
  <c r="J878" i="3"/>
  <c r="C878" i="3"/>
  <c r="C877" i="3"/>
  <c r="J877" i="3" s="1"/>
  <c r="C876" i="3"/>
  <c r="J876" i="3" s="1"/>
  <c r="C875" i="3"/>
  <c r="J875" i="3" s="1"/>
  <c r="J874" i="3"/>
  <c r="C874" i="3"/>
  <c r="C873" i="3"/>
  <c r="J873" i="3" s="1"/>
  <c r="C872" i="3"/>
  <c r="J872" i="3" s="1"/>
  <c r="C871" i="3"/>
  <c r="J871" i="3" s="1"/>
  <c r="C870" i="3"/>
  <c r="J870" i="3" s="1"/>
  <c r="C869" i="3"/>
  <c r="J869" i="3" s="1"/>
  <c r="C868" i="3"/>
  <c r="J868" i="3" s="1"/>
  <c r="J867" i="3"/>
  <c r="C867" i="3"/>
  <c r="J866" i="3"/>
  <c r="C866" i="3"/>
  <c r="C865" i="3"/>
  <c r="J865" i="3" s="1"/>
  <c r="C864" i="3"/>
  <c r="J864" i="3" s="1"/>
  <c r="C863" i="3"/>
  <c r="J863" i="3" s="1"/>
  <c r="C862" i="3"/>
  <c r="J862" i="3" s="1"/>
  <c r="C861" i="3"/>
  <c r="J861" i="3" s="1"/>
  <c r="C860" i="3"/>
  <c r="J860" i="3" s="1"/>
  <c r="C859" i="3"/>
  <c r="J859" i="3" s="1"/>
  <c r="J858" i="3"/>
  <c r="C858" i="3"/>
  <c r="C857" i="3"/>
  <c r="J857" i="3" s="1"/>
  <c r="J856" i="3"/>
  <c r="C856" i="3"/>
  <c r="C855" i="3"/>
  <c r="J855" i="3" s="1"/>
  <c r="C854" i="3"/>
  <c r="J854" i="3" s="1"/>
  <c r="C853" i="3"/>
  <c r="J853" i="3" s="1"/>
  <c r="C852" i="3"/>
  <c r="J852" i="3" s="1"/>
  <c r="J851" i="3"/>
  <c r="C851" i="3"/>
  <c r="C850" i="3"/>
  <c r="J850" i="3" s="1"/>
  <c r="C849" i="3"/>
  <c r="J849" i="3" s="1"/>
  <c r="C848" i="3"/>
  <c r="J848" i="3" s="1"/>
  <c r="J847" i="3"/>
  <c r="C847" i="3"/>
  <c r="J846" i="3"/>
  <c r="C846" i="3"/>
  <c r="C845" i="3"/>
  <c r="J845" i="3" s="1"/>
  <c r="C844" i="3"/>
  <c r="J844" i="3" s="1"/>
  <c r="C843" i="3"/>
  <c r="J843" i="3" s="1"/>
  <c r="J842" i="3"/>
  <c r="C842" i="3"/>
  <c r="C841" i="3"/>
  <c r="J841" i="3" s="1"/>
  <c r="C840" i="3"/>
  <c r="J840" i="3" s="1"/>
  <c r="C839" i="3"/>
  <c r="J839" i="3" s="1"/>
  <c r="C838" i="3"/>
  <c r="J838" i="3" s="1"/>
  <c r="C837" i="3"/>
  <c r="J837" i="3" s="1"/>
  <c r="C836" i="3"/>
  <c r="J836" i="3" s="1"/>
  <c r="J835" i="3"/>
  <c r="C835" i="3"/>
  <c r="J834" i="3"/>
  <c r="C834" i="3"/>
  <c r="C833" i="3"/>
  <c r="J833" i="3" s="1"/>
  <c r="C832" i="3"/>
  <c r="J832" i="3" s="1"/>
  <c r="C831" i="3"/>
  <c r="J831" i="3" s="1"/>
  <c r="C830" i="3"/>
  <c r="J830" i="3" s="1"/>
  <c r="C829" i="3"/>
  <c r="J829" i="3" s="1"/>
  <c r="C828" i="3"/>
  <c r="J828" i="3" s="1"/>
  <c r="C827" i="3"/>
  <c r="J827" i="3" s="1"/>
  <c r="C826" i="3"/>
  <c r="J826" i="3" s="1"/>
  <c r="C825" i="3"/>
  <c r="J825" i="3" s="1"/>
  <c r="C824" i="3"/>
  <c r="J824" i="3" s="1"/>
  <c r="C823" i="3"/>
  <c r="J823" i="3" s="1"/>
  <c r="C822" i="3"/>
  <c r="J822" i="3" s="1"/>
  <c r="C821" i="3"/>
  <c r="J821" i="3" s="1"/>
  <c r="C820" i="3"/>
  <c r="J820" i="3" s="1"/>
  <c r="C819" i="3"/>
  <c r="J819" i="3" s="1"/>
  <c r="C818" i="3"/>
  <c r="J818" i="3" s="1"/>
  <c r="J817" i="3"/>
  <c r="C817" i="3"/>
  <c r="C816" i="3"/>
  <c r="J816" i="3" s="1"/>
  <c r="C815" i="3"/>
  <c r="J815" i="3" s="1"/>
  <c r="J814" i="3"/>
  <c r="C814" i="3"/>
  <c r="C813" i="3"/>
  <c r="J813" i="3" s="1"/>
  <c r="J812" i="3"/>
  <c r="C812" i="3"/>
  <c r="C811" i="3"/>
  <c r="J811" i="3" s="1"/>
  <c r="C810" i="3"/>
  <c r="J810" i="3" s="1"/>
  <c r="J809" i="3"/>
  <c r="C809" i="3"/>
  <c r="C808" i="3"/>
  <c r="J808" i="3" s="1"/>
  <c r="C807" i="3"/>
  <c r="J807" i="3" s="1"/>
  <c r="C806" i="3"/>
  <c r="J806" i="3" s="1"/>
  <c r="J805" i="3"/>
  <c r="C805" i="3"/>
  <c r="C804" i="3"/>
  <c r="J804" i="3" s="1"/>
  <c r="C803" i="3"/>
  <c r="J803" i="3" s="1"/>
  <c r="C802" i="3"/>
  <c r="J802" i="3" s="1"/>
  <c r="J801" i="3"/>
  <c r="C801" i="3"/>
  <c r="C800" i="3"/>
  <c r="J800" i="3" s="1"/>
  <c r="C799" i="3"/>
  <c r="J799" i="3" s="1"/>
  <c r="C798" i="3"/>
  <c r="J798" i="3" s="1"/>
  <c r="J797" i="3"/>
  <c r="C797" i="3"/>
  <c r="C796" i="3"/>
  <c r="J796" i="3" s="1"/>
  <c r="C795" i="3"/>
  <c r="J795" i="3" s="1"/>
  <c r="C794" i="3"/>
  <c r="J794" i="3" s="1"/>
  <c r="C793" i="3"/>
  <c r="J793" i="3" s="1"/>
  <c r="C792" i="3"/>
  <c r="J792" i="3" s="1"/>
  <c r="C791" i="3"/>
  <c r="J791" i="3" s="1"/>
  <c r="J790" i="3"/>
  <c r="C790" i="3"/>
  <c r="C789" i="3"/>
  <c r="J789" i="3" s="1"/>
  <c r="C788" i="3"/>
  <c r="J788" i="3" s="1"/>
  <c r="C787" i="3"/>
  <c r="J787" i="3" s="1"/>
  <c r="C786" i="3"/>
  <c r="J786" i="3" s="1"/>
  <c r="C785" i="3"/>
  <c r="J785" i="3" s="1"/>
  <c r="C784" i="3"/>
  <c r="J784" i="3" s="1"/>
  <c r="C783" i="3"/>
  <c r="J783" i="3" s="1"/>
  <c r="C782" i="3"/>
  <c r="J782" i="3" s="1"/>
  <c r="C781" i="3"/>
  <c r="J781" i="3" s="1"/>
  <c r="C780" i="3"/>
  <c r="J780" i="3" s="1"/>
  <c r="C779" i="3"/>
  <c r="J779" i="3" s="1"/>
  <c r="C778" i="3"/>
  <c r="J778" i="3" s="1"/>
  <c r="C777" i="3"/>
  <c r="J777" i="3" s="1"/>
  <c r="C776" i="3"/>
  <c r="J776" i="3" s="1"/>
  <c r="C775" i="3"/>
  <c r="J775" i="3" s="1"/>
  <c r="C774" i="3"/>
  <c r="J774" i="3" s="1"/>
  <c r="J773" i="3"/>
  <c r="C773" i="3"/>
  <c r="C772" i="3"/>
  <c r="J772" i="3" s="1"/>
  <c r="C771" i="3"/>
  <c r="J771" i="3" s="1"/>
  <c r="C770" i="3"/>
  <c r="J770" i="3" s="1"/>
  <c r="C769" i="3"/>
  <c r="J769" i="3" s="1"/>
  <c r="C768" i="3"/>
  <c r="J768" i="3" s="1"/>
  <c r="C767" i="3"/>
  <c r="J767" i="3" s="1"/>
  <c r="J766" i="3"/>
  <c r="C766" i="3"/>
  <c r="J765" i="3"/>
  <c r="C765" i="3"/>
  <c r="C764" i="3"/>
  <c r="J764" i="3" s="1"/>
  <c r="C763" i="3"/>
  <c r="J763" i="3" s="1"/>
  <c r="C762" i="3"/>
  <c r="J762" i="3" s="1"/>
  <c r="C761" i="3"/>
  <c r="J761" i="3" s="1"/>
  <c r="J760" i="3"/>
  <c r="C760" i="3"/>
  <c r="C759" i="3"/>
  <c r="J759" i="3" s="1"/>
  <c r="C758" i="3"/>
  <c r="J758" i="3" s="1"/>
  <c r="C757" i="3"/>
  <c r="J757" i="3" s="1"/>
  <c r="J756" i="3"/>
  <c r="C756" i="3"/>
  <c r="C755" i="3"/>
  <c r="J755" i="3" s="1"/>
  <c r="C754" i="3"/>
  <c r="J754" i="3" s="1"/>
  <c r="C753" i="3"/>
  <c r="J753" i="3" s="1"/>
  <c r="C752" i="3"/>
  <c r="J752" i="3" s="1"/>
  <c r="C751" i="3"/>
  <c r="J751" i="3" s="1"/>
  <c r="J750" i="3"/>
  <c r="C750" i="3"/>
  <c r="C749" i="3"/>
  <c r="J749" i="3" s="1"/>
  <c r="C748" i="3"/>
  <c r="J748" i="3" s="1"/>
  <c r="C747" i="3"/>
  <c r="J747" i="3" s="1"/>
  <c r="C746" i="3"/>
  <c r="J746" i="3" s="1"/>
  <c r="J745" i="3"/>
  <c r="C745" i="3"/>
  <c r="J744" i="3"/>
  <c r="C744" i="3"/>
  <c r="C743" i="3"/>
  <c r="J743" i="3" s="1"/>
  <c r="C742" i="3"/>
  <c r="J742" i="3" s="1"/>
  <c r="C741" i="3"/>
  <c r="J741" i="3" s="1"/>
  <c r="C740" i="3"/>
  <c r="J740" i="3" s="1"/>
  <c r="C739" i="3"/>
  <c r="J739" i="3" s="1"/>
  <c r="C738" i="3"/>
  <c r="J738" i="3" s="1"/>
  <c r="C737" i="3"/>
  <c r="J737" i="3" s="1"/>
  <c r="C736" i="3"/>
  <c r="J736" i="3" s="1"/>
  <c r="C735" i="3"/>
  <c r="J735" i="3" s="1"/>
  <c r="J734" i="3"/>
  <c r="C734" i="3"/>
  <c r="C733" i="3"/>
  <c r="J733" i="3" s="1"/>
  <c r="C732" i="3"/>
  <c r="J732" i="3" s="1"/>
  <c r="C731" i="3"/>
  <c r="J731" i="3" s="1"/>
  <c r="J730" i="3"/>
  <c r="C730" i="3"/>
  <c r="J729" i="3"/>
  <c r="C729" i="3"/>
  <c r="C728" i="3"/>
  <c r="J728" i="3" s="1"/>
  <c r="C727" i="3"/>
  <c r="J727" i="3" s="1"/>
  <c r="C726" i="3"/>
  <c r="J726" i="3" s="1"/>
  <c r="C725" i="3"/>
  <c r="J725" i="3" s="1"/>
  <c r="J724" i="3"/>
  <c r="C724" i="3"/>
  <c r="C723" i="3"/>
  <c r="J723" i="3" s="1"/>
  <c r="C722" i="3"/>
  <c r="J722" i="3" s="1"/>
  <c r="C721" i="3"/>
  <c r="J721" i="3" s="1"/>
  <c r="C720" i="3"/>
  <c r="J720" i="3" s="1"/>
  <c r="C719" i="3"/>
  <c r="J719" i="3" s="1"/>
  <c r="J718" i="3"/>
  <c r="C718" i="3"/>
  <c r="C717" i="3"/>
  <c r="J717" i="3" s="1"/>
  <c r="C716" i="3"/>
  <c r="J716" i="3" s="1"/>
  <c r="C715" i="3"/>
  <c r="J715" i="3" s="1"/>
  <c r="J714" i="3"/>
  <c r="C714" i="3"/>
  <c r="J713" i="3"/>
  <c r="C713" i="3"/>
  <c r="C712" i="3"/>
  <c r="J712" i="3" s="1"/>
  <c r="C711" i="3"/>
  <c r="J711" i="3" s="1"/>
  <c r="C710" i="3"/>
  <c r="J710" i="3" s="1"/>
  <c r="C709" i="3"/>
  <c r="J709" i="3" s="1"/>
  <c r="J708" i="3"/>
  <c r="C708" i="3"/>
  <c r="C707" i="3"/>
  <c r="J707" i="3" s="1"/>
  <c r="C706" i="3"/>
  <c r="J706" i="3" s="1"/>
  <c r="J705" i="3"/>
  <c r="C705" i="3"/>
  <c r="C704" i="3"/>
  <c r="J704" i="3" s="1"/>
  <c r="C703" i="3"/>
  <c r="J703" i="3" s="1"/>
  <c r="C702" i="3"/>
  <c r="J702" i="3" s="1"/>
  <c r="C701" i="3"/>
  <c r="J701" i="3" s="1"/>
  <c r="C700" i="3"/>
  <c r="J700" i="3" s="1"/>
  <c r="C699" i="3"/>
  <c r="J699" i="3" s="1"/>
  <c r="J698" i="3"/>
  <c r="C698" i="3"/>
  <c r="C697" i="3"/>
  <c r="J697" i="3" s="1"/>
  <c r="C696" i="3"/>
  <c r="J696" i="3" s="1"/>
  <c r="C695" i="3"/>
  <c r="J695" i="3" s="1"/>
  <c r="C694" i="3"/>
  <c r="J694" i="3" s="1"/>
  <c r="C693" i="3"/>
  <c r="J693" i="3" s="1"/>
  <c r="C692" i="3"/>
  <c r="J692" i="3" s="1"/>
  <c r="C691" i="3"/>
  <c r="J691" i="3" s="1"/>
  <c r="C690" i="3"/>
  <c r="J690" i="3" s="1"/>
  <c r="J689" i="3"/>
  <c r="C689" i="3"/>
  <c r="C688" i="3"/>
  <c r="J688" i="3" s="1"/>
  <c r="C687" i="3"/>
  <c r="J687" i="3" s="1"/>
  <c r="C686" i="3"/>
  <c r="J686" i="3" s="1"/>
  <c r="C685" i="3"/>
  <c r="J685" i="3" s="1"/>
  <c r="C684" i="3"/>
  <c r="J684" i="3" s="1"/>
  <c r="C683" i="3"/>
  <c r="J683" i="3" s="1"/>
  <c r="J682" i="3"/>
  <c r="C682" i="3"/>
  <c r="C681" i="3"/>
  <c r="J681" i="3" s="1"/>
  <c r="C680" i="3"/>
  <c r="J680" i="3" s="1"/>
  <c r="J679" i="3"/>
  <c r="C679" i="3"/>
  <c r="C678" i="3"/>
  <c r="J678" i="3" s="1"/>
  <c r="J677" i="3"/>
  <c r="C677" i="3"/>
  <c r="C676" i="3"/>
  <c r="J676" i="3" s="1"/>
  <c r="C675" i="3"/>
  <c r="J675" i="3" s="1"/>
  <c r="J674" i="3"/>
  <c r="C674" i="3"/>
  <c r="C673" i="3"/>
  <c r="J673" i="3" s="1"/>
  <c r="C672" i="3"/>
  <c r="J672" i="3" s="1"/>
  <c r="C671" i="3"/>
  <c r="J671" i="3" s="1"/>
  <c r="C670" i="3"/>
  <c r="J670" i="3" s="1"/>
  <c r="C669" i="3"/>
  <c r="J669" i="3" s="1"/>
  <c r="C668" i="3"/>
  <c r="J668" i="3" s="1"/>
  <c r="J667" i="3"/>
  <c r="C667" i="3"/>
  <c r="C666" i="3"/>
  <c r="J666" i="3" s="1"/>
  <c r="C665" i="3"/>
  <c r="J665" i="3" s="1"/>
  <c r="C664" i="3"/>
  <c r="J664" i="3" s="1"/>
  <c r="C663" i="3"/>
  <c r="J663" i="3" s="1"/>
  <c r="J662" i="3"/>
  <c r="C662" i="3"/>
  <c r="C661" i="3"/>
  <c r="J661" i="3" s="1"/>
  <c r="C660" i="3"/>
  <c r="J660" i="3" s="1"/>
  <c r="C659" i="3"/>
  <c r="J659" i="3" s="1"/>
  <c r="J658" i="3"/>
  <c r="C658" i="3"/>
  <c r="C657" i="3"/>
  <c r="J657" i="3" s="1"/>
  <c r="C656" i="3"/>
  <c r="J656" i="3" s="1"/>
  <c r="C655" i="3"/>
  <c r="J655" i="3" s="1"/>
  <c r="C654" i="3"/>
  <c r="J654" i="3" s="1"/>
  <c r="C653" i="3"/>
  <c r="J653" i="3" s="1"/>
  <c r="C652" i="3"/>
  <c r="J652" i="3" s="1"/>
  <c r="C651" i="3"/>
  <c r="J651" i="3" s="1"/>
  <c r="J650" i="3"/>
  <c r="C650" i="3"/>
  <c r="J649" i="3"/>
  <c r="C649" i="3"/>
  <c r="C648" i="3"/>
  <c r="J648" i="3" s="1"/>
  <c r="C647" i="3"/>
  <c r="J647" i="3" s="1"/>
  <c r="C646" i="3"/>
  <c r="J646" i="3" s="1"/>
  <c r="J645" i="3"/>
  <c r="C645" i="3"/>
  <c r="C644" i="3"/>
  <c r="J644" i="3" s="1"/>
  <c r="J643" i="3"/>
  <c r="C643" i="3"/>
  <c r="J642" i="3"/>
  <c r="C642" i="3"/>
  <c r="C641" i="3"/>
  <c r="J641" i="3" s="1"/>
  <c r="C640" i="3"/>
  <c r="J640" i="3" s="1"/>
  <c r="J639" i="3"/>
  <c r="C639" i="3"/>
  <c r="J638" i="3"/>
  <c r="C638" i="3"/>
  <c r="J637" i="3"/>
  <c r="C637" i="3"/>
  <c r="C636" i="3"/>
  <c r="J636" i="3" s="1"/>
  <c r="J635" i="3"/>
  <c r="C635" i="3"/>
  <c r="J634" i="3"/>
  <c r="C634" i="3"/>
  <c r="C633" i="3"/>
  <c r="J633" i="3" s="1"/>
  <c r="C632" i="3"/>
  <c r="J632" i="3" s="1"/>
  <c r="C631" i="3"/>
  <c r="J631" i="3" s="1"/>
  <c r="J630" i="3"/>
  <c r="C630" i="3"/>
  <c r="J629" i="3"/>
  <c r="C629" i="3"/>
  <c r="C628" i="3"/>
  <c r="J628" i="3" s="1"/>
  <c r="C627" i="3"/>
  <c r="J627" i="3" s="1"/>
  <c r="J626" i="3"/>
  <c r="C626" i="3"/>
  <c r="C625" i="3"/>
  <c r="J625" i="3" s="1"/>
  <c r="C624" i="3"/>
  <c r="J624" i="3" s="1"/>
  <c r="C623" i="3"/>
  <c r="J623" i="3" s="1"/>
  <c r="C622" i="3"/>
  <c r="J622" i="3" s="1"/>
  <c r="C621" i="3"/>
  <c r="J621" i="3" s="1"/>
  <c r="C620" i="3"/>
  <c r="J620" i="3" s="1"/>
  <c r="J619" i="3"/>
  <c r="C619" i="3"/>
  <c r="C618" i="3"/>
  <c r="J618" i="3" s="1"/>
  <c r="C617" i="3"/>
  <c r="J617" i="3" s="1"/>
  <c r="C616" i="3"/>
  <c r="J616" i="3" s="1"/>
  <c r="J615" i="3"/>
  <c r="C615" i="3"/>
  <c r="J614" i="3"/>
  <c r="C614" i="3"/>
  <c r="C613" i="3"/>
  <c r="J613" i="3" s="1"/>
  <c r="C612" i="3"/>
  <c r="J612" i="3" s="1"/>
  <c r="J611" i="3"/>
  <c r="C611" i="3"/>
  <c r="C610" i="3"/>
  <c r="J610" i="3" s="1"/>
  <c r="C609" i="3"/>
  <c r="J609" i="3" s="1"/>
  <c r="C608" i="3"/>
  <c r="J608" i="3" s="1"/>
  <c r="C607" i="3"/>
  <c r="J607" i="3" s="1"/>
  <c r="C606" i="3"/>
  <c r="J606" i="3" s="1"/>
  <c r="J605" i="3"/>
  <c r="C605" i="3"/>
  <c r="C604" i="3"/>
  <c r="J604" i="3" s="1"/>
  <c r="C603" i="3"/>
  <c r="J603" i="3" s="1"/>
  <c r="C602" i="3"/>
  <c r="J602" i="3" s="1"/>
  <c r="C601" i="3"/>
  <c r="J601" i="3" s="1"/>
  <c r="C600" i="3"/>
  <c r="J600" i="3" s="1"/>
  <c r="C599" i="3"/>
  <c r="J599" i="3" s="1"/>
  <c r="C598" i="3"/>
  <c r="J598" i="3" s="1"/>
  <c r="J597" i="3"/>
  <c r="C597" i="3"/>
  <c r="C596" i="3"/>
  <c r="J596" i="3" s="1"/>
  <c r="C595" i="3"/>
  <c r="J595" i="3" s="1"/>
  <c r="C594" i="3"/>
  <c r="J594" i="3" s="1"/>
  <c r="J593" i="3"/>
  <c r="C593" i="3"/>
  <c r="C592" i="3"/>
  <c r="J592" i="3" s="1"/>
  <c r="C591" i="3"/>
  <c r="J591" i="3" s="1"/>
  <c r="C590" i="3"/>
  <c r="J590" i="3" s="1"/>
  <c r="C589" i="3"/>
  <c r="J589" i="3" s="1"/>
  <c r="J588" i="3"/>
  <c r="C588" i="3"/>
  <c r="C587" i="3"/>
  <c r="J587" i="3" s="1"/>
  <c r="C586" i="3"/>
  <c r="J586" i="3" s="1"/>
  <c r="J585" i="3"/>
  <c r="C585" i="3"/>
  <c r="J584" i="3"/>
  <c r="C584" i="3"/>
  <c r="C583" i="3"/>
  <c r="J583" i="3" s="1"/>
  <c r="C582" i="3"/>
  <c r="J582" i="3" s="1"/>
  <c r="C581" i="3"/>
  <c r="J581" i="3" s="1"/>
  <c r="C580" i="3"/>
  <c r="J580" i="3" s="1"/>
  <c r="J579" i="3"/>
  <c r="C579" i="3"/>
  <c r="C578" i="3"/>
  <c r="J578" i="3" s="1"/>
  <c r="C577" i="3"/>
  <c r="J577" i="3" s="1"/>
  <c r="C576" i="3"/>
  <c r="J576" i="3" s="1"/>
  <c r="C575" i="3"/>
  <c r="J575" i="3" s="1"/>
  <c r="C574" i="3"/>
  <c r="J574" i="3" s="1"/>
  <c r="C573" i="3"/>
  <c r="J573" i="3" s="1"/>
  <c r="C572" i="3"/>
  <c r="J572" i="3" s="1"/>
  <c r="C571" i="3"/>
  <c r="J571" i="3" s="1"/>
  <c r="C570" i="3"/>
  <c r="J570" i="3" s="1"/>
  <c r="C569" i="3"/>
  <c r="J569" i="3" s="1"/>
  <c r="J568" i="3"/>
  <c r="C568" i="3"/>
  <c r="C567" i="3"/>
  <c r="J567" i="3" s="1"/>
  <c r="C566" i="3"/>
  <c r="J566" i="3" s="1"/>
  <c r="C565" i="3"/>
  <c r="J565" i="3" s="1"/>
  <c r="C564" i="3"/>
  <c r="J564" i="3" s="1"/>
  <c r="C563" i="3"/>
  <c r="J563" i="3" s="1"/>
  <c r="J562" i="3"/>
  <c r="C562" i="3"/>
  <c r="J561" i="3"/>
  <c r="C561" i="3"/>
  <c r="C560" i="3"/>
  <c r="J560" i="3" s="1"/>
  <c r="C559" i="3"/>
  <c r="J559" i="3" s="1"/>
  <c r="C558" i="3"/>
  <c r="J558" i="3" s="1"/>
  <c r="C557" i="3"/>
  <c r="J557" i="3" s="1"/>
  <c r="J556" i="3"/>
  <c r="C556" i="3"/>
  <c r="C555" i="3"/>
  <c r="J555" i="3" s="1"/>
  <c r="C554" i="3"/>
  <c r="J554" i="3" s="1"/>
  <c r="C553" i="3"/>
  <c r="J553" i="3" s="1"/>
  <c r="C552" i="3"/>
  <c r="J552" i="3" s="1"/>
  <c r="C551" i="3"/>
  <c r="J551" i="3" s="1"/>
  <c r="J550" i="3"/>
  <c r="C550" i="3"/>
  <c r="C549" i="3"/>
  <c r="J549" i="3" s="1"/>
  <c r="C548" i="3"/>
  <c r="J548" i="3" s="1"/>
  <c r="C547" i="3"/>
  <c r="J547" i="3" s="1"/>
  <c r="C546" i="3"/>
  <c r="J546" i="3" s="1"/>
  <c r="C545" i="3"/>
  <c r="J545" i="3" s="1"/>
  <c r="C544" i="3"/>
  <c r="J544" i="3" s="1"/>
  <c r="C543" i="3"/>
  <c r="J543" i="3" s="1"/>
  <c r="C542" i="3"/>
  <c r="J542" i="3" s="1"/>
  <c r="C541" i="3"/>
  <c r="J541" i="3" s="1"/>
  <c r="C540" i="3"/>
  <c r="J540" i="3" s="1"/>
  <c r="C539" i="3"/>
  <c r="J539" i="3" s="1"/>
  <c r="C538" i="3"/>
  <c r="J538" i="3" s="1"/>
  <c r="C537" i="3"/>
  <c r="J537" i="3" s="1"/>
  <c r="C536" i="3"/>
  <c r="J536" i="3" s="1"/>
  <c r="J535" i="3"/>
  <c r="C535" i="3"/>
  <c r="C534" i="3"/>
  <c r="J534" i="3" s="1"/>
  <c r="J533" i="3"/>
  <c r="C533" i="3"/>
  <c r="C532" i="3"/>
  <c r="J532" i="3" s="1"/>
  <c r="C531" i="3"/>
  <c r="J531" i="3" s="1"/>
  <c r="C530" i="3"/>
  <c r="J530" i="3" s="1"/>
  <c r="J529" i="3"/>
  <c r="C529" i="3"/>
  <c r="C528" i="3"/>
  <c r="J528" i="3" s="1"/>
  <c r="C527" i="3"/>
  <c r="J527" i="3" s="1"/>
  <c r="C526" i="3"/>
  <c r="J526" i="3" s="1"/>
  <c r="C525" i="3"/>
  <c r="J525" i="3" s="1"/>
  <c r="C524" i="3"/>
  <c r="J524" i="3" s="1"/>
  <c r="J523" i="3"/>
  <c r="C523" i="3"/>
  <c r="C522" i="3"/>
  <c r="J522" i="3" s="1"/>
  <c r="C521" i="3"/>
  <c r="J521" i="3" s="1"/>
  <c r="C520" i="3"/>
  <c r="J520" i="3" s="1"/>
  <c r="C519" i="3"/>
  <c r="J519" i="3" s="1"/>
  <c r="C518" i="3"/>
  <c r="J518" i="3" s="1"/>
  <c r="J517" i="3"/>
  <c r="C517" i="3"/>
  <c r="C516" i="3"/>
  <c r="J516" i="3" s="1"/>
  <c r="J515" i="3"/>
  <c r="C515" i="3"/>
  <c r="J514" i="3"/>
  <c r="C514" i="3"/>
  <c r="C513" i="3"/>
  <c r="J513" i="3" s="1"/>
  <c r="C512" i="3"/>
  <c r="J512" i="3" s="1"/>
  <c r="C511" i="3"/>
  <c r="J511" i="3" s="1"/>
  <c r="J510" i="3"/>
  <c r="C510" i="3"/>
  <c r="C509" i="3"/>
  <c r="J509" i="3" s="1"/>
  <c r="C508" i="3"/>
  <c r="J508" i="3" s="1"/>
  <c r="C507" i="3"/>
  <c r="J507" i="3" s="1"/>
  <c r="C506" i="3"/>
  <c r="J506" i="3" s="1"/>
  <c r="J505" i="3"/>
  <c r="C505" i="3"/>
  <c r="C504" i="3"/>
  <c r="J504" i="3" s="1"/>
  <c r="J503" i="3"/>
  <c r="C503" i="3"/>
  <c r="C502" i="3"/>
  <c r="J502" i="3" s="1"/>
  <c r="C501" i="3"/>
  <c r="J501" i="3" s="1"/>
  <c r="C500" i="3"/>
  <c r="J500" i="3" s="1"/>
  <c r="C499" i="3"/>
  <c r="J499" i="3" s="1"/>
  <c r="C498" i="3"/>
  <c r="J498" i="3" s="1"/>
  <c r="C497" i="3"/>
  <c r="J497" i="3" s="1"/>
  <c r="C496" i="3"/>
  <c r="J496" i="3" s="1"/>
  <c r="C495" i="3"/>
  <c r="J495" i="3" s="1"/>
  <c r="J494" i="3"/>
  <c r="C494" i="3"/>
  <c r="J493" i="3"/>
  <c r="C493" i="3"/>
  <c r="C492" i="3"/>
  <c r="J492" i="3" s="1"/>
  <c r="C491" i="3"/>
  <c r="J491" i="3" s="1"/>
  <c r="C490" i="3"/>
  <c r="J490" i="3" s="1"/>
  <c r="C489" i="3"/>
  <c r="J489" i="3" s="1"/>
  <c r="C488" i="3"/>
  <c r="J488" i="3" s="1"/>
  <c r="C487" i="3"/>
  <c r="J487" i="3" s="1"/>
  <c r="C486" i="3"/>
  <c r="J486" i="3" s="1"/>
  <c r="C485" i="3"/>
  <c r="J485" i="3" s="1"/>
  <c r="C484" i="3"/>
  <c r="J484" i="3" s="1"/>
  <c r="J483" i="3"/>
  <c r="C483" i="3"/>
  <c r="J482" i="3"/>
  <c r="C482" i="3"/>
  <c r="C481" i="3"/>
  <c r="J481" i="3" s="1"/>
  <c r="C480" i="3"/>
  <c r="J480" i="3" s="1"/>
  <c r="C479" i="3"/>
  <c r="J479" i="3" s="1"/>
  <c r="C478" i="3"/>
  <c r="J478" i="3" s="1"/>
  <c r="C477" i="3"/>
  <c r="J477" i="3" s="1"/>
  <c r="C476" i="3"/>
  <c r="J476" i="3" s="1"/>
  <c r="C475" i="3"/>
  <c r="J475" i="3" s="1"/>
  <c r="J474" i="3"/>
  <c r="C474" i="3"/>
  <c r="J473" i="3"/>
  <c r="C473" i="3"/>
  <c r="C472" i="3"/>
  <c r="J472" i="3" s="1"/>
  <c r="J471" i="3"/>
  <c r="C471" i="3"/>
  <c r="C470" i="3"/>
  <c r="J470" i="3" s="1"/>
  <c r="C469" i="3"/>
  <c r="J469" i="3" s="1"/>
  <c r="C468" i="3"/>
  <c r="J468" i="3" s="1"/>
  <c r="C467" i="3"/>
  <c r="J467" i="3" s="1"/>
  <c r="C466" i="3"/>
  <c r="J466" i="3" s="1"/>
  <c r="C465" i="3"/>
  <c r="J465" i="3" s="1"/>
  <c r="C464" i="3"/>
  <c r="J464" i="3" s="1"/>
  <c r="C463" i="3"/>
  <c r="J463" i="3" s="1"/>
  <c r="J462" i="3"/>
  <c r="C462" i="3"/>
  <c r="J461" i="3"/>
  <c r="C461" i="3"/>
  <c r="C460" i="3"/>
  <c r="J460" i="3" s="1"/>
  <c r="C459" i="3"/>
  <c r="J459" i="3" s="1"/>
  <c r="C458" i="3"/>
  <c r="J458" i="3" s="1"/>
  <c r="C457" i="3"/>
  <c r="J457" i="3" s="1"/>
  <c r="C456" i="3"/>
  <c r="J456" i="3" s="1"/>
  <c r="C455" i="3"/>
  <c r="J455" i="3" s="1"/>
  <c r="C454" i="3"/>
  <c r="J454" i="3" s="1"/>
  <c r="J453" i="3"/>
  <c r="C453" i="3"/>
  <c r="C452" i="3"/>
  <c r="J452" i="3" s="1"/>
  <c r="J451" i="3"/>
  <c r="C451" i="3"/>
  <c r="J450" i="3"/>
  <c r="C450" i="3"/>
  <c r="C449" i="3"/>
  <c r="J449" i="3" s="1"/>
  <c r="C448" i="3"/>
  <c r="J448" i="3" s="1"/>
  <c r="C447" i="3"/>
  <c r="J447" i="3" s="1"/>
  <c r="C446" i="3"/>
  <c r="J446" i="3" s="1"/>
  <c r="C445" i="3"/>
  <c r="J445" i="3" s="1"/>
  <c r="C444" i="3"/>
  <c r="J444" i="3" s="1"/>
  <c r="C443" i="3"/>
  <c r="J443" i="3" s="1"/>
  <c r="C442" i="3"/>
  <c r="J442" i="3" s="1"/>
  <c r="J441" i="3"/>
  <c r="C441" i="3"/>
  <c r="C440" i="3"/>
  <c r="J440" i="3" s="1"/>
  <c r="C439" i="3"/>
  <c r="J439" i="3" s="1"/>
  <c r="C438" i="3"/>
  <c r="J438" i="3" s="1"/>
  <c r="C437" i="3"/>
  <c r="J437" i="3" s="1"/>
  <c r="C436" i="3"/>
  <c r="J436" i="3" s="1"/>
  <c r="C435" i="3"/>
  <c r="J435" i="3" s="1"/>
  <c r="J434" i="3"/>
  <c r="C434" i="3"/>
  <c r="J433" i="3"/>
  <c r="C433" i="3"/>
  <c r="C432" i="3"/>
  <c r="J432" i="3" s="1"/>
  <c r="C431" i="3"/>
  <c r="J431" i="3" s="1"/>
  <c r="C430" i="3"/>
  <c r="J430" i="3" s="1"/>
  <c r="C429" i="3"/>
  <c r="J429" i="3" s="1"/>
  <c r="C428" i="3"/>
  <c r="J428" i="3" s="1"/>
  <c r="C427" i="3"/>
  <c r="J427" i="3" s="1"/>
  <c r="J426" i="3"/>
  <c r="C426" i="3"/>
  <c r="C425" i="3"/>
  <c r="J425" i="3" s="1"/>
  <c r="C424" i="3"/>
  <c r="J424" i="3" s="1"/>
  <c r="C423" i="3"/>
  <c r="J423" i="3" s="1"/>
  <c r="C422" i="3"/>
  <c r="J422" i="3" s="1"/>
  <c r="C421" i="3"/>
  <c r="J421" i="3" s="1"/>
  <c r="C420" i="3"/>
  <c r="J420" i="3" s="1"/>
  <c r="J419" i="3"/>
  <c r="C419" i="3"/>
  <c r="C418" i="3"/>
  <c r="J418" i="3" s="1"/>
  <c r="C417" i="3"/>
  <c r="J417" i="3" s="1"/>
  <c r="C416" i="3"/>
  <c r="J416" i="3" s="1"/>
  <c r="J415" i="3"/>
  <c r="C415" i="3"/>
  <c r="C414" i="3"/>
  <c r="J414" i="3" s="1"/>
  <c r="C413" i="3"/>
  <c r="J413" i="3" s="1"/>
  <c r="C412" i="3"/>
  <c r="J412" i="3" s="1"/>
  <c r="C411" i="3"/>
  <c r="J411" i="3" s="1"/>
  <c r="C410" i="3"/>
  <c r="J410" i="3" s="1"/>
  <c r="J409" i="3"/>
  <c r="C409" i="3"/>
  <c r="C408" i="3"/>
  <c r="J408" i="3" s="1"/>
  <c r="C407" i="3"/>
  <c r="J407" i="3" s="1"/>
  <c r="C406" i="3"/>
  <c r="J406" i="3" s="1"/>
  <c r="C405" i="3"/>
  <c r="J405" i="3" s="1"/>
  <c r="J404" i="3"/>
  <c r="C404" i="3"/>
  <c r="C403" i="3"/>
  <c r="J403" i="3" s="1"/>
  <c r="C402" i="3"/>
  <c r="J402" i="3" s="1"/>
  <c r="J401" i="3"/>
  <c r="C401" i="3"/>
  <c r="C400" i="3"/>
  <c r="J400" i="3" s="1"/>
  <c r="C399" i="3"/>
  <c r="J399" i="3" s="1"/>
  <c r="C398" i="3"/>
  <c r="J398" i="3" s="1"/>
  <c r="C397" i="3"/>
  <c r="J397" i="3" s="1"/>
  <c r="C396" i="3"/>
  <c r="J396" i="3" s="1"/>
  <c r="J395" i="3"/>
  <c r="C395" i="3"/>
  <c r="C394" i="3"/>
  <c r="J394" i="3" s="1"/>
  <c r="C393" i="3"/>
  <c r="J393" i="3" s="1"/>
  <c r="C392" i="3"/>
  <c r="J392" i="3" s="1"/>
  <c r="C391" i="3"/>
  <c r="J391" i="3" s="1"/>
  <c r="C390" i="3"/>
  <c r="J390" i="3" s="1"/>
  <c r="J389" i="3"/>
  <c r="C389" i="3"/>
  <c r="C388" i="3"/>
  <c r="J388" i="3" s="1"/>
  <c r="C387" i="3"/>
  <c r="J387" i="3" s="1"/>
  <c r="C386" i="3"/>
  <c r="J386" i="3" s="1"/>
  <c r="C385" i="3"/>
  <c r="J385" i="3" s="1"/>
  <c r="C384" i="3"/>
  <c r="J384" i="3" s="1"/>
  <c r="C383" i="3"/>
  <c r="J383" i="3" s="1"/>
  <c r="C382" i="3"/>
  <c r="J382" i="3" s="1"/>
  <c r="C381" i="3"/>
  <c r="J381" i="3" s="1"/>
  <c r="C380" i="3"/>
  <c r="J380" i="3" s="1"/>
  <c r="C379" i="3"/>
  <c r="J379" i="3" s="1"/>
  <c r="C378" i="3"/>
  <c r="J378" i="3" s="1"/>
  <c r="J377" i="3"/>
  <c r="C377" i="3"/>
  <c r="C376" i="3"/>
  <c r="J376" i="3" s="1"/>
  <c r="C375" i="3"/>
  <c r="J375" i="3" s="1"/>
  <c r="C374" i="3"/>
  <c r="J374" i="3" s="1"/>
  <c r="C373" i="3"/>
  <c r="J373" i="3" s="1"/>
  <c r="C372" i="3"/>
  <c r="J372" i="3" s="1"/>
  <c r="C371" i="3"/>
  <c r="J371" i="3" s="1"/>
  <c r="C370" i="3"/>
  <c r="J370" i="3" s="1"/>
  <c r="C369" i="3"/>
  <c r="J369" i="3" s="1"/>
  <c r="C368" i="3"/>
  <c r="J368" i="3" s="1"/>
  <c r="C367" i="3"/>
  <c r="J367" i="3" s="1"/>
  <c r="J366" i="3"/>
  <c r="C366" i="3"/>
  <c r="C365" i="3"/>
  <c r="J365" i="3" s="1"/>
  <c r="C364" i="3"/>
  <c r="J364" i="3" s="1"/>
  <c r="C363" i="3"/>
  <c r="J363" i="3" s="1"/>
  <c r="C362" i="3"/>
  <c r="J362" i="3" s="1"/>
  <c r="C361" i="3"/>
  <c r="J361" i="3" s="1"/>
  <c r="C360" i="3"/>
  <c r="J360" i="3" s="1"/>
  <c r="C359" i="3"/>
  <c r="J359" i="3" s="1"/>
  <c r="C358" i="3"/>
  <c r="J358" i="3" s="1"/>
  <c r="C357" i="3"/>
  <c r="J357" i="3" s="1"/>
  <c r="C356" i="3"/>
  <c r="J356" i="3" s="1"/>
  <c r="C355" i="3"/>
  <c r="J355" i="3" s="1"/>
  <c r="J354" i="3"/>
  <c r="C354" i="3"/>
  <c r="C353" i="3"/>
  <c r="J353" i="3" s="1"/>
  <c r="C352" i="3"/>
  <c r="J352" i="3" s="1"/>
  <c r="C351" i="3"/>
  <c r="J351" i="3" s="1"/>
  <c r="C350" i="3"/>
  <c r="J350" i="3" s="1"/>
  <c r="J349" i="3"/>
  <c r="C349" i="3"/>
  <c r="C348" i="3"/>
  <c r="J348" i="3" s="1"/>
  <c r="C347" i="3"/>
  <c r="J347" i="3" s="1"/>
  <c r="C346" i="3"/>
  <c r="J346" i="3" s="1"/>
  <c r="C345" i="3"/>
  <c r="J345" i="3" s="1"/>
  <c r="C344" i="3"/>
  <c r="J344" i="3" s="1"/>
  <c r="C343" i="3"/>
  <c r="J343" i="3" s="1"/>
  <c r="J342" i="3"/>
  <c r="C342" i="3"/>
  <c r="C341" i="3"/>
  <c r="J341" i="3" s="1"/>
  <c r="J340" i="3"/>
  <c r="C340" i="3"/>
  <c r="J339" i="3"/>
  <c r="C339" i="3"/>
  <c r="C338" i="3"/>
  <c r="J338" i="3" s="1"/>
  <c r="C337" i="3"/>
  <c r="J337" i="3" s="1"/>
  <c r="C336" i="3"/>
  <c r="J336" i="3" s="1"/>
  <c r="C335" i="3"/>
  <c r="J335" i="3" s="1"/>
  <c r="C334" i="3"/>
  <c r="J334" i="3" s="1"/>
  <c r="C333" i="3"/>
  <c r="J333" i="3" s="1"/>
  <c r="C332" i="3"/>
  <c r="J332" i="3" s="1"/>
  <c r="C331" i="3"/>
  <c r="J331" i="3" s="1"/>
  <c r="C330" i="3"/>
  <c r="J330" i="3" s="1"/>
  <c r="C329" i="3"/>
  <c r="J329" i="3" s="1"/>
  <c r="C328" i="3"/>
  <c r="J328" i="3" s="1"/>
  <c r="C327" i="3"/>
  <c r="J327" i="3" s="1"/>
  <c r="C326" i="3"/>
  <c r="J326" i="3" s="1"/>
  <c r="C325" i="3"/>
  <c r="J325" i="3" s="1"/>
  <c r="C324" i="3"/>
  <c r="J324" i="3" s="1"/>
  <c r="J323" i="3"/>
  <c r="C323" i="3"/>
  <c r="C322" i="3"/>
  <c r="J322" i="3" s="1"/>
  <c r="C321" i="3"/>
  <c r="J321" i="3" s="1"/>
  <c r="C320" i="3"/>
  <c r="J320" i="3" s="1"/>
  <c r="C319" i="3"/>
  <c r="J319" i="3" s="1"/>
  <c r="C318" i="3"/>
  <c r="J318" i="3" s="1"/>
  <c r="C317" i="3"/>
  <c r="J317" i="3" s="1"/>
  <c r="C316" i="3"/>
  <c r="J316" i="3" s="1"/>
  <c r="J315" i="3"/>
  <c r="C315" i="3"/>
  <c r="C314" i="3"/>
  <c r="J314" i="3" s="1"/>
  <c r="C313" i="3"/>
  <c r="J313" i="3" s="1"/>
  <c r="C312" i="3"/>
  <c r="J312" i="3" s="1"/>
  <c r="J311" i="3"/>
  <c r="C311" i="3"/>
  <c r="C310" i="3"/>
  <c r="J310" i="3" s="1"/>
  <c r="C309" i="3"/>
  <c r="J309" i="3" s="1"/>
  <c r="C308" i="3"/>
  <c r="J308" i="3" s="1"/>
  <c r="J307" i="3"/>
  <c r="C307" i="3"/>
  <c r="C306" i="3"/>
  <c r="J306" i="3" s="1"/>
  <c r="C305" i="3"/>
  <c r="J305" i="3" s="1"/>
  <c r="C304" i="3"/>
  <c r="J304" i="3" s="1"/>
  <c r="J303" i="3"/>
  <c r="C303" i="3"/>
  <c r="C302" i="3"/>
  <c r="J302" i="3" s="1"/>
  <c r="C301" i="3"/>
  <c r="J301" i="3" s="1"/>
  <c r="C300" i="3"/>
  <c r="J300" i="3" s="1"/>
  <c r="C299" i="3"/>
  <c r="J299" i="3" s="1"/>
  <c r="J298" i="3"/>
  <c r="C298" i="3"/>
  <c r="C297" i="3"/>
  <c r="J297" i="3" s="1"/>
  <c r="C296" i="3"/>
  <c r="J296" i="3" s="1"/>
  <c r="J295" i="3"/>
  <c r="C295" i="3"/>
  <c r="C294" i="3"/>
  <c r="J294" i="3" s="1"/>
  <c r="C293" i="3"/>
  <c r="J293" i="3" s="1"/>
  <c r="C292" i="3"/>
  <c r="J292" i="3" s="1"/>
  <c r="J291" i="3"/>
  <c r="C291" i="3"/>
  <c r="C290" i="3"/>
  <c r="J290" i="3" s="1"/>
  <c r="C289" i="3"/>
  <c r="J289" i="3" s="1"/>
  <c r="C288" i="3"/>
  <c r="J288" i="3" s="1"/>
  <c r="C287" i="3"/>
  <c r="J287" i="3" s="1"/>
  <c r="J286" i="3"/>
  <c r="C286" i="3"/>
  <c r="C285" i="3"/>
  <c r="J285" i="3" s="1"/>
  <c r="J284" i="3"/>
  <c r="C284" i="3"/>
  <c r="C283" i="3"/>
  <c r="J283" i="3" s="1"/>
  <c r="C282" i="3"/>
  <c r="J282" i="3" s="1"/>
  <c r="C281" i="3"/>
  <c r="J281" i="3" s="1"/>
  <c r="C280" i="3"/>
  <c r="J280" i="3" s="1"/>
  <c r="C279" i="3"/>
  <c r="J279" i="3" s="1"/>
  <c r="C278" i="3"/>
  <c r="J278" i="3" s="1"/>
  <c r="C277" i="3"/>
  <c r="J277" i="3" s="1"/>
  <c r="C276" i="3"/>
  <c r="J276" i="3" s="1"/>
  <c r="C275" i="3"/>
  <c r="J275" i="3" s="1"/>
  <c r="J274" i="3"/>
  <c r="C274" i="3"/>
  <c r="C273" i="3"/>
  <c r="J273" i="3" s="1"/>
  <c r="C272" i="3"/>
  <c r="J272" i="3" s="1"/>
  <c r="J271" i="3"/>
  <c r="C271" i="3"/>
  <c r="C270" i="3"/>
  <c r="J270" i="3" s="1"/>
  <c r="C269" i="3"/>
  <c r="J269" i="3" s="1"/>
  <c r="C268" i="3"/>
  <c r="J268" i="3" s="1"/>
  <c r="C267" i="3"/>
  <c r="J267" i="3" s="1"/>
  <c r="C266" i="3"/>
  <c r="J266" i="3" s="1"/>
  <c r="C265" i="3"/>
  <c r="J265" i="3" s="1"/>
  <c r="C264" i="3"/>
  <c r="J264" i="3" s="1"/>
  <c r="J263" i="3"/>
  <c r="C263" i="3"/>
  <c r="C262" i="3"/>
  <c r="J262" i="3" s="1"/>
  <c r="C261" i="3"/>
  <c r="J261" i="3" s="1"/>
  <c r="C260" i="3"/>
  <c r="J260" i="3" s="1"/>
  <c r="J259" i="3"/>
  <c r="C259" i="3"/>
  <c r="C258" i="3"/>
  <c r="J258" i="3" s="1"/>
  <c r="C257" i="3"/>
  <c r="J257" i="3" s="1"/>
  <c r="C256" i="3"/>
  <c r="J256" i="3" s="1"/>
  <c r="C255" i="3"/>
  <c r="J255" i="3" s="1"/>
  <c r="J254" i="3"/>
  <c r="C254" i="3"/>
  <c r="C253" i="3"/>
  <c r="J253" i="3" s="1"/>
  <c r="J252" i="3"/>
  <c r="C252" i="3"/>
  <c r="C251" i="3"/>
  <c r="J251" i="3" s="1"/>
  <c r="C250" i="3"/>
  <c r="J250" i="3" s="1"/>
  <c r="C249" i="3"/>
  <c r="J249" i="3" s="1"/>
  <c r="C248" i="3"/>
  <c r="J248" i="3" s="1"/>
  <c r="C247" i="3"/>
  <c r="J247" i="3" s="1"/>
  <c r="C246" i="3"/>
  <c r="J246" i="3" s="1"/>
  <c r="C245" i="3"/>
  <c r="J245" i="3" s="1"/>
  <c r="C244" i="3"/>
  <c r="J244" i="3" s="1"/>
  <c r="C243" i="3"/>
  <c r="J243" i="3" s="1"/>
  <c r="J242" i="3"/>
  <c r="C242" i="3"/>
  <c r="C241" i="3"/>
  <c r="J241" i="3" s="1"/>
  <c r="C240" i="3"/>
  <c r="J240" i="3" s="1"/>
  <c r="C239" i="3"/>
  <c r="J239" i="3" s="1"/>
  <c r="C238" i="3"/>
  <c r="J238" i="3" s="1"/>
  <c r="C237" i="3"/>
  <c r="J237" i="3" s="1"/>
  <c r="C236" i="3"/>
  <c r="J236" i="3" s="1"/>
  <c r="C235" i="3"/>
  <c r="J235" i="3" s="1"/>
  <c r="J234" i="3"/>
  <c r="C234" i="3"/>
  <c r="C233" i="3"/>
  <c r="J233" i="3" s="1"/>
  <c r="C232" i="3"/>
  <c r="J232" i="3" s="1"/>
  <c r="J231" i="3"/>
  <c r="C231" i="3"/>
  <c r="C230" i="3"/>
  <c r="J230" i="3" s="1"/>
  <c r="C229" i="3"/>
  <c r="J229" i="3" s="1"/>
  <c r="C228" i="3"/>
  <c r="J228" i="3" s="1"/>
  <c r="J227" i="3"/>
  <c r="C227" i="3"/>
  <c r="C226" i="3"/>
  <c r="J226" i="3" s="1"/>
  <c r="C225" i="3"/>
  <c r="J225" i="3" s="1"/>
  <c r="C224" i="3"/>
  <c r="J224" i="3" s="1"/>
  <c r="J223" i="3"/>
  <c r="C223" i="3"/>
  <c r="J222" i="3"/>
  <c r="C222" i="3"/>
  <c r="C221" i="3"/>
  <c r="J221" i="3" s="1"/>
  <c r="J220" i="3"/>
  <c r="C220" i="3"/>
  <c r="C219" i="3"/>
  <c r="J219" i="3" s="1"/>
  <c r="C218" i="3"/>
  <c r="J218" i="3" s="1"/>
  <c r="C217" i="3"/>
  <c r="J217" i="3" s="1"/>
  <c r="C216" i="3"/>
  <c r="J216" i="3" s="1"/>
  <c r="C215" i="3"/>
  <c r="J215" i="3" s="1"/>
  <c r="C214" i="3"/>
  <c r="J214" i="3" s="1"/>
  <c r="C213" i="3"/>
  <c r="J213" i="3" s="1"/>
  <c r="C212" i="3"/>
  <c r="J212" i="3" s="1"/>
  <c r="C211" i="3"/>
  <c r="J211" i="3" s="1"/>
  <c r="J210" i="3"/>
  <c r="C210" i="3"/>
  <c r="C209" i="3"/>
  <c r="J209" i="3" s="1"/>
  <c r="C208" i="3"/>
  <c r="J208" i="3" s="1"/>
  <c r="J207" i="3"/>
  <c r="C207" i="3"/>
  <c r="C206" i="3"/>
  <c r="J206" i="3" s="1"/>
  <c r="C205" i="3"/>
  <c r="J205" i="3" s="1"/>
  <c r="C204" i="3"/>
  <c r="J204" i="3" s="1"/>
  <c r="C203" i="3"/>
  <c r="J203" i="3" s="1"/>
  <c r="C202" i="3"/>
  <c r="J202" i="3" s="1"/>
  <c r="C201" i="3"/>
  <c r="J201" i="3" s="1"/>
  <c r="C200" i="3"/>
  <c r="J200" i="3" s="1"/>
  <c r="C199" i="3"/>
  <c r="J199" i="3" s="1"/>
  <c r="C198" i="3"/>
  <c r="J198" i="3" s="1"/>
  <c r="C197" i="3"/>
  <c r="J197" i="3" s="1"/>
  <c r="C196" i="3"/>
  <c r="J196" i="3" s="1"/>
  <c r="J195" i="3"/>
  <c r="C195" i="3"/>
  <c r="C194" i="3"/>
  <c r="J194" i="3" s="1"/>
  <c r="C193" i="3"/>
  <c r="J193" i="3" s="1"/>
  <c r="J192" i="3"/>
  <c r="C192" i="3"/>
  <c r="C191" i="3"/>
  <c r="J191" i="3" s="1"/>
  <c r="C190" i="3"/>
  <c r="J190" i="3" s="1"/>
  <c r="C189" i="3"/>
  <c r="J189" i="3" s="1"/>
  <c r="C188" i="3"/>
  <c r="J188" i="3" s="1"/>
  <c r="C187" i="3"/>
  <c r="J187" i="3" s="1"/>
  <c r="J186" i="3"/>
  <c r="C186" i="3"/>
  <c r="C185" i="3"/>
  <c r="J185" i="3" s="1"/>
  <c r="C184" i="3"/>
  <c r="J184" i="3" s="1"/>
  <c r="C183" i="3"/>
  <c r="J183" i="3" s="1"/>
  <c r="C182" i="3"/>
  <c r="J182" i="3" s="1"/>
  <c r="C181" i="3"/>
  <c r="J181" i="3" s="1"/>
  <c r="J180" i="3"/>
  <c r="C180" i="3"/>
  <c r="J179" i="3"/>
  <c r="C179" i="3"/>
  <c r="C178" i="3"/>
  <c r="J178" i="3" s="1"/>
  <c r="C177" i="3"/>
  <c r="J177" i="3" s="1"/>
  <c r="C176" i="3"/>
  <c r="J176" i="3" s="1"/>
  <c r="J175" i="3"/>
  <c r="C175" i="3"/>
  <c r="C174" i="3"/>
  <c r="J174" i="3" s="1"/>
  <c r="C173" i="3"/>
  <c r="J173" i="3" s="1"/>
  <c r="C172" i="3"/>
  <c r="J172" i="3" s="1"/>
  <c r="C171" i="3"/>
  <c r="J171" i="3" s="1"/>
  <c r="C170" i="3"/>
  <c r="J170" i="3" s="1"/>
  <c r="J169" i="3"/>
  <c r="C169" i="3"/>
  <c r="C168" i="3"/>
  <c r="J168" i="3" s="1"/>
  <c r="C167" i="3"/>
  <c r="J167" i="3" s="1"/>
  <c r="C166" i="3"/>
  <c r="J166" i="3" s="1"/>
  <c r="C165" i="3"/>
  <c r="J165" i="3" s="1"/>
  <c r="C164" i="3"/>
  <c r="J164" i="3" s="1"/>
  <c r="C163" i="3"/>
  <c r="J163" i="3" s="1"/>
  <c r="C162" i="3"/>
  <c r="J162" i="3" s="1"/>
  <c r="C161" i="3"/>
  <c r="J161" i="3" s="1"/>
  <c r="C160" i="3"/>
  <c r="J160" i="3" s="1"/>
  <c r="C159" i="3"/>
  <c r="J159" i="3" s="1"/>
  <c r="C158" i="3"/>
  <c r="J158" i="3" s="1"/>
  <c r="C157" i="3"/>
  <c r="J157" i="3" s="1"/>
  <c r="C156" i="3"/>
  <c r="J156" i="3" s="1"/>
  <c r="C155" i="3"/>
  <c r="J155" i="3" s="1"/>
  <c r="J154" i="3"/>
  <c r="C154" i="3"/>
  <c r="J153" i="3"/>
  <c r="C153" i="3"/>
  <c r="C152" i="3"/>
  <c r="J152" i="3" s="1"/>
  <c r="C151" i="3"/>
  <c r="J151" i="3" s="1"/>
  <c r="C150" i="3"/>
  <c r="J150" i="3" s="1"/>
  <c r="J149" i="3"/>
  <c r="C149" i="3"/>
  <c r="C148" i="3"/>
  <c r="J148" i="3" s="1"/>
  <c r="C147" i="3"/>
  <c r="J147" i="3" s="1"/>
  <c r="C146" i="3"/>
  <c r="J146" i="3" s="1"/>
  <c r="C145" i="3"/>
  <c r="J145" i="3" s="1"/>
  <c r="C144" i="3"/>
  <c r="J144" i="3" s="1"/>
  <c r="C143" i="3"/>
  <c r="J143" i="3" s="1"/>
  <c r="J142" i="3"/>
  <c r="C142" i="3"/>
  <c r="C141" i="3"/>
  <c r="J141" i="3" s="1"/>
  <c r="C140" i="3"/>
  <c r="J140" i="3" s="1"/>
  <c r="C139" i="3"/>
  <c r="J139" i="3" s="1"/>
  <c r="C138" i="3"/>
  <c r="J138" i="3" s="1"/>
  <c r="C137" i="3"/>
  <c r="J137" i="3" s="1"/>
  <c r="C136" i="3"/>
  <c r="J136" i="3" s="1"/>
  <c r="C135" i="3"/>
  <c r="J135" i="3" s="1"/>
  <c r="C134" i="3"/>
  <c r="J134" i="3" s="1"/>
  <c r="C133" i="3"/>
  <c r="J133" i="3" s="1"/>
  <c r="C132" i="3"/>
  <c r="J132" i="3" s="1"/>
  <c r="C131" i="3"/>
  <c r="J131" i="3" s="1"/>
  <c r="C130" i="3"/>
  <c r="J130" i="3" s="1"/>
  <c r="C129" i="3"/>
  <c r="J129" i="3" s="1"/>
  <c r="C128" i="3"/>
  <c r="J128" i="3" s="1"/>
  <c r="C127" i="3"/>
  <c r="J127" i="3" s="1"/>
  <c r="C126" i="3"/>
  <c r="J126" i="3" s="1"/>
  <c r="C125" i="3"/>
  <c r="J125" i="3" s="1"/>
  <c r="C124" i="3"/>
  <c r="J124" i="3" s="1"/>
  <c r="C123" i="3"/>
  <c r="J123" i="3" s="1"/>
  <c r="J122" i="3"/>
  <c r="C122" i="3"/>
  <c r="J121" i="3"/>
  <c r="C121" i="3"/>
  <c r="C120" i="3"/>
  <c r="J120" i="3" s="1"/>
  <c r="C119" i="3"/>
  <c r="J119" i="3" s="1"/>
  <c r="C118" i="3"/>
  <c r="J118" i="3" s="1"/>
  <c r="J117" i="3"/>
  <c r="C117" i="3"/>
  <c r="C116" i="3"/>
  <c r="J116" i="3" s="1"/>
  <c r="C115" i="3"/>
  <c r="J115" i="3" s="1"/>
  <c r="C114" i="3"/>
  <c r="J114" i="3" s="1"/>
  <c r="C113" i="3"/>
  <c r="J113" i="3" s="1"/>
  <c r="C112" i="3"/>
  <c r="J112" i="3" s="1"/>
  <c r="C111" i="3"/>
  <c r="J111" i="3" s="1"/>
  <c r="J110" i="3"/>
  <c r="C110" i="3"/>
  <c r="C109" i="3"/>
  <c r="J109" i="3" s="1"/>
  <c r="C108" i="3"/>
  <c r="J108" i="3" s="1"/>
  <c r="C107" i="3"/>
  <c r="J107" i="3" s="1"/>
  <c r="C106" i="3"/>
  <c r="J106" i="3" s="1"/>
  <c r="J105" i="3"/>
  <c r="C105" i="3"/>
  <c r="C104" i="3"/>
  <c r="J104" i="3" s="1"/>
  <c r="C103" i="3"/>
  <c r="J103" i="3" s="1"/>
  <c r="C102" i="3"/>
  <c r="J102" i="3" s="1"/>
  <c r="C101" i="3"/>
  <c r="J101" i="3" s="1"/>
  <c r="C100" i="3"/>
  <c r="J100" i="3" s="1"/>
  <c r="C99" i="3"/>
  <c r="J99" i="3" s="1"/>
  <c r="J98" i="3"/>
  <c r="C98" i="3"/>
  <c r="C97" i="3"/>
  <c r="J97" i="3" s="1"/>
  <c r="C96" i="3"/>
  <c r="J96" i="3" s="1"/>
  <c r="C95" i="3"/>
  <c r="J95" i="3" s="1"/>
  <c r="C94" i="3"/>
  <c r="J94" i="3" s="1"/>
  <c r="J93" i="3"/>
  <c r="C93" i="3"/>
  <c r="C92" i="3"/>
  <c r="J92" i="3" s="1"/>
  <c r="C91" i="3"/>
  <c r="J91" i="3" s="1"/>
  <c r="C90" i="3"/>
  <c r="J90" i="3" s="1"/>
  <c r="C89" i="3"/>
  <c r="J89" i="3" s="1"/>
  <c r="J88" i="3"/>
  <c r="C88" i="3"/>
  <c r="C87" i="3"/>
  <c r="J87" i="3" s="1"/>
  <c r="C86" i="3"/>
  <c r="J86" i="3" s="1"/>
  <c r="C85" i="3"/>
  <c r="J85" i="3" s="1"/>
  <c r="C84" i="3"/>
  <c r="J84" i="3" s="1"/>
  <c r="C83" i="3"/>
  <c r="J83" i="3" s="1"/>
  <c r="J82" i="3"/>
  <c r="C82" i="3"/>
  <c r="C81" i="3"/>
  <c r="J81" i="3" s="1"/>
  <c r="C80" i="3"/>
  <c r="J80" i="3" s="1"/>
  <c r="C79" i="3"/>
  <c r="J79" i="3" s="1"/>
  <c r="J78" i="3"/>
  <c r="C78" i="3"/>
  <c r="C77" i="3"/>
  <c r="J77" i="3" s="1"/>
  <c r="C76" i="3"/>
  <c r="J76" i="3" s="1"/>
  <c r="C75" i="3"/>
  <c r="J75" i="3" s="1"/>
  <c r="C74" i="3"/>
  <c r="J74" i="3" s="1"/>
  <c r="J73" i="3"/>
  <c r="C73" i="3"/>
  <c r="C72" i="3"/>
  <c r="J72" i="3" s="1"/>
  <c r="C71" i="3"/>
  <c r="J71" i="3" s="1"/>
  <c r="C70" i="3"/>
  <c r="J70" i="3" s="1"/>
  <c r="J69" i="3"/>
  <c r="C69" i="3"/>
  <c r="J68" i="3"/>
  <c r="C68" i="3"/>
  <c r="C67" i="3"/>
  <c r="J67" i="3" s="1"/>
  <c r="J66" i="3"/>
  <c r="C66" i="3"/>
  <c r="C65" i="3"/>
  <c r="J65" i="3" s="1"/>
  <c r="C64" i="3"/>
  <c r="J64" i="3" s="1"/>
  <c r="C63" i="3"/>
  <c r="J63" i="3" s="1"/>
  <c r="J62" i="3"/>
  <c r="C62" i="3"/>
  <c r="J61" i="3"/>
  <c r="C61" i="3"/>
  <c r="C60" i="3"/>
  <c r="J60" i="3" s="1"/>
  <c r="C59" i="3"/>
  <c r="J59" i="3" s="1"/>
  <c r="C58" i="3"/>
  <c r="J58" i="3" s="1"/>
  <c r="C57" i="3"/>
  <c r="J57" i="3" s="1"/>
  <c r="J56" i="3"/>
  <c r="C56" i="3"/>
  <c r="C55" i="3"/>
  <c r="J55" i="3" s="1"/>
  <c r="C54" i="3"/>
  <c r="J54" i="3" s="1"/>
  <c r="C53" i="3"/>
  <c r="J53" i="3" s="1"/>
  <c r="C52" i="3"/>
  <c r="J52" i="3" s="1"/>
  <c r="C51" i="3"/>
  <c r="J51" i="3" s="1"/>
  <c r="J50" i="3"/>
  <c r="C50" i="3"/>
  <c r="C49" i="3"/>
  <c r="J49" i="3" s="1"/>
  <c r="C48" i="3"/>
  <c r="J48" i="3" s="1"/>
  <c r="C47" i="3"/>
  <c r="J47" i="3" s="1"/>
  <c r="C46" i="3"/>
  <c r="J46" i="3" s="1"/>
  <c r="J45" i="3"/>
  <c r="C45" i="3"/>
  <c r="C44" i="3"/>
  <c r="J44" i="3" s="1"/>
  <c r="C43" i="3"/>
  <c r="J43" i="3" s="1"/>
  <c r="C42" i="3"/>
  <c r="J42" i="3" s="1"/>
  <c r="C41" i="3"/>
  <c r="J41" i="3" s="1"/>
  <c r="C40" i="3"/>
  <c r="J40" i="3" s="1"/>
  <c r="C39" i="3"/>
  <c r="J39" i="3" s="1"/>
  <c r="C38" i="3"/>
  <c r="J38" i="3" s="1"/>
  <c r="C37" i="3"/>
  <c r="J37" i="3" s="1"/>
  <c r="J36" i="3"/>
  <c r="C36" i="3"/>
  <c r="C35" i="3"/>
  <c r="J35" i="3" s="1"/>
  <c r="J34" i="3"/>
  <c r="C34" i="3"/>
  <c r="C33" i="3"/>
  <c r="J33" i="3" s="1"/>
  <c r="C32" i="3"/>
  <c r="J32" i="3" s="1"/>
  <c r="C31" i="3"/>
  <c r="J31" i="3" s="1"/>
  <c r="J30" i="3"/>
  <c r="C30" i="3"/>
  <c r="J29" i="3"/>
  <c r="C29" i="3"/>
  <c r="C28" i="3"/>
  <c r="J28" i="3" s="1"/>
  <c r="C27" i="3"/>
  <c r="J27" i="3" s="1"/>
  <c r="C26" i="3"/>
  <c r="J26" i="3" s="1"/>
  <c r="J25" i="3"/>
  <c r="C25" i="3"/>
  <c r="C24" i="3"/>
  <c r="J24" i="3" s="1"/>
  <c r="C23" i="3"/>
  <c r="J23" i="3" s="1"/>
  <c r="C22" i="3"/>
  <c r="J22" i="3" s="1"/>
  <c r="C21" i="3"/>
  <c r="J21" i="3" s="1"/>
  <c r="C20" i="3"/>
  <c r="J20" i="3" s="1"/>
  <c r="C19" i="3"/>
  <c r="J19" i="3" s="1"/>
  <c r="J18" i="3"/>
  <c r="C18" i="3"/>
  <c r="C17" i="3"/>
  <c r="J17" i="3" s="1"/>
  <c r="C16" i="3"/>
  <c r="J16" i="3" s="1"/>
  <c r="C15" i="3"/>
  <c r="J15" i="3" s="1"/>
  <c r="C14" i="3"/>
  <c r="J14" i="3" s="1"/>
  <c r="J13" i="3"/>
  <c r="C13" i="3"/>
  <c r="C12" i="3"/>
  <c r="J12" i="3" s="1"/>
  <c r="C11" i="3"/>
  <c r="J11" i="3" s="1"/>
  <c r="C10" i="3"/>
  <c r="J10" i="3" s="1"/>
  <c r="J9" i="3"/>
  <c r="C9" i="3"/>
  <c r="J8" i="3"/>
  <c r="C8" i="3"/>
  <c r="C7" i="3"/>
  <c r="J7" i="3" s="1"/>
  <c r="C6" i="3"/>
  <c r="J6" i="3" s="1"/>
  <c r="C5" i="3"/>
  <c r="J5" i="3" s="1"/>
  <c r="C4" i="3"/>
  <c r="M1297" i="2"/>
  <c r="M1296" i="2"/>
  <c r="M1295" i="2"/>
  <c r="M1294" i="2"/>
  <c r="M1293" i="2"/>
  <c r="M1292" i="2"/>
  <c r="M1291" i="2"/>
  <c r="M1290" i="2"/>
  <c r="M1289" i="2"/>
  <c r="M1288" i="2"/>
  <c r="M1287" i="2"/>
  <c r="M1286" i="2"/>
  <c r="M1285" i="2"/>
  <c r="M1284" i="2"/>
  <c r="M1283" i="2"/>
  <c r="C1281" i="2"/>
  <c r="J1281" i="2" s="1"/>
  <c r="C1280" i="2"/>
  <c r="J1280" i="2" s="1"/>
  <c r="C1279" i="2"/>
  <c r="J1279" i="2" s="1"/>
  <c r="C1278" i="2"/>
  <c r="J1278" i="2" s="1"/>
  <c r="C1277" i="2"/>
  <c r="J1277" i="2" s="1"/>
  <c r="C1276" i="2"/>
  <c r="J1276" i="2" s="1"/>
  <c r="C1275" i="2"/>
  <c r="J1275" i="2" s="1"/>
  <c r="C1274" i="2"/>
  <c r="J1274" i="2" s="1"/>
  <c r="C1273" i="2"/>
  <c r="J1273" i="2" s="1"/>
  <c r="C1272" i="2"/>
  <c r="J1272" i="2" s="1"/>
  <c r="C1271" i="2"/>
  <c r="J1271" i="2" s="1"/>
  <c r="C1270" i="2"/>
  <c r="J1270" i="2" s="1"/>
  <c r="C1269" i="2"/>
  <c r="J1269" i="2" s="1"/>
  <c r="C1268" i="2"/>
  <c r="J1268" i="2" s="1"/>
  <c r="C1267" i="2"/>
  <c r="J1267" i="2" s="1"/>
  <c r="C1266" i="2"/>
  <c r="J1266" i="2" s="1"/>
  <c r="C1265" i="2"/>
  <c r="J1265" i="2" s="1"/>
  <c r="C1264" i="2"/>
  <c r="J1264" i="2" s="1"/>
  <c r="C1263" i="2"/>
  <c r="J1263" i="2" s="1"/>
  <c r="C1262" i="2"/>
  <c r="J1262" i="2" s="1"/>
  <c r="C1261" i="2"/>
  <c r="J1261" i="2" s="1"/>
  <c r="C1260" i="2"/>
  <c r="J1260" i="2" s="1"/>
  <c r="C1259" i="2"/>
  <c r="J1259" i="2" s="1"/>
  <c r="C1258" i="2"/>
  <c r="J1258" i="2" s="1"/>
  <c r="C1257" i="2"/>
  <c r="J1257" i="2" s="1"/>
  <c r="C1256" i="2"/>
  <c r="J1256" i="2" s="1"/>
  <c r="C1255" i="2"/>
  <c r="J1255" i="2" s="1"/>
  <c r="C1254" i="2"/>
  <c r="J1254" i="2" s="1"/>
  <c r="C1253" i="2"/>
  <c r="J1253" i="2" s="1"/>
  <c r="C1252" i="2"/>
  <c r="J1252" i="2" s="1"/>
  <c r="C1251" i="2"/>
  <c r="J1251" i="2" s="1"/>
  <c r="C1250" i="2"/>
  <c r="J1250" i="2" s="1"/>
  <c r="C1249" i="2"/>
  <c r="J1249" i="2" s="1"/>
  <c r="C1248" i="2"/>
  <c r="J1248" i="2" s="1"/>
  <c r="C1247" i="2"/>
  <c r="J1247" i="2" s="1"/>
  <c r="C1246" i="2"/>
  <c r="J1246" i="2" s="1"/>
  <c r="C1245" i="2"/>
  <c r="J1245" i="2" s="1"/>
  <c r="C1244" i="2"/>
  <c r="J1244" i="2" s="1"/>
  <c r="C1243" i="2"/>
  <c r="J1243" i="2" s="1"/>
  <c r="C1242" i="2"/>
  <c r="J1242" i="2" s="1"/>
  <c r="C1241" i="2"/>
  <c r="J1241" i="2" s="1"/>
  <c r="C1240" i="2"/>
  <c r="J1240" i="2" s="1"/>
  <c r="C1239" i="2"/>
  <c r="J1239" i="2" s="1"/>
  <c r="C1238" i="2"/>
  <c r="J1238" i="2" s="1"/>
  <c r="C1237" i="2"/>
  <c r="J1237" i="2" s="1"/>
  <c r="C1236" i="2"/>
  <c r="J1236" i="2" s="1"/>
  <c r="C1235" i="2"/>
  <c r="J1235" i="2" s="1"/>
  <c r="C1234" i="2"/>
  <c r="J1234" i="2" s="1"/>
  <c r="C1233" i="2"/>
  <c r="J1233" i="2" s="1"/>
  <c r="C1232" i="2"/>
  <c r="J1232" i="2" s="1"/>
  <c r="C1231" i="2"/>
  <c r="J1231" i="2" s="1"/>
  <c r="C1230" i="2"/>
  <c r="J1230" i="2" s="1"/>
  <c r="C1229" i="2"/>
  <c r="J1229" i="2" s="1"/>
  <c r="C1228" i="2"/>
  <c r="J1228" i="2" s="1"/>
  <c r="C1227" i="2"/>
  <c r="J1227" i="2" s="1"/>
  <c r="C1226" i="2"/>
  <c r="J1226" i="2" s="1"/>
  <c r="C1225" i="2"/>
  <c r="J1225" i="2" s="1"/>
  <c r="C1224" i="2"/>
  <c r="J1224" i="2" s="1"/>
  <c r="C1223" i="2"/>
  <c r="J1223" i="2" s="1"/>
  <c r="C1222" i="2"/>
  <c r="J1222" i="2" s="1"/>
  <c r="C1221" i="2"/>
  <c r="J1221" i="2" s="1"/>
  <c r="C1220" i="2"/>
  <c r="J1220" i="2" s="1"/>
  <c r="C1219" i="2"/>
  <c r="J1219" i="2" s="1"/>
  <c r="C1218" i="2"/>
  <c r="J1218" i="2" s="1"/>
  <c r="C1217" i="2"/>
  <c r="J1217" i="2" s="1"/>
  <c r="C1216" i="2"/>
  <c r="J1216" i="2" s="1"/>
  <c r="C1215" i="2"/>
  <c r="J1215" i="2" s="1"/>
  <c r="C1214" i="2"/>
  <c r="J1214" i="2" s="1"/>
  <c r="C1213" i="2"/>
  <c r="J1213" i="2" s="1"/>
  <c r="C1212" i="2"/>
  <c r="J1212" i="2" s="1"/>
  <c r="C1211" i="2"/>
  <c r="J1211" i="2" s="1"/>
  <c r="C1210" i="2"/>
  <c r="J1210" i="2" s="1"/>
  <c r="C1209" i="2"/>
  <c r="J1209" i="2" s="1"/>
  <c r="C1208" i="2"/>
  <c r="J1208" i="2" s="1"/>
  <c r="C1207" i="2"/>
  <c r="J1207" i="2" s="1"/>
  <c r="C1206" i="2"/>
  <c r="J1206" i="2" s="1"/>
  <c r="C1205" i="2"/>
  <c r="J1205" i="2" s="1"/>
  <c r="C1204" i="2"/>
  <c r="J1204" i="2" s="1"/>
  <c r="C1203" i="2"/>
  <c r="J1203" i="2" s="1"/>
  <c r="C1202" i="2"/>
  <c r="J1202" i="2" s="1"/>
  <c r="C1201" i="2"/>
  <c r="J1201" i="2" s="1"/>
  <c r="C1200" i="2"/>
  <c r="J1200" i="2" s="1"/>
  <c r="C1199" i="2"/>
  <c r="J1199" i="2" s="1"/>
  <c r="C1198" i="2"/>
  <c r="J1198" i="2" s="1"/>
  <c r="C1197" i="2"/>
  <c r="J1197" i="2" s="1"/>
  <c r="C1196" i="2"/>
  <c r="J1196" i="2" s="1"/>
  <c r="C1195" i="2"/>
  <c r="J1195" i="2" s="1"/>
  <c r="C1194" i="2"/>
  <c r="J1194" i="2" s="1"/>
  <c r="C1193" i="2"/>
  <c r="J1193" i="2" s="1"/>
  <c r="C1192" i="2"/>
  <c r="J1192" i="2" s="1"/>
  <c r="C1191" i="2"/>
  <c r="J1191" i="2" s="1"/>
  <c r="C1190" i="2"/>
  <c r="J1190" i="2" s="1"/>
  <c r="C1189" i="2"/>
  <c r="J1189" i="2" s="1"/>
  <c r="C1188" i="2"/>
  <c r="J1188" i="2" s="1"/>
  <c r="C1187" i="2"/>
  <c r="J1187" i="2" s="1"/>
  <c r="C1186" i="2"/>
  <c r="J1186" i="2" s="1"/>
  <c r="C1185" i="2"/>
  <c r="J1185" i="2" s="1"/>
  <c r="C1184" i="2"/>
  <c r="J1184" i="2" s="1"/>
  <c r="C1183" i="2"/>
  <c r="J1183" i="2" s="1"/>
  <c r="C1182" i="2"/>
  <c r="J1182" i="2" s="1"/>
  <c r="C1181" i="2"/>
  <c r="J1181" i="2" s="1"/>
  <c r="C1180" i="2"/>
  <c r="J1180" i="2" s="1"/>
  <c r="C1179" i="2"/>
  <c r="J1179" i="2" s="1"/>
  <c r="C1178" i="2"/>
  <c r="J1178" i="2" s="1"/>
  <c r="C1177" i="2"/>
  <c r="J1177" i="2" s="1"/>
  <c r="C1176" i="2"/>
  <c r="J1176" i="2" s="1"/>
  <c r="C1175" i="2"/>
  <c r="J1175" i="2" s="1"/>
  <c r="C1174" i="2"/>
  <c r="J1174" i="2" s="1"/>
  <c r="C1173" i="2"/>
  <c r="J1173" i="2" s="1"/>
  <c r="C1172" i="2"/>
  <c r="J1172" i="2" s="1"/>
  <c r="C1171" i="2"/>
  <c r="J1171" i="2" s="1"/>
  <c r="C1170" i="2"/>
  <c r="J1170" i="2" s="1"/>
  <c r="C1169" i="2"/>
  <c r="J1169" i="2" s="1"/>
  <c r="C1168" i="2"/>
  <c r="J1168" i="2" s="1"/>
  <c r="C1167" i="2"/>
  <c r="J1167" i="2" s="1"/>
  <c r="C1166" i="2"/>
  <c r="J1166" i="2" s="1"/>
  <c r="C1165" i="2"/>
  <c r="J1165" i="2" s="1"/>
  <c r="C1164" i="2"/>
  <c r="J1164" i="2" s="1"/>
  <c r="C1163" i="2"/>
  <c r="J1163" i="2" s="1"/>
  <c r="C1162" i="2"/>
  <c r="J1162" i="2" s="1"/>
  <c r="C1161" i="2"/>
  <c r="J1161" i="2" s="1"/>
  <c r="C1160" i="2"/>
  <c r="J1160" i="2" s="1"/>
  <c r="C1159" i="2"/>
  <c r="J1159" i="2" s="1"/>
  <c r="C1158" i="2"/>
  <c r="J1158" i="2" s="1"/>
  <c r="C1157" i="2"/>
  <c r="J1157" i="2" s="1"/>
  <c r="C1156" i="2"/>
  <c r="J1156" i="2" s="1"/>
  <c r="C1155" i="2"/>
  <c r="J1155" i="2" s="1"/>
  <c r="C1154" i="2"/>
  <c r="J1154" i="2" s="1"/>
  <c r="C1153" i="2"/>
  <c r="J1153" i="2" s="1"/>
  <c r="C1152" i="2"/>
  <c r="J1152" i="2" s="1"/>
  <c r="C1151" i="2"/>
  <c r="J1151" i="2" s="1"/>
  <c r="C1150" i="2"/>
  <c r="J1150" i="2" s="1"/>
  <c r="C1149" i="2"/>
  <c r="J1149" i="2" s="1"/>
  <c r="C1148" i="2"/>
  <c r="J1148" i="2" s="1"/>
  <c r="C1147" i="2"/>
  <c r="J1147" i="2" s="1"/>
  <c r="C1146" i="2"/>
  <c r="J1146" i="2" s="1"/>
  <c r="C1145" i="2"/>
  <c r="J1145" i="2" s="1"/>
  <c r="C1144" i="2"/>
  <c r="J1144" i="2" s="1"/>
  <c r="C1143" i="2"/>
  <c r="J1143" i="2" s="1"/>
  <c r="C1142" i="2"/>
  <c r="J1142" i="2" s="1"/>
  <c r="C1141" i="2"/>
  <c r="J1141" i="2" s="1"/>
  <c r="C1140" i="2"/>
  <c r="J1140" i="2" s="1"/>
  <c r="C1139" i="2"/>
  <c r="J1139" i="2" s="1"/>
  <c r="C1138" i="2"/>
  <c r="J1138" i="2" s="1"/>
  <c r="C1137" i="2"/>
  <c r="J1137" i="2" s="1"/>
  <c r="C1136" i="2"/>
  <c r="J1136" i="2" s="1"/>
  <c r="C1135" i="2"/>
  <c r="J1135" i="2" s="1"/>
  <c r="C1134" i="2"/>
  <c r="J1134" i="2" s="1"/>
  <c r="C1133" i="2"/>
  <c r="J1133" i="2" s="1"/>
  <c r="C1132" i="2"/>
  <c r="J1132" i="2" s="1"/>
  <c r="C1131" i="2"/>
  <c r="J1131" i="2" s="1"/>
  <c r="C1130" i="2"/>
  <c r="J1130" i="2" s="1"/>
  <c r="C1129" i="2"/>
  <c r="J1129" i="2" s="1"/>
  <c r="C1128" i="2"/>
  <c r="J1128" i="2" s="1"/>
  <c r="C1127" i="2"/>
  <c r="J1127" i="2" s="1"/>
  <c r="C1126" i="2"/>
  <c r="J1126" i="2" s="1"/>
  <c r="C1125" i="2"/>
  <c r="J1125" i="2" s="1"/>
  <c r="C1124" i="2"/>
  <c r="J1124" i="2" s="1"/>
  <c r="C1123" i="2"/>
  <c r="J1123" i="2" s="1"/>
  <c r="C1122" i="2"/>
  <c r="J1122" i="2" s="1"/>
  <c r="C1121" i="2"/>
  <c r="J1121" i="2" s="1"/>
  <c r="C1120" i="2"/>
  <c r="J1120" i="2" s="1"/>
  <c r="C1119" i="2"/>
  <c r="J1119" i="2" s="1"/>
  <c r="C1118" i="2"/>
  <c r="J1118" i="2" s="1"/>
  <c r="C1117" i="2"/>
  <c r="J1117" i="2" s="1"/>
  <c r="C1116" i="2"/>
  <c r="J1116" i="2" s="1"/>
  <c r="C1115" i="2"/>
  <c r="J1115" i="2" s="1"/>
  <c r="C1114" i="2"/>
  <c r="J1114" i="2" s="1"/>
  <c r="C1113" i="2"/>
  <c r="J1113" i="2" s="1"/>
  <c r="C1112" i="2"/>
  <c r="J1112" i="2" s="1"/>
  <c r="C1111" i="2"/>
  <c r="J1111" i="2" s="1"/>
  <c r="C1110" i="2"/>
  <c r="J1110" i="2" s="1"/>
  <c r="C1109" i="2"/>
  <c r="J1109" i="2" s="1"/>
  <c r="C1108" i="2"/>
  <c r="J1108" i="2" s="1"/>
  <c r="C1107" i="2"/>
  <c r="J1107" i="2" s="1"/>
  <c r="C1106" i="2"/>
  <c r="J1106" i="2" s="1"/>
  <c r="C1105" i="2"/>
  <c r="J1105" i="2" s="1"/>
  <c r="C1104" i="2"/>
  <c r="J1104" i="2" s="1"/>
  <c r="C1103" i="2"/>
  <c r="J1103" i="2" s="1"/>
  <c r="C1102" i="2"/>
  <c r="J1102" i="2" s="1"/>
  <c r="C1101" i="2"/>
  <c r="J1101" i="2" s="1"/>
  <c r="C1100" i="2"/>
  <c r="J1100" i="2" s="1"/>
  <c r="C1099" i="2"/>
  <c r="J1099" i="2" s="1"/>
  <c r="C1098" i="2"/>
  <c r="J1098" i="2" s="1"/>
  <c r="C1097" i="2"/>
  <c r="J1097" i="2" s="1"/>
  <c r="C1096" i="2"/>
  <c r="J1096" i="2" s="1"/>
  <c r="C1095" i="2"/>
  <c r="J1095" i="2" s="1"/>
  <c r="C1094" i="2"/>
  <c r="J1094" i="2" s="1"/>
  <c r="C1093" i="2"/>
  <c r="J1093" i="2" s="1"/>
  <c r="C1092" i="2"/>
  <c r="J1092" i="2" s="1"/>
  <c r="C1091" i="2"/>
  <c r="J1091" i="2" s="1"/>
  <c r="C1090" i="2"/>
  <c r="J1090" i="2" s="1"/>
  <c r="C1089" i="2"/>
  <c r="J1089" i="2" s="1"/>
  <c r="C1088" i="2"/>
  <c r="J1088" i="2" s="1"/>
  <c r="C1087" i="2"/>
  <c r="J1087" i="2" s="1"/>
  <c r="C1086" i="2"/>
  <c r="J1086" i="2" s="1"/>
  <c r="C1085" i="2"/>
  <c r="J1085" i="2" s="1"/>
  <c r="C1084" i="2"/>
  <c r="J1084" i="2" s="1"/>
  <c r="C1083" i="2"/>
  <c r="J1083" i="2" s="1"/>
  <c r="C1082" i="2"/>
  <c r="J1082" i="2" s="1"/>
  <c r="C1081" i="2"/>
  <c r="J1081" i="2" s="1"/>
  <c r="C1080" i="2"/>
  <c r="J1080" i="2" s="1"/>
  <c r="C1079" i="2"/>
  <c r="J1079" i="2" s="1"/>
  <c r="C1078" i="2"/>
  <c r="J1078" i="2" s="1"/>
  <c r="C1077" i="2"/>
  <c r="J1077" i="2" s="1"/>
  <c r="C1076" i="2"/>
  <c r="J1076" i="2" s="1"/>
  <c r="C1075" i="2"/>
  <c r="J1075" i="2" s="1"/>
  <c r="C1074" i="2"/>
  <c r="J1074" i="2" s="1"/>
  <c r="C1073" i="2"/>
  <c r="J1073" i="2" s="1"/>
  <c r="C1072" i="2"/>
  <c r="J1072" i="2" s="1"/>
  <c r="C1071" i="2"/>
  <c r="J1071" i="2" s="1"/>
  <c r="C1070" i="2"/>
  <c r="J1070" i="2" s="1"/>
  <c r="C1069" i="2"/>
  <c r="J1069" i="2" s="1"/>
  <c r="C1068" i="2"/>
  <c r="J1068" i="2" s="1"/>
  <c r="C1067" i="2"/>
  <c r="J1067" i="2" s="1"/>
  <c r="C1066" i="2"/>
  <c r="J1066" i="2" s="1"/>
  <c r="C1065" i="2"/>
  <c r="J1065" i="2" s="1"/>
  <c r="C1064" i="2"/>
  <c r="J1064" i="2" s="1"/>
  <c r="C1063" i="2"/>
  <c r="J1063" i="2" s="1"/>
  <c r="C1062" i="2"/>
  <c r="J1062" i="2" s="1"/>
  <c r="C1061" i="2"/>
  <c r="J1061" i="2" s="1"/>
  <c r="C1060" i="2"/>
  <c r="J1060" i="2" s="1"/>
  <c r="C1059" i="2"/>
  <c r="J1059" i="2" s="1"/>
  <c r="C1058" i="2"/>
  <c r="J1058" i="2" s="1"/>
  <c r="C1057" i="2"/>
  <c r="J1057" i="2" s="1"/>
  <c r="C1056" i="2"/>
  <c r="J1056" i="2" s="1"/>
  <c r="C1055" i="2"/>
  <c r="J1055" i="2" s="1"/>
  <c r="C1054" i="2"/>
  <c r="J1054" i="2" s="1"/>
  <c r="C1053" i="2"/>
  <c r="J1053" i="2" s="1"/>
  <c r="C1052" i="2"/>
  <c r="J1052" i="2" s="1"/>
  <c r="C1051" i="2"/>
  <c r="J1051" i="2" s="1"/>
  <c r="C1050" i="2"/>
  <c r="J1050" i="2" s="1"/>
  <c r="C1049" i="2"/>
  <c r="J1049" i="2" s="1"/>
  <c r="C1048" i="2"/>
  <c r="J1048" i="2" s="1"/>
  <c r="C1047" i="2"/>
  <c r="J1047" i="2" s="1"/>
  <c r="C1046" i="2"/>
  <c r="J1046" i="2" s="1"/>
  <c r="C1045" i="2"/>
  <c r="J1045" i="2" s="1"/>
  <c r="J1044" i="2"/>
  <c r="C1044" i="2"/>
  <c r="C1043" i="2"/>
  <c r="J1043" i="2" s="1"/>
  <c r="C1042" i="2"/>
  <c r="J1042" i="2" s="1"/>
  <c r="C1041" i="2"/>
  <c r="J1041" i="2" s="1"/>
  <c r="C1040" i="2"/>
  <c r="J1040" i="2" s="1"/>
  <c r="C1039" i="2"/>
  <c r="J1039" i="2" s="1"/>
  <c r="C1038" i="2"/>
  <c r="J1038" i="2" s="1"/>
  <c r="C1037" i="2"/>
  <c r="J1037" i="2" s="1"/>
  <c r="C1036" i="2"/>
  <c r="J1036" i="2" s="1"/>
  <c r="C1035" i="2"/>
  <c r="J1035" i="2" s="1"/>
  <c r="C1034" i="2"/>
  <c r="J1034" i="2" s="1"/>
  <c r="C1033" i="2"/>
  <c r="J1033" i="2" s="1"/>
  <c r="C1032" i="2"/>
  <c r="J1032" i="2" s="1"/>
  <c r="C1031" i="2"/>
  <c r="J1031" i="2" s="1"/>
  <c r="C1030" i="2"/>
  <c r="J1030" i="2" s="1"/>
  <c r="J1029" i="2"/>
  <c r="C1029" i="2"/>
  <c r="C1028" i="2"/>
  <c r="J1028" i="2" s="1"/>
  <c r="C1027" i="2"/>
  <c r="J1027" i="2" s="1"/>
  <c r="C1026" i="2"/>
  <c r="J1026" i="2" s="1"/>
  <c r="C1025" i="2"/>
  <c r="J1025" i="2" s="1"/>
  <c r="C1024" i="2"/>
  <c r="J1024" i="2" s="1"/>
  <c r="C1023" i="2"/>
  <c r="J1023" i="2" s="1"/>
  <c r="C1022" i="2"/>
  <c r="J1022" i="2" s="1"/>
  <c r="C1021" i="2"/>
  <c r="J1021" i="2" s="1"/>
  <c r="C1020" i="2"/>
  <c r="J1020" i="2" s="1"/>
  <c r="C1019" i="2"/>
  <c r="J1019" i="2" s="1"/>
  <c r="C1018" i="2"/>
  <c r="J1018" i="2" s="1"/>
  <c r="C1017" i="2"/>
  <c r="J1017" i="2" s="1"/>
  <c r="C1016" i="2"/>
  <c r="J1016" i="2" s="1"/>
  <c r="C1015" i="2"/>
  <c r="J1015" i="2" s="1"/>
  <c r="C1014" i="2"/>
  <c r="J1014" i="2" s="1"/>
  <c r="C1013" i="2"/>
  <c r="J1013" i="2" s="1"/>
  <c r="C1012" i="2"/>
  <c r="J1012" i="2" s="1"/>
  <c r="C1011" i="2"/>
  <c r="J1011" i="2" s="1"/>
  <c r="C1010" i="2"/>
  <c r="J1010" i="2" s="1"/>
  <c r="C1009" i="2"/>
  <c r="J1009" i="2" s="1"/>
  <c r="C1008" i="2"/>
  <c r="J1008" i="2" s="1"/>
  <c r="C1007" i="2"/>
  <c r="J1007" i="2" s="1"/>
  <c r="C1006" i="2"/>
  <c r="J1006" i="2" s="1"/>
  <c r="C1005" i="2"/>
  <c r="J1005" i="2" s="1"/>
  <c r="C1004" i="2"/>
  <c r="J1004" i="2" s="1"/>
  <c r="C1003" i="2"/>
  <c r="J1003" i="2" s="1"/>
  <c r="C1002" i="2"/>
  <c r="J1002" i="2" s="1"/>
  <c r="C1001" i="2"/>
  <c r="J1001" i="2" s="1"/>
  <c r="C1000" i="2"/>
  <c r="J1000" i="2" s="1"/>
  <c r="C999" i="2"/>
  <c r="J999" i="2" s="1"/>
  <c r="C998" i="2"/>
  <c r="J998" i="2" s="1"/>
  <c r="C997" i="2"/>
  <c r="J997" i="2" s="1"/>
  <c r="C996" i="2"/>
  <c r="J996" i="2" s="1"/>
  <c r="C995" i="2"/>
  <c r="J995" i="2" s="1"/>
  <c r="C994" i="2"/>
  <c r="J994" i="2" s="1"/>
  <c r="C993" i="2"/>
  <c r="J993" i="2" s="1"/>
  <c r="C992" i="2"/>
  <c r="J992" i="2" s="1"/>
  <c r="C991" i="2"/>
  <c r="J991" i="2" s="1"/>
  <c r="C990" i="2"/>
  <c r="J990" i="2" s="1"/>
  <c r="C989" i="2"/>
  <c r="J989" i="2" s="1"/>
  <c r="C988" i="2"/>
  <c r="J988" i="2" s="1"/>
  <c r="C987" i="2"/>
  <c r="J987" i="2" s="1"/>
  <c r="C986" i="2"/>
  <c r="J986" i="2" s="1"/>
  <c r="C985" i="2"/>
  <c r="J985" i="2" s="1"/>
  <c r="C984" i="2"/>
  <c r="J984" i="2" s="1"/>
  <c r="C983" i="2"/>
  <c r="J983" i="2" s="1"/>
  <c r="C982" i="2"/>
  <c r="J982" i="2" s="1"/>
  <c r="C981" i="2"/>
  <c r="J981" i="2" s="1"/>
  <c r="C980" i="2"/>
  <c r="J980" i="2" s="1"/>
  <c r="C979" i="2"/>
  <c r="J979" i="2" s="1"/>
  <c r="C978" i="2"/>
  <c r="J978" i="2" s="1"/>
  <c r="C977" i="2"/>
  <c r="J977" i="2" s="1"/>
  <c r="C976" i="2"/>
  <c r="J976" i="2" s="1"/>
  <c r="C975" i="2"/>
  <c r="J975" i="2" s="1"/>
  <c r="C974" i="2"/>
  <c r="J974" i="2" s="1"/>
  <c r="C973" i="2"/>
  <c r="J973" i="2" s="1"/>
  <c r="C972" i="2"/>
  <c r="J972" i="2" s="1"/>
  <c r="C971" i="2"/>
  <c r="J971" i="2" s="1"/>
  <c r="C970" i="2"/>
  <c r="J970" i="2" s="1"/>
  <c r="C969" i="2"/>
  <c r="J969" i="2" s="1"/>
  <c r="C968" i="2"/>
  <c r="J968" i="2" s="1"/>
  <c r="C967" i="2"/>
  <c r="J967" i="2" s="1"/>
  <c r="C966" i="2"/>
  <c r="J966" i="2" s="1"/>
  <c r="C965" i="2"/>
  <c r="J965" i="2" s="1"/>
  <c r="C964" i="2"/>
  <c r="J964" i="2" s="1"/>
  <c r="C963" i="2"/>
  <c r="J963" i="2" s="1"/>
  <c r="C962" i="2"/>
  <c r="J962" i="2" s="1"/>
  <c r="C961" i="2"/>
  <c r="J961" i="2" s="1"/>
  <c r="C960" i="2"/>
  <c r="J960" i="2" s="1"/>
  <c r="C959" i="2"/>
  <c r="J959" i="2" s="1"/>
  <c r="C958" i="2"/>
  <c r="J958" i="2" s="1"/>
  <c r="C957" i="2"/>
  <c r="J957" i="2" s="1"/>
  <c r="C956" i="2"/>
  <c r="J956" i="2" s="1"/>
  <c r="C955" i="2"/>
  <c r="J955" i="2" s="1"/>
  <c r="C954" i="2"/>
  <c r="J954" i="2" s="1"/>
  <c r="C953" i="2"/>
  <c r="J953" i="2" s="1"/>
  <c r="C952" i="2"/>
  <c r="J952" i="2" s="1"/>
  <c r="C951" i="2"/>
  <c r="J951" i="2" s="1"/>
  <c r="C950" i="2"/>
  <c r="J950" i="2" s="1"/>
  <c r="C949" i="2"/>
  <c r="J949" i="2" s="1"/>
  <c r="C948" i="2"/>
  <c r="J948" i="2" s="1"/>
  <c r="C947" i="2"/>
  <c r="J947" i="2" s="1"/>
  <c r="C946" i="2"/>
  <c r="J946" i="2" s="1"/>
  <c r="C945" i="2"/>
  <c r="J945" i="2" s="1"/>
  <c r="C944" i="2"/>
  <c r="J944" i="2" s="1"/>
  <c r="C943" i="2"/>
  <c r="J943" i="2" s="1"/>
  <c r="C942" i="2"/>
  <c r="J942" i="2" s="1"/>
  <c r="C941" i="2"/>
  <c r="J941" i="2" s="1"/>
  <c r="C940" i="2"/>
  <c r="J940" i="2" s="1"/>
  <c r="C939" i="2"/>
  <c r="J939" i="2" s="1"/>
  <c r="C938" i="2"/>
  <c r="J938" i="2" s="1"/>
  <c r="C937" i="2"/>
  <c r="J937" i="2" s="1"/>
  <c r="C936" i="2"/>
  <c r="J936" i="2" s="1"/>
  <c r="C935" i="2"/>
  <c r="J935" i="2" s="1"/>
  <c r="C934" i="2"/>
  <c r="J934" i="2" s="1"/>
  <c r="C933" i="2"/>
  <c r="J933" i="2" s="1"/>
  <c r="C932" i="2"/>
  <c r="J932" i="2" s="1"/>
  <c r="C931" i="2"/>
  <c r="J931" i="2" s="1"/>
  <c r="C930" i="2"/>
  <c r="J930" i="2" s="1"/>
  <c r="C929" i="2"/>
  <c r="J929" i="2" s="1"/>
  <c r="C928" i="2"/>
  <c r="J928" i="2" s="1"/>
  <c r="C927" i="2"/>
  <c r="J927" i="2" s="1"/>
  <c r="C926" i="2"/>
  <c r="J926" i="2" s="1"/>
  <c r="C925" i="2"/>
  <c r="J925" i="2" s="1"/>
  <c r="C924" i="2"/>
  <c r="J924" i="2" s="1"/>
  <c r="C923" i="2"/>
  <c r="J923" i="2" s="1"/>
  <c r="C922" i="2"/>
  <c r="J922" i="2" s="1"/>
  <c r="C921" i="2"/>
  <c r="J921" i="2" s="1"/>
  <c r="C920" i="2"/>
  <c r="J920" i="2" s="1"/>
  <c r="C919" i="2"/>
  <c r="J919" i="2" s="1"/>
  <c r="C918" i="2"/>
  <c r="J918" i="2" s="1"/>
  <c r="C917" i="2"/>
  <c r="J917" i="2" s="1"/>
  <c r="C916" i="2"/>
  <c r="J916" i="2" s="1"/>
  <c r="C915" i="2"/>
  <c r="J915" i="2" s="1"/>
  <c r="C914" i="2"/>
  <c r="J914" i="2" s="1"/>
  <c r="C913" i="2"/>
  <c r="J913" i="2" s="1"/>
  <c r="C912" i="2"/>
  <c r="J912" i="2" s="1"/>
  <c r="C911" i="2"/>
  <c r="J911" i="2" s="1"/>
  <c r="C910" i="2"/>
  <c r="J910" i="2" s="1"/>
  <c r="C909" i="2"/>
  <c r="J909" i="2" s="1"/>
  <c r="C908" i="2"/>
  <c r="J908" i="2" s="1"/>
  <c r="C907" i="2"/>
  <c r="J907" i="2" s="1"/>
  <c r="C906" i="2"/>
  <c r="J906" i="2" s="1"/>
  <c r="C905" i="2"/>
  <c r="J905" i="2" s="1"/>
  <c r="C904" i="2"/>
  <c r="J904" i="2" s="1"/>
  <c r="C903" i="2"/>
  <c r="J903" i="2" s="1"/>
  <c r="C902" i="2"/>
  <c r="J902" i="2" s="1"/>
  <c r="C901" i="2"/>
  <c r="J901" i="2" s="1"/>
  <c r="C900" i="2"/>
  <c r="J900" i="2" s="1"/>
  <c r="C899" i="2"/>
  <c r="J899" i="2" s="1"/>
  <c r="C898" i="2"/>
  <c r="J898" i="2" s="1"/>
  <c r="C897" i="2"/>
  <c r="J897" i="2" s="1"/>
  <c r="C896" i="2"/>
  <c r="J896" i="2" s="1"/>
  <c r="C895" i="2"/>
  <c r="J895" i="2" s="1"/>
  <c r="C894" i="2"/>
  <c r="J894" i="2" s="1"/>
  <c r="C893" i="2"/>
  <c r="J893" i="2" s="1"/>
  <c r="C892" i="2"/>
  <c r="J892" i="2" s="1"/>
  <c r="C891" i="2"/>
  <c r="J891" i="2" s="1"/>
  <c r="C890" i="2"/>
  <c r="J890" i="2" s="1"/>
  <c r="C889" i="2"/>
  <c r="J889" i="2" s="1"/>
  <c r="C888" i="2"/>
  <c r="J888" i="2" s="1"/>
  <c r="C887" i="2"/>
  <c r="J887" i="2" s="1"/>
  <c r="C886" i="2"/>
  <c r="J886" i="2" s="1"/>
  <c r="C885" i="2"/>
  <c r="J885" i="2" s="1"/>
  <c r="C884" i="2"/>
  <c r="J884" i="2" s="1"/>
  <c r="C883" i="2"/>
  <c r="J883" i="2" s="1"/>
  <c r="C882" i="2"/>
  <c r="J882" i="2" s="1"/>
  <c r="C881" i="2"/>
  <c r="J881" i="2" s="1"/>
  <c r="C880" i="2"/>
  <c r="J880" i="2" s="1"/>
  <c r="C879" i="2"/>
  <c r="J879" i="2" s="1"/>
  <c r="C878" i="2"/>
  <c r="J878" i="2" s="1"/>
  <c r="C877" i="2"/>
  <c r="J877" i="2" s="1"/>
  <c r="C876" i="2"/>
  <c r="J876" i="2" s="1"/>
  <c r="C875" i="2"/>
  <c r="J875" i="2" s="1"/>
  <c r="C874" i="2"/>
  <c r="J874" i="2" s="1"/>
  <c r="C873" i="2"/>
  <c r="J873" i="2" s="1"/>
  <c r="C872" i="2"/>
  <c r="J872" i="2" s="1"/>
  <c r="C871" i="2"/>
  <c r="J871" i="2" s="1"/>
  <c r="C870" i="2"/>
  <c r="J870" i="2" s="1"/>
  <c r="C869" i="2"/>
  <c r="J869" i="2" s="1"/>
  <c r="C868" i="2"/>
  <c r="J868" i="2" s="1"/>
  <c r="C867" i="2"/>
  <c r="J867" i="2" s="1"/>
  <c r="C866" i="2"/>
  <c r="J866" i="2" s="1"/>
  <c r="C865" i="2"/>
  <c r="J865" i="2" s="1"/>
  <c r="C864" i="2"/>
  <c r="J864" i="2" s="1"/>
  <c r="C863" i="2"/>
  <c r="J863" i="2" s="1"/>
  <c r="C862" i="2"/>
  <c r="J862" i="2" s="1"/>
  <c r="C861" i="2"/>
  <c r="J861" i="2" s="1"/>
  <c r="C860" i="2"/>
  <c r="J860" i="2" s="1"/>
  <c r="C859" i="2"/>
  <c r="J859" i="2" s="1"/>
  <c r="C858" i="2"/>
  <c r="J858" i="2" s="1"/>
  <c r="C857" i="2"/>
  <c r="J857" i="2" s="1"/>
  <c r="C856" i="2"/>
  <c r="J856" i="2" s="1"/>
  <c r="C855" i="2"/>
  <c r="J855" i="2" s="1"/>
  <c r="C854" i="2"/>
  <c r="J854" i="2" s="1"/>
  <c r="C853" i="2"/>
  <c r="J853" i="2" s="1"/>
  <c r="C852" i="2"/>
  <c r="J852" i="2" s="1"/>
  <c r="C851" i="2"/>
  <c r="J851" i="2" s="1"/>
  <c r="C850" i="2"/>
  <c r="J850" i="2" s="1"/>
  <c r="C849" i="2"/>
  <c r="J849" i="2" s="1"/>
  <c r="C848" i="2"/>
  <c r="J848" i="2" s="1"/>
  <c r="C847" i="2"/>
  <c r="J847" i="2" s="1"/>
  <c r="C846" i="2"/>
  <c r="J846" i="2" s="1"/>
  <c r="C845" i="2"/>
  <c r="J845" i="2" s="1"/>
  <c r="C844" i="2"/>
  <c r="J844" i="2" s="1"/>
  <c r="C843" i="2"/>
  <c r="J843" i="2" s="1"/>
  <c r="C842" i="2"/>
  <c r="J842" i="2" s="1"/>
  <c r="C841" i="2"/>
  <c r="J841" i="2" s="1"/>
  <c r="C840" i="2"/>
  <c r="J840" i="2" s="1"/>
  <c r="C839" i="2"/>
  <c r="J839" i="2" s="1"/>
  <c r="C838" i="2"/>
  <c r="J838" i="2" s="1"/>
  <c r="C837" i="2"/>
  <c r="J837" i="2" s="1"/>
  <c r="C836" i="2"/>
  <c r="J836" i="2" s="1"/>
  <c r="C835" i="2"/>
  <c r="J835" i="2" s="1"/>
  <c r="C834" i="2"/>
  <c r="J834" i="2" s="1"/>
  <c r="C833" i="2"/>
  <c r="J833" i="2" s="1"/>
  <c r="C832" i="2"/>
  <c r="J832" i="2" s="1"/>
  <c r="C831" i="2"/>
  <c r="J831" i="2" s="1"/>
  <c r="C830" i="2"/>
  <c r="J830" i="2" s="1"/>
  <c r="C829" i="2"/>
  <c r="J829" i="2" s="1"/>
  <c r="C828" i="2"/>
  <c r="J828" i="2" s="1"/>
  <c r="C827" i="2"/>
  <c r="J827" i="2" s="1"/>
  <c r="C826" i="2"/>
  <c r="J826" i="2" s="1"/>
  <c r="C825" i="2"/>
  <c r="J825" i="2" s="1"/>
  <c r="C824" i="2"/>
  <c r="J824" i="2" s="1"/>
  <c r="C823" i="2"/>
  <c r="J823" i="2" s="1"/>
  <c r="C822" i="2"/>
  <c r="J822" i="2" s="1"/>
  <c r="C821" i="2"/>
  <c r="J821" i="2" s="1"/>
  <c r="C820" i="2"/>
  <c r="J820" i="2" s="1"/>
  <c r="C819" i="2"/>
  <c r="J819" i="2" s="1"/>
  <c r="C818" i="2"/>
  <c r="J818" i="2" s="1"/>
  <c r="C817" i="2"/>
  <c r="J817" i="2" s="1"/>
  <c r="C816" i="2"/>
  <c r="J816" i="2" s="1"/>
  <c r="C815" i="2"/>
  <c r="J815" i="2" s="1"/>
  <c r="C814" i="2"/>
  <c r="J814" i="2" s="1"/>
  <c r="C813" i="2"/>
  <c r="J813" i="2" s="1"/>
  <c r="C812" i="2"/>
  <c r="J812" i="2" s="1"/>
  <c r="C811" i="2"/>
  <c r="J811" i="2" s="1"/>
  <c r="C810" i="2"/>
  <c r="J810" i="2" s="1"/>
  <c r="C809" i="2"/>
  <c r="J809" i="2" s="1"/>
  <c r="C808" i="2"/>
  <c r="J808" i="2" s="1"/>
  <c r="C807" i="2"/>
  <c r="J807" i="2" s="1"/>
  <c r="C806" i="2"/>
  <c r="J806" i="2" s="1"/>
  <c r="C805" i="2"/>
  <c r="J805" i="2" s="1"/>
  <c r="C804" i="2"/>
  <c r="J804" i="2" s="1"/>
  <c r="C803" i="2"/>
  <c r="J803" i="2" s="1"/>
  <c r="C802" i="2"/>
  <c r="J802" i="2" s="1"/>
  <c r="C801" i="2"/>
  <c r="J801" i="2" s="1"/>
  <c r="C800" i="2"/>
  <c r="J800" i="2" s="1"/>
  <c r="C799" i="2"/>
  <c r="J799" i="2" s="1"/>
  <c r="C798" i="2"/>
  <c r="J798" i="2" s="1"/>
  <c r="C797" i="2"/>
  <c r="J797" i="2" s="1"/>
  <c r="C796" i="2"/>
  <c r="J796" i="2" s="1"/>
  <c r="C795" i="2"/>
  <c r="J795" i="2" s="1"/>
  <c r="C794" i="2"/>
  <c r="J794" i="2" s="1"/>
  <c r="C793" i="2"/>
  <c r="J793" i="2" s="1"/>
  <c r="C792" i="2"/>
  <c r="J792" i="2" s="1"/>
  <c r="C791" i="2"/>
  <c r="J791" i="2" s="1"/>
  <c r="C790" i="2"/>
  <c r="J790" i="2" s="1"/>
  <c r="C789" i="2"/>
  <c r="J789" i="2" s="1"/>
  <c r="C788" i="2"/>
  <c r="J788" i="2" s="1"/>
  <c r="C787" i="2"/>
  <c r="J787" i="2" s="1"/>
  <c r="C786" i="2"/>
  <c r="J786" i="2" s="1"/>
  <c r="C785" i="2"/>
  <c r="J785" i="2" s="1"/>
  <c r="C784" i="2"/>
  <c r="J784" i="2" s="1"/>
  <c r="C783" i="2"/>
  <c r="J783" i="2" s="1"/>
  <c r="C782" i="2"/>
  <c r="J782" i="2" s="1"/>
  <c r="C781" i="2"/>
  <c r="J781" i="2" s="1"/>
  <c r="C780" i="2"/>
  <c r="J780" i="2" s="1"/>
  <c r="C779" i="2"/>
  <c r="J779" i="2" s="1"/>
  <c r="C778" i="2"/>
  <c r="J778" i="2" s="1"/>
  <c r="C777" i="2"/>
  <c r="J777" i="2" s="1"/>
  <c r="C776" i="2"/>
  <c r="J776" i="2" s="1"/>
  <c r="C775" i="2"/>
  <c r="J775" i="2" s="1"/>
  <c r="C774" i="2"/>
  <c r="J774" i="2" s="1"/>
  <c r="C773" i="2"/>
  <c r="J773" i="2" s="1"/>
  <c r="C772" i="2"/>
  <c r="J772" i="2" s="1"/>
  <c r="C771" i="2"/>
  <c r="J771" i="2" s="1"/>
  <c r="C770" i="2"/>
  <c r="J770" i="2" s="1"/>
  <c r="C769" i="2"/>
  <c r="J769" i="2" s="1"/>
  <c r="C768" i="2"/>
  <c r="J768" i="2" s="1"/>
  <c r="C767" i="2"/>
  <c r="J767" i="2" s="1"/>
  <c r="C766" i="2"/>
  <c r="J766" i="2" s="1"/>
  <c r="C765" i="2"/>
  <c r="J765" i="2" s="1"/>
  <c r="C764" i="2"/>
  <c r="J764" i="2" s="1"/>
  <c r="C763" i="2"/>
  <c r="J763" i="2" s="1"/>
  <c r="C762" i="2"/>
  <c r="J762" i="2" s="1"/>
  <c r="C761" i="2"/>
  <c r="J761" i="2" s="1"/>
  <c r="C760" i="2"/>
  <c r="J760" i="2" s="1"/>
  <c r="C759" i="2"/>
  <c r="J759" i="2" s="1"/>
  <c r="C758" i="2"/>
  <c r="J758" i="2" s="1"/>
  <c r="C757" i="2"/>
  <c r="J757" i="2" s="1"/>
  <c r="C756" i="2"/>
  <c r="J756" i="2" s="1"/>
  <c r="C755" i="2"/>
  <c r="J755" i="2" s="1"/>
  <c r="C754" i="2"/>
  <c r="J754" i="2" s="1"/>
  <c r="C753" i="2"/>
  <c r="J753" i="2" s="1"/>
  <c r="C752" i="2"/>
  <c r="J752" i="2" s="1"/>
  <c r="C751" i="2"/>
  <c r="J751" i="2" s="1"/>
  <c r="C750" i="2"/>
  <c r="J750" i="2" s="1"/>
  <c r="C749" i="2"/>
  <c r="J749" i="2" s="1"/>
  <c r="C748" i="2"/>
  <c r="J748" i="2" s="1"/>
  <c r="C747" i="2"/>
  <c r="J747" i="2" s="1"/>
  <c r="C746" i="2"/>
  <c r="J746" i="2" s="1"/>
  <c r="J745" i="2"/>
  <c r="C745" i="2"/>
  <c r="C744" i="2"/>
  <c r="J744" i="2" s="1"/>
  <c r="C743" i="2"/>
  <c r="J743" i="2" s="1"/>
  <c r="C742" i="2"/>
  <c r="J742" i="2" s="1"/>
  <c r="C741" i="2"/>
  <c r="J741" i="2" s="1"/>
  <c r="C740" i="2"/>
  <c r="J740" i="2" s="1"/>
  <c r="C739" i="2"/>
  <c r="J739" i="2" s="1"/>
  <c r="C738" i="2"/>
  <c r="J738" i="2" s="1"/>
  <c r="C737" i="2"/>
  <c r="J737" i="2" s="1"/>
  <c r="C736" i="2"/>
  <c r="J736" i="2" s="1"/>
  <c r="C735" i="2"/>
  <c r="J735" i="2" s="1"/>
  <c r="C734" i="2"/>
  <c r="J734" i="2" s="1"/>
  <c r="C733" i="2"/>
  <c r="J733" i="2" s="1"/>
  <c r="C732" i="2"/>
  <c r="J732" i="2" s="1"/>
  <c r="C731" i="2"/>
  <c r="J731" i="2" s="1"/>
  <c r="J730" i="2"/>
  <c r="C730" i="2"/>
  <c r="C729" i="2"/>
  <c r="J729" i="2" s="1"/>
  <c r="C728" i="2"/>
  <c r="J728" i="2" s="1"/>
  <c r="C727" i="2"/>
  <c r="J727" i="2" s="1"/>
  <c r="C726" i="2"/>
  <c r="J726" i="2" s="1"/>
  <c r="C725" i="2"/>
  <c r="J725" i="2" s="1"/>
  <c r="C724" i="2"/>
  <c r="J724" i="2" s="1"/>
  <c r="J723" i="2"/>
  <c r="C723" i="2"/>
  <c r="C722" i="2"/>
  <c r="J722" i="2" s="1"/>
  <c r="C721" i="2"/>
  <c r="J721" i="2" s="1"/>
  <c r="C720" i="2"/>
  <c r="J720" i="2" s="1"/>
  <c r="C719" i="2"/>
  <c r="J719" i="2" s="1"/>
  <c r="C718" i="2"/>
  <c r="J718" i="2" s="1"/>
  <c r="C717" i="2"/>
  <c r="J717" i="2" s="1"/>
  <c r="C716" i="2"/>
  <c r="J716" i="2" s="1"/>
  <c r="C715" i="2"/>
  <c r="J715" i="2" s="1"/>
  <c r="C714" i="2"/>
  <c r="J714" i="2" s="1"/>
  <c r="C713" i="2"/>
  <c r="J713" i="2" s="1"/>
  <c r="C712" i="2"/>
  <c r="J712" i="2" s="1"/>
  <c r="C711" i="2"/>
  <c r="J711" i="2" s="1"/>
  <c r="C710" i="2"/>
  <c r="J710" i="2" s="1"/>
  <c r="C709" i="2"/>
  <c r="J709" i="2" s="1"/>
  <c r="C708" i="2"/>
  <c r="J708" i="2" s="1"/>
  <c r="C707" i="2"/>
  <c r="J707" i="2" s="1"/>
  <c r="C706" i="2"/>
  <c r="J706" i="2" s="1"/>
  <c r="C705" i="2"/>
  <c r="J705" i="2" s="1"/>
  <c r="C704" i="2"/>
  <c r="J704" i="2" s="1"/>
  <c r="C703" i="2"/>
  <c r="J703" i="2" s="1"/>
  <c r="C702" i="2"/>
  <c r="J702" i="2" s="1"/>
  <c r="C701" i="2"/>
  <c r="J701" i="2" s="1"/>
  <c r="C700" i="2"/>
  <c r="J700" i="2" s="1"/>
  <c r="C699" i="2"/>
  <c r="J699" i="2" s="1"/>
  <c r="C698" i="2"/>
  <c r="J698" i="2" s="1"/>
  <c r="C697" i="2"/>
  <c r="J697" i="2" s="1"/>
  <c r="C696" i="2"/>
  <c r="J696" i="2" s="1"/>
  <c r="C695" i="2"/>
  <c r="J695" i="2" s="1"/>
  <c r="C694" i="2"/>
  <c r="J694" i="2" s="1"/>
  <c r="C693" i="2"/>
  <c r="J693" i="2" s="1"/>
  <c r="C692" i="2"/>
  <c r="J692" i="2" s="1"/>
  <c r="C691" i="2"/>
  <c r="J691" i="2" s="1"/>
  <c r="C690" i="2"/>
  <c r="J690" i="2" s="1"/>
  <c r="C689" i="2"/>
  <c r="J689" i="2" s="1"/>
  <c r="C688" i="2"/>
  <c r="J688" i="2" s="1"/>
  <c r="C687" i="2"/>
  <c r="J687" i="2" s="1"/>
  <c r="C686" i="2"/>
  <c r="J686" i="2" s="1"/>
  <c r="C685" i="2"/>
  <c r="J685" i="2" s="1"/>
  <c r="C684" i="2"/>
  <c r="J684" i="2" s="1"/>
  <c r="C683" i="2"/>
  <c r="J683" i="2" s="1"/>
  <c r="C682" i="2"/>
  <c r="J682" i="2" s="1"/>
  <c r="C681" i="2"/>
  <c r="J681" i="2" s="1"/>
  <c r="C680" i="2"/>
  <c r="J680" i="2" s="1"/>
  <c r="C679" i="2"/>
  <c r="J679" i="2" s="1"/>
  <c r="C678" i="2"/>
  <c r="J678" i="2" s="1"/>
  <c r="C677" i="2"/>
  <c r="J677" i="2" s="1"/>
  <c r="C676" i="2"/>
  <c r="J676" i="2" s="1"/>
  <c r="C675" i="2"/>
  <c r="J675" i="2" s="1"/>
  <c r="C674" i="2"/>
  <c r="J674" i="2" s="1"/>
  <c r="C673" i="2"/>
  <c r="J673" i="2" s="1"/>
  <c r="C672" i="2"/>
  <c r="J672" i="2" s="1"/>
  <c r="C671" i="2"/>
  <c r="J671" i="2" s="1"/>
  <c r="C670" i="2"/>
  <c r="J670" i="2" s="1"/>
  <c r="C669" i="2"/>
  <c r="J669" i="2" s="1"/>
  <c r="C668" i="2"/>
  <c r="J668" i="2" s="1"/>
  <c r="C667" i="2"/>
  <c r="J667" i="2" s="1"/>
  <c r="C666" i="2"/>
  <c r="J666" i="2" s="1"/>
  <c r="C665" i="2"/>
  <c r="J665" i="2" s="1"/>
  <c r="C664" i="2"/>
  <c r="J664" i="2" s="1"/>
  <c r="C663" i="2"/>
  <c r="J663" i="2" s="1"/>
  <c r="C662" i="2"/>
  <c r="J662" i="2" s="1"/>
  <c r="C661" i="2"/>
  <c r="J661" i="2" s="1"/>
  <c r="C660" i="2"/>
  <c r="J660" i="2" s="1"/>
  <c r="C659" i="2"/>
  <c r="J659" i="2" s="1"/>
  <c r="C658" i="2"/>
  <c r="J658" i="2" s="1"/>
  <c r="C657" i="2"/>
  <c r="J657" i="2" s="1"/>
  <c r="C656" i="2"/>
  <c r="J656" i="2" s="1"/>
  <c r="C655" i="2"/>
  <c r="J655" i="2" s="1"/>
  <c r="C654" i="2"/>
  <c r="J654" i="2" s="1"/>
  <c r="C653" i="2"/>
  <c r="J653" i="2" s="1"/>
  <c r="C652" i="2"/>
  <c r="J652" i="2" s="1"/>
  <c r="C651" i="2"/>
  <c r="J651" i="2" s="1"/>
  <c r="C650" i="2"/>
  <c r="J650" i="2" s="1"/>
  <c r="C649" i="2"/>
  <c r="J649" i="2" s="1"/>
  <c r="C648" i="2"/>
  <c r="J648" i="2" s="1"/>
  <c r="C647" i="2"/>
  <c r="J647" i="2" s="1"/>
  <c r="C646" i="2"/>
  <c r="J646" i="2" s="1"/>
  <c r="C645" i="2"/>
  <c r="J645" i="2" s="1"/>
  <c r="C644" i="2"/>
  <c r="J644" i="2" s="1"/>
  <c r="C643" i="2"/>
  <c r="J643" i="2" s="1"/>
  <c r="C642" i="2"/>
  <c r="J642" i="2" s="1"/>
  <c r="C641" i="2"/>
  <c r="J641" i="2" s="1"/>
  <c r="C640" i="2"/>
  <c r="J640" i="2" s="1"/>
  <c r="C639" i="2"/>
  <c r="J639" i="2" s="1"/>
  <c r="C638" i="2"/>
  <c r="J638" i="2" s="1"/>
  <c r="C637" i="2"/>
  <c r="J637" i="2" s="1"/>
  <c r="C636" i="2"/>
  <c r="J636" i="2" s="1"/>
  <c r="C635" i="2"/>
  <c r="J635" i="2" s="1"/>
  <c r="C634" i="2"/>
  <c r="J634" i="2" s="1"/>
  <c r="C633" i="2"/>
  <c r="J633" i="2" s="1"/>
  <c r="C632" i="2"/>
  <c r="J632" i="2" s="1"/>
  <c r="C631" i="2"/>
  <c r="J631" i="2" s="1"/>
  <c r="C630" i="2"/>
  <c r="J630" i="2" s="1"/>
  <c r="C629" i="2"/>
  <c r="J629" i="2" s="1"/>
  <c r="C628" i="2"/>
  <c r="J628" i="2" s="1"/>
  <c r="C627" i="2"/>
  <c r="J627" i="2" s="1"/>
  <c r="C626" i="2"/>
  <c r="J626" i="2" s="1"/>
  <c r="C625" i="2"/>
  <c r="J625" i="2" s="1"/>
  <c r="C624" i="2"/>
  <c r="J624" i="2" s="1"/>
  <c r="C623" i="2"/>
  <c r="J623" i="2" s="1"/>
  <c r="C622" i="2"/>
  <c r="J622" i="2" s="1"/>
  <c r="C621" i="2"/>
  <c r="J621" i="2" s="1"/>
  <c r="C620" i="2"/>
  <c r="J620" i="2" s="1"/>
  <c r="C619" i="2"/>
  <c r="J619" i="2" s="1"/>
  <c r="C618" i="2"/>
  <c r="J618" i="2" s="1"/>
  <c r="C617" i="2"/>
  <c r="J617" i="2" s="1"/>
  <c r="C616" i="2"/>
  <c r="J616" i="2" s="1"/>
  <c r="C615" i="2"/>
  <c r="J615" i="2" s="1"/>
  <c r="C614" i="2"/>
  <c r="J614" i="2" s="1"/>
  <c r="C613" i="2"/>
  <c r="J613" i="2" s="1"/>
  <c r="C612" i="2"/>
  <c r="J612" i="2" s="1"/>
  <c r="C611" i="2"/>
  <c r="J611" i="2" s="1"/>
  <c r="C610" i="2"/>
  <c r="J610" i="2" s="1"/>
  <c r="C609" i="2"/>
  <c r="J609" i="2" s="1"/>
  <c r="C608" i="2"/>
  <c r="J608" i="2" s="1"/>
  <c r="C607" i="2"/>
  <c r="J607" i="2" s="1"/>
  <c r="C606" i="2"/>
  <c r="J606" i="2" s="1"/>
  <c r="C605" i="2"/>
  <c r="J605" i="2" s="1"/>
  <c r="C604" i="2"/>
  <c r="J604" i="2" s="1"/>
  <c r="C603" i="2"/>
  <c r="J603" i="2" s="1"/>
  <c r="C602" i="2"/>
  <c r="J602" i="2" s="1"/>
  <c r="C601" i="2"/>
  <c r="J601" i="2" s="1"/>
  <c r="C600" i="2"/>
  <c r="J600" i="2" s="1"/>
  <c r="C599" i="2"/>
  <c r="J599" i="2" s="1"/>
  <c r="C598" i="2"/>
  <c r="J598" i="2" s="1"/>
  <c r="C597" i="2"/>
  <c r="J597" i="2" s="1"/>
  <c r="C596" i="2"/>
  <c r="J596" i="2" s="1"/>
  <c r="C595" i="2"/>
  <c r="J595" i="2" s="1"/>
  <c r="C594" i="2"/>
  <c r="J594" i="2" s="1"/>
  <c r="C593" i="2"/>
  <c r="J593" i="2" s="1"/>
  <c r="C592" i="2"/>
  <c r="J592" i="2" s="1"/>
  <c r="C591" i="2"/>
  <c r="J591" i="2" s="1"/>
  <c r="C590" i="2"/>
  <c r="J590" i="2" s="1"/>
  <c r="C589" i="2"/>
  <c r="J589" i="2" s="1"/>
  <c r="C588" i="2"/>
  <c r="J588" i="2" s="1"/>
  <c r="C587" i="2"/>
  <c r="J587" i="2" s="1"/>
  <c r="C586" i="2"/>
  <c r="J586" i="2" s="1"/>
  <c r="C585" i="2"/>
  <c r="J585" i="2" s="1"/>
  <c r="C584" i="2"/>
  <c r="J584" i="2" s="1"/>
  <c r="C583" i="2"/>
  <c r="J583" i="2" s="1"/>
  <c r="C582" i="2"/>
  <c r="J582" i="2" s="1"/>
  <c r="C581" i="2"/>
  <c r="J581" i="2" s="1"/>
  <c r="C580" i="2"/>
  <c r="J580" i="2" s="1"/>
  <c r="C579" i="2"/>
  <c r="J579" i="2" s="1"/>
  <c r="C578" i="2"/>
  <c r="J578" i="2" s="1"/>
  <c r="C577" i="2"/>
  <c r="J577" i="2" s="1"/>
  <c r="C576" i="2"/>
  <c r="J576" i="2" s="1"/>
  <c r="C575" i="2"/>
  <c r="J575" i="2" s="1"/>
  <c r="C574" i="2"/>
  <c r="J574" i="2" s="1"/>
  <c r="C573" i="2"/>
  <c r="J573" i="2" s="1"/>
  <c r="C572" i="2"/>
  <c r="J572" i="2" s="1"/>
  <c r="C571" i="2"/>
  <c r="J571" i="2" s="1"/>
  <c r="C570" i="2"/>
  <c r="J570" i="2" s="1"/>
  <c r="C569" i="2"/>
  <c r="J569" i="2" s="1"/>
  <c r="C568" i="2"/>
  <c r="J568" i="2" s="1"/>
  <c r="C567" i="2"/>
  <c r="J567" i="2" s="1"/>
  <c r="C566" i="2"/>
  <c r="J566" i="2" s="1"/>
  <c r="C565" i="2"/>
  <c r="J565" i="2" s="1"/>
  <c r="C564" i="2"/>
  <c r="J564" i="2" s="1"/>
  <c r="C563" i="2"/>
  <c r="J563" i="2" s="1"/>
  <c r="C562" i="2"/>
  <c r="J562" i="2" s="1"/>
  <c r="C561" i="2"/>
  <c r="J561" i="2" s="1"/>
  <c r="C560" i="2"/>
  <c r="J560" i="2" s="1"/>
  <c r="C559" i="2"/>
  <c r="J559" i="2" s="1"/>
  <c r="C558" i="2"/>
  <c r="J558" i="2" s="1"/>
  <c r="C557" i="2"/>
  <c r="J557" i="2" s="1"/>
  <c r="C556" i="2"/>
  <c r="J556" i="2" s="1"/>
  <c r="C555" i="2"/>
  <c r="J555" i="2" s="1"/>
  <c r="C554" i="2"/>
  <c r="J554" i="2" s="1"/>
  <c r="C553" i="2"/>
  <c r="J553" i="2" s="1"/>
  <c r="C552" i="2"/>
  <c r="J552" i="2" s="1"/>
  <c r="C551" i="2"/>
  <c r="J551" i="2" s="1"/>
  <c r="C550" i="2"/>
  <c r="J550" i="2" s="1"/>
  <c r="C549" i="2"/>
  <c r="J549" i="2" s="1"/>
  <c r="C548" i="2"/>
  <c r="J548" i="2" s="1"/>
  <c r="C547" i="2"/>
  <c r="J547" i="2" s="1"/>
  <c r="C546" i="2"/>
  <c r="J546" i="2" s="1"/>
  <c r="C545" i="2"/>
  <c r="J545" i="2" s="1"/>
  <c r="C544" i="2"/>
  <c r="J544" i="2" s="1"/>
  <c r="C543" i="2"/>
  <c r="J543" i="2" s="1"/>
  <c r="C542" i="2"/>
  <c r="J542" i="2" s="1"/>
  <c r="C541" i="2"/>
  <c r="J541" i="2" s="1"/>
  <c r="C540" i="2"/>
  <c r="J540" i="2" s="1"/>
  <c r="C539" i="2"/>
  <c r="J539" i="2" s="1"/>
  <c r="C538" i="2"/>
  <c r="J538" i="2" s="1"/>
  <c r="C537" i="2"/>
  <c r="J537" i="2" s="1"/>
  <c r="C536" i="2"/>
  <c r="J536" i="2" s="1"/>
  <c r="C535" i="2"/>
  <c r="J535" i="2" s="1"/>
  <c r="C534" i="2"/>
  <c r="J534" i="2" s="1"/>
  <c r="C533" i="2"/>
  <c r="J533" i="2" s="1"/>
  <c r="C532" i="2"/>
  <c r="J532" i="2" s="1"/>
  <c r="C531" i="2"/>
  <c r="J531" i="2" s="1"/>
  <c r="C530" i="2"/>
  <c r="J530" i="2" s="1"/>
  <c r="C529" i="2"/>
  <c r="J529" i="2" s="1"/>
  <c r="C528" i="2"/>
  <c r="J528" i="2" s="1"/>
  <c r="C527" i="2"/>
  <c r="J527" i="2" s="1"/>
  <c r="C526" i="2"/>
  <c r="J526" i="2" s="1"/>
  <c r="C525" i="2"/>
  <c r="J525" i="2" s="1"/>
  <c r="C524" i="2"/>
  <c r="J524" i="2" s="1"/>
  <c r="C523" i="2"/>
  <c r="J523" i="2" s="1"/>
  <c r="C522" i="2"/>
  <c r="J522" i="2" s="1"/>
  <c r="C521" i="2"/>
  <c r="J521" i="2" s="1"/>
  <c r="C520" i="2"/>
  <c r="J520" i="2" s="1"/>
  <c r="C519" i="2"/>
  <c r="J519" i="2" s="1"/>
  <c r="C518" i="2"/>
  <c r="J518" i="2" s="1"/>
  <c r="C517" i="2"/>
  <c r="J517" i="2" s="1"/>
  <c r="C516" i="2"/>
  <c r="J516" i="2" s="1"/>
  <c r="C515" i="2"/>
  <c r="J515" i="2" s="1"/>
  <c r="C514" i="2"/>
  <c r="J514" i="2" s="1"/>
  <c r="C513" i="2"/>
  <c r="J513" i="2" s="1"/>
  <c r="C512" i="2"/>
  <c r="J512" i="2" s="1"/>
  <c r="C511" i="2"/>
  <c r="J511" i="2" s="1"/>
  <c r="C510" i="2"/>
  <c r="J510" i="2" s="1"/>
  <c r="C509" i="2"/>
  <c r="J509" i="2" s="1"/>
  <c r="C508" i="2"/>
  <c r="J508" i="2" s="1"/>
  <c r="C507" i="2"/>
  <c r="J507" i="2" s="1"/>
  <c r="C506" i="2"/>
  <c r="J506" i="2" s="1"/>
  <c r="C505" i="2"/>
  <c r="J505" i="2" s="1"/>
  <c r="C504" i="2"/>
  <c r="J504" i="2" s="1"/>
  <c r="C503" i="2"/>
  <c r="J503" i="2" s="1"/>
  <c r="C502" i="2"/>
  <c r="J502" i="2" s="1"/>
  <c r="C501" i="2"/>
  <c r="J501" i="2" s="1"/>
  <c r="C500" i="2"/>
  <c r="J500" i="2" s="1"/>
  <c r="C499" i="2"/>
  <c r="J499" i="2" s="1"/>
  <c r="C498" i="2"/>
  <c r="J498" i="2" s="1"/>
  <c r="C497" i="2"/>
  <c r="J497" i="2" s="1"/>
  <c r="C496" i="2"/>
  <c r="J496" i="2" s="1"/>
  <c r="C495" i="2"/>
  <c r="J495" i="2" s="1"/>
  <c r="C494" i="2"/>
  <c r="J494" i="2" s="1"/>
  <c r="C493" i="2"/>
  <c r="J493" i="2" s="1"/>
  <c r="C492" i="2"/>
  <c r="J492" i="2" s="1"/>
  <c r="C491" i="2"/>
  <c r="J491" i="2" s="1"/>
  <c r="C490" i="2"/>
  <c r="J490" i="2" s="1"/>
  <c r="C489" i="2"/>
  <c r="J489" i="2" s="1"/>
  <c r="C488" i="2"/>
  <c r="J488" i="2" s="1"/>
  <c r="C487" i="2"/>
  <c r="J487" i="2" s="1"/>
  <c r="C486" i="2"/>
  <c r="J486" i="2" s="1"/>
  <c r="C485" i="2"/>
  <c r="J485" i="2" s="1"/>
  <c r="C484" i="2"/>
  <c r="J484" i="2" s="1"/>
  <c r="C483" i="2"/>
  <c r="J483" i="2" s="1"/>
  <c r="C482" i="2"/>
  <c r="J482" i="2" s="1"/>
  <c r="C481" i="2"/>
  <c r="J481" i="2" s="1"/>
  <c r="C480" i="2"/>
  <c r="J480" i="2" s="1"/>
  <c r="C479" i="2"/>
  <c r="J479" i="2" s="1"/>
  <c r="C478" i="2"/>
  <c r="J478" i="2" s="1"/>
  <c r="C477" i="2"/>
  <c r="J477" i="2" s="1"/>
  <c r="C476" i="2"/>
  <c r="J476" i="2" s="1"/>
  <c r="C475" i="2"/>
  <c r="J475" i="2" s="1"/>
  <c r="C474" i="2"/>
  <c r="J474" i="2" s="1"/>
  <c r="C473" i="2"/>
  <c r="J473" i="2" s="1"/>
  <c r="C472" i="2"/>
  <c r="J472" i="2" s="1"/>
  <c r="C471" i="2"/>
  <c r="J471" i="2" s="1"/>
  <c r="C470" i="2"/>
  <c r="J470" i="2" s="1"/>
  <c r="C469" i="2"/>
  <c r="J469" i="2" s="1"/>
  <c r="C468" i="2"/>
  <c r="J468" i="2" s="1"/>
  <c r="C467" i="2"/>
  <c r="J467" i="2" s="1"/>
  <c r="C466" i="2"/>
  <c r="J466" i="2" s="1"/>
  <c r="C465" i="2"/>
  <c r="J465" i="2" s="1"/>
  <c r="C464" i="2"/>
  <c r="J464" i="2" s="1"/>
  <c r="C463" i="2"/>
  <c r="J463" i="2" s="1"/>
  <c r="C462" i="2"/>
  <c r="J462" i="2" s="1"/>
  <c r="C461" i="2"/>
  <c r="J461" i="2" s="1"/>
  <c r="C460" i="2"/>
  <c r="J460" i="2" s="1"/>
  <c r="C459" i="2"/>
  <c r="J459" i="2" s="1"/>
  <c r="C458" i="2"/>
  <c r="J458" i="2" s="1"/>
  <c r="C457" i="2"/>
  <c r="J457" i="2" s="1"/>
  <c r="C456" i="2"/>
  <c r="J456" i="2" s="1"/>
  <c r="C455" i="2"/>
  <c r="J455" i="2" s="1"/>
  <c r="C454" i="2"/>
  <c r="J454" i="2" s="1"/>
  <c r="C453" i="2"/>
  <c r="J453" i="2" s="1"/>
  <c r="C452" i="2"/>
  <c r="J452" i="2" s="1"/>
  <c r="C451" i="2"/>
  <c r="J451" i="2" s="1"/>
  <c r="C450" i="2"/>
  <c r="J450" i="2" s="1"/>
  <c r="C449" i="2"/>
  <c r="J449" i="2" s="1"/>
  <c r="C448" i="2"/>
  <c r="J448" i="2" s="1"/>
  <c r="C447" i="2"/>
  <c r="J447" i="2" s="1"/>
  <c r="C446" i="2"/>
  <c r="J446" i="2" s="1"/>
  <c r="C445" i="2"/>
  <c r="J445" i="2" s="1"/>
  <c r="C444" i="2"/>
  <c r="J444" i="2" s="1"/>
  <c r="C443" i="2"/>
  <c r="J443" i="2" s="1"/>
  <c r="C442" i="2"/>
  <c r="J442" i="2" s="1"/>
  <c r="C441" i="2"/>
  <c r="J441" i="2" s="1"/>
  <c r="C440" i="2"/>
  <c r="J440" i="2" s="1"/>
  <c r="C439" i="2"/>
  <c r="J439" i="2" s="1"/>
  <c r="C438" i="2"/>
  <c r="J438" i="2" s="1"/>
  <c r="C437" i="2"/>
  <c r="J437" i="2" s="1"/>
  <c r="C436" i="2"/>
  <c r="J436" i="2" s="1"/>
  <c r="C435" i="2"/>
  <c r="J435" i="2" s="1"/>
  <c r="C434" i="2"/>
  <c r="J434" i="2" s="1"/>
  <c r="C433" i="2"/>
  <c r="J433" i="2" s="1"/>
  <c r="C432" i="2"/>
  <c r="J432" i="2" s="1"/>
  <c r="C431" i="2"/>
  <c r="J431" i="2" s="1"/>
  <c r="C430" i="2"/>
  <c r="J430" i="2" s="1"/>
  <c r="C429" i="2"/>
  <c r="J429" i="2" s="1"/>
  <c r="C428" i="2"/>
  <c r="J428" i="2" s="1"/>
  <c r="C427" i="2"/>
  <c r="J427" i="2" s="1"/>
  <c r="C426" i="2"/>
  <c r="J426" i="2" s="1"/>
  <c r="C425" i="2"/>
  <c r="J425" i="2" s="1"/>
  <c r="C424" i="2"/>
  <c r="J424" i="2" s="1"/>
  <c r="C423" i="2"/>
  <c r="J423" i="2" s="1"/>
  <c r="C422" i="2"/>
  <c r="J422" i="2" s="1"/>
  <c r="C421" i="2"/>
  <c r="J421" i="2" s="1"/>
  <c r="C420" i="2"/>
  <c r="J420" i="2" s="1"/>
  <c r="C419" i="2"/>
  <c r="J419" i="2" s="1"/>
  <c r="C418" i="2"/>
  <c r="J418" i="2" s="1"/>
  <c r="C417" i="2"/>
  <c r="J417" i="2" s="1"/>
  <c r="C416" i="2"/>
  <c r="J416" i="2" s="1"/>
  <c r="C415" i="2"/>
  <c r="J415" i="2" s="1"/>
  <c r="C414" i="2"/>
  <c r="J414" i="2" s="1"/>
  <c r="C413" i="2"/>
  <c r="J413" i="2" s="1"/>
  <c r="C412" i="2"/>
  <c r="J412" i="2" s="1"/>
  <c r="C411" i="2"/>
  <c r="J411" i="2" s="1"/>
  <c r="C410" i="2"/>
  <c r="J410" i="2" s="1"/>
  <c r="C409" i="2"/>
  <c r="J409" i="2" s="1"/>
  <c r="C408" i="2"/>
  <c r="J408" i="2" s="1"/>
  <c r="C407" i="2"/>
  <c r="J407" i="2" s="1"/>
  <c r="C406" i="2"/>
  <c r="J406" i="2" s="1"/>
  <c r="C405" i="2"/>
  <c r="J405" i="2" s="1"/>
  <c r="C404" i="2"/>
  <c r="J404" i="2" s="1"/>
  <c r="C403" i="2"/>
  <c r="J403" i="2" s="1"/>
  <c r="C402" i="2"/>
  <c r="J402" i="2" s="1"/>
  <c r="C401" i="2"/>
  <c r="J401" i="2" s="1"/>
  <c r="C400" i="2"/>
  <c r="J400" i="2" s="1"/>
  <c r="C399" i="2"/>
  <c r="J399" i="2" s="1"/>
  <c r="C398" i="2"/>
  <c r="J398" i="2" s="1"/>
  <c r="C397" i="2"/>
  <c r="J397" i="2" s="1"/>
  <c r="C396" i="2"/>
  <c r="J396" i="2" s="1"/>
  <c r="C395" i="2"/>
  <c r="J395" i="2" s="1"/>
  <c r="C394" i="2"/>
  <c r="J394" i="2" s="1"/>
  <c r="C393" i="2"/>
  <c r="J393" i="2" s="1"/>
  <c r="C392" i="2"/>
  <c r="J392" i="2" s="1"/>
  <c r="C391" i="2"/>
  <c r="J391" i="2" s="1"/>
  <c r="C390" i="2"/>
  <c r="J390" i="2" s="1"/>
  <c r="C389" i="2"/>
  <c r="J389" i="2" s="1"/>
  <c r="C388" i="2"/>
  <c r="J388" i="2" s="1"/>
  <c r="C387" i="2"/>
  <c r="J387" i="2" s="1"/>
  <c r="C386" i="2"/>
  <c r="J386" i="2" s="1"/>
  <c r="C385" i="2"/>
  <c r="J385" i="2" s="1"/>
  <c r="C384" i="2"/>
  <c r="J384" i="2" s="1"/>
  <c r="C383" i="2"/>
  <c r="J383" i="2" s="1"/>
  <c r="C382" i="2"/>
  <c r="J382" i="2" s="1"/>
  <c r="C381" i="2"/>
  <c r="J381" i="2" s="1"/>
  <c r="C380" i="2"/>
  <c r="J380" i="2" s="1"/>
  <c r="C379" i="2"/>
  <c r="J379" i="2" s="1"/>
  <c r="C378" i="2"/>
  <c r="J378" i="2" s="1"/>
  <c r="C377" i="2"/>
  <c r="J377" i="2" s="1"/>
  <c r="C376" i="2"/>
  <c r="J376" i="2" s="1"/>
  <c r="C375" i="2"/>
  <c r="J375" i="2" s="1"/>
  <c r="C374" i="2"/>
  <c r="J374" i="2" s="1"/>
  <c r="C373" i="2"/>
  <c r="J373" i="2" s="1"/>
  <c r="C372" i="2"/>
  <c r="J372" i="2" s="1"/>
  <c r="C371" i="2"/>
  <c r="J371" i="2" s="1"/>
  <c r="C370" i="2"/>
  <c r="J370" i="2" s="1"/>
  <c r="C369" i="2"/>
  <c r="J369" i="2" s="1"/>
  <c r="C368" i="2"/>
  <c r="J368" i="2" s="1"/>
  <c r="C367" i="2"/>
  <c r="J367" i="2" s="1"/>
  <c r="C366" i="2"/>
  <c r="J366" i="2" s="1"/>
  <c r="C365" i="2"/>
  <c r="J365" i="2" s="1"/>
  <c r="C364" i="2"/>
  <c r="J364" i="2" s="1"/>
  <c r="C363" i="2"/>
  <c r="J363" i="2" s="1"/>
  <c r="C362" i="2"/>
  <c r="J362" i="2" s="1"/>
  <c r="C361" i="2"/>
  <c r="J361" i="2" s="1"/>
  <c r="C360" i="2"/>
  <c r="J360" i="2" s="1"/>
  <c r="C359" i="2"/>
  <c r="J359" i="2" s="1"/>
  <c r="C358" i="2"/>
  <c r="J358" i="2" s="1"/>
  <c r="C357" i="2"/>
  <c r="J357" i="2" s="1"/>
  <c r="C356" i="2"/>
  <c r="J356" i="2" s="1"/>
  <c r="C355" i="2"/>
  <c r="J355" i="2" s="1"/>
  <c r="C354" i="2"/>
  <c r="J354" i="2" s="1"/>
  <c r="C353" i="2"/>
  <c r="J353" i="2" s="1"/>
  <c r="C352" i="2"/>
  <c r="J352" i="2" s="1"/>
  <c r="C351" i="2"/>
  <c r="J351" i="2" s="1"/>
  <c r="C350" i="2"/>
  <c r="J350" i="2" s="1"/>
  <c r="C349" i="2"/>
  <c r="J349" i="2" s="1"/>
  <c r="C348" i="2"/>
  <c r="J348" i="2" s="1"/>
  <c r="C347" i="2"/>
  <c r="J347" i="2" s="1"/>
  <c r="C346" i="2"/>
  <c r="J346" i="2" s="1"/>
  <c r="C345" i="2"/>
  <c r="J345" i="2" s="1"/>
  <c r="C344" i="2"/>
  <c r="J344" i="2" s="1"/>
  <c r="C343" i="2"/>
  <c r="J343" i="2" s="1"/>
  <c r="C342" i="2"/>
  <c r="J342" i="2" s="1"/>
  <c r="C341" i="2"/>
  <c r="J341" i="2" s="1"/>
  <c r="C340" i="2"/>
  <c r="J340" i="2" s="1"/>
  <c r="C339" i="2"/>
  <c r="J339" i="2" s="1"/>
  <c r="C338" i="2"/>
  <c r="J338" i="2" s="1"/>
  <c r="C337" i="2"/>
  <c r="J337" i="2" s="1"/>
  <c r="C336" i="2"/>
  <c r="J336" i="2" s="1"/>
  <c r="C335" i="2"/>
  <c r="J335" i="2" s="1"/>
  <c r="C334" i="2"/>
  <c r="J334" i="2" s="1"/>
  <c r="C333" i="2"/>
  <c r="J333" i="2" s="1"/>
  <c r="C332" i="2"/>
  <c r="J332" i="2" s="1"/>
  <c r="C331" i="2"/>
  <c r="J331" i="2" s="1"/>
  <c r="C330" i="2"/>
  <c r="J330" i="2" s="1"/>
  <c r="C329" i="2"/>
  <c r="J329" i="2" s="1"/>
  <c r="C328" i="2"/>
  <c r="J328" i="2" s="1"/>
  <c r="C327" i="2"/>
  <c r="J327" i="2" s="1"/>
  <c r="C326" i="2"/>
  <c r="J326" i="2" s="1"/>
  <c r="C325" i="2"/>
  <c r="J325" i="2" s="1"/>
  <c r="C324" i="2"/>
  <c r="J324" i="2" s="1"/>
  <c r="C323" i="2"/>
  <c r="J323" i="2" s="1"/>
  <c r="C322" i="2"/>
  <c r="J322" i="2" s="1"/>
  <c r="C321" i="2"/>
  <c r="J321" i="2" s="1"/>
  <c r="C320" i="2"/>
  <c r="J320" i="2" s="1"/>
  <c r="C319" i="2"/>
  <c r="J319" i="2" s="1"/>
  <c r="C318" i="2"/>
  <c r="J318" i="2" s="1"/>
  <c r="C317" i="2"/>
  <c r="J317" i="2" s="1"/>
  <c r="C316" i="2"/>
  <c r="J316" i="2" s="1"/>
  <c r="C315" i="2"/>
  <c r="J315" i="2" s="1"/>
  <c r="C314" i="2"/>
  <c r="J314" i="2" s="1"/>
  <c r="C313" i="2"/>
  <c r="J313" i="2" s="1"/>
  <c r="C312" i="2"/>
  <c r="J312" i="2" s="1"/>
  <c r="C311" i="2"/>
  <c r="J311" i="2" s="1"/>
  <c r="C310" i="2"/>
  <c r="J310" i="2" s="1"/>
  <c r="C309" i="2"/>
  <c r="J309" i="2" s="1"/>
  <c r="C308" i="2"/>
  <c r="J308" i="2" s="1"/>
  <c r="C307" i="2"/>
  <c r="J307" i="2" s="1"/>
  <c r="C306" i="2"/>
  <c r="J306" i="2" s="1"/>
  <c r="C305" i="2"/>
  <c r="J305" i="2" s="1"/>
  <c r="C304" i="2"/>
  <c r="J304" i="2" s="1"/>
  <c r="C303" i="2"/>
  <c r="J303" i="2" s="1"/>
  <c r="C302" i="2"/>
  <c r="J302" i="2" s="1"/>
  <c r="C301" i="2"/>
  <c r="J301" i="2" s="1"/>
  <c r="C300" i="2"/>
  <c r="J300" i="2" s="1"/>
  <c r="C299" i="2"/>
  <c r="J299" i="2" s="1"/>
  <c r="C298" i="2"/>
  <c r="J298" i="2" s="1"/>
  <c r="C297" i="2"/>
  <c r="J297" i="2" s="1"/>
  <c r="C296" i="2"/>
  <c r="J296" i="2" s="1"/>
  <c r="C295" i="2"/>
  <c r="J295" i="2" s="1"/>
  <c r="C294" i="2"/>
  <c r="J294" i="2" s="1"/>
  <c r="C293" i="2"/>
  <c r="J293" i="2" s="1"/>
  <c r="C292" i="2"/>
  <c r="J292" i="2" s="1"/>
  <c r="C291" i="2"/>
  <c r="J291" i="2" s="1"/>
  <c r="C290" i="2"/>
  <c r="J290" i="2" s="1"/>
  <c r="C289" i="2"/>
  <c r="J289" i="2" s="1"/>
  <c r="C288" i="2"/>
  <c r="J288" i="2" s="1"/>
  <c r="C287" i="2"/>
  <c r="J287" i="2" s="1"/>
  <c r="C286" i="2"/>
  <c r="J286" i="2" s="1"/>
  <c r="C285" i="2"/>
  <c r="J285" i="2" s="1"/>
  <c r="C284" i="2"/>
  <c r="J284" i="2" s="1"/>
  <c r="C283" i="2"/>
  <c r="J283" i="2" s="1"/>
  <c r="C282" i="2"/>
  <c r="J282" i="2" s="1"/>
  <c r="C281" i="2"/>
  <c r="J281" i="2" s="1"/>
  <c r="C280" i="2"/>
  <c r="J280" i="2" s="1"/>
  <c r="C279" i="2"/>
  <c r="J279" i="2" s="1"/>
  <c r="C278" i="2"/>
  <c r="J278" i="2" s="1"/>
  <c r="C277" i="2"/>
  <c r="J277" i="2" s="1"/>
  <c r="C276" i="2"/>
  <c r="J276" i="2" s="1"/>
  <c r="C275" i="2"/>
  <c r="J275" i="2" s="1"/>
  <c r="C274" i="2"/>
  <c r="J274" i="2" s="1"/>
  <c r="C273" i="2"/>
  <c r="J273" i="2" s="1"/>
  <c r="C272" i="2"/>
  <c r="J272" i="2" s="1"/>
  <c r="C271" i="2"/>
  <c r="J271" i="2" s="1"/>
  <c r="C270" i="2"/>
  <c r="J270" i="2" s="1"/>
  <c r="C269" i="2"/>
  <c r="J269" i="2" s="1"/>
  <c r="C268" i="2"/>
  <c r="J268" i="2" s="1"/>
  <c r="C267" i="2"/>
  <c r="J267" i="2" s="1"/>
  <c r="C266" i="2"/>
  <c r="J266" i="2" s="1"/>
  <c r="C265" i="2"/>
  <c r="J265" i="2" s="1"/>
  <c r="C264" i="2"/>
  <c r="J264" i="2" s="1"/>
  <c r="C263" i="2"/>
  <c r="J263" i="2" s="1"/>
  <c r="C262" i="2"/>
  <c r="J262" i="2" s="1"/>
  <c r="C261" i="2"/>
  <c r="J261" i="2" s="1"/>
  <c r="C260" i="2"/>
  <c r="J260" i="2" s="1"/>
  <c r="C259" i="2"/>
  <c r="J259" i="2" s="1"/>
  <c r="C258" i="2"/>
  <c r="J258" i="2" s="1"/>
  <c r="C257" i="2"/>
  <c r="J257" i="2" s="1"/>
  <c r="C256" i="2"/>
  <c r="J256" i="2" s="1"/>
  <c r="C255" i="2"/>
  <c r="J255" i="2" s="1"/>
  <c r="C254" i="2"/>
  <c r="J254" i="2" s="1"/>
  <c r="C253" i="2"/>
  <c r="J253" i="2" s="1"/>
  <c r="C252" i="2"/>
  <c r="J252" i="2" s="1"/>
  <c r="C251" i="2"/>
  <c r="J251" i="2" s="1"/>
  <c r="C250" i="2"/>
  <c r="J250" i="2" s="1"/>
  <c r="C249" i="2"/>
  <c r="J249" i="2" s="1"/>
  <c r="C248" i="2"/>
  <c r="J248" i="2" s="1"/>
  <c r="C247" i="2"/>
  <c r="J247" i="2" s="1"/>
  <c r="C246" i="2"/>
  <c r="J246" i="2" s="1"/>
  <c r="C245" i="2"/>
  <c r="J245" i="2" s="1"/>
  <c r="C244" i="2"/>
  <c r="J244" i="2" s="1"/>
  <c r="C243" i="2"/>
  <c r="J243" i="2" s="1"/>
  <c r="C242" i="2"/>
  <c r="J242" i="2" s="1"/>
  <c r="C241" i="2"/>
  <c r="J241" i="2" s="1"/>
  <c r="C240" i="2"/>
  <c r="J240" i="2" s="1"/>
  <c r="C239" i="2"/>
  <c r="J239" i="2" s="1"/>
  <c r="C238" i="2"/>
  <c r="J238" i="2" s="1"/>
  <c r="C237" i="2"/>
  <c r="J237" i="2" s="1"/>
  <c r="C236" i="2"/>
  <c r="J236" i="2" s="1"/>
  <c r="C235" i="2"/>
  <c r="J235" i="2" s="1"/>
  <c r="C234" i="2"/>
  <c r="J234" i="2" s="1"/>
  <c r="C233" i="2"/>
  <c r="J233" i="2" s="1"/>
  <c r="C232" i="2"/>
  <c r="J232" i="2" s="1"/>
  <c r="C231" i="2"/>
  <c r="J231" i="2" s="1"/>
  <c r="C230" i="2"/>
  <c r="J230" i="2" s="1"/>
  <c r="C229" i="2"/>
  <c r="J229" i="2" s="1"/>
  <c r="C228" i="2"/>
  <c r="J228" i="2" s="1"/>
  <c r="C227" i="2"/>
  <c r="J227" i="2" s="1"/>
  <c r="C226" i="2"/>
  <c r="J226" i="2" s="1"/>
  <c r="C225" i="2"/>
  <c r="J225" i="2" s="1"/>
  <c r="C224" i="2"/>
  <c r="J224" i="2" s="1"/>
  <c r="C223" i="2"/>
  <c r="J223" i="2" s="1"/>
  <c r="C222" i="2"/>
  <c r="J222" i="2" s="1"/>
  <c r="C221" i="2"/>
  <c r="J221" i="2" s="1"/>
  <c r="C220" i="2"/>
  <c r="J220" i="2" s="1"/>
  <c r="C219" i="2"/>
  <c r="J219" i="2" s="1"/>
  <c r="C218" i="2"/>
  <c r="J218" i="2" s="1"/>
  <c r="C217" i="2"/>
  <c r="J217" i="2" s="1"/>
  <c r="C216" i="2"/>
  <c r="J216" i="2" s="1"/>
  <c r="C215" i="2"/>
  <c r="J215" i="2" s="1"/>
  <c r="C214" i="2"/>
  <c r="J214" i="2" s="1"/>
  <c r="C213" i="2"/>
  <c r="J213" i="2" s="1"/>
  <c r="C212" i="2"/>
  <c r="J212" i="2" s="1"/>
  <c r="C211" i="2"/>
  <c r="J211" i="2" s="1"/>
  <c r="C210" i="2"/>
  <c r="J210" i="2" s="1"/>
  <c r="C209" i="2"/>
  <c r="J209" i="2" s="1"/>
  <c r="C208" i="2"/>
  <c r="J208" i="2" s="1"/>
  <c r="C207" i="2"/>
  <c r="J207" i="2" s="1"/>
  <c r="C206" i="2"/>
  <c r="J206" i="2" s="1"/>
  <c r="C205" i="2"/>
  <c r="J205" i="2" s="1"/>
  <c r="C204" i="2"/>
  <c r="J204" i="2" s="1"/>
  <c r="C203" i="2"/>
  <c r="J203" i="2" s="1"/>
  <c r="C202" i="2"/>
  <c r="J202" i="2" s="1"/>
  <c r="C201" i="2"/>
  <c r="J201" i="2" s="1"/>
  <c r="C200" i="2"/>
  <c r="J200" i="2" s="1"/>
  <c r="C199" i="2"/>
  <c r="J199" i="2" s="1"/>
  <c r="C198" i="2"/>
  <c r="J198" i="2" s="1"/>
  <c r="C197" i="2"/>
  <c r="J197" i="2" s="1"/>
  <c r="C196" i="2"/>
  <c r="J196" i="2" s="1"/>
  <c r="C195" i="2"/>
  <c r="J195" i="2" s="1"/>
  <c r="C194" i="2"/>
  <c r="J194" i="2" s="1"/>
  <c r="C193" i="2"/>
  <c r="J193" i="2" s="1"/>
  <c r="C192" i="2"/>
  <c r="J192" i="2" s="1"/>
  <c r="C191" i="2"/>
  <c r="J191" i="2" s="1"/>
  <c r="C190" i="2"/>
  <c r="J190" i="2" s="1"/>
  <c r="C189" i="2"/>
  <c r="J189" i="2" s="1"/>
  <c r="C188" i="2"/>
  <c r="J188" i="2" s="1"/>
  <c r="C187" i="2"/>
  <c r="J187" i="2" s="1"/>
  <c r="C186" i="2"/>
  <c r="J186" i="2" s="1"/>
  <c r="C185" i="2"/>
  <c r="J185" i="2" s="1"/>
  <c r="C184" i="2"/>
  <c r="J184" i="2" s="1"/>
  <c r="C183" i="2"/>
  <c r="J183" i="2" s="1"/>
  <c r="C182" i="2"/>
  <c r="J182" i="2" s="1"/>
  <c r="C181" i="2"/>
  <c r="J181" i="2" s="1"/>
  <c r="C180" i="2"/>
  <c r="J180" i="2" s="1"/>
  <c r="C179" i="2"/>
  <c r="J179" i="2" s="1"/>
  <c r="C178" i="2"/>
  <c r="J178" i="2" s="1"/>
  <c r="C177" i="2"/>
  <c r="J177" i="2" s="1"/>
  <c r="C176" i="2"/>
  <c r="J176" i="2" s="1"/>
  <c r="C175" i="2"/>
  <c r="J175" i="2" s="1"/>
  <c r="C174" i="2"/>
  <c r="J174" i="2" s="1"/>
  <c r="C173" i="2"/>
  <c r="J173" i="2" s="1"/>
  <c r="C172" i="2"/>
  <c r="J172" i="2" s="1"/>
  <c r="C171" i="2"/>
  <c r="J171" i="2" s="1"/>
  <c r="C170" i="2"/>
  <c r="J170" i="2" s="1"/>
  <c r="C169" i="2"/>
  <c r="J169" i="2" s="1"/>
  <c r="C168" i="2"/>
  <c r="J168" i="2" s="1"/>
  <c r="C167" i="2"/>
  <c r="J167" i="2" s="1"/>
  <c r="C166" i="2"/>
  <c r="J166" i="2" s="1"/>
  <c r="C165" i="2"/>
  <c r="J165" i="2" s="1"/>
  <c r="C164" i="2"/>
  <c r="J164" i="2" s="1"/>
  <c r="C163" i="2"/>
  <c r="J163" i="2" s="1"/>
  <c r="C162" i="2"/>
  <c r="J162" i="2" s="1"/>
  <c r="C161" i="2"/>
  <c r="J161" i="2" s="1"/>
  <c r="C160" i="2"/>
  <c r="J160" i="2" s="1"/>
  <c r="C159" i="2"/>
  <c r="J159" i="2" s="1"/>
  <c r="C158" i="2"/>
  <c r="J158" i="2" s="1"/>
  <c r="C157" i="2"/>
  <c r="J157" i="2" s="1"/>
  <c r="C156" i="2"/>
  <c r="J156" i="2" s="1"/>
  <c r="C155" i="2"/>
  <c r="J155" i="2" s="1"/>
  <c r="C154" i="2"/>
  <c r="J154" i="2" s="1"/>
  <c r="C153" i="2"/>
  <c r="J153" i="2" s="1"/>
  <c r="C152" i="2"/>
  <c r="J152" i="2" s="1"/>
  <c r="C151" i="2"/>
  <c r="J151" i="2" s="1"/>
  <c r="C150" i="2"/>
  <c r="J150" i="2" s="1"/>
  <c r="C149" i="2"/>
  <c r="J149" i="2" s="1"/>
  <c r="C148" i="2"/>
  <c r="J148" i="2" s="1"/>
  <c r="C147" i="2"/>
  <c r="J147" i="2" s="1"/>
  <c r="C146" i="2"/>
  <c r="J146" i="2" s="1"/>
  <c r="C145" i="2"/>
  <c r="J145" i="2" s="1"/>
  <c r="C144" i="2"/>
  <c r="J144" i="2" s="1"/>
  <c r="C143" i="2"/>
  <c r="J143" i="2" s="1"/>
  <c r="C142" i="2"/>
  <c r="J142" i="2" s="1"/>
  <c r="C141" i="2"/>
  <c r="J141" i="2" s="1"/>
  <c r="C140" i="2"/>
  <c r="J140" i="2" s="1"/>
  <c r="C139" i="2"/>
  <c r="J139" i="2" s="1"/>
  <c r="C138" i="2"/>
  <c r="J138" i="2" s="1"/>
  <c r="C137" i="2"/>
  <c r="J137" i="2" s="1"/>
  <c r="C136" i="2"/>
  <c r="J136" i="2" s="1"/>
  <c r="C135" i="2"/>
  <c r="J135" i="2" s="1"/>
  <c r="C134" i="2"/>
  <c r="J134" i="2" s="1"/>
  <c r="C133" i="2"/>
  <c r="J133" i="2" s="1"/>
  <c r="C132" i="2"/>
  <c r="J132" i="2" s="1"/>
  <c r="C131" i="2"/>
  <c r="J131" i="2" s="1"/>
  <c r="C130" i="2"/>
  <c r="J130" i="2" s="1"/>
  <c r="C129" i="2"/>
  <c r="J129" i="2" s="1"/>
  <c r="C128" i="2"/>
  <c r="J128" i="2" s="1"/>
  <c r="C127" i="2"/>
  <c r="J127" i="2" s="1"/>
  <c r="C126" i="2"/>
  <c r="J126" i="2" s="1"/>
  <c r="C125" i="2"/>
  <c r="J125" i="2" s="1"/>
  <c r="C124" i="2"/>
  <c r="J124" i="2" s="1"/>
  <c r="C123" i="2"/>
  <c r="J123" i="2" s="1"/>
  <c r="C122" i="2"/>
  <c r="J122" i="2" s="1"/>
  <c r="C121" i="2"/>
  <c r="J121" i="2" s="1"/>
  <c r="C120" i="2"/>
  <c r="J120" i="2" s="1"/>
  <c r="C119" i="2"/>
  <c r="J119" i="2" s="1"/>
  <c r="C118" i="2"/>
  <c r="J118" i="2" s="1"/>
  <c r="C117" i="2"/>
  <c r="J117" i="2" s="1"/>
  <c r="C116" i="2"/>
  <c r="J116" i="2" s="1"/>
  <c r="C115" i="2"/>
  <c r="J115" i="2" s="1"/>
  <c r="C114" i="2"/>
  <c r="J114" i="2" s="1"/>
  <c r="C113" i="2"/>
  <c r="J113" i="2" s="1"/>
  <c r="C112" i="2"/>
  <c r="J112" i="2" s="1"/>
  <c r="C111" i="2"/>
  <c r="J111" i="2" s="1"/>
  <c r="C110" i="2"/>
  <c r="J110" i="2" s="1"/>
  <c r="C109" i="2"/>
  <c r="J109" i="2" s="1"/>
  <c r="C108" i="2"/>
  <c r="J108" i="2" s="1"/>
  <c r="C107" i="2"/>
  <c r="J107" i="2" s="1"/>
  <c r="C106" i="2"/>
  <c r="J106" i="2" s="1"/>
  <c r="C105" i="2"/>
  <c r="J105" i="2" s="1"/>
  <c r="C104" i="2"/>
  <c r="J104" i="2" s="1"/>
  <c r="C103" i="2"/>
  <c r="J103" i="2" s="1"/>
  <c r="C102" i="2"/>
  <c r="J102" i="2" s="1"/>
  <c r="C101" i="2"/>
  <c r="J101" i="2" s="1"/>
  <c r="C100" i="2"/>
  <c r="J100" i="2" s="1"/>
  <c r="C99" i="2"/>
  <c r="J99" i="2" s="1"/>
  <c r="C98" i="2"/>
  <c r="J98" i="2" s="1"/>
  <c r="C97" i="2"/>
  <c r="J97" i="2" s="1"/>
  <c r="C96" i="2"/>
  <c r="J96" i="2" s="1"/>
  <c r="C95" i="2"/>
  <c r="J95" i="2" s="1"/>
  <c r="C94" i="2"/>
  <c r="J94" i="2" s="1"/>
  <c r="C93" i="2"/>
  <c r="J93" i="2" s="1"/>
  <c r="C92" i="2"/>
  <c r="J92" i="2" s="1"/>
  <c r="C91" i="2"/>
  <c r="J91" i="2" s="1"/>
  <c r="C90" i="2"/>
  <c r="J90" i="2" s="1"/>
  <c r="C89" i="2"/>
  <c r="J89" i="2" s="1"/>
  <c r="C88" i="2"/>
  <c r="J88" i="2" s="1"/>
  <c r="C87" i="2"/>
  <c r="J87" i="2" s="1"/>
  <c r="C86" i="2"/>
  <c r="J86" i="2" s="1"/>
  <c r="C85" i="2"/>
  <c r="J85" i="2" s="1"/>
  <c r="C84" i="2"/>
  <c r="J84" i="2" s="1"/>
  <c r="C83" i="2"/>
  <c r="J83" i="2" s="1"/>
  <c r="C82" i="2"/>
  <c r="J82" i="2" s="1"/>
  <c r="C81" i="2"/>
  <c r="J81" i="2" s="1"/>
  <c r="C80" i="2"/>
  <c r="J80" i="2" s="1"/>
  <c r="C79" i="2"/>
  <c r="J79" i="2" s="1"/>
  <c r="C78" i="2"/>
  <c r="J78" i="2" s="1"/>
  <c r="C77" i="2"/>
  <c r="J77" i="2" s="1"/>
  <c r="C76" i="2"/>
  <c r="J76" i="2" s="1"/>
  <c r="C75" i="2"/>
  <c r="J75" i="2" s="1"/>
  <c r="C74" i="2"/>
  <c r="J74" i="2" s="1"/>
  <c r="C73" i="2"/>
  <c r="J73" i="2" s="1"/>
  <c r="C72" i="2"/>
  <c r="J72" i="2" s="1"/>
  <c r="C71" i="2"/>
  <c r="J71" i="2" s="1"/>
  <c r="C70" i="2"/>
  <c r="J70" i="2" s="1"/>
  <c r="C69" i="2"/>
  <c r="J69" i="2" s="1"/>
  <c r="C68" i="2"/>
  <c r="J68" i="2" s="1"/>
  <c r="C67" i="2"/>
  <c r="J67" i="2" s="1"/>
  <c r="C66" i="2"/>
  <c r="J66" i="2" s="1"/>
  <c r="C65" i="2"/>
  <c r="J65" i="2" s="1"/>
  <c r="C64" i="2"/>
  <c r="J64" i="2" s="1"/>
  <c r="C63" i="2"/>
  <c r="J63" i="2" s="1"/>
  <c r="C62" i="2"/>
  <c r="J62" i="2" s="1"/>
  <c r="C61" i="2"/>
  <c r="J61" i="2" s="1"/>
  <c r="C60" i="2"/>
  <c r="J60" i="2" s="1"/>
  <c r="C59" i="2"/>
  <c r="J59" i="2" s="1"/>
  <c r="C58" i="2"/>
  <c r="J58" i="2" s="1"/>
  <c r="C57" i="2"/>
  <c r="J57" i="2" s="1"/>
  <c r="C56" i="2"/>
  <c r="J56" i="2" s="1"/>
  <c r="C55" i="2"/>
  <c r="J55" i="2" s="1"/>
  <c r="C54" i="2"/>
  <c r="J54" i="2" s="1"/>
  <c r="C53" i="2"/>
  <c r="J53" i="2" s="1"/>
  <c r="C52" i="2"/>
  <c r="J52" i="2" s="1"/>
  <c r="C51" i="2"/>
  <c r="J51" i="2" s="1"/>
  <c r="C50" i="2"/>
  <c r="J50" i="2" s="1"/>
  <c r="C49" i="2"/>
  <c r="J49" i="2" s="1"/>
  <c r="C48" i="2"/>
  <c r="J48" i="2" s="1"/>
  <c r="C47" i="2"/>
  <c r="J47" i="2" s="1"/>
  <c r="C46" i="2"/>
  <c r="J46" i="2" s="1"/>
  <c r="C45" i="2"/>
  <c r="J45" i="2" s="1"/>
  <c r="C44" i="2"/>
  <c r="J44" i="2" s="1"/>
  <c r="C43" i="2"/>
  <c r="J43" i="2" s="1"/>
  <c r="C42" i="2"/>
  <c r="J42" i="2" s="1"/>
  <c r="C41" i="2"/>
  <c r="J41" i="2" s="1"/>
  <c r="C40" i="2"/>
  <c r="J40" i="2" s="1"/>
  <c r="C39" i="2"/>
  <c r="J39" i="2" s="1"/>
  <c r="C38" i="2"/>
  <c r="J38" i="2" s="1"/>
  <c r="C37" i="2"/>
  <c r="J37" i="2" s="1"/>
  <c r="C36" i="2"/>
  <c r="J36" i="2" s="1"/>
  <c r="C35" i="2"/>
  <c r="J35" i="2" s="1"/>
  <c r="C34" i="2"/>
  <c r="J34" i="2" s="1"/>
  <c r="C33" i="2"/>
  <c r="J33" i="2" s="1"/>
  <c r="C32" i="2"/>
  <c r="J32" i="2" s="1"/>
  <c r="C31" i="2"/>
  <c r="J31" i="2" s="1"/>
  <c r="C30" i="2"/>
  <c r="J30" i="2" s="1"/>
  <c r="C29" i="2"/>
  <c r="J29" i="2" s="1"/>
  <c r="C28" i="2"/>
  <c r="J28" i="2" s="1"/>
  <c r="C27" i="2"/>
  <c r="J27" i="2" s="1"/>
  <c r="C26" i="2"/>
  <c r="J26" i="2" s="1"/>
  <c r="C25" i="2"/>
  <c r="J25" i="2" s="1"/>
  <c r="C24" i="2"/>
  <c r="J24" i="2" s="1"/>
  <c r="C23" i="2"/>
  <c r="J23" i="2" s="1"/>
  <c r="C22" i="2"/>
  <c r="J22" i="2" s="1"/>
  <c r="C21" i="2"/>
  <c r="J21" i="2" s="1"/>
  <c r="C20" i="2"/>
  <c r="J20" i="2" s="1"/>
  <c r="C19" i="2"/>
  <c r="J19" i="2" s="1"/>
  <c r="C18" i="2"/>
  <c r="J18" i="2" s="1"/>
  <c r="C17" i="2"/>
  <c r="J17" i="2" s="1"/>
  <c r="C16" i="2"/>
  <c r="J16" i="2" s="1"/>
  <c r="C15" i="2"/>
  <c r="J15" i="2" s="1"/>
  <c r="C14" i="2"/>
  <c r="J14" i="2" s="1"/>
  <c r="C13" i="2"/>
  <c r="J13" i="2" s="1"/>
  <c r="C12" i="2"/>
  <c r="J12" i="2" s="1"/>
  <c r="C11" i="2"/>
  <c r="J11" i="2" s="1"/>
  <c r="C10" i="2"/>
  <c r="J10" i="2" s="1"/>
  <c r="C9" i="2"/>
  <c r="J9" i="2" s="1"/>
  <c r="C8" i="2"/>
  <c r="J8" i="2" s="1"/>
  <c r="C7" i="2"/>
  <c r="J7" i="2" s="1"/>
  <c r="C6" i="2"/>
  <c r="J6" i="2" s="1"/>
  <c r="C5" i="2"/>
  <c r="J5" i="2" s="1"/>
  <c r="C4" i="2"/>
  <c r="D5" i="2" s="1"/>
  <c r="O1297" i="1"/>
  <c r="O1296" i="1"/>
  <c r="O1295" i="1"/>
  <c r="O1294" i="1"/>
  <c r="O1293" i="1"/>
  <c r="O1292" i="1"/>
  <c r="O1291" i="1"/>
  <c r="O1290" i="1"/>
  <c r="O1289" i="1"/>
  <c r="O1288" i="1"/>
  <c r="O1287" i="1"/>
  <c r="O1286" i="1"/>
  <c r="O1285" i="1"/>
  <c r="O1284" i="1"/>
  <c r="O1283" i="1"/>
  <c r="D1281" i="1"/>
  <c r="L1281" i="1" s="1"/>
  <c r="D1280" i="1"/>
  <c r="L1280" i="1" s="1"/>
  <c r="D1279" i="1"/>
  <c r="L1279" i="1" s="1"/>
  <c r="D1278" i="1"/>
  <c r="L1278" i="1" s="1"/>
  <c r="D1277" i="1"/>
  <c r="L1277" i="1" s="1"/>
  <c r="D1276" i="1"/>
  <c r="L1276" i="1" s="1"/>
  <c r="D1275" i="1"/>
  <c r="L1275" i="1" s="1"/>
  <c r="D1274" i="1"/>
  <c r="L1274" i="1" s="1"/>
  <c r="D1273" i="1"/>
  <c r="L1273" i="1" s="1"/>
  <c r="D1272" i="1"/>
  <c r="L1272" i="1" s="1"/>
  <c r="D1271" i="1"/>
  <c r="L1271" i="1" s="1"/>
  <c r="D1270" i="1"/>
  <c r="L1270" i="1" s="1"/>
  <c r="D1269" i="1"/>
  <c r="L1269" i="1" s="1"/>
  <c r="D1268" i="1"/>
  <c r="L1268" i="1" s="1"/>
  <c r="D1267" i="1"/>
  <c r="L1267" i="1" s="1"/>
  <c r="D1266" i="1"/>
  <c r="L1266" i="1" s="1"/>
  <c r="D1265" i="1"/>
  <c r="L1265" i="1" s="1"/>
  <c r="D1264" i="1"/>
  <c r="L1264" i="1" s="1"/>
  <c r="D1263" i="1"/>
  <c r="L1263" i="1" s="1"/>
  <c r="D1262" i="1"/>
  <c r="L1262" i="1" s="1"/>
  <c r="D1261" i="1"/>
  <c r="L1261" i="1" s="1"/>
  <c r="D1260" i="1"/>
  <c r="L1260" i="1" s="1"/>
  <c r="D1259" i="1"/>
  <c r="L1259" i="1" s="1"/>
  <c r="D1258" i="1"/>
  <c r="L1258" i="1" s="1"/>
  <c r="D1257" i="1"/>
  <c r="L1257" i="1" s="1"/>
  <c r="D1256" i="1"/>
  <c r="L1256" i="1" s="1"/>
  <c r="D1255" i="1"/>
  <c r="L1255" i="1" s="1"/>
  <c r="D1254" i="1"/>
  <c r="L1254" i="1" s="1"/>
  <c r="D1253" i="1"/>
  <c r="L1253" i="1" s="1"/>
  <c r="D1252" i="1"/>
  <c r="L1252" i="1" s="1"/>
  <c r="D1251" i="1"/>
  <c r="L1251" i="1" s="1"/>
  <c r="D1250" i="1"/>
  <c r="L1250" i="1" s="1"/>
  <c r="D1249" i="1"/>
  <c r="L1249" i="1" s="1"/>
  <c r="D1248" i="1"/>
  <c r="L1248" i="1" s="1"/>
  <c r="D1247" i="1"/>
  <c r="L1247" i="1" s="1"/>
  <c r="D1246" i="1"/>
  <c r="L1246" i="1" s="1"/>
  <c r="D1245" i="1"/>
  <c r="L1245" i="1" s="1"/>
  <c r="D1244" i="1"/>
  <c r="L1244" i="1" s="1"/>
  <c r="D1243" i="1"/>
  <c r="L1243" i="1" s="1"/>
  <c r="D1242" i="1"/>
  <c r="L1242" i="1" s="1"/>
  <c r="D1241" i="1"/>
  <c r="L1241" i="1" s="1"/>
  <c r="D1240" i="1"/>
  <c r="L1240" i="1" s="1"/>
  <c r="D1239" i="1"/>
  <c r="L1239" i="1" s="1"/>
  <c r="D1238" i="1"/>
  <c r="L1238" i="1" s="1"/>
  <c r="D1237" i="1"/>
  <c r="L1237" i="1" s="1"/>
  <c r="D1236" i="1"/>
  <c r="L1236" i="1" s="1"/>
  <c r="D1235" i="1"/>
  <c r="L1235" i="1" s="1"/>
  <c r="D1234" i="1"/>
  <c r="L1234" i="1" s="1"/>
  <c r="D1233" i="1"/>
  <c r="L1233" i="1" s="1"/>
  <c r="D1232" i="1"/>
  <c r="L1232" i="1" s="1"/>
  <c r="D1231" i="1"/>
  <c r="L1231" i="1" s="1"/>
  <c r="D1230" i="1"/>
  <c r="L1230" i="1" s="1"/>
  <c r="D1229" i="1"/>
  <c r="L1229" i="1" s="1"/>
  <c r="D1228" i="1"/>
  <c r="L1228" i="1" s="1"/>
  <c r="D1227" i="1"/>
  <c r="L1227" i="1" s="1"/>
  <c r="D1226" i="1"/>
  <c r="L1226" i="1" s="1"/>
  <c r="D1225" i="1"/>
  <c r="L1225" i="1" s="1"/>
  <c r="D1224" i="1"/>
  <c r="L1224" i="1" s="1"/>
  <c r="D1223" i="1"/>
  <c r="L1223" i="1" s="1"/>
  <c r="D1222" i="1"/>
  <c r="L1222" i="1" s="1"/>
  <c r="D1221" i="1"/>
  <c r="L1221" i="1" s="1"/>
  <c r="D1220" i="1"/>
  <c r="L1220" i="1" s="1"/>
  <c r="D1219" i="1"/>
  <c r="L1219" i="1" s="1"/>
  <c r="D1218" i="1"/>
  <c r="L1218" i="1" s="1"/>
  <c r="D1217" i="1"/>
  <c r="L1217" i="1" s="1"/>
  <c r="D1216" i="1"/>
  <c r="L1216" i="1" s="1"/>
  <c r="D1215" i="1"/>
  <c r="L1215" i="1" s="1"/>
  <c r="D1214" i="1"/>
  <c r="L1214" i="1" s="1"/>
  <c r="D1213" i="1"/>
  <c r="L1213" i="1" s="1"/>
  <c r="D1212" i="1"/>
  <c r="L1212" i="1" s="1"/>
  <c r="D1211" i="1"/>
  <c r="L1211" i="1" s="1"/>
  <c r="D1210" i="1"/>
  <c r="L1210" i="1" s="1"/>
  <c r="D1209" i="1"/>
  <c r="L1209" i="1" s="1"/>
  <c r="D1208" i="1"/>
  <c r="L1208" i="1" s="1"/>
  <c r="D1207" i="1"/>
  <c r="L1207" i="1" s="1"/>
  <c r="D1206" i="1"/>
  <c r="L1206" i="1" s="1"/>
  <c r="D1205" i="1"/>
  <c r="L1205" i="1" s="1"/>
  <c r="D1204" i="1"/>
  <c r="L1204" i="1" s="1"/>
  <c r="D1203" i="1"/>
  <c r="L1203" i="1" s="1"/>
  <c r="D1202" i="1"/>
  <c r="L1202" i="1" s="1"/>
  <c r="D1201" i="1"/>
  <c r="L1201" i="1" s="1"/>
  <c r="D1200" i="1"/>
  <c r="L1200" i="1" s="1"/>
  <c r="D1199" i="1"/>
  <c r="L1199" i="1" s="1"/>
  <c r="D1198" i="1"/>
  <c r="L1198" i="1" s="1"/>
  <c r="D1197" i="1"/>
  <c r="L1197" i="1" s="1"/>
  <c r="D1196" i="1"/>
  <c r="L1196" i="1" s="1"/>
  <c r="D1195" i="1"/>
  <c r="L1195" i="1" s="1"/>
  <c r="D1194" i="1"/>
  <c r="L1194" i="1" s="1"/>
  <c r="D1193" i="1"/>
  <c r="L1193" i="1" s="1"/>
  <c r="D1192" i="1"/>
  <c r="L1192" i="1" s="1"/>
  <c r="D1191" i="1"/>
  <c r="L1191" i="1" s="1"/>
  <c r="D1190" i="1"/>
  <c r="L1190" i="1" s="1"/>
  <c r="D1189" i="1"/>
  <c r="L1189" i="1" s="1"/>
  <c r="D1188" i="1"/>
  <c r="L1188" i="1" s="1"/>
  <c r="D1187" i="1"/>
  <c r="L1187" i="1" s="1"/>
  <c r="D1186" i="1"/>
  <c r="L1186" i="1" s="1"/>
  <c r="D1185" i="1"/>
  <c r="L1185" i="1" s="1"/>
  <c r="D1184" i="1"/>
  <c r="L1184" i="1" s="1"/>
  <c r="D1183" i="1"/>
  <c r="L1183" i="1" s="1"/>
  <c r="D1182" i="1"/>
  <c r="L1182" i="1" s="1"/>
  <c r="D1181" i="1"/>
  <c r="L1181" i="1" s="1"/>
  <c r="D1180" i="1"/>
  <c r="L1180" i="1" s="1"/>
  <c r="D1179" i="1"/>
  <c r="L1179" i="1" s="1"/>
  <c r="D1178" i="1"/>
  <c r="L1178" i="1" s="1"/>
  <c r="D1177" i="1"/>
  <c r="L1177" i="1" s="1"/>
  <c r="D1176" i="1"/>
  <c r="L1176" i="1" s="1"/>
  <c r="D1175" i="1"/>
  <c r="L1175" i="1" s="1"/>
  <c r="D1174" i="1"/>
  <c r="L1174" i="1" s="1"/>
  <c r="D1173" i="1"/>
  <c r="L1173" i="1" s="1"/>
  <c r="D1172" i="1"/>
  <c r="L1172" i="1" s="1"/>
  <c r="D1171" i="1"/>
  <c r="L1171" i="1" s="1"/>
  <c r="D1170" i="1"/>
  <c r="L1170" i="1" s="1"/>
  <c r="D1169" i="1"/>
  <c r="L1169" i="1" s="1"/>
  <c r="D1168" i="1"/>
  <c r="L1168" i="1" s="1"/>
  <c r="D1167" i="1"/>
  <c r="L1167" i="1" s="1"/>
  <c r="D1166" i="1"/>
  <c r="L1166" i="1" s="1"/>
  <c r="D1165" i="1"/>
  <c r="L1165" i="1" s="1"/>
  <c r="D1164" i="1"/>
  <c r="L1164" i="1" s="1"/>
  <c r="D1163" i="1"/>
  <c r="L1163" i="1" s="1"/>
  <c r="D1162" i="1"/>
  <c r="L1162" i="1" s="1"/>
  <c r="D1161" i="1"/>
  <c r="L1161" i="1" s="1"/>
  <c r="D1160" i="1"/>
  <c r="L1160" i="1" s="1"/>
  <c r="D1159" i="1"/>
  <c r="L1159" i="1" s="1"/>
  <c r="D1158" i="1"/>
  <c r="L1158" i="1" s="1"/>
  <c r="D1157" i="1"/>
  <c r="L1157" i="1" s="1"/>
  <c r="D1156" i="1"/>
  <c r="L1156" i="1" s="1"/>
  <c r="D1155" i="1"/>
  <c r="L1155" i="1" s="1"/>
  <c r="D1154" i="1"/>
  <c r="L1154" i="1" s="1"/>
  <c r="D1153" i="1"/>
  <c r="L1153" i="1" s="1"/>
  <c r="D1152" i="1"/>
  <c r="L1152" i="1" s="1"/>
  <c r="D1151" i="1"/>
  <c r="L1151" i="1" s="1"/>
  <c r="D1150" i="1"/>
  <c r="L1150" i="1" s="1"/>
  <c r="D1149" i="1"/>
  <c r="L1149" i="1" s="1"/>
  <c r="D1148" i="1"/>
  <c r="L1148" i="1" s="1"/>
  <c r="D1147" i="1"/>
  <c r="L1147" i="1" s="1"/>
  <c r="D1146" i="1"/>
  <c r="L1146" i="1" s="1"/>
  <c r="D1145" i="1"/>
  <c r="L1145" i="1" s="1"/>
  <c r="D1144" i="1"/>
  <c r="L1144" i="1" s="1"/>
  <c r="D1143" i="1"/>
  <c r="L1143" i="1" s="1"/>
  <c r="D1142" i="1"/>
  <c r="L1142" i="1" s="1"/>
  <c r="D1141" i="1"/>
  <c r="L1141" i="1" s="1"/>
  <c r="D1140" i="1"/>
  <c r="L1140" i="1" s="1"/>
  <c r="D1139" i="1"/>
  <c r="L1139" i="1" s="1"/>
  <c r="D1138" i="1"/>
  <c r="L1138" i="1" s="1"/>
  <c r="D1137" i="1"/>
  <c r="L1137" i="1" s="1"/>
  <c r="D1136" i="1"/>
  <c r="L1136" i="1" s="1"/>
  <c r="D1135" i="1"/>
  <c r="L1135" i="1" s="1"/>
  <c r="D1134" i="1"/>
  <c r="L1134" i="1" s="1"/>
  <c r="D1133" i="1"/>
  <c r="L1133" i="1" s="1"/>
  <c r="D1132" i="1"/>
  <c r="L1132" i="1" s="1"/>
  <c r="D1131" i="1"/>
  <c r="L1131" i="1" s="1"/>
  <c r="D1130" i="1"/>
  <c r="L1130" i="1" s="1"/>
  <c r="D1129" i="1"/>
  <c r="L1129" i="1" s="1"/>
  <c r="D1128" i="1"/>
  <c r="L1128" i="1" s="1"/>
  <c r="D1127" i="1"/>
  <c r="L1127" i="1" s="1"/>
  <c r="D1126" i="1"/>
  <c r="L1126" i="1" s="1"/>
  <c r="D1125" i="1"/>
  <c r="L1125" i="1" s="1"/>
  <c r="D1124" i="1"/>
  <c r="L1124" i="1" s="1"/>
  <c r="D1123" i="1"/>
  <c r="L1123" i="1" s="1"/>
  <c r="D1122" i="1"/>
  <c r="L1122" i="1" s="1"/>
  <c r="D1121" i="1"/>
  <c r="L1121" i="1" s="1"/>
  <c r="D1120" i="1"/>
  <c r="L1120" i="1" s="1"/>
  <c r="D1119" i="1"/>
  <c r="L1119" i="1" s="1"/>
  <c r="D1118" i="1"/>
  <c r="L1118" i="1" s="1"/>
  <c r="D1117" i="1"/>
  <c r="L1117" i="1" s="1"/>
  <c r="D1116" i="1"/>
  <c r="L1116" i="1" s="1"/>
  <c r="D1115" i="1"/>
  <c r="L1115" i="1" s="1"/>
  <c r="D1114" i="1"/>
  <c r="L1114" i="1" s="1"/>
  <c r="D1113" i="1"/>
  <c r="L1113" i="1" s="1"/>
  <c r="D1112" i="1"/>
  <c r="L1112" i="1" s="1"/>
  <c r="D1111" i="1"/>
  <c r="L1111" i="1" s="1"/>
  <c r="D1110" i="1"/>
  <c r="L1110" i="1" s="1"/>
  <c r="D1109" i="1"/>
  <c r="L1109" i="1" s="1"/>
  <c r="D1108" i="1"/>
  <c r="L1108" i="1" s="1"/>
  <c r="D1107" i="1"/>
  <c r="L1107" i="1" s="1"/>
  <c r="D1106" i="1"/>
  <c r="L1106" i="1" s="1"/>
  <c r="D1105" i="1"/>
  <c r="L1105" i="1" s="1"/>
  <c r="D1104" i="1"/>
  <c r="L1104" i="1" s="1"/>
  <c r="D1103" i="1"/>
  <c r="L1103" i="1" s="1"/>
  <c r="D1102" i="1"/>
  <c r="L1102" i="1" s="1"/>
  <c r="D1101" i="1"/>
  <c r="L1101" i="1" s="1"/>
  <c r="D1100" i="1"/>
  <c r="L1100" i="1" s="1"/>
  <c r="D1099" i="1"/>
  <c r="L1099" i="1" s="1"/>
  <c r="D1098" i="1"/>
  <c r="L1098" i="1" s="1"/>
  <c r="D1097" i="1"/>
  <c r="L1097" i="1" s="1"/>
  <c r="D1096" i="1"/>
  <c r="L1096" i="1" s="1"/>
  <c r="D1095" i="1"/>
  <c r="L1095" i="1" s="1"/>
  <c r="D1094" i="1"/>
  <c r="L1094" i="1" s="1"/>
  <c r="D1093" i="1"/>
  <c r="L1093" i="1" s="1"/>
  <c r="D1092" i="1"/>
  <c r="L1092" i="1" s="1"/>
  <c r="D1091" i="1"/>
  <c r="L1091" i="1" s="1"/>
  <c r="D1090" i="1"/>
  <c r="L1090" i="1" s="1"/>
  <c r="D1089" i="1"/>
  <c r="L1089" i="1" s="1"/>
  <c r="D1088" i="1"/>
  <c r="L1088" i="1" s="1"/>
  <c r="D1087" i="1"/>
  <c r="L1087" i="1" s="1"/>
  <c r="D1086" i="1"/>
  <c r="L1086" i="1" s="1"/>
  <c r="D1085" i="1"/>
  <c r="L1085" i="1" s="1"/>
  <c r="D1084" i="1"/>
  <c r="L1084" i="1" s="1"/>
  <c r="D1083" i="1"/>
  <c r="L1083" i="1" s="1"/>
  <c r="D1082" i="1"/>
  <c r="L1082" i="1" s="1"/>
  <c r="D1081" i="1"/>
  <c r="L1081" i="1" s="1"/>
  <c r="D1080" i="1"/>
  <c r="L1080" i="1" s="1"/>
  <c r="D1079" i="1"/>
  <c r="L1079" i="1" s="1"/>
  <c r="D1078" i="1"/>
  <c r="L1078" i="1" s="1"/>
  <c r="D1077" i="1"/>
  <c r="L1077" i="1" s="1"/>
  <c r="D1076" i="1"/>
  <c r="L1076" i="1" s="1"/>
  <c r="D1075" i="1"/>
  <c r="L1075" i="1" s="1"/>
  <c r="D1074" i="1"/>
  <c r="L1074" i="1" s="1"/>
  <c r="D1073" i="1"/>
  <c r="L1073" i="1" s="1"/>
  <c r="D1072" i="1"/>
  <c r="L1072" i="1" s="1"/>
  <c r="D1071" i="1"/>
  <c r="L1071" i="1" s="1"/>
  <c r="D1070" i="1"/>
  <c r="L1070" i="1" s="1"/>
  <c r="D1069" i="1"/>
  <c r="L1069" i="1" s="1"/>
  <c r="D1068" i="1"/>
  <c r="L1068" i="1" s="1"/>
  <c r="D1067" i="1"/>
  <c r="L1067" i="1" s="1"/>
  <c r="D1066" i="1"/>
  <c r="L1066" i="1" s="1"/>
  <c r="D1065" i="1"/>
  <c r="L1065" i="1" s="1"/>
  <c r="D1064" i="1"/>
  <c r="L1064" i="1" s="1"/>
  <c r="D1063" i="1"/>
  <c r="L1063" i="1" s="1"/>
  <c r="D1062" i="1"/>
  <c r="L1062" i="1" s="1"/>
  <c r="D1061" i="1"/>
  <c r="L1061" i="1" s="1"/>
  <c r="D1060" i="1"/>
  <c r="L1060" i="1" s="1"/>
  <c r="D1059" i="1"/>
  <c r="L1059" i="1" s="1"/>
  <c r="D1058" i="1"/>
  <c r="L1058" i="1" s="1"/>
  <c r="D1057" i="1"/>
  <c r="L1057" i="1" s="1"/>
  <c r="D1056" i="1"/>
  <c r="L1056" i="1" s="1"/>
  <c r="D1055" i="1"/>
  <c r="L1055" i="1" s="1"/>
  <c r="D1054" i="1"/>
  <c r="L1054" i="1" s="1"/>
  <c r="D1053" i="1"/>
  <c r="L1053" i="1" s="1"/>
  <c r="D1052" i="1"/>
  <c r="L1052" i="1" s="1"/>
  <c r="D1051" i="1"/>
  <c r="L1051" i="1" s="1"/>
  <c r="D1050" i="1"/>
  <c r="L1050" i="1" s="1"/>
  <c r="D1049" i="1"/>
  <c r="L1049" i="1" s="1"/>
  <c r="D1048" i="1"/>
  <c r="L1048" i="1" s="1"/>
  <c r="D1047" i="1"/>
  <c r="L1047" i="1" s="1"/>
  <c r="D1046" i="1"/>
  <c r="L1046" i="1" s="1"/>
  <c r="D1045" i="1"/>
  <c r="L1045" i="1" s="1"/>
  <c r="D1044" i="1"/>
  <c r="L1044" i="1" s="1"/>
  <c r="D1043" i="1"/>
  <c r="L1043" i="1" s="1"/>
  <c r="D1042" i="1"/>
  <c r="L1042" i="1" s="1"/>
  <c r="D1041" i="1"/>
  <c r="L1041" i="1" s="1"/>
  <c r="D1040" i="1"/>
  <c r="L1040" i="1" s="1"/>
  <c r="D1039" i="1"/>
  <c r="L1039" i="1" s="1"/>
  <c r="D1038" i="1"/>
  <c r="L1038" i="1" s="1"/>
  <c r="D1037" i="1"/>
  <c r="L1037" i="1" s="1"/>
  <c r="D1036" i="1"/>
  <c r="L1036" i="1" s="1"/>
  <c r="D1035" i="1"/>
  <c r="L1035" i="1" s="1"/>
  <c r="D1034" i="1"/>
  <c r="L1034" i="1" s="1"/>
  <c r="D1033" i="1"/>
  <c r="L1033" i="1" s="1"/>
  <c r="D1032" i="1"/>
  <c r="L1032" i="1" s="1"/>
  <c r="D1031" i="1"/>
  <c r="L1031" i="1" s="1"/>
  <c r="D1030" i="1"/>
  <c r="L1030" i="1" s="1"/>
  <c r="D1029" i="1"/>
  <c r="L1029" i="1" s="1"/>
  <c r="D1028" i="1"/>
  <c r="L1028" i="1" s="1"/>
  <c r="D1027" i="1"/>
  <c r="L1027" i="1" s="1"/>
  <c r="D1026" i="1"/>
  <c r="L1026" i="1" s="1"/>
  <c r="D1025" i="1"/>
  <c r="L1025" i="1" s="1"/>
  <c r="D1024" i="1"/>
  <c r="L1024" i="1" s="1"/>
  <c r="D1023" i="1"/>
  <c r="L1023" i="1" s="1"/>
  <c r="D1022" i="1"/>
  <c r="L1022" i="1" s="1"/>
  <c r="D1021" i="1"/>
  <c r="L1021" i="1" s="1"/>
  <c r="D1020" i="1"/>
  <c r="L1020" i="1" s="1"/>
  <c r="D1019" i="1"/>
  <c r="L1019" i="1" s="1"/>
  <c r="D1018" i="1"/>
  <c r="L1018" i="1" s="1"/>
  <c r="D1017" i="1"/>
  <c r="L1017" i="1" s="1"/>
  <c r="D1016" i="1"/>
  <c r="L1016" i="1" s="1"/>
  <c r="D1015" i="1"/>
  <c r="L1015" i="1" s="1"/>
  <c r="D1014" i="1"/>
  <c r="L1014" i="1" s="1"/>
  <c r="D1013" i="1"/>
  <c r="L1013" i="1" s="1"/>
  <c r="D1012" i="1"/>
  <c r="L1012" i="1" s="1"/>
  <c r="D1011" i="1"/>
  <c r="L1011" i="1" s="1"/>
  <c r="D1010" i="1"/>
  <c r="L1010" i="1" s="1"/>
  <c r="D1009" i="1"/>
  <c r="L1009" i="1" s="1"/>
  <c r="D1008" i="1"/>
  <c r="L1008" i="1" s="1"/>
  <c r="D1007" i="1"/>
  <c r="L1007" i="1" s="1"/>
  <c r="D1006" i="1"/>
  <c r="L1006" i="1" s="1"/>
  <c r="D1005" i="1"/>
  <c r="L1005" i="1" s="1"/>
  <c r="D1004" i="1"/>
  <c r="L1004" i="1" s="1"/>
  <c r="D1003" i="1"/>
  <c r="L1003" i="1" s="1"/>
  <c r="D1002" i="1"/>
  <c r="L1002" i="1" s="1"/>
  <c r="D1001" i="1"/>
  <c r="L1001" i="1" s="1"/>
  <c r="D1000" i="1"/>
  <c r="L1000" i="1" s="1"/>
  <c r="D999" i="1"/>
  <c r="L999" i="1" s="1"/>
  <c r="D998" i="1"/>
  <c r="L998" i="1" s="1"/>
  <c r="D997" i="1"/>
  <c r="L997" i="1" s="1"/>
  <c r="D996" i="1"/>
  <c r="L996" i="1" s="1"/>
  <c r="D995" i="1"/>
  <c r="L995" i="1" s="1"/>
  <c r="D994" i="1"/>
  <c r="L994" i="1" s="1"/>
  <c r="D993" i="1"/>
  <c r="L993" i="1" s="1"/>
  <c r="D992" i="1"/>
  <c r="L992" i="1" s="1"/>
  <c r="D991" i="1"/>
  <c r="L991" i="1" s="1"/>
  <c r="D990" i="1"/>
  <c r="L990" i="1" s="1"/>
  <c r="D989" i="1"/>
  <c r="L989" i="1" s="1"/>
  <c r="D988" i="1"/>
  <c r="L988" i="1" s="1"/>
  <c r="D987" i="1"/>
  <c r="L987" i="1" s="1"/>
  <c r="D986" i="1"/>
  <c r="L986" i="1" s="1"/>
  <c r="D985" i="1"/>
  <c r="L985" i="1" s="1"/>
  <c r="D984" i="1"/>
  <c r="L984" i="1" s="1"/>
  <c r="D983" i="1"/>
  <c r="L983" i="1" s="1"/>
  <c r="D982" i="1"/>
  <c r="L982" i="1" s="1"/>
  <c r="D981" i="1"/>
  <c r="L981" i="1" s="1"/>
  <c r="D980" i="1"/>
  <c r="L980" i="1" s="1"/>
  <c r="D979" i="1"/>
  <c r="L979" i="1" s="1"/>
  <c r="D978" i="1"/>
  <c r="L978" i="1" s="1"/>
  <c r="D977" i="1"/>
  <c r="L977" i="1" s="1"/>
  <c r="D976" i="1"/>
  <c r="L976" i="1" s="1"/>
  <c r="D975" i="1"/>
  <c r="L975" i="1" s="1"/>
  <c r="D974" i="1"/>
  <c r="L974" i="1" s="1"/>
  <c r="D973" i="1"/>
  <c r="L973" i="1" s="1"/>
  <c r="D972" i="1"/>
  <c r="L972" i="1" s="1"/>
  <c r="D971" i="1"/>
  <c r="L971" i="1" s="1"/>
  <c r="D970" i="1"/>
  <c r="L970" i="1" s="1"/>
  <c r="D969" i="1"/>
  <c r="L969" i="1" s="1"/>
  <c r="D968" i="1"/>
  <c r="L968" i="1" s="1"/>
  <c r="D967" i="1"/>
  <c r="L967" i="1" s="1"/>
  <c r="D966" i="1"/>
  <c r="L966" i="1" s="1"/>
  <c r="D965" i="1"/>
  <c r="L965" i="1" s="1"/>
  <c r="D964" i="1"/>
  <c r="L964" i="1" s="1"/>
  <c r="D963" i="1"/>
  <c r="L963" i="1" s="1"/>
  <c r="D962" i="1"/>
  <c r="L962" i="1" s="1"/>
  <c r="D961" i="1"/>
  <c r="L961" i="1" s="1"/>
  <c r="D960" i="1"/>
  <c r="L960" i="1" s="1"/>
  <c r="D959" i="1"/>
  <c r="L959" i="1" s="1"/>
  <c r="D958" i="1"/>
  <c r="L958" i="1" s="1"/>
  <c r="D957" i="1"/>
  <c r="L957" i="1" s="1"/>
  <c r="D956" i="1"/>
  <c r="L956" i="1" s="1"/>
  <c r="D955" i="1"/>
  <c r="L955" i="1" s="1"/>
  <c r="D954" i="1"/>
  <c r="L954" i="1" s="1"/>
  <c r="D953" i="1"/>
  <c r="L953" i="1" s="1"/>
  <c r="D952" i="1"/>
  <c r="L952" i="1" s="1"/>
  <c r="D951" i="1"/>
  <c r="L951" i="1" s="1"/>
  <c r="D950" i="1"/>
  <c r="L950" i="1" s="1"/>
  <c r="D949" i="1"/>
  <c r="L949" i="1" s="1"/>
  <c r="D948" i="1"/>
  <c r="L948" i="1" s="1"/>
  <c r="D947" i="1"/>
  <c r="L947" i="1" s="1"/>
  <c r="D946" i="1"/>
  <c r="L946" i="1" s="1"/>
  <c r="D945" i="1"/>
  <c r="L945" i="1" s="1"/>
  <c r="D944" i="1"/>
  <c r="L944" i="1" s="1"/>
  <c r="D943" i="1"/>
  <c r="L943" i="1" s="1"/>
  <c r="D942" i="1"/>
  <c r="L942" i="1" s="1"/>
  <c r="D941" i="1"/>
  <c r="L941" i="1" s="1"/>
  <c r="D940" i="1"/>
  <c r="L940" i="1" s="1"/>
  <c r="D939" i="1"/>
  <c r="L939" i="1" s="1"/>
  <c r="D938" i="1"/>
  <c r="L938" i="1" s="1"/>
  <c r="D937" i="1"/>
  <c r="L937" i="1" s="1"/>
  <c r="D936" i="1"/>
  <c r="L936" i="1" s="1"/>
  <c r="D935" i="1"/>
  <c r="L935" i="1" s="1"/>
  <c r="D934" i="1"/>
  <c r="L934" i="1" s="1"/>
  <c r="D933" i="1"/>
  <c r="L933" i="1" s="1"/>
  <c r="D932" i="1"/>
  <c r="L932" i="1" s="1"/>
  <c r="D931" i="1"/>
  <c r="L931" i="1" s="1"/>
  <c r="D930" i="1"/>
  <c r="L930" i="1" s="1"/>
  <c r="D929" i="1"/>
  <c r="L929" i="1" s="1"/>
  <c r="D928" i="1"/>
  <c r="L928" i="1" s="1"/>
  <c r="D927" i="1"/>
  <c r="L927" i="1" s="1"/>
  <c r="D926" i="1"/>
  <c r="L926" i="1" s="1"/>
  <c r="D925" i="1"/>
  <c r="L925" i="1" s="1"/>
  <c r="D924" i="1"/>
  <c r="L924" i="1" s="1"/>
  <c r="D923" i="1"/>
  <c r="L923" i="1" s="1"/>
  <c r="D922" i="1"/>
  <c r="L922" i="1" s="1"/>
  <c r="D921" i="1"/>
  <c r="L921" i="1" s="1"/>
  <c r="D920" i="1"/>
  <c r="L920" i="1" s="1"/>
  <c r="D919" i="1"/>
  <c r="L919" i="1" s="1"/>
  <c r="D918" i="1"/>
  <c r="L918" i="1" s="1"/>
  <c r="D917" i="1"/>
  <c r="L917" i="1" s="1"/>
  <c r="D916" i="1"/>
  <c r="L916" i="1" s="1"/>
  <c r="D915" i="1"/>
  <c r="L915" i="1" s="1"/>
  <c r="D914" i="1"/>
  <c r="L914" i="1" s="1"/>
  <c r="D913" i="1"/>
  <c r="L913" i="1" s="1"/>
  <c r="D912" i="1"/>
  <c r="L912" i="1" s="1"/>
  <c r="D911" i="1"/>
  <c r="L911" i="1" s="1"/>
  <c r="D910" i="1"/>
  <c r="L910" i="1" s="1"/>
  <c r="D909" i="1"/>
  <c r="L909" i="1" s="1"/>
  <c r="D908" i="1"/>
  <c r="L908" i="1" s="1"/>
  <c r="D907" i="1"/>
  <c r="L907" i="1" s="1"/>
  <c r="D906" i="1"/>
  <c r="L906" i="1" s="1"/>
  <c r="D905" i="1"/>
  <c r="L905" i="1" s="1"/>
  <c r="D904" i="1"/>
  <c r="L904" i="1" s="1"/>
  <c r="D903" i="1"/>
  <c r="L903" i="1" s="1"/>
  <c r="D902" i="1"/>
  <c r="L902" i="1" s="1"/>
  <c r="D901" i="1"/>
  <c r="L901" i="1" s="1"/>
  <c r="D900" i="1"/>
  <c r="L900" i="1" s="1"/>
  <c r="D899" i="1"/>
  <c r="L899" i="1" s="1"/>
  <c r="D898" i="1"/>
  <c r="L898" i="1" s="1"/>
  <c r="D897" i="1"/>
  <c r="L897" i="1" s="1"/>
  <c r="D896" i="1"/>
  <c r="L896" i="1" s="1"/>
  <c r="D895" i="1"/>
  <c r="L895" i="1" s="1"/>
  <c r="D894" i="1"/>
  <c r="L894" i="1" s="1"/>
  <c r="D893" i="1"/>
  <c r="L893" i="1" s="1"/>
  <c r="D892" i="1"/>
  <c r="L892" i="1" s="1"/>
  <c r="D891" i="1"/>
  <c r="L891" i="1" s="1"/>
  <c r="D890" i="1"/>
  <c r="L890" i="1" s="1"/>
  <c r="D889" i="1"/>
  <c r="L889" i="1" s="1"/>
  <c r="D888" i="1"/>
  <c r="L888" i="1" s="1"/>
  <c r="D887" i="1"/>
  <c r="L887" i="1" s="1"/>
  <c r="D886" i="1"/>
  <c r="L886" i="1" s="1"/>
  <c r="D885" i="1"/>
  <c r="L885" i="1" s="1"/>
  <c r="D884" i="1"/>
  <c r="L884" i="1" s="1"/>
  <c r="D883" i="1"/>
  <c r="L883" i="1" s="1"/>
  <c r="D882" i="1"/>
  <c r="L882" i="1" s="1"/>
  <c r="D881" i="1"/>
  <c r="L881" i="1" s="1"/>
  <c r="D880" i="1"/>
  <c r="L880" i="1" s="1"/>
  <c r="D879" i="1"/>
  <c r="L879" i="1" s="1"/>
  <c r="D878" i="1"/>
  <c r="L878" i="1" s="1"/>
  <c r="D877" i="1"/>
  <c r="L877" i="1" s="1"/>
  <c r="D876" i="1"/>
  <c r="L876" i="1" s="1"/>
  <c r="D875" i="1"/>
  <c r="L875" i="1" s="1"/>
  <c r="D874" i="1"/>
  <c r="L874" i="1" s="1"/>
  <c r="D873" i="1"/>
  <c r="L873" i="1" s="1"/>
  <c r="D872" i="1"/>
  <c r="L872" i="1" s="1"/>
  <c r="D871" i="1"/>
  <c r="L871" i="1" s="1"/>
  <c r="D870" i="1"/>
  <c r="L870" i="1" s="1"/>
  <c r="D869" i="1"/>
  <c r="L869" i="1" s="1"/>
  <c r="D868" i="1"/>
  <c r="L868" i="1" s="1"/>
  <c r="D867" i="1"/>
  <c r="L867" i="1" s="1"/>
  <c r="D866" i="1"/>
  <c r="L866" i="1" s="1"/>
  <c r="D865" i="1"/>
  <c r="L865" i="1" s="1"/>
  <c r="D864" i="1"/>
  <c r="L864" i="1" s="1"/>
  <c r="D863" i="1"/>
  <c r="L863" i="1" s="1"/>
  <c r="D862" i="1"/>
  <c r="L862" i="1" s="1"/>
  <c r="D861" i="1"/>
  <c r="L861" i="1" s="1"/>
  <c r="D860" i="1"/>
  <c r="L860" i="1" s="1"/>
  <c r="D859" i="1"/>
  <c r="L859" i="1" s="1"/>
  <c r="D858" i="1"/>
  <c r="L858" i="1" s="1"/>
  <c r="D857" i="1"/>
  <c r="L857" i="1" s="1"/>
  <c r="D856" i="1"/>
  <c r="L856" i="1" s="1"/>
  <c r="D855" i="1"/>
  <c r="L855" i="1" s="1"/>
  <c r="D854" i="1"/>
  <c r="L854" i="1" s="1"/>
  <c r="D853" i="1"/>
  <c r="L853" i="1" s="1"/>
  <c r="D852" i="1"/>
  <c r="L852" i="1" s="1"/>
  <c r="D851" i="1"/>
  <c r="L851" i="1" s="1"/>
  <c r="D850" i="1"/>
  <c r="L850" i="1" s="1"/>
  <c r="D849" i="1"/>
  <c r="L849" i="1" s="1"/>
  <c r="D848" i="1"/>
  <c r="L848" i="1" s="1"/>
  <c r="D847" i="1"/>
  <c r="L847" i="1" s="1"/>
  <c r="D846" i="1"/>
  <c r="L846" i="1" s="1"/>
  <c r="D845" i="1"/>
  <c r="L845" i="1" s="1"/>
  <c r="D844" i="1"/>
  <c r="L844" i="1" s="1"/>
  <c r="D843" i="1"/>
  <c r="L843" i="1" s="1"/>
  <c r="D842" i="1"/>
  <c r="L842" i="1" s="1"/>
  <c r="D841" i="1"/>
  <c r="L841" i="1" s="1"/>
  <c r="D840" i="1"/>
  <c r="L840" i="1" s="1"/>
  <c r="D839" i="1"/>
  <c r="L839" i="1" s="1"/>
  <c r="D838" i="1"/>
  <c r="L838" i="1" s="1"/>
  <c r="D837" i="1"/>
  <c r="L837" i="1" s="1"/>
  <c r="D836" i="1"/>
  <c r="L836" i="1" s="1"/>
  <c r="D835" i="1"/>
  <c r="L835" i="1" s="1"/>
  <c r="D834" i="1"/>
  <c r="L834" i="1" s="1"/>
  <c r="D833" i="1"/>
  <c r="L833" i="1" s="1"/>
  <c r="D832" i="1"/>
  <c r="L832" i="1" s="1"/>
  <c r="D831" i="1"/>
  <c r="L831" i="1" s="1"/>
  <c r="D830" i="1"/>
  <c r="L830" i="1" s="1"/>
  <c r="D829" i="1"/>
  <c r="L829" i="1" s="1"/>
  <c r="D828" i="1"/>
  <c r="L828" i="1" s="1"/>
  <c r="D827" i="1"/>
  <c r="L827" i="1" s="1"/>
  <c r="D826" i="1"/>
  <c r="L826" i="1" s="1"/>
  <c r="D825" i="1"/>
  <c r="L825" i="1" s="1"/>
  <c r="D824" i="1"/>
  <c r="L824" i="1" s="1"/>
  <c r="D823" i="1"/>
  <c r="L823" i="1" s="1"/>
  <c r="D822" i="1"/>
  <c r="L822" i="1" s="1"/>
  <c r="D821" i="1"/>
  <c r="L821" i="1" s="1"/>
  <c r="D820" i="1"/>
  <c r="L820" i="1" s="1"/>
  <c r="D819" i="1"/>
  <c r="L819" i="1" s="1"/>
  <c r="D818" i="1"/>
  <c r="L818" i="1" s="1"/>
  <c r="D817" i="1"/>
  <c r="L817" i="1" s="1"/>
  <c r="D816" i="1"/>
  <c r="L816" i="1" s="1"/>
  <c r="D815" i="1"/>
  <c r="L815" i="1" s="1"/>
  <c r="D814" i="1"/>
  <c r="L814" i="1" s="1"/>
  <c r="D813" i="1"/>
  <c r="L813" i="1" s="1"/>
  <c r="D812" i="1"/>
  <c r="L812" i="1" s="1"/>
  <c r="D811" i="1"/>
  <c r="L811" i="1" s="1"/>
  <c r="D810" i="1"/>
  <c r="L810" i="1" s="1"/>
  <c r="D809" i="1"/>
  <c r="L809" i="1" s="1"/>
  <c r="D808" i="1"/>
  <c r="L808" i="1" s="1"/>
  <c r="D807" i="1"/>
  <c r="L807" i="1" s="1"/>
  <c r="D806" i="1"/>
  <c r="L806" i="1" s="1"/>
  <c r="D805" i="1"/>
  <c r="L805" i="1" s="1"/>
  <c r="D804" i="1"/>
  <c r="L804" i="1" s="1"/>
  <c r="D803" i="1"/>
  <c r="L803" i="1" s="1"/>
  <c r="D802" i="1"/>
  <c r="L802" i="1" s="1"/>
  <c r="D801" i="1"/>
  <c r="L801" i="1" s="1"/>
  <c r="D800" i="1"/>
  <c r="L800" i="1" s="1"/>
  <c r="D799" i="1"/>
  <c r="L799" i="1" s="1"/>
  <c r="D798" i="1"/>
  <c r="L798" i="1" s="1"/>
  <c r="D797" i="1"/>
  <c r="L797" i="1" s="1"/>
  <c r="D796" i="1"/>
  <c r="L796" i="1" s="1"/>
  <c r="D795" i="1"/>
  <c r="L795" i="1" s="1"/>
  <c r="D794" i="1"/>
  <c r="L794" i="1" s="1"/>
  <c r="D793" i="1"/>
  <c r="L793" i="1" s="1"/>
  <c r="D792" i="1"/>
  <c r="L792" i="1" s="1"/>
  <c r="D791" i="1"/>
  <c r="L791" i="1" s="1"/>
  <c r="D790" i="1"/>
  <c r="L790" i="1" s="1"/>
  <c r="D789" i="1"/>
  <c r="L789" i="1" s="1"/>
  <c r="D788" i="1"/>
  <c r="L788" i="1" s="1"/>
  <c r="D787" i="1"/>
  <c r="L787" i="1" s="1"/>
  <c r="D786" i="1"/>
  <c r="L786" i="1" s="1"/>
  <c r="D785" i="1"/>
  <c r="L785" i="1" s="1"/>
  <c r="D784" i="1"/>
  <c r="L784" i="1" s="1"/>
  <c r="D783" i="1"/>
  <c r="L783" i="1" s="1"/>
  <c r="D782" i="1"/>
  <c r="L782" i="1" s="1"/>
  <c r="D781" i="1"/>
  <c r="L781" i="1" s="1"/>
  <c r="D780" i="1"/>
  <c r="L780" i="1" s="1"/>
  <c r="D779" i="1"/>
  <c r="L779" i="1" s="1"/>
  <c r="D778" i="1"/>
  <c r="L778" i="1" s="1"/>
  <c r="D777" i="1"/>
  <c r="L777" i="1" s="1"/>
  <c r="D776" i="1"/>
  <c r="L776" i="1" s="1"/>
  <c r="D775" i="1"/>
  <c r="L775" i="1" s="1"/>
  <c r="D774" i="1"/>
  <c r="L774" i="1" s="1"/>
  <c r="D773" i="1"/>
  <c r="L773" i="1" s="1"/>
  <c r="D772" i="1"/>
  <c r="L772" i="1" s="1"/>
  <c r="D771" i="1"/>
  <c r="L771" i="1" s="1"/>
  <c r="D770" i="1"/>
  <c r="L770" i="1" s="1"/>
  <c r="D769" i="1"/>
  <c r="L769" i="1" s="1"/>
  <c r="D768" i="1"/>
  <c r="L768" i="1" s="1"/>
  <c r="D767" i="1"/>
  <c r="L767" i="1" s="1"/>
  <c r="D766" i="1"/>
  <c r="L766" i="1" s="1"/>
  <c r="D765" i="1"/>
  <c r="L765" i="1" s="1"/>
  <c r="D764" i="1"/>
  <c r="L764" i="1" s="1"/>
  <c r="D763" i="1"/>
  <c r="L763" i="1" s="1"/>
  <c r="D762" i="1"/>
  <c r="L762" i="1" s="1"/>
  <c r="D761" i="1"/>
  <c r="L761" i="1" s="1"/>
  <c r="D760" i="1"/>
  <c r="L760" i="1" s="1"/>
  <c r="D759" i="1"/>
  <c r="L759" i="1" s="1"/>
  <c r="D758" i="1"/>
  <c r="L758" i="1" s="1"/>
  <c r="D757" i="1"/>
  <c r="L757" i="1" s="1"/>
  <c r="D756" i="1"/>
  <c r="L756" i="1" s="1"/>
  <c r="D755" i="1"/>
  <c r="L755" i="1" s="1"/>
  <c r="D754" i="1"/>
  <c r="L754" i="1" s="1"/>
  <c r="D753" i="1"/>
  <c r="L753" i="1" s="1"/>
  <c r="D752" i="1"/>
  <c r="L752" i="1" s="1"/>
  <c r="D751" i="1"/>
  <c r="L751" i="1" s="1"/>
  <c r="D750" i="1"/>
  <c r="L750" i="1" s="1"/>
  <c r="D749" i="1"/>
  <c r="L749" i="1" s="1"/>
  <c r="D748" i="1"/>
  <c r="L748" i="1" s="1"/>
  <c r="D747" i="1"/>
  <c r="L747" i="1" s="1"/>
  <c r="D746" i="1"/>
  <c r="L746" i="1" s="1"/>
  <c r="D745" i="1"/>
  <c r="L745" i="1" s="1"/>
  <c r="D744" i="1"/>
  <c r="L744" i="1" s="1"/>
  <c r="D743" i="1"/>
  <c r="L743" i="1" s="1"/>
  <c r="D742" i="1"/>
  <c r="L742" i="1" s="1"/>
  <c r="D741" i="1"/>
  <c r="L741" i="1" s="1"/>
  <c r="D740" i="1"/>
  <c r="L740" i="1" s="1"/>
  <c r="D739" i="1"/>
  <c r="L739" i="1" s="1"/>
  <c r="D738" i="1"/>
  <c r="L738" i="1" s="1"/>
  <c r="D737" i="1"/>
  <c r="L737" i="1" s="1"/>
  <c r="D736" i="1"/>
  <c r="L736" i="1" s="1"/>
  <c r="D735" i="1"/>
  <c r="L735" i="1" s="1"/>
  <c r="D734" i="1"/>
  <c r="L734" i="1" s="1"/>
  <c r="D733" i="1"/>
  <c r="L733" i="1" s="1"/>
  <c r="D732" i="1"/>
  <c r="L732" i="1" s="1"/>
  <c r="D731" i="1"/>
  <c r="L731" i="1" s="1"/>
  <c r="D730" i="1"/>
  <c r="L730" i="1" s="1"/>
  <c r="D729" i="1"/>
  <c r="L729" i="1" s="1"/>
  <c r="D728" i="1"/>
  <c r="L728" i="1" s="1"/>
  <c r="D727" i="1"/>
  <c r="L727" i="1" s="1"/>
  <c r="D726" i="1"/>
  <c r="L726" i="1" s="1"/>
  <c r="D725" i="1"/>
  <c r="L725" i="1" s="1"/>
  <c r="D724" i="1"/>
  <c r="L724" i="1" s="1"/>
  <c r="D723" i="1"/>
  <c r="L723" i="1" s="1"/>
  <c r="D722" i="1"/>
  <c r="L722" i="1" s="1"/>
  <c r="D721" i="1"/>
  <c r="L721" i="1" s="1"/>
  <c r="D720" i="1"/>
  <c r="L720" i="1" s="1"/>
  <c r="D719" i="1"/>
  <c r="L719" i="1" s="1"/>
  <c r="D718" i="1"/>
  <c r="L718" i="1" s="1"/>
  <c r="D717" i="1"/>
  <c r="L717" i="1" s="1"/>
  <c r="D716" i="1"/>
  <c r="L716" i="1" s="1"/>
  <c r="D715" i="1"/>
  <c r="L715" i="1" s="1"/>
  <c r="D714" i="1"/>
  <c r="L714" i="1" s="1"/>
  <c r="D713" i="1"/>
  <c r="L713" i="1" s="1"/>
  <c r="D712" i="1"/>
  <c r="L712" i="1" s="1"/>
  <c r="D711" i="1"/>
  <c r="L711" i="1" s="1"/>
  <c r="D710" i="1"/>
  <c r="L710" i="1" s="1"/>
  <c r="D709" i="1"/>
  <c r="L709" i="1" s="1"/>
  <c r="D708" i="1"/>
  <c r="L708" i="1" s="1"/>
  <c r="D707" i="1"/>
  <c r="L707" i="1" s="1"/>
  <c r="D706" i="1"/>
  <c r="L706" i="1" s="1"/>
  <c r="D705" i="1"/>
  <c r="L705" i="1" s="1"/>
  <c r="D704" i="1"/>
  <c r="L704" i="1" s="1"/>
  <c r="D703" i="1"/>
  <c r="L703" i="1" s="1"/>
  <c r="D702" i="1"/>
  <c r="L702" i="1" s="1"/>
  <c r="D701" i="1"/>
  <c r="L701" i="1" s="1"/>
  <c r="D700" i="1"/>
  <c r="L700" i="1" s="1"/>
  <c r="D699" i="1"/>
  <c r="L699" i="1" s="1"/>
  <c r="D698" i="1"/>
  <c r="L698" i="1" s="1"/>
  <c r="D697" i="1"/>
  <c r="L697" i="1" s="1"/>
  <c r="D696" i="1"/>
  <c r="L696" i="1" s="1"/>
  <c r="D695" i="1"/>
  <c r="L695" i="1" s="1"/>
  <c r="D694" i="1"/>
  <c r="L694" i="1" s="1"/>
  <c r="D693" i="1"/>
  <c r="L693" i="1" s="1"/>
  <c r="D692" i="1"/>
  <c r="L692" i="1" s="1"/>
  <c r="D691" i="1"/>
  <c r="L691" i="1" s="1"/>
  <c r="D690" i="1"/>
  <c r="L690" i="1" s="1"/>
  <c r="D689" i="1"/>
  <c r="L689" i="1" s="1"/>
  <c r="D688" i="1"/>
  <c r="L688" i="1" s="1"/>
  <c r="D687" i="1"/>
  <c r="L687" i="1" s="1"/>
  <c r="D686" i="1"/>
  <c r="L686" i="1" s="1"/>
  <c r="D685" i="1"/>
  <c r="L685" i="1" s="1"/>
  <c r="D684" i="1"/>
  <c r="L684" i="1" s="1"/>
  <c r="D683" i="1"/>
  <c r="L683" i="1" s="1"/>
  <c r="D682" i="1"/>
  <c r="L682" i="1" s="1"/>
  <c r="D681" i="1"/>
  <c r="L681" i="1" s="1"/>
  <c r="D680" i="1"/>
  <c r="L680" i="1" s="1"/>
  <c r="D679" i="1"/>
  <c r="L679" i="1" s="1"/>
  <c r="D678" i="1"/>
  <c r="L678" i="1" s="1"/>
  <c r="D677" i="1"/>
  <c r="L677" i="1" s="1"/>
  <c r="D676" i="1"/>
  <c r="L676" i="1" s="1"/>
  <c r="D675" i="1"/>
  <c r="L675" i="1" s="1"/>
  <c r="D674" i="1"/>
  <c r="L674" i="1" s="1"/>
  <c r="D673" i="1"/>
  <c r="L673" i="1" s="1"/>
  <c r="D672" i="1"/>
  <c r="L672" i="1" s="1"/>
  <c r="D671" i="1"/>
  <c r="L671" i="1" s="1"/>
  <c r="D670" i="1"/>
  <c r="L670" i="1" s="1"/>
  <c r="D669" i="1"/>
  <c r="L669" i="1" s="1"/>
  <c r="D668" i="1"/>
  <c r="L668" i="1" s="1"/>
  <c r="D667" i="1"/>
  <c r="L667" i="1" s="1"/>
  <c r="D666" i="1"/>
  <c r="L666" i="1" s="1"/>
  <c r="D665" i="1"/>
  <c r="L665" i="1" s="1"/>
  <c r="D664" i="1"/>
  <c r="L664" i="1" s="1"/>
  <c r="D663" i="1"/>
  <c r="L663" i="1" s="1"/>
  <c r="D662" i="1"/>
  <c r="L662" i="1" s="1"/>
  <c r="D661" i="1"/>
  <c r="L661" i="1" s="1"/>
  <c r="D660" i="1"/>
  <c r="L660" i="1" s="1"/>
  <c r="D659" i="1"/>
  <c r="L659" i="1" s="1"/>
  <c r="D658" i="1"/>
  <c r="L658" i="1" s="1"/>
  <c r="D657" i="1"/>
  <c r="L657" i="1" s="1"/>
  <c r="D656" i="1"/>
  <c r="L656" i="1" s="1"/>
  <c r="D655" i="1"/>
  <c r="L655" i="1" s="1"/>
  <c r="D654" i="1"/>
  <c r="L654" i="1" s="1"/>
  <c r="D653" i="1"/>
  <c r="L653" i="1" s="1"/>
  <c r="D652" i="1"/>
  <c r="L652" i="1" s="1"/>
  <c r="D651" i="1"/>
  <c r="L651" i="1" s="1"/>
  <c r="D650" i="1"/>
  <c r="L650" i="1" s="1"/>
  <c r="D649" i="1"/>
  <c r="L649" i="1" s="1"/>
  <c r="D648" i="1"/>
  <c r="L648" i="1" s="1"/>
  <c r="D647" i="1"/>
  <c r="L647" i="1" s="1"/>
  <c r="D646" i="1"/>
  <c r="L646" i="1" s="1"/>
  <c r="D645" i="1"/>
  <c r="L645" i="1" s="1"/>
  <c r="D644" i="1"/>
  <c r="L644" i="1" s="1"/>
  <c r="D643" i="1"/>
  <c r="L643" i="1" s="1"/>
  <c r="D642" i="1"/>
  <c r="L642" i="1" s="1"/>
  <c r="D641" i="1"/>
  <c r="L641" i="1" s="1"/>
  <c r="D640" i="1"/>
  <c r="L640" i="1" s="1"/>
  <c r="D639" i="1"/>
  <c r="L639" i="1" s="1"/>
  <c r="D638" i="1"/>
  <c r="L638" i="1" s="1"/>
  <c r="D637" i="1"/>
  <c r="L637" i="1" s="1"/>
  <c r="D636" i="1"/>
  <c r="L636" i="1" s="1"/>
  <c r="D635" i="1"/>
  <c r="L635" i="1" s="1"/>
  <c r="D634" i="1"/>
  <c r="L634" i="1" s="1"/>
  <c r="D633" i="1"/>
  <c r="L633" i="1" s="1"/>
  <c r="D632" i="1"/>
  <c r="L632" i="1" s="1"/>
  <c r="D631" i="1"/>
  <c r="L631" i="1" s="1"/>
  <c r="D630" i="1"/>
  <c r="L630" i="1" s="1"/>
  <c r="D629" i="1"/>
  <c r="L629" i="1" s="1"/>
  <c r="D628" i="1"/>
  <c r="L628" i="1" s="1"/>
  <c r="D627" i="1"/>
  <c r="L627" i="1" s="1"/>
  <c r="D626" i="1"/>
  <c r="L626" i="1" s="1"/>
  <c r="D625" i="1"/>
  <c r="L625" i="1" s="1"/>
  <c r="D624" i="1"/>
  <c r="L624" i="1" s="1"/>
  <c r="D623" i="1"/>
  <c r="L623" i="1" s="1"/>
  <c r="D622" i="1"/>
  <c r="L622" i="1" s="1"/>
  <c r="D621" i="1"/>
  <c r="L621" i="1" s="1"/>
  <c r="D620" i="1"/>
  <c r="L620" i="1" s="1"/>
  <c r="D619" i="1"/>
  <c r="L619" i="1" s="1"/>
  <c r="D618" i="1"/>
  <c r="L618" i="1" s="1"/>
  <c r="D617" i="1"/>
  <c r="L617" i="1" s="1"/>
  <c r="D616" i="1"/>
  <c r="L616" i="1" s="1"/>
  <c r="D615" i="1"/>
  <c r="L615" i="1" s="1"/>
  <c r="D614" i="1"/>
  <c r="L614" i="1" s="1"/>
  <c r="D613" i="1"/>
  <c r="L613" i="1" s="1"/>
  <c r="D612" i="1"/>
  <c r="L612" i="1" s="1"/>
  <c r="D611" i="1"/>
  <c r="L611" i="1" s="1"/>
  <c r="D610" i="1"/>
  <c r="L610" i="1" s="1"/>
  <c r="D609" i="1"/>
  <c r="L609" i="1" s="1"/>
  <c r="D608" i="1"/>
  <c r="L608" i="1" s="1"/>
  <c r="D607" i="1"/>
  <c r="L607" i="1" s="1"/>
  <c r="D606" i="1"/>
  <c r="L606" i="1" s="1"/>
  <c r="D605" i="1"/>
  <c r="L605" i="1" s="1"/>
  <c r="D604" i="1"/>
  <c r="L604" i="1" s="1"/>
  <c r="D603" i="1"/>
  <c r="L603" i="1" s="1"/>
  <c r="D602" i="1"/>
  <c r="L602" i="1" s="1"/>
  <c r="D601" i="1"/>
  <c r="L601" i="1" s="1"/>
  <c r="D600" i="1"/>
  <c r="L600" i="1" s="1"/>
  <c r="D599" i="1"/>
  <c r="L599" i="1" s="1"/>
  <c r="D598" i="1"/>
  <c r="L598" i="1" s="1"/>
  <c r="D597" i="1"/>
  <c r="L597" i="1" s="1"/>
  <c r="D596" i="1"/>
  <c r="L596" i="1" s="1"/>
  <c r="D595" i="1"/>
  <c r="L595" i="1" s="1"/>
  <c r="D594" i="1"/>
  <c r="L594" i="1" s="1"/>
  <c r="D593" i="1"/>
  <c r="L593" i="1" s="1"/>
  <c r="D592" i="1"/>
  <c r="L592" i="1" s="1"/>
  <c r="D591" i="1"/>
  <c r="L591" i="1" s="1"/>
  <c r="D590" i="1"/>
  <c r="L590" i="1" s="1"/>
  <c r="D589" i="1"/>
  <c r="L589" i="1" s="1"/>
  <c r="D588" i="1"/>
  <c r="L588" i="1" s="1"/>
  <c r="D587" i="1"/>
  <c r="L587" i="1" s="1"/>
  <c r="D586" i="1"/>
  <c r="L586" i="1" s="1"/>
  <c r="D585" i="1"/>
  <c r="L585" i="1" s="1"/>
  <c r="D584" i="1"/>
  <c r="L584" i="1" s="1"/>
  <c r="D583" i="1"/>
  <c r="L583" i="1" s="1"/>
  <c r="D582" i="1"/>
  <c r="L582" i="1" s="1"/>
  <c r="D581" i="1"/>
  <c r="L581" i="1" s="1"/>
  <c r="D580" i="1"/>
  <c r="L580" i="1" s="1"/>
  <c r="D579" i="1"/>
  <c r="L579" i="1" s="1"/>
  <c r="D578" i="1"/>
  <c r="L578" i="1" s="1"/>
  <c r="D577" i="1"/>
  <c r="L577" i="1" s="1"/>
  <c r="D576" i="1"/>
  <c r="L576" i="1" s="1"/>
  <c r="D575" i="1"/>
  <c r="L575" i="1" s="1"/>
  <c r="D574" i="1"/>
  <c r="L574" i="1" s="1"/>
  <c r="D573" i="1"/>
  <c r="L573" i="1" s="1"/>
  <c r="D572" i="1"/>
  <c r="L572" i="1" s="1"/>
  <c r="D571" i="1"/>
  <c r="L571" i="1" s="1"/>
  <c r="D570" i="1"/>
  <c r="L570" i="1" s="1"/>
  <c r="D569" i="1"/>
  <c r="L569" i="1" s="1"/>
  <c r="D568" i="1"/>
  <c r="L568" i="1" s="1"/>
  <c r="D567" i="1"/>
  <c r="L567" i="1" s="1"/>
  <c r="D566" i="1"/>
  <c r="L566" i="1" s="1"/>
  <c r="D565" i="1"/>
  <c r="L565" i="1" s="1"/>
  <c r="D564" i="1"/>
  <c r="L564" i="1" s="1"/>
  <c r="D563" i="1"/>
  <c r="L563" i="1" s="1"/>
  <c r="D562" i="1"/>
  <c r="L562" i="1" s="1"/>
  <c r="D561" i="1"/>
  <c r="L561" i="1" s="1"/>
  <c r="D560" i="1"/>
  <c r="L560" i="1" s="1"/>
  <c r="D559" i="1"/>
  <c r="L559" i="1" s="1"/>
  <c r="D558" i="1"/>
  <c r="L558" i="1" s="1"/>
  <c r="D557" i="1"/>
  <c r="L557" i="1" s="1"/>
  <c r="D556" i="1"/>
  <c r="L556" i="1" s="1"/>
  <c r="D555" i="1"/>
  <c r="L555" i="1" s="1"/>
  <c r="D554" i="1"/>
  <c r="L554" i="1" s="1"/>
  <c r="D553" i="1"/>
  <c r="L553" i="1" s="1"/>
  <c r="D552" i="1"/>
  <c r="L552" i="1" s="1"/>
  <c r="D551" i="1"/>
  <c r="L551" i="1" s="1"/>
  <c r="D550" i="1"/>
  <c r="L550" i="1" s="1"/>
  <c r="D549" i="1"/>
  <c r="L549" i="1" s="1"/>
  <c r="D548" i="1"/>
  <c r="L548" i="1" s="1"/>
  <c r="D547" i="1"/>
  <c r="L547" i="1" s="1"/>
  <c r="D546" i="1"/>
  <c r="L546" i="1" s="1"/>
  <c r="D545" i="1"/>
  <c r="L545" i="1" s="1"/>
  <c r="D544" i="1"/>
  <c r="L544" i="1" s="1"/>
  <c r="D543" i="1"/>
  <c r="L543" i="1" s="1"/>
  <c r="D542" i="1"/>
  <c r="L542" i="1" s="1"/>
  <c r="D541" i="1"/>
  <c r="L541" i="1" s="1"/>
  <c r="D540" i="1"/>
  <c r="L540" i="1" s="1"/>
  <c r="D539" i="1"/>
  <c r="L539" i="1" s="1"/>
  <c r="D538" i="1"/>
  <c r="L538" i="1" s="1"/>
  <c r="D537" i="1"/>
  <c r="L537" i="1" s="1"/>
  <c r="D536" i="1"/>
  <c r="L536" i="1" s="1"/>
  <c r="D535" i="1"/>
  <c r="L535" i="1" s="1"/>
  <c r="D534" i="1"/>
  <c r="L534" i="1" s="1"/>
  <c r="D533" i="1"/>
  <c r="L533" i="1" s="1"/>
  <c r="D532" i="1"/>
  <c r="L532" i="1" s="1"/>
  <c r="D531" i="1"/>
  <c r="L531" i="1" s="1"/>
  <c r="D530" i="1"/>
  <c r="L530" i="1" s="1"/>
  <c r="D529" i="1"/>
  <c r="L529" i="1" s="1"/>
  <c r="D528" i="1"/>
  <c r="L528" i="1" s="1"/>
  <c r="D527" i="1"/>
  <c r="L527" i="1" s="1"/>
  <c r="D526" i="1"/>
  <c r="L526" i="1" s="1"/>
  <c r="D525" i="1"/>
  <c r="L525" i="1" s="1"/>
  <c r="D524" i="1"/>
  <c r="L524" i="1" s="1"/>
  <c r="D523" i="1"/>
  <c r="L523" i="1" s="1"/>
  <c r="D522" i="1"/>
  <c r="L522" i="1" s="1"/>
  <c r="D521" i="1"/>
  <c r="L521" i="1" s="1"/>
  <c r="D520" i="1"/>
  <c r="L520" i="1" s="1"/>
  <c r="D519" i="1"/>
  <c r="L519" i="1" s="1"/>
  <c r="D518" i="1"/>
  <c r="L518" i="1" s="1"/>
  <c r="D517" i="1"/>
  <c r="L517" i="1" s="1"/>
  <c r="D516" i="1"/>
  <c r="L516" i="1" s="1"/>
  <c r="D515" i="1"/>
  <c r="L515" i="1" s="1"/>
  <c r="D514" i="1"/>
  <c r="L514" i="1" s="1"/>
  <c r="D513" i="1"/>
  <c r="L513" i="1" s="1"/>
  <c r="D512" i="1"/>
  <c r="L512" i="1" s="1"/>
  <c r="D511" i="1"/>
  <c r="L511" i="1" s="1"/>
  <c r="D510" i="1"/>
  <c r="L510" i="1" s="1"/>
  <c r="D509" i="1"/>
  <c r="L509" i="1" s="1"/>
  <c r="D508" i="1"/>
  <c r="L508" i="1" s="1"/>
  <c r="D507" i="1"/>
  <c r="L507" i="1" s="1"/>
  <c r="D506" i="1"/>
  <c r="L506" i="1" s="1"/>
  <c r="D505" i="1"/>
  <c r="L505" i="1" s="1"/>
  <c r="D504" i="1"/>
  <c r="L504" i="1" s="1"/>
  <c r="D503" i="1"/>
  <c r="L503" i="1" s="1"/>
  <c r="D502" i="1"/>
  <c r="L502" i="1" s="1"/>
  <c r="D501" i="1"/>
  <c r="L501" i="1" s="1"/>
  <c r="D500" i="1"/>
  <c r="L500" i="1" s="1"/>
  <c r="D499" i="1"/>
  <c r="L499" i="1" s="1"/>
  <c r="D498" i="1"/>
  <c r="L498" i="1" s="1"/>
  <c r="D497" i="1"/>
  <c r="L497" i="1" s="1"/>
  <c r="D496" i="1"/>
  <c r="L496" i="1" s="1"/>
  <c r="D495" i="1"/>
  <c r="L495" i="1" s="1"/>
  <c r="D494" i="1"/>
  <c r="L494" i="1" s="1"/>
  <c r="D493" i="1"/>
  <c r="L493" i="1" s="1"/>
  <c r="D492" i="1"/>
  <c r="L492" i="1" s="1"/>
  <c r="D491" i="1"/>
  <c r="L491" i="1" s="1"/>
  <c r="D490" i="1"/>
  <c r="L490" i="1" s="1"/>
  <c r="D489" i="1"/>
  <c r="L489" i="1" s="1"/>
  <c r="D488" i="1"/>
  <c r="L488" i="1" s="1"/>
  <c r="D487" i="1"/>
  <c r="L487" i="1" s="1"/>
  <c r="D486" i="1"/>
  <c r="L486" i="1" s="1"/>
  <c r="D485" i="1"/>
  <c r="L485" i="1" s="1"/>
  <c r="D484" i="1"/>
  <c r="L484" i="1" s="1"/>
  <c r="D483" i="1"/>
  <c r="L483" i="1" s="1"/>
  <c r="D482" i="1"/>
  <c r="L482" i="1" s="1"/>
  <c r="D481" i="1"/>
  <c r="L481" i="1" s="1"/>
  <c r="D480" i="1"/>
  <c r="L480" i="1" s="1"/>
  <c r="D479" i="1"/>
  <c r="L479" i="1" s="1"/>
  <c r="D478" i="1"/>
  <c r="L478" i="1" s="1"/>
  <c r="D477" i="1"/>
  <c r="L477" i="1" s="1"/>
  <c r="D476" i="1"/>
  <c r="L476" i="1" s="1"/>
  <c r="D475" i="1"/>
  <c r="L475" i="1" s="1"/>
  <c r="D474" i="1"/>
  <c r="L474" i="1" s="1"/>
  <c r="D473" i="1"/>
  <c r="L473" i="1" s="1"/>
  <c r="D472" i="1"/>
  <c r="L472" i="1" s="1"/>
  <c r="D471" i="1"/>
  <c r="L471" i="1" s="1"/>
  <c r="D470" i="1"/>
  <c r="L470" i="1" s="1"/>
  <c r="D469" i="1"/>
  <c r="L469" i="1" s="1"/>
  <c r="D468" i="1"/>
  <c r="L468" i="1" s="1"/>
  <c r="D467" i="1"/>
  <c r="L467" i="1" s="1"/>
  <c r="D466" i="1"/>
  <c r="L466" i="1" s="1"/>
  <c r="D465" i="1"/>
  <c r="L465" i="1" s="1"/>
  <c r="D464" i="1"/>
  <c r="L464" i="1" s="1"/>
  <c r="D463" i="1"/>
  <c r="L463" i="1" s="1"/>
  <c r="D462" i="1"/>
  <c r="L462" i="1" s="1"/>
  <c r="D461" i="1"/>
  <c r="L461" i="1" s="1"/>
  <c r="D460" i="1"/>
  <c r="L460" i="1" s="1"/>
  <c r="D459" i="1"/>
  <c r="L459" i="1" s="1"/>
  <c r="D458" i="1"/>
  <c r="L458" i="1" s="1"/>
  <c r="D457" i="1"/>
  <c r="L457" i="1" s="1"/>
  <c r="D456" i="1"/>
  <c r="L456" i="1" s="1"/>
  <c r="D455" i="1"/>
  <c r="L455" i="1" s="1"/>
  <c r="D454" i="1"/>
  <c r="L454" i="1" s="1"/>
  <c r="D453" i="1"/>
  <c r="L453" i="1" s="1"/>
  <c r="D452" i="1"/>
  <c r="L452" i="1" s="1"/>
  <c r="D451" i="1"/>
  <c r="L451" i="1" s="1"/>
  <c r="D450" i="1"/>
  <c r="L450" i="1" s="1"/>
  <c r="D449" i="1"/>
  <c r="L449" i="1" s="1"/>
  <c r="D448" i="1"/>
  <c r="L448" i="1" s="1"/>
  <c r="D447" i="1"/>
  <c r="L447" i="1" s="1"/>
  <c r="D446" i="1"/>
  <c r="L446" i="1" s="1"/>
  <c r="D445" i="1"/>
  <c r="L445" i="1" s="1"/>
  <c r="D444" i="1"/>
  <c r="L444" i="1" s="1"/>
  <c r="D443" i="1"/>
  <c r="L443" i="1" s="1"/>
  <c r="D442" i="1"/>
  <c r="L442" i="1" s="1"/>
  <c r="D441" i="1"/>
  <c r="L441" i="1" s="1"/>
  <c r="D440" i="1"/>
  <c r="L440" i="1" s="1"/>
  <c r="D439" i="1"/>
  <c r="L439" i="1" s="1"/>
  <c r="D438" i="1"/>
  <c r="L438" i="1" s="1"/>
  <c r="D437" i="1"/>
  <c r="L437" i="1" s="1"/>
  <c r="D436" i="1"/>
  <c r="L436" i="1" s="1"/>
  <c r="D435" i="1"/>
  <c r="L435" i="1" s="1"/>
  <c r="D434" i="1"/>
  <c r="L434" i="1" s="1"/>
  <c r="D433" i="1"/>
  <c r="L433" i="1" s="1"/>
  <c r="D432" i="1"/>
  <c r="L432" i="1" s="1"/>
  <c r="D431" i="1"/>
  <c r="L431" i="1" s="1"/>
  <c r="D430" i="1"/>
  <c r="L430" i="1" s="1"/>
  <c r="D429" i="1"/>
  <c r="L429" i="1" s="1"/>
  <c r="D428" i="1"/>
  <c r="L428" i="1" s="1"/>
  <c r="D427" i="1"/>
  <c r="L427" i="1" s="1"/>
  <c r="D426" i="1"/>
  <c r="L426" i="1" s="1"/>
  <c r="D425" i="1"/>
  <c r="L425" i="1" s="1"/>
  <c r="D424" i="1"/>
  <c r="L424" i="1" s="1"/>
  <c r="D423" i="1"/>
  <c r="L423" i="1" s="1"/>
  <c r="D422" i="1"/>
  <c r="L422" i="1" s="1"/>
  <c r="D421" i="1"/>
  <c r="L421" i="1" s="1"/>
  <c r="D420" i="1"/>
  <c r="L420" i="1" s="1"/>
  <c r="D419" i="1"/>
  <c r="L419" i="1" s="1"/>
  <c r="D418" i="1"/>
  <c r="L418" i="1" s="1"/>
  <c r="D417" i="1"/>
  <c r="L417" i="1" s="1"/>
  <c r="D416" i="1"/>
  <c r="L416" i="1" s="1"/>
  <c r="D415" i="1"/>
  <c r="L415" i="1" s="1"/>
  <c r="D414" i="1"/>
  <c r="L414" i="1" s="1"/>
  <c r="D413" i="1"/>
  <c r="L413" i="1" s="1"/>
  <c r="D412" i="1"/>
  <c r="L412" i="1" s="1"/>
  <c r="D411" i="1"/>
  <c r="L411" i="1" s="1"/>
  <c r="D410" i="1"/>
  <c r="L410" i="1" s="1"/>
  <c r="D409" i="1"/>
  <c r="L409" i="1" s="1"/>
  <c r="D408" i="1"/>
  <c r="L408" i="1" s="1"/>
  <c r="D407" i="1"/>
  <c r="L407" i="1" s="1"/>
  <c r="D406" i="1"/>
  <c r="L406" i="1" s="1"/>
  <c r="D405" i="1"/>
  <c r="L405" i="1" s="1"/>
  <c r="D404" i="1"/>
  <c r="L404" i="1" s="1"/>
  <c r="D403" i="1"/>
  <c r="L403" i="1" s="1"/>
  <c r="D402" i="1"/>
  <c r="L402" i="1" s="1"/>
  <c r="D401" i="1"/>
  <c r="L401" i="1" s="1"/>
  <c r="D400" i="1"/>
  <c r="L400" i="1" s="1"/>
  <c r="D399" i="1"/>
  <c r="L399" i="1" s="1"/>
  <c r="D398" i="1"/>
  <c r="L398" i="1" s="1"/>
  <c r="D397" i="1"/>
  <c r="L397" i="1" s="1"/>
  <c r="D396" i="1"/>
  <c r="L396" i="1" s="1"/>
  <c r="D395" i="1"/>
  <c r="L395" i="1" s="1"/>
  <c r="D394" i="1"/>
  <c r="L394" i="1" s="1"/>
  <c r="D393" i="1"/>
  <c r="L393" i="1" s="1"/>
  <c r="D392" i="1"/>
  <c r="L392" i="1" s="1"/>
  <c r="D391" i="1"/>
  <c r="L391" i="1" s="1"/>
  <c r="D390" i="1"/>
  <c r="L390" i="1" s="1"/>
  <c r="D389" i="1"/>
  <c r="L389" i="1" s="1"/>
  <c r="D388" i="1"/>
  <c r="L388" i="1" s="1"/>
  <c r="D387" i="1"/>
  <c r="L387" i="1" s="1"/>
  <c r="D386" i="1"/>
  <c r="L386" i="1" s="1"/>
  <c r="D385" i="1"/>
  <c r="L385" i="1" s="1"/>
  <c r="D384" i="1"/>
  <c r="L384" i="1" s="1"/>
  <c r="D383" i="1"/>
  <c r="L383" i="1" s="1"/>
  <c r="D382" i="1"/>
  <c r="L382" i="1" s="1"/>
  <c r="D381" i="1"/>
  <c r="L381" i="1" s="1"/>
  <c r="D380" i="1"/>
  <c r="L380" i="1" s="1"/>
  <c r="D379" i="1"/>
  <c r="L379" i="1" s="1"/>
  <c r="D378" i="1"/>
  <c r="L378" i="1" s="1"/>
  <c r="D377" i="1"/>
  <c r="L377" i="1" s="1"/>
  <c r="D376" i="1"/>
  <c r="L376" i="1" s="1"/>
  <c r="D375" i="1"/>
  <c r="L375" i="1" s="1"/>
  <c r="D374" i="1"/>
  <c r="L374" i="1" s="1"/>
  <c r="D373" i="1"/>
  <c r="L373" i="1" s="1"/>
  <c r="D372" i="1"/>
  <c r="L372" i="1" s="1"/>
  <c r="D371" i="1"/>
  <c r="L371" i="1" s="1"/>
  <c r="D370" i="1"/>
  <c r="L370" i="1" s="1"/>
  <c r="D369" i="1"/>
  <c r="L369" i="1" s="1"/>
  <c r="D368" i="1"/>
  <c r="L368" i="1" s="1"/>
  <c r="D367" i="1"/>
  <c r="L367" i="1" s="1"/>
  <c r="D366" i="1"/>
  <c r="L366" i="1" s="1"/>
  <c r="D365" i="1"/>
  <c r="L365" i="1" s="1"/>
  <c r="D364" i="1"/>
  <c r="L364" i="1" s="1"/>
  <c r="D363" i="1"/>
  <c r="L363" i="1" s="1"/>
  <c r="D362" i="1"/>
  <c r="L362" i="1" s="1"/>
  <c r="D361" i="1"/>
  <c r="L361" i="1" s="1"/>
  <c r="D360" i="1"/>
  <c r="L360" i="1" s="1"/>
  <c r="D359" i="1"/>
  <c r="L359" i="1" s="1"/>
  <c r="D358" i="1"/>
  <c r="L358" i="1" s="1"/>
  <c r="D357" i="1"/>
  <c r="L357" i="1" s="1"/>
  <c r="D356" i="1"/>
  <c r="L356" i="1" s="1"/>
  <c r="D355" i="1"/>
  <c r="L355" i="1" s="1"/>
  <c r="D354" i="1"/>
  <c r="L354" i="1" s="1"/>
  <c r="D353" i="1"/>
  <c r="L353" i="1" s="1"/>
  <c r="D352" i="1"/>
  <c r="L352" i="1" s="1"/>
  <c r="D351" i="1"/>
  <c r="L351" i="1" s="1"/>
  <c r="D350" i="1"/>
  <c r="L350" i="1" s="1"/>
  <c r="D349" i="1"/>
  <c r="L349" i="1" s="1"/>
  <c r="D348" i="1"/>
  <c r="L348" i="1" s="1"/>
  <c r="D347" i="1"/>
  <c r="L347" i="1" s="1"/>
  <c r="D346" i="1"/>
  <c r="L346" i="1" s="1"/>
  <c r="D345" i="1"/>
  <c r="L345" i="1" s="1"/>
  <c r="D344" i="1"/>
  <c r="L344" i="1" s="1"/>
  <c r="D343" i="1"/>
  <c r="L343" i="1" s="1"/>
  <c r="D342" i="1"/>
  <c r="L342" i="1" s="1"/>
  <c r="D341" i="1"/>
  <c r="L341" i="1" s="1"/>
  <c r="D340" i="1"/>
  <c r="L340" i="1" s="1"/>
  <c r="D339" i="1"/>
  <c r="L339" i="1" s="1"/>
  <c r="D338" i="1"/>
  <c r="L338" i="1" s="1"/>
  <c r="D337" i="1"/>
  <c r="L337" i="1" s="1"/>
  <c r="D336" i="1"/>
  <c r="L336" i="1" s="1"/>
  <c r="D335" i="1"/>
  <c r="L335" i="1" s="1"/>
  <c r="D334" i="1"/>
  <c r="L334" i="1" s="1"/>
  <c r="D333" i="1"/>
  <c r="L333" i="1" s="1"/>
  <c r="D332" i="1"/>
  <c r="L332" i="1" s="1"/>
  <c r="D331" i="1"/>
  <c r="L331" i="1" s="1"/>
  <c r="D330" i="1"/>
  <c r="L330" i="1" s="1"/>
  <c r="D329" i="1"/>
  <c r="L329" i="1" s="1"/>
  <c r="D328" i="1"/>
  <c r="L328" i="1" s="1"/>
  <c r="D327" i="1"/>
  <c r="L327" i="1" s="1"/>
  <c r="D326" i="1"/>
  <c r="L326" i="1" s="1"/>
  <c r="D325" i="1"/>
  <c r="L325" i="1" s="1"/>
  <c r="D324" i="1"/>
  <c r="L324" i="1" s="1"/>
  <c r="D323" i="1"/>
  <c r="L323" i="1" s="1"/>
  <c r="D322" i="1"/>
  <c r="L322" i="1" s="1"/>
  <c r="D321" i="1"/>
  <c r="L321" i="1" s="1"/>
  <c r="D320" i="1"/>
  <c r="L320" i="1" s="1"/>
  <c r="D319" i="1"/>
  <c r="L319" i="1" s="1"/>
  <c r="D318" i="1"/>
  <c r="L318" i="1" s="1"/>
  <c r="D317" i="1"/>
  <c r="L317" i="1" s="1"/>
  <c r="D316" i="1"/>
  <c r="L316" i="1" s="1"/>
  <c r="D315" i="1"/>
  <c r="L315" i="1" s="1"/>
  <c r="D314" i="1"/>
  <c r="L314" i="1" s="1"/>
  <c r="D313" i="1"/>
  <c r="L313" i="1" s="1"/>
  <c r="D312" i="1"/>
  <c r="L312" i="1" s="1"/>
  <c r="D311" i="1"/>
  <c r="L311" i="1" s="1"/>
  <c r="D310" i="1"/>
  <c r="L310" i="1" s="1"/>
  <c r="D309" i="1"/>
  <c r="L309" i="1" s="1"/>
  <c r="D308" i="1"/>
  <c r="L308" i="1" s="1"/>
  <c r="D307" i="1"/>
  <c r="L307" i="1" s="1"/>
  <c r="D306" i="1"/>
  <c r="L306" i="1" s="1"/>
  <c r="D305" i="1"/>
  <c r="L305" i="1" s="1"/>
  <c r="D304" i="1"/>
  <c r="L304" i="1" s="1"/>
  <c r="D303" i="1"/>
  <c r="L303" i="1" s="1"/>
  <c r="D302" i="1"/>
  <c r="L302" i="1" s="1"/>
  <c r="D301" i="1"/>
  <c r="L301" i="1" s="1"/>
  <c r="D300" i="1"/>
  <c r="L300" i="1" s="1"/>
  <c r="D299" i="1"/>
  <c r="L299" i="1" s="1"/>
  <c r="D298" i="1"/>
  <c r="L298" i="1" s="1"/>
  <c r="D297" i="1"/>
  <c r="L297" i="1" s="1"/>
  <c r="D296" i="1"/>
  <c r="L296" i="1" s="1"/>
  <c r="D295" i="1"/>
  <c r="L295" i="1" s="1"/>
  <c r="D294" i="1"/>
  <c r="L294" i="1" s="1"/>
  <c r="D293" i="1"/>
  <c r="L293" i="1" s="1"/>
  <c r="D292" i="1"/>
  <c r="L292" i="1" s="1"/>
  <c r="D291" i="1"/>
  <c r="L291" i="1" s="1"/>
  <c r="D290" i="1"/>
  <c r="L290" i="1" s="1"/>
  <c r="D289" i="1"/>
  <c r="L289" i="1" s="1"/>
  <c r="D288" i="1"/>
  <c r="L288" i="1" s="1"/>
  <c r="D287" i="1"/>
  <c r="L287" i="1" s="1"/>
  <c r="D286" i="1"/>
  <c r="L286" i="1" s="1"/>
  <c r="D285" i="1"/>
  <c r="L285" i="1" s="1"/>
  <c r="D284" i="1"/>
  <c r="L284" i="1" s="1"/>
  <c r="D283" i="1"/>
  <c r="L283" i="1" s="1"/>
  <c r="D282" i="1"/>
  <c r="L282" i="1" s="1"/>
  <c r="D281" i="1"/>
  <c r="L281" i="1" s="1"/>
  <c r="D280" i="1"/>
  <c r="L280" i="1" s="1"/>
  <c r="D279" i="1"/>
  <c r="L279" i="1" s="1"/>
  <c r="D278" i="1"/>
  <c r="L278" i="1" s="1"/>
  <c r="D277" i="1"/>
  <c r="L277" i="1" s="1"/>
  <c r="D276" i="1"/>
  <c r="L276" i="1" s="1"/>
  <c r="D275" i="1"/>
  <c r="L275" i="1" s="1"/>
  <c r="D274" i="1"/>
  <c r="L274" i="1" s="1"/>
  <c r="D273" i="1"/>
  <c r="L273" i="1" s="1"/>
  <c r="D272" i="1"/>
  <c r="L272" i="1" s="1"/>
  <c r="D271" i="1"/>
  <c r="L271" i="1" s="1"/>
  <c r="D270" i="1"/>
  <c r="L270" i="1" s="1"/>
  <c r="D269" i="1"/>
  <c r="L269" i="1" s="1"/>
  <c r="D268" i="1"/>
  <c r="L268" i="1" s="1"/>
  <c r="D267" i="1"/>
  <c r="L267" i="1" s="1"/>
  <c r="D266" i="1"/>
  <c r="L266" i="1" s="1"/>
  <c r="D265" i="1"/>
  <c r="L265" i="1" s="1"/>
  <c r="D264" i="1"/>
  <c r="L264" i="1" s="1"/>
  <c r="D263" i="1"/>
  <c r="L263" i="1" s="1"/>
  <c r="D262" i="1"/>
  <c r="L262" i="1" s="1"/>
  <c r="D261" i="1"/>
  <c r="L261" i="1" s="1"/>
  <c r="D260" i="1"/>
  <c r="L260" i="1" s="1"/>
  <c r="D259" i="1"/>
  <c r="L259" i="1" s="1"/>
  <c r="D258" i="1"/>
  <c r="L258" i="1" s="1"/>
  <c r="D257" i="1"/>
  <c r="L257" i="1" s="1"/>
  <c r="D256" i="1"/>
  <c r="L256" i="1" s="1"/>
  <c r="D255" i="1"/>
  <c r="L255" i="1" s="1"/>
  <c r="D254" i="1"/>
  <c r="L254" i="1" s="1"/>
  <c r="D253" i="1"/>
  <c r="L253" i="1" s="1"/>
  <c r="D252" i="1"/>
  <c r="L252" i="1" s="1"/>
  <c r="D251" i="1"/>
  <c r="L251" i="1" s="1"/>
  <c r="D250" i="1"/>
  <c r="L250" i="1" s="1"/>
  <c r="D249" i="1"/>
  <c r="L249" i="1" s="1"/>
  <c r="D248" i="1"/>
  <c r="L248" i="1" s="1"/>
  <c r="D247" i="1"/>
  <c r="L247" i="1" s="1"/>
  <c r="D246" i="1"/>
  <c r="L246" i="1" s="1"/>
  <c r="D245" i="1"/>
  <c r="L245" i="1" s="1"/>
  <c r="D244" i="1"/>
  <c r="L244" i="1" s="1"/>
  <c r="D243" i="1"/>
  <c r="L243" i="1" s="1"/>
  <c r="D242" i="1"/>
  <c r="L242" i="1" s="1"/>
  <c r="D241" i="1"/>
  <c r="L241" i="1" s="1"/>
  <c r="D240" i="1"/>
  <c r="L240" i="1" s="1"/>
  <c r="D239" i="1"/>
  <c r="L239" i="1" s="1"/>
  <c r="D238" i="1"/>
  <c r="L238" i="1" s="1"/>
  <c r="D237" i="1"/>
  <c r="L237" i="1" s="1"/>
  <c r="D236" i="1"/>
  <c r="L236" i="1" s="1"/>
  <c r="D235" i="1"/>
  <c r="L235" i="1" s="1"/>
  <c r="D234" i="1"/>
  <c r="L234" i="1" s="1"/>
  <c r="D233" i="1"/>
  <c r="L233" i="1" s="1"/>
  <c r="D232" i="1"/>
  <c r="L232" i="1" s="1"/>
  <c r="D231" i="1"/>
  <c r="L231" i="1" s="1"/>
  <c r="D230" i="1"/>
  <c r="L230" i="1" s="1"/>
  <c r="D229" i="1"/>
  <c r="L229" i="1" s="1"/>
  <c r="D228" i="1"/>
  <c r="L228" i="1" s="1"/>
  <c r="D227" i="1"/>
  <c r="L227" i="1" s="1"/>
  <c r="D226" i="1"/>
  <c r="L226" i="1" s="1"/>
  <c r="D225" i="1"/>
  <c r="L225" i="1" s="1"/>
  <c r="D224" i="1"/>
  <c r="L224" i="1" s="1"/>
  <c r="D223" i="1"/>
  <c r="L223" i="1" s="1"/>
  <c r="D222" i="1"/>
  <c r="L222" i="1" s="1"/>
  <c r="D221" i="1"/>
  <c r="L221" i="1" s="1"/>
  <c r="D220" i="1"/>
  <c r="L220" i="1" s="1"/>
  <c r="D219" i="1"/>
  <c r="L219" i="1" s="1"/>
  <c r="D218" i="1"/>
  <c r="L218" i="1" s="1"/>
  <c r="D217" i="1"/>
  <c r="L217" i="1" s="1"/>
  <c r="D216" i="1"/>
  <c r="L216" i="1" s="1"/>
  <c r="D215" i="1"/>
  <c r="L215" i="1" s="1"/>
  <c r="D214" i="1"/>
  <c r="L214" i="1" s="1"/>
  <c r="D213" i="1"/>
  <c r="L213" i="1" s="1"/>
  <c r="D212" i="1"/>
  <c r="L212" i="1" s="1"/>
  <c r="D211" i="1"/>
  <c r="L211" i="1" s="1"/>
  <c r="D210" i="1"/>
  <c r="L210" i="1" s="1"/>
  <c r="D209" i="1"/>
  <c r="L209" i="1" s="1"/>
  <c r="D208" i="1"/>
  <c r="L208" i="1" s="1"/>
  <c r="D207" i="1"/>
  <c r="L207" i="1" s="1"/>
  <c r="D206" i="1"/>
  <c r="L206" i="1" s="1"/>
  <c r="D205" i="1"/>
  <c r="L205" i="1" s="1"/>
  <c r="D204" i="1"/>
  <c r="L204" i="1" s="1"/>
  <c r="D203" i="1"/>
  <c r="L203" i="1" s="1"/>
  <c r="D202" i="1"/>
  <c r="L202" i="1" s="1"/>
  <c r="D201" i="1"/>
  <c r="L201" i="1" s="1"/>
  <c r="D200" i="1"/>
  <c r="L200" i="1" s="1"/>
  <c r="D199" i="1"/>
  <c r="L199" i="1" s="1"/>
  <c r="D198" i="1"/>
  <c r="L198" i="1" s="1"/>
  <c r="D197" i="1"/>
  <c r="L197" i="1" s="1"/>
  <c r="D196" i="1"/>
  <c r="L196" i="1" s="1"/>
  <c r="D195" i="1"/>
  <c r="L195" i="1" s="1"/>
  <c r="D194" i="1"/>
  <c r="L194" i="1" s="1"/>
  <c r="D193" i="1"/>
  <c r="L193" i="1" s="1"/>
  <c r="D192" i="1"/>
  <c r="L192" i="1" s="1"/>
  <c r="D191" i="1"/>
  <c r="L191" i="1" s="1"/>
  <c r="D190" i="1"/>
  <c r="L190" i="1" s="1"/>
  <c r="D189" i="1"/>
  <c r="L189" i="1" s="1"/>
  <c r="D188" i="1"/>
  <c r="L188" i="1" s="1"/>
  <c r="D187" i="1"/>
  <c r="L187" i="1" s="1"/>
  <c r="D186" i="1"/>
  <c r="L186" i="1" s="1"/>
  <c r="D185" i="1"/>
  <c r="L185" i="1" s="1"/>
  <c r="D184" i="1"/>
  <c r="L184" i="1" s="1"/>
  <c r="D183" i="1"/>
  <c r="L183" i="1" s="1"/>
  <c r="D182" i="1"/>
  <c r="L182" i="1" s="1"/>
  <c r="D181" i="1"/>
  <c r="L181" i="1" s="1"/>
  <c r="D180" i="1"/>
  <c r="L180" i="1" s="1"/>
  <c r="D179" i="1"/>
  <c r="L179" i="1" s="1"/>
  <c r="D178" i="1"/>
  <c r="L178" i="1" s="1"/>
  <c r="D177" i="1"/>
  <c r="L177" i="1" s="1"/>
  <c r="D176" i="1"/>
  <c r="L176" i="1" s="1"/>
  <c r="D175" i="1"/>
  <c r="L175" i="1" s="1"/>
  <c r="D174" i="1"/>
  <c r="L174" i="1" s="1"/>
  <c r="D173" i="1"/>
  <c r="L173" i="1" s="1"/>
  <c r="D172" i="1"/>
  <c r="L172" i="1" s="1"/>
  <c r="D171" i="1"/>
  <c r="L171" i="1" s="1"/>
  <c r="D170" i="1"/>
  <c r="L170" i="1" s="1"/>
  <c r="D169" i="1"/>
  <c r="L169" i="1" s="1"/>
  <c r="D168" i="1"/>
  <c r="L168" i="1" s="1"/>
  <c r="D167" i="1"/>
  <c r="L167" i="1" s="1"/>
  <c r="D166" i="1"/>
  <c r="L166" i="1" s="1"/>
  <c r="D165" i="1"/>
  <c r="L165" i="1" s="1"/>
  <c r="D164" i="1"/>
  <c r="L164" i="1" s="1"/>
  <c r="D163" i="1"/>
  <c r="L163" i="1" s="1"/>
  <c r="D162" i="1"/>
  <c r="L162" i="1" s="1"/>
  <c r="D161" i="1"/>
  <c r="L161" i="1" s="1"/>
  <c r="D160" i="1"/>
  <c r="L160" i="1" s="1"/>
  <c r="D159" i="1"/>
  <c r="L159" i="1" s="1"/>
  <c r="D158" i="1"/>
  <c r="L158" i="1" s="1"/>
  <c r="D157" i="1"/>
  <c r="L157" i="1" s="1"/>
  <c r="D156" i="1"/>
  <c r="L156" i="1" s="1"/>
  <c r="D155" i="1"/>
  <c r="L155" i="1" s="1"/>
  <c r="D154" i="1"/>
  <c r="L154" i="1" s="1"/>
  <c r="D153" i="1"/>
  <c r="L153" i="1" s="1"/>
  <c r="D152" i="1"/>
  <c r="L152" i="1" s="1"/>
  <c r="D151" i="1"/>
  <c r="L151" i="1" s="1"/>
  <c r="D150" i="1"/>
  <c r="L150" i="1" s="1"/>
  <c r="D149" i="1"/>
  <c r="L149" i="1" s="1"/>
  <c r="D148" i="1"/>
  <c r="L148" i="1" s="1"/>
  <c r="D147" i="1"/>
  <c r="L147" i="1" s="1"/>
  <c r="D146" i="1"/>
  <c r="L146" i="1" s="1"/>
  <c r="D145" i="1"/>
  <c r="L145" i="1" s="1"/>
  <c r="D144" i="1"/>
  <c r="L144" i="1" s="1"/>
  <c r="D143" i="1"/>
  <c r="L143" i="1" s="1"/>
  <c r="D142" i="1"/>
  <c r="L142" i="1" s="1"/>
  <c r="D141" i="1"/>
  <c r="L141" i="1" s="1"/>
  <c r="D140" i="1"/>
  <c r="L140" i="1" s="1"/>
  <c r="D139" i="1"/>
  <c r="L139" i="1" s="1"/>
  <c r="D138" i="1"/>
  <c r="L138" i="1" s="1"/>
  <c r="D137" i="1"/>
  <c r="L137" i="1" s="1"/>
  <c r="D136" i="1"/>
  <c r="L136" i="1" s="1"/>
  <c r="D135" i="1"/>
  <c r="L135" i="1" s="1"/>
  <c r="D134" i="1"/>
  <c r="L134" i="1" s="1"/>
  <c r="D133" i="1"/>
  <c r="L133" i="1" s="1"/>
  <c r="D132" i="1"/>
  <c r="L132" i="1" s="1"/>
  <c r="D131" i="1"/>
  <c r="L131" i="1" s="1"/>
  <c r="D130" i="1"/>
  <c r="L130" i="1" s="1"/>
  <c r="D129" i="1"/>
  <c r="L129" i="1" s="1"/>
  <c r="D128" i="1"/>
  <c r="L128" i="1" s="1"/>
  <c r="D127" i="1"/>
  <c r="L127" i="1" s="1"/>
  <c r="D126" i="1"/>
  <c r="L126" i="1" s="1"/>
  <c r="D125" i="1"/>
  <c r="L125" i="1" s="1"/>
  <c r="D124" i="1"/>
  <c r="L124" i="1" s="1"/>
  <c r="D123" i="1"/>
  <c r="L123" i="1" s="1"/>
  <c r="D122" i="1"/>
  <c r="L122" i="1" s="1"/>
  <c r="D121" i="1"/>
  <c r="L121" i="1" s="1"/>
  <c r="D120" i="1"/>
  <c r="L120" i="1" s="1"/>
  <c r="D119" i="1"/>
  <c r="L119" i="1" s="1"/>
  <c r="D118" i="1"/>
  <c r="L118" i="1" s="1"/>
  <c r="D117" i="1"/>
  <c r="L117" i="1" s="1"/>
  <c r="D116" i="1"/>
  <c r="L116" i="1" s="1"/>
  <c r="D115" i="1"/>
  <c r="L115" i="1" s="1"/>
  <c r="D114" i="1"/>
  <c r="L114" i="1" s="1"/>
  <c r="D113" i="1"/>
  <c r="L113" i="1" s="1"/>
  <c r="D112" i="1"/>
  <c r="L112" i="1" s="1"/>
  <c r="D111" i="1"/>
  <c r="L111" i="1" s="1"/>
  <c r="D110" i="1"/>
  <c r="L110" i="1" s="1"/>
  <c r="D109" i="1"/>
  <c r="L109" i="1" s="1"/>
  <c r="D108" i="1"/>
  <c r="L108" i="1" s="1"/>
  <c r="D107" i="1"/>
  <c r="L107" i="1" s="1"/>
  <c r="D106" i="1"/>
  <c r="L106" i="1" s="1"/>
  <c r="D105" i="1"/>
  <c r="L105" i="1" s="1"/>
  <c r="D104" i="1"/>
  <c r="L104" i="1" s="1"/>
  <c r="D103" i="1"/>
  <c r="L103" i="1" s="1"/>
  <c r="D102" i="1"/>
  <c r="L102" i="1" s="1"/>
  <c r="D101" i="1"/>
  <c r="L101" i="1" s="1"/>
  <c r="D100" i="1"/>
  <c r="L100" i="1" s="1"/>
  <c r="D99" i="1"/>
  <c r="L99" i="1" s="1"/>
  <c r="D98" i="1"/>
  <c r="L98" i="1" s="1"/>
  <c r="D97" i="1"/>
  <c r="L97" i="1" s="1"/>
  <c r="D96" i="1"/>
  <c r="L96" i="1" s="1"/>
  <c r="D95" i="1"/>
  <c r="L95" i="1" s="1"/>
  <c r="D94" i="1"/>
  <c r="L94" i="1" s="1"/>
  <c r="D93" i="1"/>
  <c r="L93" i="1" s="1"/>
  <c r="D92" i="1"/>
  <c r="L92" i="1" s="1"/>
  <c r="D91" i="1"/>
  <c r="L91" i="1" s="1"/>
  <c r="D90" i="1"/>
  <c r="L90" i="1" s="1"/>
  <c r="D89" i="1"/>
  <c r="L89" i="1" s="1"/>
  <c r="D88" i="1"/>
  <c r="L88" i="1" s="1"/>
  <c r="D87" i="1"/>
  <c r="L87" i="1" s="1"/>
  <c r="D86" i="1"/>
  <c r="L86" i="1" s="1"/>
  <c r="D85" i="1"/>
  <c r="L85" i="1" s="1"/>
  <c r="D84" i="1"/>
  <c r="L84" i="1" s="1"/>
  <c r="D83" i="1"/>
  <c r="L83" i="1" s="1"/>
  <c r="D82" i="1"/>
  <c r="L82" i="1" s="1"/>
  <c r="D81" i="1"/>
  <c r="L81" i="1" s="1"/>
  <c r="D80" i="1"/>
  <c r="L80" i="1" s="1"/>
  <c r="D79" i="1"/>
  <c r="L79" i="1" s="1"/>
  <c r="D78" i="1"/>
  <c r="L78" i="1" s="1"/>
  <c r="D77" i="1"/>
  <c r="L77" i="1" s="1"/>
  <c r="D76" i="1"/>
  <c r="L76" i="1" s="1"/>
  <c r="D75" i="1"/>
  <c r="L75" i="1" s="1"/>
  <c r="D74" i="1"/>
  <c r="L74" i="1" s="1"/>
  <c r="D73" i="1"/>
  <c r="L73" i="1" s="1"/>
  <c r="D72" i="1"/>
  <c r="L72" i="1" s="1"/>
  <c r="D71" i="1"/>
  <c r="L71" i="1" s="1"/>
  <c r="D70" i="1"/>
  <c r="L70" i="1" s="1"/>
  <c r="D69" i="1"/>
  <c r="L69" i="1" s="1"/>
  <c r="D68" i="1"/>
  <c r="L68" i="1" s="1"/>
  <c r="D67" i="1"/>
  <c r="L67" i="1" s="1"/>
  <c r="D66" i="1"/>
  <c r="L66" i="1" s="1"/>
  <c r="D65" i="1"/>
  <c r="L65" i="1" s="1"/>
  <c r="D64" i="1"/>
  <c r="L64" i="1" s="1"/>
  <c r="D63" i="1"/>
  <c r="L63" i="1" s="1"/>
  <c r="D62" i="1"/>
  <c r="L62" i="1" s="1"/>
  <c r="D61" i="1"/>
  <c r="L61" i="1" s="1"/>
  <c r="D60" i="1"/>
  <c r="L60" i="1" s="1"/>
  <c r="D59" i="1"/>
  <c r="L59" i="1" s="1"/>
  <c r="D58" i="1"/>
  <c r="L58" i="1" s="1"/>
  <c r="D57" i="1"/>
  <c r="L57" i="1" s="1"/>
  <c r="D56" i="1"/>
  <c r="L56" i="1" s="1"/>
  <c r="D55" i="1"/>
  <c r="L55" i="1" s="1"/>
  <c r="D54" i="1"/>
  <c r="L54" i="1" s="1"/>
  <c r="D53" i="1"/>
  <c r="L53" i="1" s="1"/>
  <c r="D52" i="1"/>
  <c r="L52" i="1" s="1"/>
  <c r="D51" i="1"/>
  <c r="L51" i="1" s="1"/>
  <c r="D50" i="1"/>
  <c r="L50" i="1" s="1"/>
  <c r="D49" i="1"/>
  <c r="L49" i="1" s="1"/>
  <c r="D48" i="1"/>
  <c r="L48" i="1" s="1"/>
  <c r="D47" i="1"/>
  <c r="L47" i="1" s="1"/>
  <c r="D46" i="1"/>
  <c r="L46" i="1" s="1"/>
  <c r="D45" i="1"/>
  <c r="L45" i="1" s="1"/>
  <c r="D44" i="1"/>
  <c r="L44" i="1" s="1"/>
  <c r="D43" i="1"/>
  <c r="L43" i="1" s="1"/>
  <c r="D42" i="1"/>
  <c r="L42" i="1" s="1"/>
  <c r="D41" i="1"/>
  <c r="L41" i="1" s="1"/>
  <c r="D40" i="1"/>
  <c r="L40" i="1" s="1"/>
  <c r="D39" i="1"/>
  <c r="L39" i="1" s="1"/>
  <c r="D38" i="1"/>
  <c r="L38" i="1" s="1"/>
  <c r="D37" i="1"/>
  <c r="L37" i="1" s="1"/>
  <c r="D36" i="1"/>
  <c r="L36" i="1" s="1"/>
  <c r="D35" i="1"/>
  <c r="L35" i="1" s="1"/>
  <c r="D34" i="1"/>
  <c r="L34" i="1" s="1"/>
  <c r="D33" i="1"/>
  <c r="L33" i="1" s="1"/>
  <c r="D32" i="1"/>
  <c r="L32" i="1" s="1"/>
  <c r="D31" i="1"/>
  <c r="L31" i="1" s="1"/>
  <c r="D30" i="1"/>
  <c r="L30" i="1" s="1"/>
  <c r="D29" i="1"/>
  <c r="L29" i="1" s="1"/>
  <c r="D28" i="1"/>
  <c r="L28" i="1" s="1"/>
  <c r="D27" i="1"/>
  <c r="L27" i="1" s="1"/>
  <c r="D26" i="1"/>
  <c r="L26" i="1" s="1"/>
  <c r="D25" i="1"/>
  <c r="L25" i="1" s="1"/>
  <c r="D24" i="1"/>
  <c r="L24" i="1" s="1"/>
  <c r="D23" i="1"/>
  <c r="L23" i="1" s="1"/>
  <c r="D22" i="1"/>
  <c r="L22" i="1" s="1"/>
  <c r="D21" i="1"/>
  <c r="L21" i="1" s="1"/>
  <c r="D20" i="1"/>
  <c r="L20" i="1" s="1"/>
  <c r="D19" i="1"/>
  <c r="L19" i="1" s="1"/>
  <c r="D18" i="1"/>
  <c r="L18" i="1" s="1"/>
  <c r="D17" i="1"/>
  <c r="L17" i="1" s="1"/>
  <c r="D16" i="1"/>
  <c r="L16" i="1" s="1"/>
  <c r="D15" i="1"/>
  <c r="L15" i="1" s="1"/>
  <c r="D14" i="1"/>
  <c r="L14" i="1" s="1"/>
  <c r="D13" i="1"/>
  <c r="L13" i="1" s="1"/>
  <c r="D12" i="1"/>
  <c r="L12" i="1" s="1"/>
  <c r="D11" i="1"/>
  <c r="L11" i="1" s="1"/>
  <c r="D10" i="1"/>
  <c r="L10" i="1" s="1"/>
  <c r="D9" i="1"/>
  <c r="L9" i="1" s="1"/>
  <c r="D8" i="1"/>
  <c r="L8" i="1" s="1"/>
  <c r="D7" i="1"/>
  <c r="L7" i="1" s="1"/>
  <c r="D6" i="1"/>
  <c r="L6" i="1" s="1"/>
  <c r="D5" i="1"/>
  <c r="L5" i="1" s="1"/>
  <c r="D4" i="1"/>
  <c r="E5" i="1" s="1"/>
  <c r="G109" i="4" l="1"/>
  <c r="E6" i="1"/>
  <c r="J6" i="1" s="1"/>
  <c r="J5" i="1"/>
  <c r="H5" i="1"/>
  <c r="D6" i="2"/>
  <c r="E6" i="2" s="1"/>
  <c r="H5" i="2"/>
  <c r="E5" i="2"/>
  <c r="J1295" i="3"/>
  <c r="N1295" i="3" s="1"/>
  <c r="J1283" i="3"/>
  <c r="N1283" i="3" s="1"/>
  <c r="J1296" i="3"/>
  <c r="N1296" i="3" s="1"/>
  <c r="J1288" i="3"/>
  <c r="J1297" i="3"/>
  <c r="N1297" i="3" s="1"/>
  <c r="J1289" i="3"/>
  <c r="N1289" i="3" s="1"/>
  <c r="J1292" i="3"/>
  <c r="J1286" i="3"/>
  <c r="N1286" i="3" s="1"/>
  <c r="J1293" i="3"/>
  <c r="N1293" i="3" s="1"/>
  <c r="J1287" i="3"/>
  <c r="N1287" i="3" s="1"/>
  <c r="J1291" i="3"/>
  <c r="J1294" i="3"/>
  <c r="N1294" i="3" s="1"/>
  <c r="J1285" i="3"/>
  <c r="N1285" i="3" s="1"/>
  <c r="J1290" i="3"/>
  <c r="N1290" i="3" s="1"/>
  <c r="J1284" i="3"/>
  <c r="C1288" i="3"/>
  <c r="D5" i="3"/>
  <c r="N1284" i="3"/>
  <c r="C1285" i="3"/>
  <c r="N1288" i="3"/>
  <c r="N1291" i="3"/>
  <c r="N1292" i="3"/>
  <c r="J1295" i="2"/>
  <c r="N1295" i="2" s="1"/>
  <c r="J1289" i="2"/>
  <c r="N1289" i="2" s="1"/>
  <c r="J1293" i="2"/>
  <c r="N1293" i="2" s="1"/>
  <c r="J1294" i="2"/>
  <c r="N1294" i="2" s="1"/>
  <c r="J1291" i="2"/>
  <c r="N1291" i="2" s="1"/>
  <c r="J1290" i="2"/>
  <c r="N1290" i="2" s="1"/>
  <c r="J1288" i="2"/>
  <c r="N1288" i="2" s="1"/>
  <c r="J1283" i="2"/>
  <c r="N1283" i="2" s="1"/>
  <c r="J1297" i="2"/>
  <c r="N1297" i="2" s="1"/>
  <c r="J1292" i="2"/>
  <c r="N1292" i="2" s="1"/>
  <c r="J1296" i="2"/>
  <c r="N1296" i="2" s="1"/>
  <c r="J1287" i="2"/>
  <c r="N1287" i="2" s="1"/>
  <c r="J1285" i="2"/>
  <c r="N1285" i="2" s="1"/>
  <c r="J1284" i="2"/>
  <c r="N1284" i="2" s="1"/>
  <c r="J1286" i="2"/>
  <c r="N1286" i="2" s="1"/>
  <c r="K5" i="2"/>
  <c r="L1295" i="1"/>
  <c r="P1295" i="1" s="1"/>
  <c r="L1287" i="1"/>
  <c r="P1287" i="1" s="1"/>
  <c r="L1290" i="1"/>
  <c r="P1290" i="1" s="1"/>
  <c r="L1293" i="1"/>
  <c r="P1293" i="1" s="1"/>
  <c r="L1285" i="1"/>
  <c r="P1285" i="1" s="1"/>
  <c r="L1296" i="1"/>
  <c r="P1296" i="1" s="1"/>
  <c r="L1297" i="1"/>
  <c r="P1297" i="1" s="1"/>
  <c r="L1289" i="1"/>
  <c r="P1289" i="1" s="1"/>
  <c r="L1292" i="1"/>
  <c r="P1292" i="1" s="1"/>
  <c r="L1294" i="1"/>
  <c r="P1294" i="1" s="1"/>
  <c r="L1291" i="1"/>
  <c r="P1291" i="1" s="1"/>
  <c r="L1284" i="1"/>
  <c r="P1284" i="1" s="1"/>
  <c r="L1288" i="1"/>
  <c r="P1288" i="1" s="1"/>
  <c r="L1283" i="1"/>
  <c r="P1283" i="1" s="1"/>
  <c r="L1286" i="1"/>
  <c r="P1286" i="1" s="1"/>
  <c r="M5" i="1"/>
  <c r="G110" i="4" l="1"/>
  <c r="E7" i="1"/>
  <c r="H6" i="1"/>
  <c r="M6" i="1"/>
  <c r="D7" i="2"/>
  <c r="K7" i="2" s="1"/>
  <c r="H6" i="2"/>
  <c r="K6" i="2"/>
  <c r="N1299" i="3"/>
  <c r="D6" i="3"/>
  <c r="E5" i="3"/>
  <c r="K5" i="3"/>
  <c r="H5" i="3"/>
  <c r="P1299" i="1"/>
  <c r="J7" i="1"/>
  <c r="H7" i="1"/>
  <c r="M7" i="1"/>
  <c r="E8" i="1"/>
  <c r="G111" i="4" l="1"/>
  <c r="E7" i="2"/>
  <c r="H7" i="2"/>
  <c r="D8" i="2"/>
  <c r="D9" i="2" s="1"/>
  <c r="E6" i="3"/>
  <c r="H6" i="3"/>
  <c r="D7" i="3"/>
  <c r="K6" i="3"/>
  <c r="H8" i="1"/>
  <c r="E9" i="1"/>
  <c r="J8" i="1"/>
  <c r="M8" i="1"/>
  <c r="G112" i="4" l="1"/>
  <c r="K8" i="2"/>
  <c r="H8" i="2"/>
  <c r="E8" i="2"/>
  <c r="D8" i="3"/>
  <c r="H7" i="3"/>
  <c r="E7" i="3"/>
  <c r="K7" i="3"/>
  <c r="D10" i="2"/>
  <c r="H9" i="2"/>
  <c r="E9" i="2"/>
  <c r="K9" i="2"/>
  <c r="E10" i="1"/>
  <c r="J9" i="1"/>
  <c r="H9" i="1"/>
  <c r="M9" i="1"/>
  <c r="G113" i="4" l="1"/>
  <c r="D9" i="3"/>
  <c r="E8" i="3"/>
  <c r="H8" i="3"/>
  <c r="K8" i="3"/>
  <c r="E10" i="2"/>
  <c r="H10" i="2"/>
  <c r="D11" i="2"/>
  <c r="K10" i="2"/>
  <c r="J10" i="1"/>
  <c r="H10" i="1"/>
  <c r="E11" i="1"/>
  <c r="M10" i="1"/>
  <c r="G114" i="4" l="1"/>
  <c r="H9" i="3"/>
  <c r="E9" i="3"/>
  <c r="D10" i="3"/>
  <c r="K9" i="3"/>
  <c r="H11" i="2"/>
  <c r="D12" i="2"/>
  <c r="E11" i="2"/>
  <c r="K11" i="2"/>
  <c r="J11" i="1"/>
  <c r="H11" i="1"/>
  <c r="E12" i="1"/>
  <c r="M11" i="1"/>
  <c r="G115" i="4" l="1"/>
  <c r="E10" i="3"/>
  <c r="D11" i="3"/>
  <c r="H10" i="3"/>
  <c r="K10" i="3"/>
  <c r="D13" i="2"/>
  <c r="E12" i="2"/>
  <c r="H12" i="2"/>
  <c r="K12" i="2"/>
  <c r="H12" i="1"/>
  <c r="E13" i="1"/>
  <c r="J12" i="1"/>
  <c r="M12" i="1"/>
  <c r="G116" i="4" l="1"/>
  <c r="D12" i="3"/>
  <c r="E11" i="3"/>
  <c r="K11" i="3"/>
  <c r="H11" i="3"/>
  <c r="D14" i="2"/>
  <c r="H13" i="2"/>
  <c r="E13" i="2"/>
  <c r="K13" i="2"/>
  <c r="H13" i="1"/>
  <c r="J13" i="1"/>
  <c r="E14" i="1"/>
  <c r="M13" i="1"/>
  <c r="G117" i="4" l="1"/>
  <c r="H12" i="3"/>
  <c r="E12" i="3"/>
  <c r="D13" i="3"/>
  <c r="K12" i="3"/>
  <c r="E14" i="2"/>
  <c r="H14" i="2"/>
  <c r="D15" i="2"/>
  <c r="K14" i="2"/>
  <c r="J14" i="1"/>
  <c r="H14" i="1"/>
  <c r="E15" i="1"/>
  <c r="M14" i="1"/>
  <c r="G118" i="4" l="1"/>
  <c r="H13" i="3"/>
  <c r="E13" i="3"/>
  <c r="D14" i="3"/>
  <c r="K13" i="3"/>
  <c r="H15" i="2"/>
  <c r="D16" i="2"/>
  <c r="E15" i="2"/>
  <c r="K15" i="2"/>
  <c r="E16" i="1"/>
  <c r="J15" i="1"/>
  <c r="H15" i="1"/>
  <c r="M15" i="1"/>
  <c r="G119" i="4" l="1"/>
  <c r="E14" i="3"/>
  <c r="D15" i="3"/>
  <c r="K14" i="3"/>
  <c r="H14" i="3"/>
  <c r="D17" i="2"/>
  <c r="E16" i="2"/>
  <c r="H16" i="2"/>
  <c r="K16" i="2"/>
  <c r="H16" i="1"/>
  <c r="J16" i="1"/>
  <c r="M16" i="1"/>
  <c r="E17" i="1"/>
  <c r="G120" i="4" l="1"/>
  <c r="E15" i="3"/>
  <c r="H15" i="3"/>
  <c r="K15" i="3"/>
  <c r="D16" i="3"/>
  <c r="D18" i="2"/>
  <c r="H17" i="2"/>
  <c r="E17" i="2"/>
  <c r="K17" i="2"/>
  <c r="J17" i="1"/>
  <c r="H17" i="1"/>
  <c r="E18" i="1"/>
  <c r="M17" i="1"/>
  <c r="G121" i="4" l="1"/>
  <c r="H16" i="3"/>
  <c r="D17" i="3"/>
  <c r="E16" i="3"/>
  <c r="K16" i="3"/>
  <c r="E18" i="2"/>
  <c r="H18" i="2"/>
  <c r="D19" i="2"/>
  <c r="K18" i="2"/>
  <c r="E19" i="1"/>
  <c r="J18" i="1"/>
  <c r="H18" i="1"/>
  <c r="M18" i="1"/>
  <c r="G122" i="4" l="1"/>
  <c r="D18" i="3"/>
  <c r="H17" i="3"/>
  <c r="E17" i="3"/>
  <c r="K17" i="3"/>
  <c r="H19" i="2"/>
  <c r="D20" i="2"/>
  <c r="E19" i="2"/>
  <c r="K19" i="2"/>
  <c r="E20" i="1"/>
  <c r="H19" i="1"/>
  <c r="J19" i="1"/>
  <c r="M19" i="1"/>
  <c r="G123" i="4" l="1"/>
  <c r="E18" i="3"/>
  <c r="H18" i="3"/>
  <c r="D19" i="3"/>
  <c r="K18" i="3"/>
  <c r="D21" i="2"/>
  <c r="E20" i="2"/>
  <c r="H20" i="2"/>
  <c r="K20" i="2"/>
  <c r="H20" i="1"/>
  <c r="J20" i="1"/>
  <c r="E21" i="1"/>
  <c r="M20" i="1"/>
  <c r="G124" i="4" l="1"/>
  <c r="H19" i="3"/>
  <c r="E19" i="3"/>
  <c r="D20" i="3"/>
  <c r="K19" i="3"/>
  <c r="D22" i="2"/>
  <c r="H21" i="2"/>
  <c r="E21" i="2"/>
  <c r="K21" i="2"/>
  <c r="E22" i="1"/>
  <c r="H21" i="1"/>
  <c r="J21" i="1"/>
  <c r="M21" i="1"/>
  <c r="G125" i="4" l="1"/>
  <c r="D21" i="3"/>
  <c r="H20" i="3"/>
  <c r="E20" i="3"/>
  <c r="K20" i="3"/>
  <c r="E22" i="2"/>
  <c r="H22" i="2"/>
  <c r="D23" i="2"/>
  <c r="K22" i="2"/>
  <c r="E23" i="1"/>
  <c r="H22" i="1"/>
  <c r="J22" i="1"/>
  <c r="M22" i="1"/>
  <c r="G126" i="4" l="1"/>
  <c r="D22" i="3"/>
  <c r="E21" i="3"/>
  <c r="K21" i="3"/>
  <c r="H21" i="3"/>
  <c r="H23" i="2"/>
  <c r="D24" i="2"/>
  <c r="E23" i="2"/>
  <c r="K23" i="2"/>
  <c r="J23" i="1"/>
  <c r="H23" i="1"/>
  <c r="M23" i="1"/>
  <c r="E24" i="1"/>
  <c r="G127" i="4" l="1"/>
  <c r="E22" i="3"/>
  <c r="H22" i="3"/>
  <c r="D23" i="3"/>
  <c r="K22" i="3"/>
  <c r="D25" i="2"/>
  <c r="E24" i="2"/>
  <c r="H24" i="2"/>
  <c r="K24" i="2"/>
  <c r="H24" i="1"/>
  <c r="E25" i="1"/>
  <c r="J24" i="1"/>
  <c r="M24" i="1"/>
  <c r="G128" i="4" l="1"/>
  <c r="D24" i="3"/>
  <c r="H23" i="3"/>
  <c r="E23" i="3"/>
  <c r="K23" i="3"/>
  <c r="D26" i="2"/>
  <c r="H25" i="2"/>
  <c r="E25" i="2"/>
  <c r="K25" i="2"/>
  <c r="E26" i="1"/>
  <c r="M25" i="1"/>
  <c r="J25" i="1"/>
  <c r="H25" i="1"/>
  <c r="G129" i="4" l="1"/>
  <c r="D25" i="3"/>
  <c r="E24" i="3"/>
  <c r="H24" i="3"/>
  <c r="K24" i="3"/>
  <c r="E26" i="2"/>
  <c r="H26" i="2"/>
  <c r="D27" i="2"/>
  <c r="K26" i="2"/>
  <c r="J26" i="1"/>
  <c r="H26" i="1"/>
  <c r="M26" i="1"/>
  <c r="E27" i="1"/>
  <c r="G130" i="4" l="1"/>
  <c r="H25" i="3"/>
  <c r="E25" i="3"/>
  <c r="D26" i="3"/>
  <c r="K25" i="3"/>
  <c r="H27" i="2"/>
  <c r="D28" i="2"/>
  <c r="E27" i="2"/>
  <c r="K27" i="2"/>
  <c r="J27" i="1"/>
  <c r="E28" i="1"/>
  <c r="H27" i="1"/>
  <c r="M27" i="1"/>
  <c r="G131" i="4" l="1"/>
  <c r="E26" i="3"/>
  <c r="D27" i="3"/>
  <c r="H26" i="3"/>
  <c r="K26" i="3"/>
  <c r="D29" i="2"/>
  <c r="E28" i="2"/>
  <c r="H28" i="2"/>
  <c r="K28" i="2"/>
  <c r="H28" i="1"/>
  <c r="E29" i="1"/>
  <c r="J28" i="1"/>
  <c r="M28" i="1"/>
  <c r="G132" i="4" l="1"/>
  <c r="D28" i="3"/>
  <c r="K27" i="3"/>
  <c r="H27" i="3"/>
  <c r="E27" i="3"/>
  <c r="D30" i="2"/>
  <c r="H29" i="2"/>
  <c r="E29" i="2"/>
  <c r="K29" i="2"/>
  <c r="H29" i="1"/>
  <c r="J29" i="1"/>
  <c r="E30" i="1"/>
  <c r="M29" i="1"/>
  <c r="G133" i="4" l="1"/>
  <c r="H28" i="3"/>
  <c r="E28" i="3"/>
  <c r="D29" i="3"/>
  <c r="K28" i="3"/>
  <c r="E30" i="2"/>
  <c r="H30" i="2"/>
  <c r="D31" i="2"/>
  <c r="K30" i="2"/>
  <c r="J30" i="1"/>
  <c r="H30" i="1"/>
  <c r="E31" i="1"/>
  <c r="M30" i="1"/>
  <c r="G134" i="4" l="1"/>
  <c r="H29" i="3"/>
  <c r="D30" i="3"/>
  <c r="E29" i="3"/>
  <c r="K29" i="3"/>
  <c r="H31" i="2"/>
  <c r="D32" i="2"/>
  <c r="E31" i="2"/>
  <c r="K31" i="2"/>
  <c r="E32" i="1"/>
  <c r="H31" i="1"/>
  <c r="J31" i="1"/>
  <c r="M31" i="1"/>
  <c r="G135" i="4" l="1"/>
  <c r="E30" i="3"/>
  <c r="D31" i="3"/>
  <c r="H30" i="3"/>
  <c r="K30" i="3"/>
  <c r="D33" i="2"/>
  <c r="E32" i="2"/>
  <c r="H32" i="2"/>
  <c r="K32" i="2"/>
  <c r="H32" i="1"/>
  <c r="J32" i="1"/>
  <c r="M32" i="1"/>
  <c r="E33" i="1"/>
  <c r="G136" i="4" l="1"/>
  <c r="E31" i="3"/>
  <c r="H31" i="3"/>
  <c r="D32" i="3"/>
  <c r="K31" i="3"/>
  <c r="D34" i="2"/>
  <c r="H33" i="2"/>
  <c r="E33" i="2"/>
  <c r="K33" i="2"/>
  <c r="J33" i="1"/>
  <c r="H33" i="1"/>
  <c r="E34" i="1"/>
  <c r="M33" i="1"/>
  <c r="G137" i="4" l="1"/>
  <c r="H32" i="3"/>
  <c r="E32" i="3"/>
  <c r="D33" i="3"/>
  <c r="K32" i="3"/>
  <c r="E34" i="2"/>
  <c r="H34" i="2"/>
  <c r="D35" i="2"/>
  <c r="K34" i="2"/>
  <c r="E35" i="1"/>
  <c r="H34" i="1"/>
  <c r="J34" i="1"/>
  <c r="M34" i="1"/>
  <c r="G138" i="4" l="1"/>
  <c r="D34" i="3"/>
  <c r="H33" i="3"/>
  <c r="E33" i="3"/>
  <c r="K33" i="3"/>
  <c r="H35" i="2"/>
  <c r="D36" i="2"/>
  <c r="E35" i="2"/>
  <c r="K35" i="2"/>
  <c r="E36" i="1"/>
  <c r="H35" i="1"/>
  <c r="J35" i="1"/>
  <c r="M35" i="1"/>
  <c r="G139" i="4" l="1"/>
  <c r="E34" i="3"/>
  <c r="H34" i="3"/>
  <c r="D35" i="3"/>
  <c r="K34" i="3"/>
  <c r="D37" i="2"/>
  <c r="E36" i="2"/>
  <c r="H36" i="2"/>
  <c r="K36" i="2"/>
  <c r="H36" i="1"/>
  <c r="J36" i="1"/>
  <c r="E37" i="1"/>
  <c r="M36" i="1"/>
  <c r="G140" i="4" l="1"/>
  <c r="H35" i="3"/>
  <c r="E35" i="3"/>
  <c r="D36" i="3"/>
  <c r="K35" i="3"/>
  <c r="D38" i="2"/>
  <c r="H37" i="2"/>
  <c r="E37" i="2"/>
  <c r="K37" i="2"/>
  <c r="E38" i="1"/>
  <c r="J37" i="1"/>
  <c r="H37" i="1"/>
  <c r="M37" i="1"/>
  <c r="G141" i="4" l="1"/>
  <c r="D37" i="3"/>
  <c r="H36" i="3"/>
  <c r="E36" i="3"/>
  <c r="K36" i="3"/>
  <c r="E38" i="2"/>
  <c r="H38" i="2"/>
  <c r="D39" i="2"/>
  <c r="K38" i="2"/>
  <c r="E39" i="1"/>
  <c r="H38" i="1"/>
  <c r="J38" i="1"/>
  <c r="M38" i="1"/>
  <c r="G142" i="4" l="1"/>
  <c r="D38" i="3"/>
  <c r="E37" i="3"/>
  <c r="H37" i="3"/>
  <c r="K37" i="3"/>
  <c r="H39" i="2"/>
  <c r="D40" i="2"/>
  <c r="E39" i="2"/>
  <c r="K39" i="2"/>
  <c r="J39" i="1"/>
  <c r="H39" i="1"/>
  <c r="E40" i="1"/>
  <c r="M39" i="1"/>
  <c r="G143" i="4" l="1"/>
  <c r="E38" i="3"/>
  <c r="H38" i="3"/>
  <c r="D39" i="3"/>
  <c r="K38" i="3"/>
  <c r="D41" i="2"/>
  <c r="H40" i="2"/>
  <c r="E40" i="2"/>
  <c r="K40" i="2"/>
  <c r="H40" i="1"/>
  <c r="E41" i="1"/>
  <c r="J40" i="1"/>
  <c r="M40" i="1"/>
  <c r="G144" i="4" l="1"/>
  <c r="D40" i="3"/>
  <c r="H39" i="3"/>
  <c r="E39" i="3"/>
  <c r="K39" i="3"/>
  <c r="D42" i="2"/>
  <c r="H41" i="2"/>
  <c r="E41" i="2"/>
  <c r="K41" i="2"/>
  <c r="E42" i="1"/>
  <c r="H41" i="1"/>
  <c r="M41" i="1"/>
  <c r="J41" i="1"/>
  <c r="G145" i="4" l="1"/>
  <c r="D41" i="3"/>
  <c r="E40" i="3"/>
  <c r="H40" i="3"/>
  <c r="K40" i="3"/>
  <c r="E42" i="2"/>
  <c r="H42" i="2"/>
  <c r="D43" i="2"/>
  <c r="K42" i="2"/>
  <c r="J42" i="1"/>
  <c r="H42" i="1"/>
  <c r="M42" i="1"/>
  <c r="E43" i="1"/>
  <c r="G146" i="4" l="1"/>
  <c r="H41" i="3"/>
  <c r="E41" i="3"/>
  <c r="K41" i="3"/>
  <c r="D42" i="3"/>
  <c r="H43" i="2"/>
  <c r="D44" i="2"/>
  <c r="E43" i="2"/>
  <c r="K43" i="2"/>
  <c r="J43" i="1"/>
  <c r="E44" i="1"/>
  <c r="H43" i="1"/>
  <c r="M43" i="1"/>
  <c r="G147" i="4" l="1"/>
  <c r="E42" i="3"/>
  <c r="D43" i="3"/>
  <c r="H42" i="3"/>
  <c r="K42" i="3"/>
  <c r="D45" i="2"/>
  <c r="H44" i="2"/>
  <c r="E44" i="2"/>
  <c r="K44" i="2"/>
  <c r="H44" i="1"/>
  <c r="E45" i="1"/>
  <c r="M44" i="1"/>
  <c r="J44" i="1"/>
  <c r="G148" i="4" l="1"/>
  <c r="D44" i="3"/>
  <c r="K43" i="3"/>
  <c r="H43" i="3"/>
  <c r="E43" i="3"/>
  <c r="D46" i="2"/>
  <c r="K45" i="2"/>
  <c r="H45" i="2"/>
  <c r="E45" i="2"/>
  <c r="H45" i="1"/>
  <c r="J45" i="1"/>
  <c r="E46" i="1"/>
  <c r="M45" i="1"/>
  <c r="G149" i="4" l="1"/>
  <c r="H44" i="3"/>
  <c r="E44" i="3"/>
  <c r="D45" i="3"/>
  <c r="K44" i="3"/>
  <c r="E46" i="2"/>
  <c r="H46" i="2"/>
  <c r="D47" i="2"/>
  <c r="K46" i="2"/>
  <c r="J46" i="1"/>
  <c r="E47" i="1"/>
  <c r="H46" i="1"/>
  <c r="M46" i="1"/>
  <c r="G150" i="4" l="1"/>
  <c r="H45" i="3"/>
  <c r="D46" i="3"/>
  <c r="E45" i="3"/>
  <c r="K45" i="3"/>
  <c r="H47" i="2"/>
  <c r="E47" i="2"/>
  <c r="D48" i="2"/>
  <c r="K47" i="2"/>
  <c r="E48" i="1"/>
  <c r="H47" i="1"/>
  <c r="J47" i="1"/>
  <c r="M47" i="1"/>
  <c r="G151" i="4" l="1"/>
  <c r="E46" i="3"/>
  <c r="D47" i="3"/>
  <c r="H46" i="3"/>
  <c r="K46" i="3"/>
  <c r="D49" i="2"/>
  <c r="H48" i="2"/>
  <c r="E48" i="2"/>
  <c r="K48" i="2"/>
  <c r="H48" i="1"/>
  <c r="J48" i="1"/>
  <c r="E49" i="1"/>
  <c r="M48" i="1"/>
  <c r="G152" i="4" l="1"/>
  <c r="E47" i="3"/>
  <c r="H47" i="3"/>
  <c r="D48" i="3"/>
  <c r="K47" i="3"/>
  <c r="D50" i="2"/>
  <c r="K49" i="2"/>
  <c r="H49" i="2"/>
  <c r="E49" i="2"/>
  <c r="J49" i="1"/>
  <c r="H49" i="1"/>
  <c r="E50" i="1"/>
  <c r="M49" i="1"/>
  <c r="G153" i="4" l="1"/>
  <c r="H48" i="3"/>
  <c r="D49" i="3"/>
  <c r="E48" i="3"/>
  <c r="K48" i="3"/>
  <c r="E50" i="2"/>
  <c r="H50" i="2"/>
  <c r="D51" i="2"/>
  <c r="K50" i="2"/>
  <c r="E51" i="1"/>
  <c r="J50" i="1"/>
  <c r="H50" i="1"/>
  <c r="M50" i="1"/>
  <c r="G154" i="4" l="1"/>
  <c r="D50" i="3"/>
  <c r="H49" i="3"/>
  <c r="E49" i="3"/>
  <c r="K49" i="3"/>
  <c r="H51" i="2"/>
  <c r="E51" i="2"/>
  <c r="D52" i="2"/>
  <c r="K51" i="2"/>
  <c r="E52" i="1"/>
  <c r="H51" i="1"/>
  <c r="M51" i="1"/>
  <c r="J51" i="1"/>
  <c r="G155" i="4" l="1"/>
  <c r="E50" i="3"/>
  <c r="H50" i="3"/>
  <c r="D51" i="3"/>
  <c r="K50" i="3"/>
  <c r="D53" i="2"/>
  <c r="H52" i="2"/>
  <c r="E52" i="2"/>
  <c r="K52" i="2"/>
  <c r="H52" i="1"/>
  <c r="J52" i="1"/>
  <c r="E53" i="1"/>
  <c r="M52" i="1"/>
  <c r="G156" i="4" l="1"/>
  <c r="H51" i="3"/>
  <c r="E51" i="3"/>
  <c r="D52" i="3"/>
  <c r="K51" i="3"/>
  <c r="D54" i="2"/>
  <c r="E53" i="2"/>
  <c r="H53" i="2"/>
  <c r="K53" i="2"/>
  <c r="E54" i="1"/>
  <c r="J53" i="1"/>
  <c r="H53" i="1"/>
  <c r="M53" i="1"/>
  <c r="G157" i="4" l="1"/>
  <c r="D53" i="3"/>
  <c r="H52" i="3"/>
  <c r="E52" i="3"/>
  <c r="K52" i="3"/>
  <c r="E54" i="2"/>
  <c r="H54" i="2"/>
  <c r="D55" i="2"/>
  <c r="K54" i="2"/>
  <c r="E55" i="1"/>
  <c r="H54" i="1"/>
  <c r="J54" i="1"/>
  <c r="M54" i="1"/>
  <c r="G158" i="4" l="1"/>
  <c r="D54" i="3"/>
  <c r="E53" i="3"/>
  <c r="H53" i="3"/>
  <c r="K53" i="3"/>
  <c r="E55" i="2"/>
  <c r="H55" i="2"/>
  <c r="D56" i="2"/>
  <c r="K55" i="2"/>
  <c r="J55" i="1"/>
  <c r="E56" i="1"/>
  <c r="H55" i="1"/>
  <c r="M55" i="1"/>
  <c r="G159" i="4" l="1"/>
  <c r="E54" i="3"/>
  <c r="H54" i="3"/>
  <c r="D55" i="3"/>
  <c r="K54" i="3"/>
  <c r="D57" i="2"/>
  <c r="K56" i="2"/>
  <c r="H56" i="2"/>
  <c r="E56" i="2"/>
  <c r="H56" i="1"/>
  <c r="J56" i="1"/>
  <c r="E57" i="1"/>
  <c r="M56" i="1"/>
  <c r="G160" i="4" l="1"/>
  <c r="D56" i="3"/>
  <c r="H55" i="3"/>
  <c r="E55" i="3"/>
  <c r="K55" i="3"/>
  <c r="E57" i="2"/>
  <c r="H57" i="2"/>
  <c r="D58" i="2"/>
  <c r="K57" i="2"/>
  <c r="J57" i="1"/>
  <c r="H57" i="1"/>
  <c r="E58" i="1"/>
  <c r="M57" i="1"/>
  <c r="G161" i="4" l="1"/>
  <c r="D57" i="3"/>
  <c r="E56" i="3"/>
  <c r="H56" i="3"/>
  <c r="K56" i="3"/>
  <c r="H58" i="2"/>
  <c r="E58" i="2"/>
  <c r="K58" i="2"/>
  <c r="D59" i="2"/>
  <c r="E59" i="1"/>
  <c r="J58" i="1"/>
  <c r="H58" i="1"/>
  <c r="M58" i="1"/>
  <c r="G162" i="4" l="1"/>
  <c r="H57" i="3"/>
  <c r="E57" i="3"/>
  <c r="D58" i="3"/>
  <c r="K57" i="3"/>
  <c r="E59" i="2"/>
  <c r="D60" i="2"/>
  <c r="H59" i="2"/>
  <c r="K59" i="2"/>
  <c r="H59" i="1"/>
  <c r="J59" i="1"/>
  <c r="M59" i="1"/>
  <c r="E60" i="1"/>
  <c r="G163" i="4" l="1"/>
  <c r="E58" i="3"/>
  <c r="D59" i="3"/>
  <c r="H58" i="3"/>
  <c r="K58" i="3"/>
  <c r="E60" i="2"/>
  <c r="D61" i="2"/>
  <c r="K60" i="2"/>
  <c r="H60" i="2"/>
  <c r="H60" i="1"/>
  <c r="J60" i="1"/>
  <c r="E61" i="1"/>
  <c r="M60" i="1"/>
  <c r="G164" i="4" l="1"/>
  <c r="D60" i="3"/>
  <c r="K59" i="3"/>
  <c r="H59" i="3"/>
  <c r="E59" i="3"/>
  <c r="H61" i="2"/>
  <c r="E61" i="2"/>
  <c r="D62" i="2"/>
  <c r="K61" i="2"/>
  <c r="E62" i="1"/>
  <c r="J61" i="1"/>
  <c r="H61" i="1"/>
  <c r="M61" i="1"/>
  <c r="G165" i="4" l="1"/>
  <c r="H60" i="3"/>
  <c r="E60" i="3"/>
  <c r="D61" i="3"/>
  <c r="K60" i="3"/>
  <c r="D63" i="2"/>
  <c r="H62" i="2"/>
  <c r="E62" i="2"/>
  <c r="K62" i="2"/>
  <c r="E63" i="1"/>
  <c r="J62" i="1"/>
  <c r="H62" i="1"/>
  <c r="M62" i="1"/>
  <c r="G166" i="4" l="1"/>
  <c r="H61" i="3"/>
  <c r="D62" i="3"/>
  <c r="E61" i="3"/>
  <c r="K61" i="3"/>
  <c r="E63" i="2"/>
  <c r="D64" i="2"/>
  <c r="K63" i="2"/>
  <c r="H63" i="2"/>
  <c r="E64" i="1"/>
  <c r="H63" i="1"/>
  <c r="J63" i="1"/>
  <c r="M63" i="1"/>
  <c r="G167" i="4" l="1"/>
  <c r="E62" i="3"/>
  <c r="D63" i="3"/>
  <c r="K62" i="3"/>
  <c r="H62" i="3"/>
  <c r="H64" i="2"/>
  <c r="E64" i="2"/>
  <c r="D65" i="2"/>
  <c r="K64" i="2"/>
  <c r="H64" i="1"/>
  <c r="J64" i="1"/>
  <c r="E65" i="1"/>
  <c r="M64" i="1"/>
  <c r="G168" i="4" l="1"/>
  <c r="E63" i="3"/>
  <c r="H63" i="3"/>
  <c r="D64" i="3"/>
  <c r="K63" i="3"/>
  <c r="D66" i="2"/>
  <c r="H65" i="2"/>
  <c r="E65" i="2"/>
  <c r="K65" i="2"/>
  <c r="E66" i="1"/>
  <c r="J65" i="1"/>
  <c r="H65" i="1"/>
  <c r="M65" i="1"/>
  <c r="G169" i="4" l="1"/>
  <c r="H64" i="3"/>
  <c r="D65" i="3"/>
  <c r="E64" i="3"/>
  <c r="K64" i="3"/>
  <c r="D67" i="2"/>
  <c r="K66" i="2"/>
  <c r="H66" i="2"/>
  <c r="E66" i="2"/>
  <c r="E67" i="1"/>
  <c r="H66" i="1"/>
  <c r="J66" i="1"/>
  <c r="M66" i="1"/>
  <c r="G170" i="4" l="1"/>
  <c r="D66" i="3"/>
  <c r="H65" i="3"/>
  <c r="E65" i="3"/>
  <c r="K65" i="3"/>
  <c r="E67" i="2"/>
  <c r="H67" i="2"/>
  <c r="D68" i="2"/>
  <c r="K67" i="2"/>
  <c r="J67" i="1"/>
  <c r="H67" i="1"/>
  <c r="M67" i="1"/>
  <c r="E68" i="1"/>
  <c r="G171" i="4" l="1"/>
  <c r="E66" i="3"/>
  <c r="H66" i="3"/>
  <c r="D67" i="3"/>
  <c r="K66" i="3"/>
  <c r="H68" i="2"/>
  <c r="D69" i="2"/>
  <c r="E68" i="2"/>
  <c r="K68" i="2"/>
  <c r="H68" i="1"/>
  <c r="J68" i="1"/>
  <c r="E69" i="1"/>
  <c r="M68" i="1"/>
  <c r="G172" i="4" l="1"/>
  <c r="H67" i="3"/>
  <c r="D68" i="3"/>
  <c r="E67" i="3"/>
  <c r="K67" i="3"/>
  <c r="D70" i="2"/>
  <c r="H69" i="2"/>
  <c r="E69" i="2"/>
  <c r="K69" i="2"/>
  <c r="H69" i="1"/>
  <c r="J69" i="1"/>
  <c r="E70" i="1"/>
  <c r="M69" i="1"/>
  <c r="G173" i="4" l="1"/>
  <c r="E68" i="3"/>
  <c r="D69" i="3"/>
  <c r="H68" i="3"/>
  <c r="K68" i="3"/>
  <c r="E70" i="2"/>
  <c r="H70" i="2"/>
  <c r="D71" i="2"/>
  <c r="K70" i="2"/>
  <c r="E71" i="1"/>
  <c r="J70" i="1"/>
  <c r="H70" i="1"/>
  <c r="M70" i="1"/>
  <c r="G174" i="4" l="1"/>
  <c r="D70" i="3"/>
  <c r="H69" i="3"/>
  <c r="E69" i="3"/>
  <c r="K69" i="3"/>
  <c r="E71" i="2"/>
  <c r="H71" i="2"/>
  <c r="D72" i="2"/>
  <c r="K71" i="2"/>
  <c r="E72" i="1"/>
  <c r="H71" i="1"/>
  <c r="J71" i="1"/>
  <c r="M71" i="1"/>
  <c r="G175" i="4" l="1"/>
  <c r="E70" i="3"/>
  <c r="D71" i="3"/>
  <c r="H70" i="3"/>
  <c r="K70" i="3"/>
  <c r="D73" i="2"/>
  <c r="K72" i="2"/>
  <c r="H72" i="2"/>
  <c r="E72" i="2"/>
  <c r="H72" i="1"/>
  <c r="J72" i="1"/>
  <c r="E73" i="1"/>
  <c r="M72" i="1"/>
  <c r="G176" i="4" l="1"/>
  <c r="H71" i="3"/>
  <c r="E71" i="3"/>
  <c r="K71" i="3"/>
  <c r="D72" i="3"/>
  <c r="E73" i="2"/>
  <c r="H73" i="2"/>
  <c r="D74" i="2"/>
  <c r="K73" i="2"/>
  <c r="E74" i="1"/>
  <c r="J73" i="1"/>
  <c r="H73" i="1"/>
  <c r="M73" i="1"/>
  <c r="G177" i="4" l="1"/>
  <c r="D73" i="3"/>
  <c r="H72" i="3"/>
  <c r="E72" i="3"/>
  <c r="K72" i="3"/>
  <c r="H74" i="2"/>
  <c r="E74" i="2"/>
  <c r="K74" i="2"/>
  <c r="D75" i="2"/>
  <c r="E75" i="1"/>
  <c r="J74" i="1"/>
  <c r="H74" i="1"/>
  <c r="M74" i="1"/>
  <c r="G178" i="4" l="1"/>
  <c r="D74" i="3"/>
  <c r="E73" i="3"/>
  <c r="H73" i="3"/>
  <c r="K73" i="3"/>
  <c r="E75" i="2"/>
  <c r="D76" i="2"/>
  <c r="H75" i="2"/>
  <c r="K75" i="2"/>
  <c r="M75" i="1"/>
  <c r="E76" i="1"/>
  <c r="J75" i="1"/>
  <c r="H75" i="1"/>
  <c r="G179" i="4" l="1"/>
  <c r="E74" i="3"/>
  <c r="H74" i="3"/>
  <c r="D75" i="3"/>
  <c r="K74" i="3"/>
  <c r="E76" i="2"/>
  <c r="K76" i="2"/>
  <c r="H76" i="2"/>
  <c r="D77" i="2"/>
  <c r="H76" i="1"/>
  <c r="J76" i="1"/>
  <c r="E77" i="1"/>
  <c r="M76" i="1"/>
  <c r="G180" i="4" l="1"/>
  <c r="H75" i="3"/>
  <c r="D76" i="3"/>
  <c r="K75" i="3"/>
  <c r="E75" i="3"/>
  <c r="H77" i="2"/>
  <c r="E77" i="2"/>
  <c r="D78" i="2"/>
  <c r="K77" i="2"/>
  <c r="J77" i="1"/>
  <c r="H77" i="1"/>
  <c r="E78" i="1"/>
  <c r="M77" i="1"/>
  <c r="G181" i="4" l="1"/>
  <c r="H76" i="3"/>
  <c r="E76" i="3"/>
  <c r="D77" i="3"/>
  <c r="K76" i="3"/>
  <c r="D79" i="2"/>
  <c r="H78" i="2"/>
  <c r="E78" i="2"/>
  <c r="K78" i="2"/>
  <c r="E79" i="1"/>
  <c r="M78" i="1"/>
  <c r="J78" i="1"/>
  <c r="H78" i="1"/>
  <c r="G182" i="4" l="1"/>
  <c r="D78" i="3"/>
  <c r="H77" i="3"/>
  <c r="E77" i="3"/>
  <c r="K77" i="3"/>
  <c r="E79" i="2"/>
  <c r="D80" i="2"/>
  <c r="H79" i="2"/>
  <c r="K79" i="2"/>
  <c r="J79" i="1"/>
  <c r="H79" i="1"/>
  <c r="E80" i="1"/>
  <c r="M79" i="1"/>
  <c r="G183" i="4" l="1"/>
  <c r="E78" i="3"/>
  <c r="H78" i="3"/>
  <c r="D79" i="3"/>
  <c r="K78" i="3"/>
  <c r="H80" i="2"/>
  <c r="E80" i="2"/>
  <c r="D81" i="2"/>
  <c r="K80" i="2"/>
  <c r="H80" i="1"/>
  <c r="J80" i="1"/>
  <c r="E81" i="1"/>
  <c r="M80" i="1"/>
  <c r="G184" i="4" l="1"/>
  <c r="H79" i="3"/>
  <c r="E79" i="3"/>
  <c r="D80" i="3"/>
  <c r="K79" i="3"/>
  <c r="D82" i="2"/>
  <c r="H81" i="2"/>
  <c r="E81" i="2"/>
  <c r="K81" i="2"/>
  <c r="H81" i="1"/>
  <c r="J81" i="1"/>
  <c r="E82" i="1"/>
  <c r="M81" i="1"/>
  <c r="G185" i="4" l="1"/>
  <c r="D81" i="3"/>
  <c r="H80" i="3"/>
  <c r="E80" i="3"/>
  <c r="K80" i="3"/>
  <c r="D83" i="2"/>
  <c r="H82" i="2"/>
  <c r="E82" i="2"/>
  <c r="K82" i="2"/>
  <c r="E83" i="1"/>
  <c r="J82" i="1"/>
  <c r="H82" i="1"/>
  <c r="M82" i="1"/>
  <c r="G186" i="4" l="1"/>
  <c r="D82" i="3"/>
  <c r="H81" i="3"/>
  <c r="E81" i="3"/>
  <c r="K81" i="3"/>
  <c r="E83" i="2"/>
  <c r="H83" i="2"/>
  <c r="K83" i="2"/>
  <c r="D84" i="2"/>
  <c r="E84" i="1"/>
  <c r="M83" i="1"/>
  <c r="J83" i="1"/>
  <c r="H83" i="1"/>
  <c r="G187" i="4" l="1"/>
  <c r="E82" i="3"/>
  <c r="D83" i="3"/>
  <c r="H82" i="3"/>
  <c r="K82" i="3"/>
  <c r="H84" i="2"/>
  <c r="D85" i="2"/>
  <c r="E84" i="2"/>
  <c r="K84" i="2"/>
  <c r="H84" i="1"/>
  <c r="J84" i="1"/>
  <c r="E85" i="1"/>
  <c r="M84" i="1"/>
  <c r="G188" i="4" l="1"/>
  <c r="H83" i="3"/>
  <c r="E83" i="3"/>
  <c r="D84" i="3"/>
  <c r="K83" i="3"/>
  <c r="D86" i="2"/>
  <c r="K85" i="2"/>
  <c r="H85" i="2"/>
  <c r="E85" i="2"/>
  <c r="E86" i="1"/>
  <c r="J85" i="1"/>
  <c r="H85" i="1"/>
  <c r="M85" i="1"/>
  <c r="G189" i="4" l="1"/>
  <c r="H84" i="3"/>
  <c r="D85" i="3"/>
  <c r="E84" i="3"/>
  <c r="K84" i="3"/>
  <c r="E86" i="2"/>
  <c r="H86" i="2"/>
  <c r="D87" i="2"/>
  <c r="K86" i="2"/>
  <c r="E87" i="1"/>
  <c r="H86" i="1"/>
  <c r="J86" i="1"/>
  <c r="M86" i="1"/>
  <c r="G190" i="4" l="1"/>
  <c r="D86" i="3"/>
  <c r="H85" i="3"/>
  <c r="E85" i="3"/>
  <c r="K85" i="3"/>
  <c r="E87" i="2"/>
  <c r="H87" i="2"/>
  <c r="D88" i="2"/>
  <c r="K87" i="2"/>
  <c r="J87" i="1"/>
  <c r="E88" i="1"/>
  <c r="H87" i="1"/>
  <c r="M87" i="1"/>
  <c r="G191" i="4" l="1"/>
  <c r="E86" i="3"/>
  <c r="H86" i="3"/>
  <c r="D87" i="3"/>
  <c r="K86" i="3"/>
  <c r="D89" i="2"/>
  <c r="H88" i="2"/>
  <c r="E88" i="2"/>
  <c r="K88" i="2"/>
  <c r="H88" i="1"/>
  <c r="J88" i="1"/>
  <c r="E89" i="1"/>
  <c r="M88" i="1"/>
  <c r="G192" i="4" l="1"/>
  <c r="H87" i="3"/>
  <c r="D88" i="3"/>
  <c r="K87" i="3"/>
  <c r="E87" i="3"/>
  <c r="E89" i="2"/>
  <c r="H89" i="2"/>
  <c r="D90" i="2"/>
  <c r="K89" i="2"/>
  <c r="J89" i="1"/>
  <c r="H89" i="1"/>
  <c r="E90" i="1"/>
  <c r="M89" i="1"/>
  <c r="G193" i="4" l="1"/>
  <c r="E88" i="3"/>
  <c r="H88" i="3"/>
  <c r="D89" i="3"/>
  <c r="K88" i="3"/>
  <c r="H90" i="2"/>
  <c r="E90" i="2"/>
  <c r="K90" i="2"/>
  <c r="D91" i="2"/>
  <c r="E91" i="1"/>
  <c r="H90" i="1"/>
  <c r="J90" i="1"/>
  <c r="M90" i="1"/>
  <c r="G194" i="4" l="1"/>
  <c r="D90" i="3"/>
  <c r="H89" i="3"/>
  <c r="E89" i="3"/>
  <c r="K89" i="3"/>
  <c r="E91" i="2"/>
  <c r="D92" i="2"/>
  <c r="H91" i="2"/>
  <c r="K91" i="2"/>
  <c r="H91" i="1"/>
  <c r="J91" i="1"/>
  <c r="M91" i="1"/>
  <c r="E92" i="1"/>
  <c r="G195" i="4" l="1"/>
  <c r="E90" i="3"/>
  <c r="D91" i="3"/>
  <c r="H90" i="3"/>
  <c r="K90" i="3"/>
  <c r="E92" i="2"/>
  <c r="D93" i="2"/>
  <c r="K92" i="2"/>
  <c r="H92" i="2"/>
  <c r="H92" i="1"/>
  <c r="J92" i="1"/>
  <c r="E93" i="1"/>
  <c r="M92" i="1"/>
  <c r="G196" i="4" l="1"/>
  <c r="H91" i="3"/>
  <c r="E91" i="3"/>
  <c r="D92" i="3"/>
  <c r="K91" i="3"/>
  <c r="H93" i="2"/>
  <c r="E93" i="2"/>
  <c r="D94" i="2"/>
  <c r="K93" i="2"/>
  <c r="E94" i="1"/>
  <c r="J93" i="1"/>
  <c r="H93" i="1"/>
  <c r="M93" i="1"/>
  <c r="G197" i="4" l="1"/>
  <c r="D93" i="3"/>
  <c r="H92" i="3"/>
  <c r="E92" i="3"/>
  <c r="K92" i="3"/>
  <c r="D95" i="2"/>
  <c r="H94" i="2"/>
  <c r="E94" i="2"/>
  <c r="K94" i="2"/>
  <c r="E95" i="1"/>
  <c r="J94" i="1"/>
  <c r="H94" i="1"/>
  <c r="M94" i="1"/>
  <c r="G198" i="4" l="1"/>
  <c r="D94" i="3"/>
  <c r="E93" i="3"/>
  <c r="H93" i="3"/>
  <c r="K93" i="3"/>
  <c r="E95" i="2"/>
  <c r="D96" i="2"/>
  <c r="H95" i="2"/>
  <c r="K95" i="2"/>
  <c r="E96" i="1"/>
  <c r="J95" i="1"/>
  <c r="H95" i="1"/>
  <c r="M95" i="1"/>
  <c r="G199" i="4" l="1"/>
  <c r="E94" i="3"/>
  <c r="D95" i="3"/>
  <c r="H94" i="3"/>
  <c r="K94" i="3"/>
  <c r="H96" i="2"/>
  <c r="E96" i="2"/>
  <c r="D97" i="2"/>
  <c r="K96" i="2"/>
  <c r="H96" i="1"/>
  <c r="J96" i="1"/>
  <c r="E97" i="1"/>
  <c r="M96" i="1"/>
  <c r="G200" i="4" l="1"/>
  <c r="H95" i="3"/>
  <c r="D96" i="3"/>
  <c r="K95" i="3"/>
  <c r="E95" i="3"/>
  <c r="D98" i="2"/>
  <c r="H97" i="2"/>
  <c r="E97" i="2"/>
  <c r="K97" i="2"/>
  <c r="E98" i="1"/>
  <c r="J97" i="1"/>
  <c r="H97" i="1"/>
  <c r="M97" i="1"/>
  <c r="G201" i="4" l="1"/>
  <c r="H96" i="3"/>
  <c r="E96" i="3"/>
  <c r="D97" i="3"/>
  <c r="K96" i="3"/>
  <c r="D99" i="2"/>
  <c r="E98" i="2"/>
  <c r="H98" i="2"/>
  <c r="K98" i="2"/>
  <c r="E99" i="1"/>
  <c r="H98" i="1"/>
  <c r="M98" i="1"/>
  <c r="J98" i="1"/>
  <c r="G202" i="4" l="1"/>
  <c r="D98" i="3"/>
  <c r="E97" i="3"/>
  <c r="H97" i="3"/>
  <c r="K97" i="3"/>
  <c r="E99" i="2"/>
  <c r="H99" i="2"/>
  <c r="D100" i="2"/>
  <c r="K99" i="2"/>
  <c r="J99" i="1"/>
  <c r="H99" i="1"/>
  <c r="M99" i="1"/>
  <c r="E100" i="1"/>
  <c r="G203" i="4" l="1"/>
  <c r="E98" i="3"/>
  <c r="H98" i="3"/>
  <c r="D99" i="3"/>
  <c r="K98" i="3"/>
  <c r="H100" i="2"/>
  <c r="D101" i="2"/>
  <c r="E100" i="2"/>
  <c r="K100" i="2"/>
  <c r="H100" i="1"/>
  <c r="J100" i="1"/>
  <c r="E101" i="1"/>
  <c r="M100" i="1"/>
  <c r="G204" i="4" l="1"/>
  <c r="H99" i="3"/>
  <c r="D100" i="3"/>
  <c r="E99" i="3"/>
  <c r="K99" i="3"/>
  <c r="D102" i="2"/>
  <c r="H101" i="2"/>
  <c r="E101" i="2"/>
  <c r="K101" i="2"/>
  <c r="H101" i="1"/>
  <c r="J101" i="1"/>
  <c r="E102" i="1"/>
  <c r="M101" i="1"/>
  <c r="G205" i="4" l="1"/>
  <c r="E100" i="3"/>
  <c r="D101" i="3"/>
  <c r="H100" i="3"/>
  <c r="K100" i="3"/>
  <c r="E102" i="2"/>
  <c r="H102" i="2"/>
  <c r="D103" i="2"/>
  <c r="K102" i="2"/>
  <c r="E103" i="1"/>
  <c r="J102" i="1"/>
  <c r="H102" i="1"/>
  <c r="M102" i="1"/>
  <c r="G206" i="4" l="1"/>
  <c r="D102" i="3"/>
  <c r="H101" i="3"/>
  <c r="E101" i="3"/>
  <c r="K101" i="3"/>
  <c r="E103" i="2"/>
  <c r="H103" i="2"/>
  <c r="D104" i="2"/>
  <c r="K103" i="2"/>
  <c r="E104" i="1"/>
  <c r="H103" i="1"/>
  <c r="J103" i="1"/>
  <c r="M103" i="1"/>
  <c r="G207" i="4" l="1"/>
  <c r="E102" i="3"/>
  <c r="D103" i="3"/>
  <c r="H102" i="3"/>
  <c r="K102" i="3"/>
  <c r="D105" i="2"/>
  <c r="K104" i="2"/>
  <c r="H104" i="2"/>
  <c r="E104" i="2"/>
  <c r="H104" i="1"/>
  <c r="J104" i="1"/>
  <c r="E105" i="1"/>
  <c r="M104" i="1"/>
  <c r="G208" i="4" l="1"/>
  <c r="H103" i="3"/>
  <c r="E103" i="3"/>
  <c r="D104" i="3"/>
  <c r="K103" i="3"/>
  <c r="E105" i="2"/>
  <c r="H105" i="2"/>
  <c r="D106" i="2"/>
  <c r="K105" i="2"/>
  <c r="E106" i="1"/>
  <c r="J105" i="1"/>
  <c r="H105" i="1"/>
  <c r="M105" i="1"/>
  <c r="G209" i="4" l="1"/>
  <c r="D105" i="3"/>
  <c r="H104" i="3"/>
  <c r="E104" i="3"/>
  <c r="K104" i="3"/>
  <c r="H106" i="2"/>
  <c r="E106" i="2"/>
  <c r="K106" i="2"/>
  <c r="D107" i="2"/>
  <c r="E107" i="1"/>
  <c r="J106" i="1"/>
  <c r="H106" i="1"/>
  <c r="M106" i="1"/>
  <c r="G210" i="4" l="1"/>
  <c r="D106" i="3"/>
  <c r="E105" i="3"/>
  <c r="H105" i="3"/>
  <c r="K105" i="3"/>
  <c r="E107" i="2"/>
  <c r="D108" i="2"/>
  <c r="H107" i="2"/>
  <c r="K107" i="2"/>
  <c r="M107" i="1"/>
  <c r="E108" i="1"/>
  <c r="J107" i="1"/>
  <c r="H107" i="1"/>
  <c r="G211" i="4" l="1"/>
  <c r="E106" i="3"/>
  <c r="H106" i="3"/>
  <c r="D107" i="3"/>
  <c r="K106" i="3"/>
  <c r="E108" i="2"/>
  <c r="D109" i="2"/>
  <c r="K108" i="2"/>
  <c r="H108" i="2"/>
  <c r="H108" i="1"/>
  <c r="J108" i="1"/>
  <c r="E109" i="1"/>
  <c r="M108" i="1"/>
  <c r="G212" i="4" l="1"/>
  <c r="H107" i="3"/>
  <c r="D108" i="3"/>
  <c r="E107" i="3"/>
  <c r="K107" i="3"/>
  <c r="H109" i="2"/>
  <c r="E109" i="2"/>
  <c r="D110" i="2"/>
  <c r="K109" i="2"/>
  <c r="J109" i="1"/>
  <c r="H109" i="1"/>
  <c r="E110" i="1"/>
  <c r="M109" i="1"/>
  <c r="G213" i="4" l="1"/>
  <c r="H108" i="3"/>
  <c r="E108" i="3"/>
  <c r="D109" i="3"/>
  <c r="K108" i="3"/>
  <c r="D111" i="2"/>
  <c r="H110" i="2"/>
  <c r="E110" i="2"/>
  <c r="K110" i="2"/>
  <c r="E111" i="1"/>
  <c r="M110" i="1"/>
  <c r="J110" i="1"/>
  <c r="H110" i="1"/>
  <c r="G214" i="4" l="1"/>
  <c r="D110" i="3"/>
  <c r="H109" i="3"/>
  <c r="E109" i="3"/>
  <c r="K109" i="3"/>
  <c r="E111" i="2"/>
  <c r="H111" i="2"/>
  <c r="D112" i="2"/>
  <c r="K111" i="2"/>
  <c r="J111" i="1"/>
  <c r="H111" i="1"/>
  <c r="E112" i="1"/>
  <c r="M111" i="1"/>
  <c r="G215" i="4" l="1"/>
  <c r="E110" i="3"/>
  <c r="D111" i="3"/>
  <c r="H110" i="3"/>
  <c r="K110" i="3"/>
  <c r="H112" i="2"/>
  <c r="E112" i="2"/>
  <c r="D113" i="2"/>
  <c r="K112" i="2"/>
  <c r="H112" i="1"/>
  <c r="J112" i="1"/>
  <c r="E113" i="1"/>
  <c r="M112" i="1"/>
  <c r="G216" i="4" l="1"/>
  <c r="H111" i="3"/>
  <c r="E111" i="3"/>
  <c r="D112" i="3"/>
  <c r="K111" i="3"/>
  <c r="D114" i="2"/>
  <c r="H113" i="2"/>
  <c r="E113" i="2"/>
  <c r="K113" i="2"/>
  <c r="H113" i="1"/>
  <c r="J113" i="1"/>
  <c r="E114" i="1"/>
  <c r="M113" i="1"/>
  <c r="G217" i="4" l="1"/>
  <c r="E112" i="3"/>
  <c r="D113" i="3"/>
  <c r="H112" i="3"/>
  <c r="K112" i="3"/>
  <c r="D115" i="2"/>
  <c r="H114" i="2"/>
  <c r="E114" i="2"/>
  <c r="K114" i="2"/>
  <c r="E115" i="1"/>
  <c r="J114" i="1"/>
  <c r="H114" i="1"/>
  <c r="M114" i="1"/>
  <c r="G218" i="4" l="1"/>
  <c r="D114" i="3"/>
  <c r="H113" i="3"/>
  <c r="E113" i="3"/>
  <c r="K113" i="3"/>
  <c r="E115" i="2"/>
  <c r="D116" i="2"/>
  <c r="H115" i="2"/>
  <c r="K115" i="2"/>
  <c r="E116" i="1"/>
  <c r="M115" i="1"/>
  <c r="J115" i="1"/>
  <c r="H115" i="1"/>
  <c r="G219" i="4" l="1"/>
  <c r="E114" i="3"/>
  <c r="D115" i="3"/>
  <c r="K114" i="3"/>
  <c r="H114" i="3"/>
  <c r="H116" i="2"/>
  <c r="E116" i="2"/>
  <c r="D117" i="2"/>
  <c r="K116" i="2"/>
  <c r="H116" i="1"/>
  <c r="J116" i="1"/>
  <c r="E117" i="1"/>
  <c r="M116" i="1"/>
  <c r="G220" i="4" l="1"/>
  <c r="H115" i="3"/>
  <c r="E115" i="3"/>
  <c r="D116" i="3"/>
  <c r="K115" i="3"/>
  <c r="H117" i="2"/>
  <c r="D118" i="2"/>
  <c r="E117" i="2"/>
  <c r="K117" i="2"/>
  <c r="E118" i="1"/>
  <c r="J117" i="1"/>
  <c r="H117" i="1"/>
  <c r="M117" i="1"/>
  <c r="G221" i="4" l="1"/>
  <c r="D117" i="3"/>
  <c r="H116" i="3"/>
  <c r="E116" i="3"/>
  <c r="K116" i="3"/>
  <c r="D119" i="2"/>
  <c r="K118" i="2"/>
  <c r="H118" i="2"/>
  <c r="E118" i="2"/>
  <c r="E119" i="1"/>
  <c r="H118" i="1"/>
  <c r="J118" i="1"/>
  <c r="M118" i="1"/>
  <c r="G222" i="4" l="1"/>
  <c r="D118" i="3"/>
  <c r="H117" i="3"/>
  <c r="E117" i="3"/>
  <c r="K117" i="3"/>
  <c r="E119" i="2"/>
  <c r="H119" i="2"/>
  <c r="D120" i="2"/>
  <c r="K119" i="2"/>
  <c r="J119" i="1"/>
  <c r="E120" i="1"/>
  <c r="H119" i="1"/>
  <c r="M119" i="1"/>
  <c r="G223" i="4" l="1"/>
  <c r="E118" i="3"/>
  <c r="D119" i="3"/>
  <c r="H118" i="3"/>
  <c r="K118" i="3"/>
  <c r="H120" i="2"/>
  <c r="D121" i="2"/>
  <c r="E120" i="2"/>
  <c r="K120" i="2"/>
  <c r="H120" i="1"/>
  <c r="J120" i="1"/>
  <c r="E121" i="1"/>
  <c r="M120" i="1"/>
  <c r="G224" i="4" l="1"/>
  <c r="H119" i="3"/>
  <c r="E119" i="3"/>
  <c r="D120" i="3"/>
  <c r="K119" i="3"/>
  <c r="E121" i="2"/>
  <c r="H121" i="2"/>
  <c r="D122" i="2"/>
  <c r="K121" i="2"/>
  <c r="J121" i="1"/>
  <c r="H121" i="1"/>
  <c r="E122" i="1"/>
  <c r="M121" i="1"/>
  <c r="G225" i="4" l="1"/>
  <c r="D121" i="3"/>
  <c r="E120" i="3"/>
  <c r="H120" i="3"/>
  <c r="K120" i="3"/>
  <c r="D123" i="2"/>
  <c r="H122" i="2"/>
  <c r="E122" i="2"/>
  <c r="K122" i="2"/>
  <c r="E123" i="1"/>
  <c r="J122" i="1"/>
  <c r="H122" i="1"/>
  <c r="M122" i="1"/>
  <c r="G226" i="4" l="1"/>
  <c r="D122" i="3"/>
  <c r="H121" i="3"/>
  <c r="E121" i="3"/>
  <c r="K121" i="3"/>
  <c r="E123" i="2"/>
  <c r="D124" i="2"/>
  <c r="H123" i="2"/>
  <c r="K123" i="2"/>
  <c r="H123" i="1"/>
  <c r="J123" i="1"/>
  <c r="M123" i="1"/>
  <c r="E124" i="1"/>
  <c r="G227" i="4" l="1"/>
  <c r="E122" i="3"/>
  <c r="D123" i="3"/>
  <c r="H122" i="3"/>
  <c r="K122" i="3"/>
  <c r="H124" i="2"/>
  <c r="E124" i="2"/>
  <c r="D125" i="2"/>
  <c r="K124" i="2"/>
  <c r="H124" i="1"/>
  <c r="J124" i="1"/>
  <c r="E125" i="1"/>
  <c r="M124" i="1"/>
  <c r="G228" i="4" l="1"/>
  <c r="H123" i="3"/>
  <c r="E123" i="3"/>
  <c r="D124" i="3"/>
  <c r="K123" i="3"/>
  <c r="D126" i="2"/>
  <c r="H125" i="2"/>
  <c r="E125" i="2"/>
  <c r="K125" i="2"/>
  <c r="E126" i="1"/>
  <c r="J125" i="1"/>
  <c r="H125" i="1"/>
  <c r="M125" i="1"/>
  <c r="G229" i="4" l="1"/>
  <c r="D125" i="3"/>
  <c r="H124" i="3"/>
  <c r="E124" i="3"/>
  <c r="K124" i="3"/>
  <c r="D127" i="2"/>
  <c r="E126" i="2"/>
  <c r="H126" i="2"/>
  <c r="K126" i="2"/>
  <c r="E127" i="1"/>
  <c r="J126" i="1"/>
  <c r="H126" i="1"/>
  <c r="M126" i="1"/>
  <c r="G230" i="4" l="1"/>
  <c r="D126" i="3"/>
  <c r="H125" i="3"/>
  <c r="E125" i="3"/>
  <c r="K125" i="3"/>
  <c r="E127" i="2"/>
  <c r="D128" i="2"/>
  <c r="H127" i="2"/>
  <c r="K127" i="2"/>
  <c r="E128" i="1"/>
  <c r="J127" i="1"/>
  <c r="H127" i="1"/>
  <c r="M127" i="1"/>
  <c r="G231" i="4" l="1"/>
  <c r="E126" i="3"/>
  <c r="H126" i="3"/>
  <c r="D127" i="3"/>
  <c r="K126" i="3"/>
  <c r="H128" i="2"/>
  <c r="E128" i="2"/>
  <c r="D129" i="2"/>
  <c r="K128" i="2"/>
  <c r="H128" i="1"/>
  <c r="J128" i="1"/>
  <c r="E129" i="1"/>
  <c r="M128" i="1"/>
  <c r="G232" i="4" l="1"/>
  <c r="H127" i="3"/>
  <c r="E127" i="3"/>
  <c r="D128" i="3"/>
  <c r="K127" i="3"/>
  <c r="H129" i="2"/>
  <c r="E129" i="2"/>
  <c r="D130" i="2"/>
  <c r="K129" i="2"/>
  <c r="E130" i="1"/>
  <c r="J129" i="1"/>
  <c r="H129" i="1"/>
  <c r="M129" i="1"/>
  <c r="G233" i="4" l="1"/>
  <c r="D129" i="3"/>
  <c r="H128" i="3"/>
  <c r="E128" i="3"/>
  <c r="K128" i="3"/>
  <c r="D131" i="2"/>
  <c r="H130" i="2"/>
  <c r="E130" i="2"/>
  <c r="K130" i="2"/>
  <c r="E131" i="1"/>
  <c r="H130" i="1"/>
  <c r="M130" i="1"/>
  <c r="J130" i="1"/>
  <c r="G234" i="4" l="1"/>
  <c r="D130" i="3"/>
  <c r="H129" i="3"/>
  <c r="E129" i="3"/>
  <c r="K129" i="3"/>
  <c r="E131" i="2"/>
  <c r="H131" i="2"/>
  <c r="D132" i="2"/>
  <c r="K131" i="2"/>
  <c r="J131" i="1"/>
  <c r="H131" i="1"/>
  <c r="M131" i="1"/>
  <c r="E132" i="1"/>
  <c r="G235" i="4" l="1"/>
  <c r="E130" i="3"/>
  <c r="H130" i="3"/>
  <c r="D131" i="3"/>
  <c r="K130" i="3"/>
  <c r="H132" i="2"/>
  <c r="D133" i="2"/>
  <c r="E132" i="2"/>
  <c r="K132" i="2"/>
  <c r="H132" i="1"/>
  <c r="J132" i="1"/>
  <c r="E133" i="1"/>
  <c r="M132" i="1"/>
  <c r="G236" i="4" l="1"/>
  <c r="H131" i="3"/>
  <c r="E131" i="3"/>
  <c r="D132" i="3"/>
  <c r="K131" i="3"/>
  <c r="E133" i="2"/>
  <c r="H133" i="2"/>
  <c r="D134" i="2"/>
  <c r="K133" i="2"/>
  <c r="H133" i="1"/>
  <c r="J133" i="1"/>
  <c r="E134" i="1"/>
  <c r="M133" i="1"/>
  <c r="G237" i="4" l="1"/>
  <c r="D133" i="3"/>
  <c r="E132" i="3"/>
  <c r="H132" i="3"/>
  <c r="K132" i="3"/>
  <c r="D135" i="2"/>
  <c r="H134" i="2"/>
  <c r="E134" i="2"/>
  <c r="K134" i="2"/>
  <c r="E135" i="1"/>
  <c r="J134" i="1"/>
  <c r="H134" i="1"/>
  <c r="M134" i="1"/>
  <c r="G238" i="4" l="1"/>
  <c r="D134" i="3"/>
  <c r="H133" i="3"/>
  <c r="E133" i="3"/>
  <c r="K133" i="3"/>
  <c r="E135" i="2"/>
  <c r="D136" i="2"/>
  <c r="H135" i="2"/>
  <c r="K135" i="2"/>
  <c r="E136" i="1"/>
  <c r="H135" i="1"/>
  <c r="J135" i="1"/>
  <c r="M135" i="1"/>
  <c r="G239" i="4" l="1"/>
  <c r="E134" i="3"/>
  <c r="H134" i="3"/>
  <c r="D135" i="3"/>
  <c r="K134" i="3"/>
  <c r="H136" i="2"/>
  <c r="E136" i="2"/>
  <c r="D137" i="2"/>
  <c r="K136" i="2"/>
  <c r="H136" i="1"/>
  <c r="J136" i="1"/>
  <c r="E137" i="1"/>
  <c r="M136" i="1"/>
  <c r="G240" i="4" l="1"/>
  <c r="H135" i="3"/>
  <c r="E135" i="3"/>
  <c r="D136" i="3"/>
  <c r="K135" i="3"/>
  <c r="D138" i="2"/>
  <c r="H137" i="2"/>
  <c r="E137" i="2"/>
  <c r="K137" i="2"/>
  <c r="E138" i="1"/>
  <c r="J137" i="1"/>
  <c r="H137" i="1"/>
  <c r="M137" i="1"/>
  <c r="G241" i="4" l="1"/>
  <c r="D137" i="3"/>
  <c r="H136" i="3"/>
  <c r="E136" i="3"/>
  <c r="K136" i="3"/>
  <c r="D139" i="2"/>
  <c r="E138" i="2"/>
  <c r="H138" i="2"/>
  <c r="K138" i="2"/>
  <c r="E139" i="1"/>
  <c r="J138" i="1"/>
  <c r="H138" i="1"/>
  <c r="M138" i="1"/>
  <c r="G242" i="4" l="1"/>
  <c r="D138" i="3"/>
  <c r="K137" i="3"/>
  <c r="H137" i="3"/>
  <c r="E137" i="3"/>
  <c r="E139" i="2"/>
  <c r="H139" i="2"/>
  <c r="D140" i="2"/>
  <c r="K139" i="2"/>
  <c r="M139" i="1"/>
  <c r="E140" i="1"/>
  <c r="J139" i="1"/>
  <c r="H139" i="1"/>
  <c r="G243" i="4" l="1"/>
  <c r="E138" i="3"/>
  <c r="H138" i="3"/>
  <c r="D139" i="3"/>
  <c r="K138" i="3"/>
  <c r="H140" i="2"/>
  <c r="D141" i="2"/>
  <c r="K140" i="2"/>
  <c r="E140" i="2"/>
  <c r="H140" i="1"/>
  <c r="J140" i="1"/>
  <c r="E141" i="1"/>
  <c r="M140" i="1"/>
  <c r="G244" i="4" l="1"/>
  <c r="H139" i="3"/>
  <c r="E139" i="3"/>
  <c r="D140" i="3"/>
  <c r="K139" i="3"/>
  <c r="H141" i="2"/>
  <c r="E141" i="2"/>
  <c r="D142" i="2"/>
  <c r="K141" i="2"/>
  <c r="J141" i="1"/>
  <c r="H141" i="1"/>
  <c r="E142" i="1"/>
  <c r="M141" i="1"/>
  <c r="G245" i="4" l="1"/>
  <c r="D141" i="3"/>
  <c r="H140" i="3"/>
  <c r="E140" i="3"/>
  <c r="K140" i="3"/>
  <c r="D143" i="2"/>
  <c r="H142" i="2"/>
  <c r="E142" i="2"/>
  <c r="K142" i="2"/>
  <c r="E143" i="1"/>
  <c r="M142" i="1"/>
  <c r="J142" i="1"/>
  <c r="H142" i="1"/>
  <c r="G246" i="4" l="1"/>
  <c r="D142" i="3"/>
  <c r="H141" i="3"/>
  <c r="E141" i="3"/>
  <c r="K141" i="3"/>
  <c r="E143" i="2"/>
  <c r="H143" i="2"/>
  <c r="K143" i="2"/>
  <c r="D144" i="2"/>
  <c r="J143" i="1"/>
  <c r="H143" i="1"/>
  <c r="E144" i="1"/>
  <c r="M143" i="1"/>
  <c r="G247" i="4" l="1"/>
  <c r="E142" i="3"/>
  <c r="H142" i="3"/>
  <c r="D143" i="3"/>
  <c r="K142" i="3"/>
  <c r="H144" i="2"/>
  <c r="E144" i="2"/>
  <c r="D145" i="2"/>
  <c r="K144" i="2"/>
  <c r="H144" i="1"/>
  <c r="J144" i="1"/>
  <c r="E145" i="1"/>
  <c r="M144" i="1"/>
  <c r="G248" i="4" l="1"/>
  <c r="H143" i="3"/>
  <c r="E143" i="3"/>
  <c r="D144" i="3"/>
  <c r="K143" i="3"/>
  <c r="D146" i="2"/>
  <c r="H145" i="2"/>
  <c r="E145" i="2"/>
  <c r="K145" i="2"/>
  <c r="H145" i="1"/>
  <c r="J145" i="1"/>
  <c r="E146" i="1"/>
  <c r="M145" i="1"/>
  <c r="G249" i="4" l="1"/>
  <c r="D145" i="3"/>
  <c r="H144" i="3"/>
  <c r="E144" i="3"/>
  <c r="K144" i="3"/>
  <c r="D147" i="2"/>
  <c r="H146" i="2"/>
  <c r="E146" i="2"/>
  <c r="K146" i="2"/>
  <c r="E147" i="1"/>
  <c r="J146" i="1"/>
  <c r="H146" i="1"/>
  <c r="M146" i="1"/>
  <c r="G250" i="4" l="1"/>
  <c r="D146" i="3"/>
  <c r="H145" i="3"/>
  <c r="E145" i="3"/>
  <c r="K145" i="3"/>
  <c r="E147" i="2"/>
  <c r="D148" i="2"/>
  <c r="H147" i="2"/>
  <c r="K147" i="2"/>
  <c r="E148" i="1"/>
  <c r="M147" i="1"/>
  <c r="J147" i="1"/>
  <c r="H147" i="1"/>
  <c r="G251" i="4" l="1"/>
  <c r="E146" i="3"/>
  <c r="H146" i="3"/>
  <c r="D147" i="3"/>
  <c r="K146" i="3"/>
  <c r="H148" i="2"/>
  <c r="E148" i="2"/>
  <c r="D149" i="2"/>
  <c r="K148" i="2"/>
  <c r="H148" i="1"/>
  <c r="J148" i="1"/>
  <c r="E149" i="1"/>
  <c r="M148" i="1"/>
  <c r="G252" i="4" l="1"/>
  <c r="H147" i="3"/>
  <c r="E147" i="3"/>
  <c r="D148" i="3"/>
  <c r="K147" i="3"/>
  <c r="H149" i="2"/>
  <c r="D150" i="2"/>
  <c r="E149" i="2"/>
  <c r="K149" i="2"/>
  <c r="E150" i="1"/>
  <c r="J149" i="1"/>
  <c r="H149" i="1"/>
  <c r="M149" i="1"/>
  <c r="G253" i="4" l="1"/>
  <c r="D149" i="3"/>
  <c r="E148" i="3"/>
  <c r="H148" i="3"/>
  <c r="K148" i="3"/>
  <c r="D151" i="2"/>
  <c r="H150" i="2"/>
  <c r="E150" i="2"/>
  <c r="K150" i="2"/>
  <c r="E151" i="1"/>
  <c r="H150" i="1"/>
  <c r="J150" i="1"/>
  <c r="M150" i="1"/>
  <c r="G254" i="4" l="1"/>
  <c r="D150" i="3"/>
  <c r="H149" i="3"/>
  <c r="E149" i="3"/>
  <c r="K149" i="3"/>
  <c r="E151" i="2"/>
  <c r="H151" i="2"/>
  <c r="D152" i="2"/>
  <c r="K151" i="2"/>
  <c r="J151" i="1"/>
  <c r="E152" i="1"/>
  <c r="H151" i="1"/>
  <c r="M151" i="1"/>
  <c r="G255" i="4" l="1"/>
  <c r="E150" i="3"/>
  <c r="H150" i="3"/>
  <c r="D151" i="3"/>
  <c r="K150" i="3"/>
  <c r="H152" i="2"/>
  <c r="D153" i="2"/>
  <c r="K152" i="2"/>
  <c r="E152" i="2"/>
  <c r="H152" i="1"/>
  <c r="J152" i="1"/>
  <c r="E153" i="1"/>
  <c r="M152" i="1"/>
  <c r="G256" i="4" l="1"/>
  <c r="H151" i="3"/>
  <c r="E151" i="3"/>
  <c r="D152" i="3"/>
  <c r="K151" i="3"/>
  <c r="E153" i="2"/>
  <c r="H153" i="2"/>
  <c r="D154" i="2"/>
  <c r="K153" i="2"/>
  <c r="J153" i="1"/>
  <c r="H153" i="1"/>
  <c r="E154" i="1"/>
  <c r="M153" i="1"/>
  <c r="G257" i="4" l="1"/>
  <c r="D153" i="3"/>
  <c r="H152" i="3"/>
  <c r="E152" i="3"/>
  <c r="K152" i="3"/>
  <c r="D155" i="2"/>
  <c r="H154" i="2"/>
  <c r="E154" i="2"/>
  <c r="K154" i="2"/>
  <c r="E155" i="1"/>
  <c r="J154" i="1"/>
  <c r="H154" i="1"/>
  <c r="M154" i="1"/>
  <c r="G258" i="4" l="1"/>
  <c r="D154" i="3"/>
  <c r="K153" i="3"/>
  <c r="H153" i="3"/>
  <c r="E153" i="3"/>
  <c r="E155" i="2"/>
  <c r="D156" i="2"/>
  <c r="K155" i="2"/>
  <c r="H155" i="2"/>
  <c r="H155" i="1"/>
  <c r="J155" i="1"/>
  <c r="M155" i="1"/>
  <c r="E156" i="1"/>
  <c r="G259" i="4" l="1"/>
  <c r="E154" i="3"/>
  <c r="H154" i="3"/>
  <c r="K154" i="3"/>
  <c r="D155" i="3"/>
  <c r="H156" i="2"/>
  <c r="E156" i="2"/>
  <c r="D157" i="2"/>
  <c r="K156" i="2"/>
  <c r="H156" i="1"/>
  <c r="J156" i="1"/>
  <c r="E157" i="1"/>
  <c r="M156" i="1"/>
  <c r="G260" i="4" l="1"/>
  <c r="H155" i="3"/>
  <c r="E155" i="3"/>
  <c r="D156" i="3"/>
  <c r="K155" i="3"/>
  <c r="D158" i="2"/>
  <c r="E157" i="2"/>
  <c r="H157" i="2"/>
  <c r="K157" i="2"/>
  <c r="E158" i="1"/>
  <c r="J157" i="1"/>
  <c r="H157" i="1"/>
  <c r="M157" i="1"/>
  <c r="G261" i="4" l="1"/>
  <c r="D157" i="3"/>
  <c r="H156" i="3"/>
  <c r="E156" i="3"/>
  <c r="K156" i="3"/>
  <c r="D159" i="2"/>
  <c r="E158" i="2"/>
  <c r="H158" i="2"/>
  <c r="K158" i="2"/>
  <c r="E159" i="1"/>
  <c r="J158" i="1"/>
  <c r="H158" i="1"/>
  <c r="M158" i="1"/>
  <c r="G262" i="4" l="1"/>
  <c r="D158" i="3"/>
  <c r="H157" i="3"/>
  <c r="E157" i="3"/>
  <c r="K157" i="3"/>
  <c r="E159" i="2"/>
  <c r="D160" i="2"/>
  <c r="H159" i="2"/>
  <c r="K159" i="2"/>
  <c r="E160" i="1"/>
  <c r="J159" i="1"/>
  <c r="H159" i="1"/>
  <c r="M159" i="1"/>
  <c r="G263" i="4" l="1"/>
  <c r="E158" i="3"/>
  <c r="H158" i="3"/>
  <c r="D159" i="3"/>
  <c r="K158" i="3"/>
  <c r="H160" i="2"/>
  <c r="D161" i="2"/>
  <c r="K160" i="2"/>
  <c r="E160" i="2"/>
  <c r="H160" i="1"/>
  <c r="J160" i="1"/>
  <c r="E161" i="1"/>
  <c r="M160" i="1"/>
  <c r="G264" i="4" l="1"/>
  <c r="H159" i="3"/>
  <c r="E159" i="3"/>
  <c r="D160" i="3"/>
  <c r="K159" i="3"/>
  <c r="H161" i="2"/>
  <c r="E161" i="2"/>
  <c r="D162" i="2"/>
  <c r="K161" i="2"/>
  <c r="E162" i="1"/>
  <c r="J161" i="1"/>
  <c r="H161" i="1"/>
  <c r="M161" i="1"/>
  <c r="G265" i="4" l="1"/>
  <c r="D161" i="3"/>
  <c r="H160" i="3"/>
  <c r="E160" i="3"/>
  <c r="K160" i="3"/>
  <c r="D163" i="2"/>
  <c r="H162" i="2"/>
  <c r="E162" i="2"/>
  <c r="K162" i="2"/>
  <c r="E163" i="1"/>
  <c r="H162" i="1"/>
  <c r="M162" i="1"/>
  <c r="J162" i="1"/>
  <c r="G266" i="4" l="1"/>
  <c r="D162" i="3"/>
  <c r="H161" i="3"/>
  <c r="E161" i="3"/>
  <c r="K161" i="3"/>
  <c r="E163" i="2"/>
  <c r="H163" i="2"/>
  <c r="D164" i="2"/>
  <c r="K163" i="2"/>
  <c r="J163" i="1"/>
  <c r="H163" i="1"/>
  <c r="M163" i="1"/>
  <c r="E164" i="1"/>
  <c r="G267" i="4" l="1"/>
  <c r="E162" i="3"/>
  <c r="H162" i="3"/>
  <c r="D163" i="3"/>
  <c r="K162" i="3"/>
  <c r="H164" i="2"/>
  <c r="D165" i="2"/>
  <c r="E164" i="2"/>
  <c r="K164" i="2"/>
  <c r="H164" i="1"/>
  <c r="J164" i="1"/>
  <c r="E165" i="1"/>
  <c r="M164" i="1"/>
  <c r="G268" i="4" l="1"/>
  <c r="H163" i="3"/>
  <c r="E163" i="3"/>
  <c r="D164" i="3"/>
  <c r="K163" i="3"/>
  <c r="D166" i="2"/>
  <c r="H165" i="2"/>
  <c r="E165" i="2"/>
  <c r="K165" i="2"/>
  <c r="H165" i="1"/>
  <c r="J165" i="1"/>
  <c r="E166" i="1"/>
  <c r="M165" i="1"/>
  <c r="G269" i="4" l="1"/>
  <c r="D165" i="3"/>
  <c r="E164" i="3"/>
  <c r="H164" i="3"/>
  <c r="K164" i="3"/>
  <c r="D167" i="2"/>
  <c r="E166" i="2"/>
  <c r="H166" i="2"/>
  <c r="K166" i="2"/>
  <c r="E167" i="1"/>
  <c r="J166" i="1"/>
  <c r="H166" i="1"/>
  <c r="M166" i="1"/>
  <c r="G270" i="4" l="1"/>
  <c r="D166" i="3"/>
  <c r="H165" i="3"/>
  <c r="E165" i="3"/>
  <c r="K165" i="3"/>
  <c r="E167" i="2"/>
  <c r="H167" i="2"/>
  <c r="D168" i="2"/>
  <c r="K167" i="2"/>
  <c r="E168" i="1"/>
  <c r="H167" i="1"/>
  <c r="J167" i="1"/>
  <c r="M167" i="1"/>
  <c r="G271" i="4" l="1"/>
  <c r="E166" i="3"/>
  <c r="H166" i="3"/>
  <c r="D167" i="3"/>
  <c r="K166" i="3"/>
  <c r="H168" i="2"/>
  <c r="D169" i="2"/>
  <c r="E168" i="2"/>
  <c r="K168" i="2"/>
  <c r="H168" i="1"/>
  <c r="J168" i="1"/>
  <c r="E169" i="1"/>
  <c r="M168" i="1"/>
  <c r="G272" i="4" l="1"/>
  <c r="H167" i="3"/>
  <c r="E167" i="3"/>
  <c r="D168" i="3"/>
  <c r="K167" i="3"/>
  <c r="D170" i="2"/>
  <c r="H169" i="2"/>
  <c r="E169" i="2"/>
  <c r="K169" i="2"/>
  <c r="E170" i="1"/>
  <c r="J169" i="1"/>
  <c r="H169" i="1"/>
  <c r="M169" i="1"/>
  <c r="G273" i="4" l="1"/>
  <c r="D169" i="3"/>
  <c r="H168" i="3"/>
  <c r="E168" i="3"/>
  <c r="K168" i="3"/>
  <c r="D171" i="2"/>
  <c r="H170" i="2"/>
  <c r="E170" i="2"/>
  <c r="K170" i="2"/>
  <c r="E171" i="1"/>
  <c r="J170" i="1"/>
  <c r="H170" i="1"/>
  <c r="M170" i="1"/>
  <c r="G274" i="4" l="1"/>
  <c r="D170" i="3"/>
  <c r="H169" i="3"/>
  <c r="E169" i="3"/>
  <c r="K169" i="3"/>
  <c r="E171" i="2"/>
  <c r="H171" i="2"/>
  <c r="D172" i="2"/>
  <c r="K171" i="2"/>
  <c r="M171" i="1"/>
  <c r="E172" i="1"/>
  <c r="J171" i="1"/>
  <c r="H171" i="1"/>
  <c r="G275" i="4" l="1"/>
  <c r="E170" i="3"/>
  <c r="H170" i="3"/>
  <c r="K170" i="3"/>
  <c r="D171" i="3"/>
  <c r="H172" i="2"/>
  <c r="D173" i="2"/>
  <c r="E172" i="2"/>
  <c r="K172" i="2"/>
  <c r="H172" i="1"/>
  <c r="J172" i="1"/>
  <c r="E173" i="1"/>
  <c r="M172" i="1"/>
  <c r="G276" i="4" l="1"/>
  <c r="H171" i="3"/>
  <c r="E171" i="3"/>
  <c r="D172" i="3"/>
  <c r="K171" i="3"/>
  <c r="D174" i="2"/>
  <c r="H173" i="2"/>
  <c r="E173" i="2"/>
  <c r="K173" i="2"/>
  <c r="J173" i="1"/>
  <c r="H173" i="1"/>
  <c r="E174" i="1"/>
  <c r="M173" i="1"/>
  <c r="G277" i="4" l="1"/>
  <c r="D173" i="3"/>
  <c r="H172" i="3"/>
  <c r="E172" i="3"/>
  <c r="K172" i="3"/>
  <c r="D175" i="2"/>
  <c r="H174" i="2"/>
  <c r="E174" i="2"/>
  <c r="K174" i="2"/>
  <c r="E175" i="1"/>
  <c r="M174" i="1"/>
  <c r="J174" i="1"/>
  <c r="H174" i="1"/>
  <c r="G278" i="4" l="1"/>
  <c r="D174" i="3"/>
  <c r="H173" i="3"/>
  <c r="E173" i="3"/>
  <c r="K173" i="3"/>
  <c r="E175" i="2"/>
  <c r="H175" i="2"/>
  <c r="K175" i="2"/>
  <c r="D176" i="2"/>
  <c r="J175" i="1"/>
  <c r="H175" i="1"/>
  <c r="E176" i="1"/>
  <c r="M175" i="1"/>
  <c r="G279" i="4" l="1"/>
  <c r="H174" i="3"/>
  <c r="E174" i="3"/>
  <c r="D175" i="3"/>
  <c r="K174" i="3"/>
  <c r="H176" i="2"/>
  <c r="E176" i="2"/>
  <c r="D177" i="2"/>
  <c r="K176" i="2"/>
  <c r="H176" i="1"/>
  <c r="J176" i="1"/>
  <c r="E177" i="1"/>
  <c r="M176" i="1"/>
  <c r="G280" i="4" l="1"/>
  <c r="H175" i="3"/>
  <c r="E175" i="3"/>
  <c r="D176" i="3"/>
  <c r="K175" i="3"/>
  <c r="D178" i="2"/>
  <c r="H177" i="2"/>
  <c r="E177" i="2"/>
  <c r="K177" i="2"/>
  <c r="H177" i="1"/>
  <c r="J177" i="1"/>
  <c r="E178" i="1"/>
  <c r="M177" i="1"/>
  <c r="G281" i="4" l="1"/>
  <c r="E176" i="3"/>
  <c r="D177" i="3"/>
  <c r="H176" i="3"/>
  <c r="K176" i="3"/>
  <c r="D179" i="2"/>
  <c r="E178" i="2"/>
  <c r="H178" i="2"/>
  <c r="K178" i="2"/>
  <c r="E179" i="1"/>
  <c r="J178" i="1"/>
  <c r="H178" i="1"/>
  <c r="M178" i="1"/>
  <c r="G282" i="4" l="1"/>
  <c r="E177" i="3"/>
  <c r="H177" i="3"/>
  <c r="D178" i="3"/>
  <c r="K177" i="3"/>
  <c r="E179" i="2"/>
  <c r="H179" i="2"/>
  <c r="D180" i="2"/>
  <c r="K179" i="2"/>
  <c r="E180" i="1"/>
  <c r="M179" i="1"/>
  <c r="J179" i="1"/>
  <c r="H179" i="1"/>
  <c r="G283" i="4" l="1"/>
  <c r="H178" i="3"/>
  <c r="D179" i="3"/>
  <c r="E178" i="3"/>
  <c r="K178" i="3"/>
  <c r="H180" i="2"/>
  <c r="E180" i="2"/>
  <c r="D181" i="2"/>
  <c r="K180" i="2"/>
  <c r="H180" i="1"/>
  <c r="J180" i="1"/>
  <c r="E181" i="1"/>
  <c r="M180" i="1"/>
  <c r="G284" i="4" l="1"/>
  <c r="D180" i="3"/>
  <c r="H179" i="3"/>
  <c r="E179" i="3"/>
  <c r="K179" i="3"/>
  <c r="D182" i="2"/>
  <c r="H181" i="2"/>
  <c r="E181" i="2"/>
  <c r="K181" i="2"/>
  <c r="E182" i="1"/>
  <c r="J181" i="1"/>
  <c r="H181" i="1"/>
  <c r="M181" i="1"/>
  <c r="G285" i="4" l="1"/>
  <c r="E180" i="3"/>
  <c r="H180" i="3"/>
  <c r="D181" i="3"/>
  <c r="K180" i="3"/>
  <c r="D183" i="2"/>
  <c r="H182" i="2"/>
  <c r="E182" i="2"/>
  <c r="K182" i="2"/>
  <c r="E183" i="1"/>
  <c r="H182" i="1"/>
  <c r="J182" i="1"/>
  <c r="M182" i="1"/>
  <c r="G286" i="4" l="1"/>
  <c r="H181" i="3"/>
  <c r="E181" i="3"/>
  <c r="D182" i="3"/>
  <c r="K181" i="3"/>
  <c r="E183" i="2"/>
  <c r="H183" i="2"/>
  <c r="D184" i="2"/>
  <c r="K183" i="2"/>
  <c r="J183" i="1"/>
  <c r="E184" i="1"/>
  <c r="H183" i="1"/>
  <c r="M183" i="1"/>
  <c r="G287" i="4" l="1"/>
  <c r="D183" i="3"/>
  <c r="H182" i="3"/>
  <c r="E182" i="3"/>
  <c r="K182" i="3"/>
  <c r="H184" i="2"/>
  <c r="E184" i="2"/>
  <c r="D185" i="2"/>
  <c r="K184" i="2"/>
  <c r="H184" i="1"/>
  <c r="J184" i="1"/>
  <c r="E185" i="1"/>
  <c r="M184" i="1"/>
  <c r="G288" i="4" l="1"/>
  <c r="D184" i="3"/>
  <c r="E183" i="3"/>
  <c r="H183" i="3"/>
  <c r="K183" i="3"/>
  <c r="D186" i="2"/>
  <c r="H185" i="2"/>
  <c r="E185" i="2"/>
  <c r="K185" i="2"/>
  <c r="J185" i="1"/>
  <c r="H185" i="1"/>
  <c r="E186" i="1"/>
  <c r="M185" i="1"/>
  <c r="G289" i="4" l="1"/>
  <c r="E184" i="3"/>
  <c r="H184" i="3"/>
  <c r="D185" i="3"/>
  <c r="K184" i="3"/>
  <c r="D187" i="2"/>
  <c r="H186" i="2"/>
  <c r="E186" i="2"/>
  <c r="K186" i="2"/>
  <c r="E187" i="1"/>
  <c r="J186" i="1"/>
  <c r="H186" i="1"/>
  <c r="M186" i="1"/>
  <c r="G290" i="4" l="1"/>
  <c r="D186" i="3"/>
  <c r="E185" i="3"/>
  <c r="H185" i="3"/>
  <c r="K185" i="3"/>
  <c r="E187" i="2"/>
  <c r="H187" i="2"/>
  <c r="D188" i="2"/>
  <c r="K187" i="2"/>
  <c r="H187" i="1"/>
  <c r="J187" i="1"/>
  <c r="M187" i="1"/>
  <c r="E188" i="1"/>
  <c r="G291" i="4" l="1"/>
  <c r="D187" i="3"/>
  <c r="E186" i="3"/>
  <c r="K186" i="3"/>
  <c r="H186" i="3"/>
  <c r="H188" i="2"/>
  <c r="E188" i="2"/>
  <c r="D189" i="2"/>
  <c r="K188" i="2"/>
  <c r="H188" i="1"/>
  <c r="J188" i="1"/>
  <c r="E189" i="1"/>
  <c r="M188" i="1"/>
  <c r="G292" i="4" l="1"/>
  <c r="H187" i="3"/>
  <c r="E187" i="3"/>
  <c r="K187" i="3"/>
  <c r="D188" i="3"/>
  <c r="D190" i="2"/>
  <c r="E189" i="2"/>
  <c r="H189" i="2"/>
  <c r="K189" i="2"/>
  <c r="E190" i="1"/>
  <c r="J189" i="1"/>
  <c r="H189" i="1"/>
  <c r="M189" i="1"/>
  <c r="G293" i="4" l="1"/>
  <c r="E188" i="3"/>
  <c r="D189" i="3"/>
  <c r="H188" i="3"/>
  <c r="K188" i="3"/>
  <c r="D191" i="2"/>
  <c r="H190" i="2"/>
  <c r="E190" i="2"/>
  <c r="K190" i="2"/>
  <c r="E191" i="1"/>
  <c r="J190" i="1"/>
  <c r="H190" i="1"/>
  <c r="M190" i="1"/>
  <c r="G294" i="4" l="1"/>
  <c r="D190" i="3"/>
  <c r="K189" i="3"/>
  <c r="H189" i="3"/>
  <c r="E189" i="3"/>
  <c r="E191" i="2"/>
  <c r="H191" i="2"/>
  <c r="K191" i="2"/>
  <c r="D192" i="2"/>
  <c r="E192" i="1"/>
  <c r="J191" i="1"/>
  <c r="H191" i="1"/>
  <c r="M191" i="1"/>
  <c r="G295" i="4" l="1"/>
  <c r="H190" i="3"/>
  <c r="E190" i="3"/>
  <c r="D191" i="3"/>
  <c r="K190" i="3"/>
  <c r="H192" i="2"/>
  <c r="E192" i="2"/>
  <c r="D193" i="2"/>
  <c r="K192" i="2"/>
  <c r="H192" i="1"/>
  <c r="J192" i="1"/>
  <c r="E193" i="1"/>
  <c r="M192" i="1"/>
  <c r="G296" i="4" l="1"/>
  <c r="H191" i="3"/>
  <c r="D192" i="3"/>
  <c r="E191" i="3"/>
  <c r="K191" i="3"/>
  <c r="D194" i="2"/>
  <c r="H193" i="2"/>
  <c r="E193" i="2"/>
  <c r="K193" i="2"/>
  <c r="E194" i="1"/>
  <c r="J193" i="1"/>
  <c r="H193" i="1"/>
  <c r="M193" i="1"/>
  <c r="G297" i="4" l="1"/>
  <c r="E192" i="3"/>
  <c r="D193" i="3"/>
  <c r="H192" i="3"/>
  <c r="K192" i="3"/>
  <c r="D195" i="2"/>
  <c r="E194" i="2"/>
  <c r="H194" i="2"/>
  <c r="K194" i="2"/>
  <c r="E195" i="1"/>
  <c r="H194" i="1"/>
  <c r="M194" i="1"/>
  <c r="J194" i="1"/>
  <c r="G298" i="4" l="1"/>
  <c r="H193" i="3"/>
  <c r="E193" i="3"/>
  <c r="K193" i="3"/>
  <c r="D194" i="3"/>
  <c r="E195" i="2"/>
  <c r="H195" i="2"/>
  <c r="D196" i="2"/>
  <c r="K195" i="2"/>
  <c r="J195" i="1"/>
  <c r="H195" i="1"/>
  <c r="M195" i="1"/>
  <c r="E196" i="1"/>
  <c r="G299" i="4" l="1"/>
  <c r="D195" i="3"/>
  <c r="H194" i="3"/>
  <c r="E194" i="3"/>
  <c r="K194" i="3"/>
  <c r="H196" i="2"/>
  <c r="E196" i="2"/>
  <c r="D197" i="2"/>
  <c r="K196" i="2"/>
  <c r="H196" i="1"/>
  <c r="J196" i="1"/>
  <c r="E197" i="1"/>
  <c r="M196" i="1"/>
  <c r="G300" i="4" l="1"/>
  <c r="D196" i="3"/>
  <c r="E195" i="3"/>
  <c r="H195" i="3"/>
  <c r="K195" i="3"/>
  <c r="D198" i="2"/>
  <c r="H197" i="2"/>
  <c r="E197" i="2"/>
  <c r="K197" i="2"/>
  <c r="H197" i="1"/>
  <c r="J197" i="1"/>
  <c r="E198" i="1"/>
  <c r="M197" i="1"/>
  <c r="G301" i="4" l="1"/>
  <c r="E196" i="3"/>
  <c r="H196" i="3"/>
  <c r="D197" i="3"/>
  <c r="K196" i="3"/>
  <c r="D199" i="2"/>
  <c r="H198" i="2"/>
  <c r="E198" i="2"/>
  <c r="K198" i="2"/>
  <c r="E199" i="1"/>
  <c r="J198" i="1"/>
  <c r="H198" i="1"/>
  <c r="M198" i="1"/>
  <c r="G302" i="4" l="1"/>
  <c r="H197" i="3"/>
  <c r="D198" i="3"/>
  <c r="K197" i="3"/>
  <c r="E197" i="3"/>
  <c r="E199" i="2"/>
  <c r="H199" i="2"/>
  <c r="D200" i="2"/>
  <c r="K199" i="2"/>
  <c r="E200" i="1"/>
  <c r="H199" i="1"/>
  <c r="J199" i="1"/>
  <c r="M199" i="1"/>
  <c r="G303" i="4" l="1"/>
  <c r="H198" i="3"/>
  <c r="E198" i="3"/>
  <c r="D199" i="3"/>
  <c r="K198" i="3"/>
  <c r="H200" i="2"/>
  <c r="E200" i="2"/>
  <c r="D201" i="2"/>
  <c r="K200" i="2"/>
  <c r="H200" i="1"/>
  <c r="J200" i="1"/>
  <c r="E201" i="1"/>
  <c r="M200" i="1"/>
  <c r="G304" i="4" l="1"/>
  <c r="D200" i="3"/>
  <c r="H199" i="3"/>
  <c r="E199" i="3"/>
  <c r="K199" i="3"/>
  <c r="D202" i="2"/>
  <c r="H201" i="2"/>
  <c r="E201" i="2"/>
  <c r="K201" i="2"/>
  <c r="E202" i="1"/>
  <c r="J201" i="1"/>
  <c r="H201" i="1"/>
  <c r="M201" i="1"/>
  <c r="G305" i="4" l="1"/>
  <c r="E200" i="3"/>
  <c r="H200" i="3"/>
  <c r="D201" i="3"/>
  <c r="K200" i="3"/>
  <c r="D203" i="2"/>
  <c r="H202" i="2"/>
  <c r="E202" i="2"/>
  <c r="K202" i="2"/>
  <c r="E203" i="1"/>
  <c r="J202" i="1"/>
  <c r="H202" i="1"/>
  <c r="M202" i="1"/>
  <c r="G306" i="4" l="1"/>
  <c r="H201" i="3"/>
  <c r="E201" i="3"/>
  <c r="D202" i="3"/>
  <c r="K201" i="3"/>
  <c r="E203" i="2"/>
  <c r="H203" i="2"/>
  <c r="D204" i="2"/>
  <c r="K203" i="2"/>
  <c r="M203" i="1"/>
  <c r="E204" i="1"/>
  <c r="J203" i="1"/>
  <c r="H203" i="1"/>
  <c r="G307" i="4" l="1"/>
  <c r="D203" i="3"/>
  <c r="H202" i="3"/>
  <c r="E202" i="3"/>
  <c r="K202" i="3"/>
  <c r="H204" i="2"/>
  <c r="E204" i="2"/>
  <c r="D205" i="2"/>
  <c r="K204" i="2"/>
  <c r="H204" i="1"/>
  <c r="J204" i="1"/>
  <c r="E205" i="1"/>
  <c r="M204" i="1"/>
  <c r="G308" i="4" l="1"/>
  <c r="D204" i="3"/>
  <c r="H203" i="3"/>
  <c r="E203" i="3"/>
  <c r="K203" i="3"/>
  <c r="D206" i="2"/>
  <c r="E205" i="2"/>
  <c r="H205" i="2"/>
  <c r="K205" i="2"/>
  <c r="J205" i="1"/>
  <c r="H205" i="1"/>
  <c r="E206" i="1"/>
  <c r="M205" i="1"/>
  <c r="G309" i="4" l="1"/>
  <c r="E204" i="3"/>
  <c r="D205" i="3"/>
  <c r="H204" i="3"/>
  <c r="K204" i="3"/>
  <c r="D207" i="2"/>
  <c r="H206" i="2"/>
  <c r="E206" i="2"/>
  <c r="K206" i="2"/>
  <c r="E207" i="1"/>
  <c r="M206" i="1"/>
  <c r="J206" i="1"/>
  <c r="H206" i="1"/>
  <c r="G310" i="4" l="1"/>
  <c r="H205" i="3"/>
  <c r="E205" i="3"/>
  <c r="K205" i="3"/>
  <c r="D206" i="3"/>
  <c r="E207" i="2"/>
  <c r="H207" i="2"/>
  <c r="K207" i="2"/>
  <c r="D208" i="2"/>
  <c r="J207" i="1"/>
  <c r="H207" i="1"/>
  <c r="E208" i="1"/>
  <c r="M207" i="1"/>
  <c r="G311" i="4" l="1"/>
  <c r="H206" i="3"/>
  <c r="D207" i="3"/>
  <c r="E206" i="3"/>
  <c r="K206" i="3"/>
  <c r="H208" i="2"/>
  <c r="E208" i="2"/>
  <c r="D209" i="2"/>
  <c r="K208" i="2"/>
  <c r="H208" i="1"/>
  <c r="J208" i="1"/>
  <c r="E209" i="1"/>
  <c r="M208" i="1"/>
  <c r="G312" i="4" l="1"/>
  <c r="D208" i="3"/>
  <c r="K207" i="3"/>
  <c r="H207" i="3"/>
  <c r="E207" i="3"/>
  <c r="D210" i="2"/>
  <c r="H209" i="2"/>
  <c r="E209" i="2"/>
  <c r="K209" i="2"/>
  <c r="H209" i="1"/>
  <c r="J209" i="1"/>
  <c r="E210" i="1"/>
  <c r="M209" i="1"/>
  <c r="G313" i="4" l="1"/>
  <c r="E208" i="3"/>
  <c r="H208" i="3"/>
  <c r="D209" i="3"/>
  <c r="K208" i="3"/>
  <c r="D211" i="2"/>
  <c r="E210" i="2"/>
  <c r="H210" i="2"/>
  <c r="K210" i="2"/>
  <c r="E211" i="1"/>
  <c r="J210" i="1"/>
  <c r="H210" i="1"/>
  <c r="M210" i="1"/>
  <c r="G314" i="4" l="1"/>
  <c r="H209" i="3"/>
  <c r="D210" i="3"/>
  <c r="K209" i="3"/>
  <c r="E209" i="3"/>
  <c r="E211" i="2"/>
  <c r="H211" i="2"/>
  <c r="D212" i="2"/>
  <c r="K211" i="2"/>
  <c r="E212" i="1"/>
  <c r="M211" i="1"/>
  <c r="J211" i="1"/>
  <c r="H211" i="1"/>
  <c r="G315" i="4" l="1"/>
  <c r="E210" i="3"/>
  <c r="H210" i="3"/>
  <c r="D211" i="3"/>
  <c r="K210" i="3"/>
  <c r="H212" i="2"/>
  <c r="E212" i="2"/>
  <c r="D213" i="2"/>
  <c r="K212" i="2"/>
  <c r="H212" i="1"/>
  <c r="J212" i="1"/>
  <c r="E213" i="1"/>
  <c r="M212" i="1"/>
  <c r="G316" i="4" l="1"/>
  <c r="D212" i="3"/>
  <c r="H211" i="3"/>
  <c r="E211" i="3"/>
  <c r="K211" i="3"/>
  <c r="D214" i="2"/>
  <c r="H213" i="2"/>
  <c r="E213" i="2"/>
  <c r="K213" i="2"/>
  <c r="E214" i="1"/>
  <c r="J213" i="1"/>
  <c r="H213" i="1"/>
  <c r="M213" i="1"/>
  <c r="G317" i="4" l="1"/>
  <c r="E212" i="3"/>
  <c r="D213" i="3"/>
  <c r="H212" i="3"/>
  <c r="K212" i="3"/>
  <c r="D215" i="2"/>
  <c r="H214" i="2"/>
  <c r="E214" i="2"/>
  <c r="K214" i="2"/>
  <c r="E215" i="1"/>
  <c r="H214" i="1"/>
  <c r="J214" i="1"/>
  <c r="M214" i="1"/>
  <c r="G318" i="4" l="1"/>
  <c r="H213" i="3"/>
  <c r="E213" i="3"/>
  <c r="D214" i="3"/>
  <c r="K213" i="3"/>
  <c r="E215" i="2"/>
  <c r="H215" i="2"/>
  <c r="D216" i="2"/>
  <c r="K215" i="2"/>
  <c r="J215" i="1"/>
  <c r="E216" i="1"/>
  <c r="H215" i="1"/>
  <c r="M215" i="1"/>
  <c r="G319" i="4" l="1"/>
  <c r="D215" i="3"/>
  <c r="H214" i="3"/>
  <c r="E214" i="3"/>
  <c r="K214" i="3"/>
  <c r="H216" i="2"/>
  <c r="E216" i="2"/>
  <c r="D217" i="2"/>
  <c r="K216" i="2"/>
  <c r="H216" i="1"/>
  <c r="J216" i="1"/>
  <c r="E217" i="1"/>
  <c r="M216" i="1"/>
  <c r="G320" i="4" l="1"/>
  <c r="D216" i="3"/>
  <c r="E215" i="3"/>
  <c r="H215" i="3"/>
  <c r="K215" i="3"/>
  <c r="D218" i="2"/>
  <c r="H217" i="2"/>
  <c r="E217" i="2"/>
  <c r="K217" i="2"/>
  <c r="J217" i="1"/>
  <c r="H217" i="1"/>
  <c r="E218" i="1"/>
  <c r="M217" i="1"/>
  <c r="G321" i="4" l="1"/>
  <c r="E216" i="3"/>
  <c r="D217" i="3"/>
  <c r="H216" i="3"/>
  <c r="K216" i="3"/>
  <c r="D219" i="2"/>
  <c r="H218" i="2"/>
  <c r="E218" i="2"/>
  <c r="K218" i="2"/>
  <c r="E219" i="1"/>
  <c r="J218" i="1"/>
  <c r="H218" i="1"/>
  <c r="M218" i="1"/>
  <c r="G322" i="4" l="1"/>
  <c r="H217" i="3"/>
  <c r="D218" i="3"/>
  <c r="K217" i="3"/>
  <c r="E217" i="3"/>
  <c r="E219" i="2"/>
  <c r="H219" i="2"/>
  <c r="D220" i="2"/>
  <c r="K219" i="2"/>
  <c r="H219" i="1"/>
  <c r="J219" i="1"/>
  <c r="M219" i="1"/>
  <c r="E220" i="1"/>
  <c r="G323" i="4" l="1"/>
  <c r="H218" i="3"/>
  <c r="E218" i="3"/>
  <c r="D219" i="3"/>
  <c r="K218" i="3"/>
  <c r="H220" i="2"/>
  <c r="E220" i="2"/>
  <c r="D221" i="2"/>
  <c r="K220" i="2"/>
  <c r="H220" i="1"/>
  <c r="J220" i="1"/>
  <c r="E221" i="1"/>
  <c r="M220" i="1"/>
  <c r="G324" i="4" l="1"/>
  <c r="D220" i="3"/>
  <c r="H219" i="3"/>
  <c r="E219" i="3"/>
  <c r="K219" i="3"/>
  <c r="D222" i="2"/>
  <c r="E221" i="2"/>
  <c r="H221" i="2"/>
  <c r="K221" i="2"/>
  <c r="E222" i="1"/>
  <c r="J221" i="1"/>
  <c r="H221" i="1"/>
  <c r="M221" i="1"/>
  <c r="G325" i="4" l="1"/>
  <c r="E220" i="3"/>
  <c r="H220" i="3"/>
  <c r="D221" i="3"/>
  <c r="K220" i="3"/>
  <c r="D223" i="2"/>
  <c r="H222" i="2"/>
  <c r="E222" i="2"/>
  <c r="K222" i="2"/>
  <c r="E223" i="1"/>
  <c r="J222" i="1"/>
  <c r="H222" i="1"/>
  <c r="M222" i="1"/>
  <c r="G326" i="4" l="1"/>
  <c r="H221" i="3"/>
  <c r="D222" i="3"/>
  <c r="E221" i="3"/>
  <c r="K221" i="3"/>
  <c r="E223" i="2"/>
  <c r="H223" i="2"/>
  <c r="K223" i="2"/>
  <c r="D224" i="2"/>
  <c r="E224" i="1"/>
  <c r="J223" i="1"/>
  <c r="H223" i="1"/>
  <c r="M223" i="1"/>
  <c r="G327" i="4" l="1"/>
  <c r="E222" i="3"/>
  <c r="D223" i="3"/>
  <c r="H222" i="3"/>
  <c r="K222" i="3"/>
  <c r="H224" i="2"/>
  <c r="E224" i="2"/>
  <c r="D225" i="2"/>
  <c r="K224" i="2"/>
  <c r="H224" i="1"/>
  <c r="J224" i="1"/>
  <c r="E225" i="1"/>
  <c r="M224" i="1"/>
  <c r="G328" i="4" l="1"/>
  <c r="D224" i="3"/>
  <c r="H223" i="3"/>
  <c r="E223" i="3"/>
  <c r="K223" i="3"/>
  <c r="D226" i="2"/>
  <c r="H225" i="2"/>
  <c r="E225" i="2"/>
  <c r="K225" i="2"/>
  <c r="E226" i="1"/>
  <c r="J225" i="1"/>
  <c r="H225" i="1"/>
  <c r="M225" i="1"/>
  <c r="G329" i="4" l="1"/>
  <c r="E224" i="3"/>
  <c r="D225" i="3"/>
  <c r="H224" i="3"/>
  <c r="K224" i="3"/>
  <c r="D227" i="2"/>
  <c r="E226" i="2"/>
  <c r="H226" i="2"/>
  <c r="K226" i="2"/>
  <c r="E227" i="1"/>
  <c r="H226" i="1"/>
  <c r="J226" i="1"/>
  <c r="M226" i="1"/>
  <c r="G330" i="4" l="1"/>
  <c r="H225" i="3"/>
  <c r="E225" i="3"/>
  <c r="K225" i="3"/>
  <c r="D226" i="3"/>
  <c r="E227" i="2"/>
  <c r="H227" i="2"/>
  <c r="D228" i="2"/>
  <c r="K227" i="2"/>
  <c r="E228" i="1"/>
  <c r="M227" i="1"/>
  <c r="J227" i="1"/>
  <c r="H227" i="1"/>
  <c r="G331" i="4" l="1"/>
  <c r="D227" i="3"/>
  <c r="H226" i="3"/>
  <c r="E226" i="3"/>
  <c r="K226" i="3"/>
  <c r="H228" i="2"/>
  <c r="E228" i="2"/>
  <c r="D229" i="2"/>
  <c r="K228" i="2"/>
  <c r="H228" i="1"/>
  <c r="J228" i="1"/>
  <c r="E229" i="1"/>
  <c r="M228" i="1"/>
  <c r="G332" i="4" l="1"/>
  <c r="D228" i="3"/>
  <c r="E227" i="3"/>
  <c r="H227" i="3"/>
  <c r="K227" i="3"/>
  <c r="D230" i="2"/>
  <c r="H229" i="2"/>
  <c r="E229" i="2"/>
  <c r="K229" i="2"/>
  <c r="J229" i="1"/>
  <c r="H229" i="1"/>
  <c r="E230" i="1"/>
  <c r="M229" i="1"/>
  <c r="G333" i="4" l="1"/>
  <c r="E228" i="3"/>
  <c r="H228" i="3"/>
  <c r="D229" i="3"/>
  <c r="K228" i="3"/>
  <c r="D231" i="2"/>
  <c r="H230" i="2"/>
  <c r="E230" i="2"/>
  <c r="K230" i="2"/>
  <c r="E231" i="1"/>
  <c r="J230" i="1"/>
  <c r="H230" i="1"/>
  <c r="M230" i="1"/>
  <c r="G334" i="4" l="1"/>
  <c r="H229" i="3"/>
  <c r="D230" i="3"/>
  <c r="E229" i="3"/>
  <c r="K229" i="3"/>
  <c r="E231" i="2"/>
  <c r="H231" i="2"/>
  <c r="D232" i="2"/>
  <c r="K231" i="2"/>
  <c r="E232" i="1"/>
  <c r="J231" i="1"/>
  <c r="H231" i="1"/>
  <c r="M231" i="1"/>
  <c r="G335" i="4" l="1"/>
  <c r="H230" i="3"/>
  <c r="E230" i="3"/>
  <c r="D231" i="3"/>
  <c r="K230" i="3"/>
  <c r="H232" i="2"/>
  <c r="E232" i="2"/>
  <c r="D233" i="2"/>
  <c r="K232" i="2"/>
  <c r="H232" i="1"/>
  <c r="J232" i="1"/>
  <c r="E233" i="1"/>
  <c r="M232" i="1"/>
  <c r="G336" i="4" l="1"/>
  <c r="D232" i="3"/>
  <c r="H231" i="3"/>
  <c r="E231" i="3"/>
  <c r="K231" i="3"/>
  <c r="D234" i="2"/>
  <c r="H233" i="2"/>
  <c r="E233" i="2"/>
  <c r="K233" i="2"/>
  <c r="J233" i="1"/>
  <c r="H233" i="1"/>
  <c r="E234" i="1"/>
  <c r="M233" i="1"/>
  <c r="G337" i="4" l="1"/>
  <c r="E232" i="3"/>
  <c r="H232" i="3"/>
  <c r="D233" i="3"/>
  <c r="K232" i="3"/>
  <c r="D235" i="2"/>
  <c r="H234" i="2"/>
  <c r="E234" i="2"/>
  <c r="K234" i="2"/>
  <c r="E235" i="1"/>
  <c r="J234" i="1"/>
  <c r="H234" i="1"/>
  <c r="M234" i="1"/>
  <c r="G338" i="4" l="1"/>
  <c r="H233" i="3"/>
  <c r="E233" i="3"/>
  <c r="D234" i="3"/>
  <c r="K233" i="3"/>
  <c r="E235" i="2"/>
  <c r="H235" i="2"/>
  <c r="D236" i="2"/>
  <c r="K235" i="2"/>
  <c r="E236" i="1"/>
  <c r="H235" i="1"/>
  <c r="J235" i="1"/>
  <c r="M235" i="1"/>
  <c r="G339" i="4" l="1"/>
  <c r="D235" i="3"/>
  <c r="H234" i="3"/>
  <c r="E234" i="3"/>
  <c r="K234" i="3"/>
  <c r="H236" i="2"/>
  <c r="E236" i="2"/>
  <c r="D237" i="2"/>
  <c r="K236" i="2"/>
  <c r="H236" i="1"/>
  <c r="J236" i="1"/>
  <c r="E237" i="1"/>
  <c r="M236" i="1"/>
  <c r="G340" i="4" l="1"/>
  <c r="D236" i="3"/>
  <c r="H235" i="3"/>
  <c r="E235" i="3"/>
  <c r="K235" i="3"/>
  <c r="D238" i="2"/>
  <c r="E237" i="2"/>
  <c r="H237" i="2"/>
  <c r="K237" i="2"/>
  <c r="J237" i="1"/>
  <c r="H237" i="1"/>
  <c r="E238" i="1"/>
  <c r="M237" i="1"/>
  <c r="G341" i="4" l="1"/>
  <c r="E236" i="3"/>
  <c r="D237" i="3"/>
  <c r="H236" i="3"/>
  <c r="K236" i="3"/>
  <c r="D239" i="2"/>
  <c r="H238" i="2"/>
  <c r="E238" i="2"/>
  <c r="K238" i="2"/>
  <c r="E239" i="1"/>
  <c r="J238" i="1"/>
  <c r="H238" i="1"/>
  <c r="M238" i="1"/>
  <c r="G342" i="4" l="1"/>
  <c r="H237" i="3"/>
  <c r="E237" i="3"/>
  <c r="K237" i="3"/>
  <c r="D238" i="3"/>
  <c r="E239" i="2"/>
  <c r="H239" i="2"/>
  <c r="K239" i="2"/>
  <c r="D240" i="2"/>
  <c r="E240" i="1"/>
  <c r="J239" i="1"/>
  <c r="H239" i="1"/>
  <c r="M239" i="1"/>
  <c r="G343" i="4" l="1"/>
  <c r="H238" i="3"/>
  <c r="D239" i="3"/>
  <c r="E238" i="3"/>
  <c r="K238" i="3"/>
  <c r="H240" i="2"/>
  <c r="E240" i="2"/>
  <c r="D241" i="2"/>
  <c r="K240" i="2"/>
  <c r="H240" i="1"/>
  <c r="J240" i="1"/>
  <c r="E241" i="1"/>
  <c r="M240" i="1"/>
  <c r="G344" i="4" l="1"/>
  <c r="D240" i="3"/>
  <c r="H239" i="3"/>
  <c r="E239" i="3"/>
  <c r="K239" i="3"/>
  <c r="D242" i="2"/>
  <c r="H241" i="2"/>
  <c r="E241" i="2"/>
  <c r="K241" i="2"/>
  <c r="J241" i="1"/>
  <c r="H241" i="1"/>
  <c r="E242" i="1"/>
  <c r="M241" i="1"/>
  <c r="G345" i="4" l="1"/>
  <c r="E240" i="3"/>
  <c r="H240" i="3"/>
  <c r="D241" i="3"/>
  <c r="K240" i="3"/>
  <c r="D243" i="2"/>
  <c r="E242" i="2"/>
  <c r="H242" i="2"/>
  <c r="K242" i="2"/>
  <c r="E243" i="1"/>
  <c r="H242" i="1"/>
  <c r="J242" i="1"/>
  <c r="M242" i="1"/>
  <c r="G346" i="4" l="1"/>
  <c r="H241" i="3"/>
  <c r="D242" i="3"/>
  <c r="E241" i="3"/>
  <c r="K241" i="3"/>
  <c r="E243" i="2"/>
  <c r="H243" i="2"/>
  <c r="D244" i="2"/>
  <c r="K243" i="2"/>
  <c r="E244" i="1"/>
  <c r="M243" i="1"/>
  <c r="J243" i="1"/>
  <c r="H243" i="1"/>
  <c r="G347" i="4" l="1"/>
  <c r="E242" i="3"/>
  <c r="H242" i="3"/>
  <c r="D243" i="3"/>
  <c r="K242" i="3"/>
  <c r="H244" i="2"/>
  <c r="E244" i="2"/>
  <c r="D245" i="2"/>
  <c r="K244" i="2"/>
  <c r="H244" i="1"/>
  <c r="J244" i="1"/>
  <c r="E245" i="1"/>
  <c r="M244" i="1"/>
  <c r="G348" i="4" l="1"/>
  <c r="D244" i="3"/>
  <c r="H243" i="3"/>
  <c r="E243" i="3"/>
  <c r="K243" i="3"/>
  <c r="D246" i="2"/>
  <c r="H245" i="2"/>
  <c r="E245" i="2"/>
  <c r="K245" i="2"/>
  <c r="J245" i="1"/>
  <c r="H245" i="1"/>
  <c r="E246" i="1"/>
  <c r="M245" i="1"/>
  <c r="G349" i="4" l="1"/>
  <c r="E244" i="3"/>
  <c r="D245" i="3"/>
  <c r="K244" i="3"/>
  <c r="H244" i="3"/>
  <c r="D247" i="2"/>
  <c r="H246" i="2"/>
  <c r="E246" i="2"/>
  <c r="K246" i="2"/>
  <c r="E247" i="1"/>
  <c r="J246" i="1"/>
  <c r="H246" i="1"/>
  <c r="M246" i="1"/>
  <c r="G350" i="4" l="1"/>
  <c r="H245" i="3"/>
  <c r="E245" i="3"/>
  <c r="D246" i="3"/>
  <c r="K245" i="3"/>
  <c r="E247" i="2"/>
  <c r="H247" i="2"/>
  <c r="D248" i="2"/>
  <c r="K247" i="2"/>
  <c r="E248" i="1"/>
  <c r="J247" i="1"/>
  <c r="H247" i="1"/>
  <c r="M247" i="1"/>
  <c r="G351" i="4" l="1"/>
  <c r="D247" i="3"/>
  <c r="H246" i="3"/>
  <c r="E246" i="3"/>
  <c r="K246" i="3"/>
  <c r="H248" i="2"/>
  <c r="E248" i="2"/>
  <c r="D249" i="2"/>
  <c r="K248" i="2"/>
  <c r="H248" i="1"/>
  <c r="J248" i="1"/>
  <c r="E249" i="1"/>
  <c r="M248" i="1"/>
  <c r="G352" i="4" l="1"/>
  <c r="D248" i="3"/>
  <c r="E247" i="3"/>
  <c r="H247" i="3"/>
  <c r="K247" i="3"/>
  <c r="D250" i="2"/>
  <c r="H249" i="2"/>
  <c r="E249" i="2"/>
  <c r="K249" i="2"/>
  <c r="J249" i="1"/>
  <c r="H249" i="1"/>
  <c r="E250" i="1"/>
  <c r="M249" i="1"/>
  <c r="G353" i="4" l="1"/>
  <c r="E248" i="3"/>
  <c r="D249" i="3"/>
  <c r="H248" i="3"/>
  <c r="K248" i="3"/>
  <c r="D251" i="2"/>
  <c r="H250" i="2"/>
  <c r="E250" i="2"/>
  <c r="K250" i="2"/>
  <c r="E251" i="1"/>
  <c r="J250" i="1"/>
  <c r="H250" i="1"/>
  <c r="M250" i="1"/>
  <c r="G354" i="4" l="1"/>
  <c r="H249" i="3"/>
  <c r="D250" i="3"/>
  <c r="K249" i="3"/>
  <c r="E249" i="3"/>
  <c r="E251" i="2"/>
  <c r="H251" i="2"/>
  <c r="D252" i="2"/>
  <c r="K251" i="2"/>
  <c r="E252" i="1"/>
  <c r="H251" i="1"/>
  <c r="J251" i="1"/>
  <c r="M251" i="1"/>
  <c r="G355" i="4" l="1"/>
  <c r="H250" i="3"/>
  <c r="E250" i="3"/>
  <c r="D251" i="3"/>
  <c r="K250" i="3"/>
  <c r="H252" i="2"/>
  <c r="E252" i="2"/>
  <c r="D253" i="2"/>
  <c r="K252" i="2"/>
  <c r="H252" i="1"/>
  <c r="J252" i="1"/>
  <c r="E253" i="1"/>
  <c r="M252" i="1"/>
  <c r="G356" i="4" l="1"/>
  <c r="D252" i="3"/>
  <c r="H251" i="3"/>
  <c r="E251" i="3"/>
  <c r="K251" i="3"/>
  <c r="D254" i="2"/>
  <c r="E253" i="2"/>
  <c r="H253" i="2"/>
  <c r="K253" i="2"/>
  <c r="J253" i="1"/>
  <c r="H253" i="1"/>
  <c r="E254" i="1"/>
  <c r="M253" i="1"/>
  <c r="G357" i="4" l="1"/>
  <c r="E252" i="3"/>
  <c r="H252" i="3"/>
  <c r="K252" i="3"/>
  <c r="D253" i="3"/>
  <c r="D255" i="2"/>
  <c r="H254" i="2"/>
  <c r="E254" i="2"/>
  <c r="K254" i="2"/>
  <c r="E255" i="1"/>
  <c r="J254" i="1"/>
  <c r="H254" i="1"/>
  <c r="M254" i="1"/>
  <c r="G358" i="4" l="1"/>
  <c r="H253" i="3"/>
  <c r="D254" i="3"/>
  <c r="E253" i="3"/>
  <c r="K253" i="3"/>
  <c r="E255" i="2"/>
  <c r="H255" i="2"/>
  <c r="K255" i="2"/>
  <c r="D256" i="2"/>
  <c r="E256" i="1"/>
  <c r="J255" i="1"/>
  <c r="H255" i="1"/>
  <c r="M255" i="1"/>
  <c r="G359" i="4" l="1"/>
  <c r="E254" i="3"/>
  <c r="D255" i="3"/>
  <c r="H254" i="3"/>
  <c r="K254" i="3"/>
  <c r="H256" i="2"/>
  <c r="E256" i="2"/>
  <c r="D257" i="2"/>
  <c r="K256" i="2"/>
  <c r="H256" i="1"/>
  <c r="J256" i="1"/>
  <c r="E257" i="1"/>
  <c r="M256" i="1"/>
  <c r="G360" i="4" l="1"/>
  <c r="D256" i="3"/>
  <c r="H255" i="3"/>
  <c r="E255" i="3"/>
  <c r="K255" i="3"/>
  <c r="D258" i="2"/>
  <c r="H257" i="2"/>
  <c r="E257" i="2"/>
  <c r="K257" i="2"/>
  <c r="J257" i="1"/>
  <c r="H257" i="1"/>
  <c r="E258" i="1"/>
  <c r="M257" i="1"/>
  <c r="G361" i="4" l="1"/>
  <c r="E256" i="3"/>
  <c r="D257" i="3"/>
  <c r="K256" i="3"/>
  <c r="H256" i="3"/>
  <c r="D259" i="2"/>
  <c r="E258" i="2"/>
  <c r="H258" i="2"/>
  <c r="K258" i="2"/>
  <c r="E259" i="1"/>
  <c r="H258" i="1"/>
  <c r="J258" i="1"/>
  <c r="M258" i="1"/>
  <c r="G362" i="4" l="1"/>
  <c r="H257" i="3"/>
  <c r="E257" i="3"/>
  <c r="K257" i="3"/>
  <c r="D258" i="3"/>
  <c r="E259" i="2"/>
  <c r="H259" i="2"/>
  <c r="D260" i="2"/>
  <c r="K259" i="2"/>
  <c r="E260" i="1"/>
  <c r="M259" i="1"/>
  <c r="J259" i="1"/>
  <c r="H259" i="1"/>
  <c r="G363" i="4" l="1"/>
  <c r="D259" i="3"/>
  <c r="E258" i="3"/>
  <c r="H258" i="3"/>
  <c r="K258" i="3"/>
  <c r="H260" i="2"/>
  <c r="E260" i="2"/>
  <c r="D261" i="2"/>
  <c r="K260" i="2"/>
  <c r="H260" i="1"/>
  <c r="J260" i="1"/>
  <c r="M260" i="1"/>
  <c r="E261" i="1"/>
  <c r="G364" i="4" l="1"/>
  <c r="D260" i="3"/>
  <c r="E259" i="3"/>
  <c r="H259" i="3"/>
  <c r="K259" i="3"/>
  <c r="D262" i="2"/>
  <c r="H261" i="2"/>
  <c r="E261" i="2"/>
  <c r="K261" i="2"/>
  <c r="J261" i="1"/>
  <c r="E262" i="1"/>
  <c r="H261" i="1"/>
  <c r="M261" i="1"/>
  <c r="G365" i="4" l="1"/>
  <c r="E260" i="3"/>
  <c r="H260" i="3"/>
  <c r="D261" i="3"/>
  <c r="K260" i="3"/>
  <c r="D263" i="2"/>
  <c r="H262" i="2"/>
  <c r="E262" i="2"/>
  <c r="K262" i="2"/>
  <c r="E263" i="1"/>
  <c r="J262" i="1"/>
  <c r="H262" i="1"/>
  <c r="M262" i="1"/>
  <c r="G366" i="4" l="1"/>
  <c r="H261" i="3"/>
  <c r="D262" i="3"/>
  <c r="K261" i="3"/>
  <c r="E261" i="3"/>
  <c r="E263" i="2"/>
  <c r="H263" i="2"/>
  <c r="D264" i="2"/>
  <c r="K263" i="2"/>
  <c r="H263" i="1"/>
  <c r="J263" i="1"/>
  <c r="E264" i="1"/>
  <c r="M263" i="1"/>
  <c r="G367" i="4" l="1"/>
  <c r="H262" i="3"/>
  <c r="E262" i="3"/>
  <c r="D263" i="3"/>
  <c r="K262" i="3"/>
  <c r="H264" i="2"/>
  <c r="E264" i="2"/>
  <c r="D265" i="2"/>
  <c r="K264" i="2"/>
  <c r="H264" i="1"/>
  <c r="J264" i="1"/>
  <c r="E265" i="1"/>
  <c r="M264" i="1"/>
  <c r="G368" i="4" l="1"/>
  <c r="D264" i="3"/>
  <c r="H263" i="3"/>
  <c r="E263" i="3"/>
  <c r="K263" i="3"/>
  <c r="D266" i="2"/>
  <c r="H265" i="2"/>
  <c r="E265" i="2"/>
  <c r="K265" i="2"/>
  <c r="E266" i="1"/>
  <c r="H265" i="1"/>
  <c r="M265" i="1"/>
  <c r="J265" i="1"/>
  <c r="G369" i="4" l="1"/>
  <c r="E264" i="3"/>
  <c r="H264" i="3"/>
  <c r="D265" i="3"/>
  <c r="K264" i="3"/>
  <c r="D267" i="2"/>
  <c r="H266" i="2"/>
  <c r="E266" i="2"/>
  <c r="K266" i="2"/>
  <c r="H266" i="1"/>
  <c r="J266" i="1"/>
  <c r="E267" i="1"/>
  <c r="M266" i="1"/>
  <c r="G370" i="4" l="1"/>
  <c r="H265" i="3"/>
  <c r="E265" i="3"/>
  <c r="D266" i="3"/>
  <c r="K265" i="3"/>
  <c r="E267" i="2"/>
  <c r="H267" i="2"/>
  <c r="D268" i="2"/>
  <c r="K267" i="2"/>
  <c r="J267" i="1"/>
  <c r="H267" i="1"/>
  <c r="M267" i="1"/>
  <c r="E268" i="1"/>
  <c r="G371" i="4" l="1"/>
  <c r="D267" i="3"/>
  <c r="H266" i="3"/>
  <c r="E266" i="3"/>
  <c r="K266" i="3"/>
  <c r="H268" i="2"/>
  <c r="E268" i="2"/>
  <c r="D269" i="2"/>
  <c r="K268" i="2"/>
  <c r="H268" i="1"/>
  <c r="E269" i="1"/>
  <c r="J268" i="1"/>
  <c r="M268" i="1"/>
  <c r="G372" i="4" l="1"/>
  <c r="D268" i="3"/>
  <c r="H267" i="3"/>
  <c r="E267" i="3"/>
  <c r="K267" i="3"/>
  <c r="D270" i="2"/>
  <c r="E269" i="2"/>
  <c r="H269" i="2"/>
  <c r="K269" i="2"/>
  <c r="H269" i="1"/>
  <c r="M269" i="1"/>
  <c r="J269" i="1"/>
  <c r="E270" i="1"/>
  <c r="G373" i="4" l="1"/>
  <c r="E268" i="3"/>
  <c r="D269" i="3"/>
  <c r="H268" i="3"/>
  <c r="K268" i="3"/>
  <c r="D271" i="2"/>
  <c r="H270" i="2"/>
  <c r="E270" i="2"/>
  <c r="K270" i="2"/>
  <c r="J270" i="1"/>
  <c r="H270" i="1"/>
  <c r="E271" i="1"/>
  <c r="M270" i="1"/>
  <c r="G374" i="4" l="1"/>
  <c r="H269" i="3"/>
  <c r="E269" i="3"/>
  <c r="D270" i="3"/>
  <c r="K269" i="3"/>
  <c r="E271" i="2"/>
  <c r="H271" i="2"/>
  <c r="K271" i="2"/>
  <c r="D272" i="2"/>
  <c r="E272" i="1"/>
  <c r="J271" i="1"/>
  <c r="H271" i="1"/>
  <c r="M271" i="1"/>
  <c r="G375" i="4" l="1"/>
  <c r="H270" i="3"/>
  <c r="D271" i="3"/>
  <c r="E270" i="3"/>
  <c r="K270" i="3"/>
  <c r="H272" i="2"/>
  <c r="E272" i="2"/>
  <c r="D273" i="2"/>
  <c r="K272" i="2"/>
  <c r="H272" i="1"/>
  <c r="E273" i="1"/>
  <c r="J272" i="1"/>
  <c r="M272" i="1"/>
  <c r="G376" i="4" l="1"/>
  <c r="D272" i="3"/>
  <c r="H271" i="3"/>
  <c r="E271" i="3"/>
  <c r="K271" i="3"/>
  <c r="D274" i="2"/>
  <c r="H273" i="2"/>
  <c r="E273" i="2"/>
  <c r="K273" i="2"/>
  <c r="J273" i="1"/>
  <c r="H273" i="1"/>
  <c r="E274" i="1"/>
  <c r="M273" i="1"/>
  <c r="G377" i="4" l="1"/>
  <c r="E272" i="3"/>
  <c r="H272" i="3"/>
  <c r="D273" i="3"/>
  <c r="K272" i="3"/>
  <c r="D275" i="2"/>
  <c r="E274" i="2"/>
  <c r="H274" i="2"/>
  <c r="K274" i="2"/>
  <c r="E275" i="1"/>
  <c r="J274" i="1"/>
  <c r="H274" i="1"/>
  <c r="M274" i="1"/>
  <c r="G378" i="4" l="1"/>
  <c r="H273" i="3"/>
  <c r="D274" i="3"/>
  <c r="E273" i="3"/>
  <c r="K273" i="3"/>
  <c r="E275" i="2"/>
  <c r="H275" i="2"/>
  <c r="D276" i="2"/>
  <c r="K275" i="2"/>
  <c r="E276" i="1"/>
  <c r="J275" i="1"/>
  <c r="H275" i="1"/>
  <c r="M275" i="1"/>
  <c r="G379" i="4" l="1"/>
  <c r="E274" i="3"/>
  <c r="H274" i="3"/>
  <c r="D275" i="3"/>
  <c r="K274" i="3"/>
  <c r="H276" i="2"/>
  <c r="E276" i="2"/>
  <c r="D277" i="2"/>
  <c r="K276" i="2"/>
  <c r="H276" i="1"/>
  <c r="J276" i="1"/>
  <c r="M276" i="1"/>
  <c r="E277" i="1"/>
  <c r="G380" i="4" l="1"/>
  <c r="D276" i="3"/>
  <c r="H275" i="3"/>
  <c r="E275" i="3"/>
  <c r="K275" i="3"/>
  <c r="D278" i="2"/>
  <c r="H277" i="2"/>
  <c r="E277" i="2"/>
  <c r="K277" i="2"/>
  <c r="J277" i="1"/>
  <c r="E278" i="1"/>
  <c r="H277" i="1"/>
  <c r="M277" i="1"/>
  <c r="G381" i="4" l="1"/>
  <c r="E276" i="3"/>
  <c r="D277" i="3"/>
  <c r="H276" i="3"/>
  <c r="K276" i="3"/>
  <c r="D279" i="2"/>
  <c r="H278" i="2"/>
  <c r="E278" i="2"/>
  <c r="K278" i="2"/>
  <c r="E279" i="1"/>
  <c r="M278" i="1"/>
  <c r="J278" i="1"/>
  <c r="H278" i="1"/>
  <c r="G382" i="4" l="1"/>
  <c r="H277" i="3"/>
  <c r="E277" i="3"/>
  <c r="D278" i="3"/>
  <c r="K277" i="3"/>
  <c r="E279" i="2"/>
  <c r="H279" i="2"/>
  <c r="D280" i="2"/>
  <c r="K279" i="2"/>
  <c r="H279" i="1"/>
  <c r="J279" i="1"/>
  <c r="E280" i="1"/>
  <c r="M279" i="1"/>
  <c r="G383" i="4" l="1"/>
  <c r="D279" i="3"/>
  <c r="H278" i="3"/>
  <c r="E278" i="3"/>
  <c r="K278" i="3"/>
  <c r="H280" i="2"/>
  <c r="E280" i="2"/>
  <c r="D281" i="2"/>
  <c r="K280" i="2"/>
  <c r="H280" i="1"/>
  <c r="J280" i="1"/>
  <c r="E281" i="1"/>
  <c r="M280" i="1"/>
  <c r="G384" i="4" l="1"/>
  <c r="D280" i="3"/>
  <c r="E279" i="3"/>
  <c r="H279" i="3"/>
  <c r="K279" i="3"/>
  <c r="D282" i="2"/>
  <c r="H281" i="2"/>
  <c r="E281" i="2"/>
  <c r="K281" i="2"/>
  <c r="E282" i="1"/>
  <c r="J281" i="1"/>
  <c r="H281" i="1"/>
  <c r="M281" i="1"/>
  <c r="G385" i="4" l="1"/>
  <c r="E280" i="3"/>
  <c r="D281" i="3"/>
  <c r="H280" i="3"/>
  <c r="K280" i="3"/>
  <c r="D283" i="2"/>
  <c r="H282" i="2"/>
  <c r="E282" i="2"/>
  <c r="K282" i="2"/>
  <c r="H282" i="1"/>
  <c r="J282" i="1"/>
  <c r="E283" i="1"/>
  <c r="M282" i="1"/>
  <c r="G386" i="4" l="1"/>
  <c r="H281" i="3"/>
  <c r="D282" i="3"/>
  <c r="K281" i="3"/>
  <c r="E281" i="3"/>
  <c r="E283" i="2"/>
  <c r="H283" i="2"/>
  <c r="D284" i="2"/>
  <c r="K283" i="2"/>
  <c r="J283" i="1"/>
  <c r="H283" i="1"/>
  <c r="M283" i="1"/>
  <c r="E284" i="1"/>
  <c r="G387" i="4" l="1"/>
  <c r="H282" i="3"/>
  <c r="E282" i="3"/>
  <c r="D283" i="3"/>
  <c r="K282" i="3"/>
  <c r="H284" i="2"/>
  <c r="E284" i="2"/>
  <c r="D285" i="2"/>
  <c r="K284" i="2"/>
  <c r="H284" i="1"/>
  <c r="E285" i="1"/>
  <c r="J284" i="1"/>
  <c r="M284" i="1"/>
  <c r="G388" i="4" l="1"/>
  <c r="D284" i="3"/>
  <c r="H283" i="3"/>
  <c r="E283" i="3"/>
  <c r="K283" i="3"/>
  <c r="D286" i="2"/>
  <c r="E285" i="2"/>
  <c r="H285" i="2"/>
  <c r="K285" i="2"/>
  <c r="H285" i="1"/>
  <c r="E286" i="1"/>
  <c r="M285" i="1"/>
  <c r="J285" i="1"/>
  <c r="G389" i="4" l="1"/>
  <c r="E284" i="3"/>
  <c r="H284" i="3"/>
  <c r="K284" i="3"/>
  <c r="D285" i="3"/>
  <c r="D287" i="2"/>
  <c r="H286" i="2"/>
  <c r="E286" i="2"/>
  <c r="K286" i="2"/>
  <c r="J286" i="1"/>
  <c r="H286" i="1"/>
  <c r="E287" i="1"/>
  <c r="M286" i="1"/>
  <c r="G390" i="4" l="1"/>
  <c r="H285" i="3"/>
  <c r="D286" i="3"/>
  <c r="E285" i="3"/>
  <c r="K285" i="3"/>
  <c r="E287" i="2"/>
  <c r="H287" i="2"/>
  <c r="K287" i="2"/>
  <c r="D288" i="2"/>
  <c r="E288" i="1"/>
  <c r="J287" i="1"/>
  <c r="H287" i="1"/>
  <c r="M287" i="1"/>
  <c r="G391" i="4" l="1"/>
  <c r="E286" i="3"/>
  <c r="D287" i="3"/>
  <c r="H286" i="3"/>
  <c r="K286" i="3"/>
  <c r="H288" i="2"/>
  <c r="E288" i="2"/>
  <c r="D289" i="2"/>
  <c r="K288" i="2"/>
  <c r="H288" i="1"/>
  <c r="E289" i="1"/>
  <c r="J288" i="1"/>
  <c r="M288" i="1"/>
  <c r="G392" i="4" l="1"/>
  <c r="D288" i="3"/>
  <c r="H287" i="3"/>
  <c r="E287" i="3"/>
  <c r="K287" i="3"/>
  <c r="D290" i="2"/>
  <c r="H289" i="2"/>
  <c r="E289" i="2"/>
  <c r="K289" i="2"/>
  <c r="J289" i="1"/>
  <c r="H289" i="1"/>
  <c r="E290" i="1"/>
  <c r="M289" i="1"/>
  <c r="G393" i="4" l="1"/>
  <c r="E288" i="3"/>
  <c r="D289" i="3"/>
  <c r="H288" i="3"/>
  <c r="K288" i="3"/>
  <c r="D291" i="2"/>
  <c r="E290" i="2"/>
  <c r="H290" i="2"/>
  <c r="K290" i="2"/>
  <c r="E291" i="1"/>
  <c r="J290" i="1"/>
  <c r="H290" i="1"/>
  <c r="M290" i="1"/>
  <c r="G394" i="4" l="1"/>
  <c r="H289" i="3"/>
  <c r="E289" i="3"/>
  <c r="K289" i="3"/>
  <c r="D290" i="3"/>
  <c r="D292" i="2"/>
  <c r="E291" i="2"/>
  <c r="H291" i="2"/>
  <c r="K291" i="2"/>
  <c r="E292" i="1"/>
  <c r="H291" i="1"/>
  <c r="J291" i="1"/>
  <c r="M291" i="1"/>
  <c r="G395" i="4" l="1"/>
  <c r="D291" i="3"/>
  <c r="H290" i="3"/>
  <c r="E290" i="3"/>
  <c r="K290" i="3"/>
  <c r="H292" i="2"/>
  <c r="E292" i="2"/>
  <c r="D293" i="2"/>
  <c r="K292" i="2"/>
  <c r="H292" i="1"/>
  <c r="J292" i="1"/>
  <c r="E293" i="1"/>
  <c r="M292" i="1"/>
  <c r="G396" i="4" l="1"/>
  <c r="D292" i="3"/>
  <c r="E291" i="3"/>
  <c r="H291" i="3"/>
  <c r="K291" i="3"/>
  <c r="H293" i="2"/>
  <c r="D294" i="2"/>
  <c r="E293" i="2"/>
  <c r="K293" i="2"/>
  <c r="J293" i="1"/>
  <c r="E294" i="1"/>
  <c r="H293" i="1"/>
  <c r="M293" i="1"/>
  <c r="G397" i="4" l="1"/>
  <c r="E292" i="3"/>
  <c r="H292" i="3"/>
  <c r="D293" i="3"/>
  <c r="K292" i="3"/>
  <c r="E294" i="2"/>
  <c r="H294" i="2"/>
  <c r="D295" i="2"/>
  <c r="K294" i="2"/>
  <c r="E295" i="1"/>
  <c r="H294" i="1"/>
  <c r="J294" i="1"/>
  <c r="M294" i="1"/>
  <c r="G398" i="4" l="1"/>
  <c r="H293" i="3"/>
  <c r="D294" i="3"/>
  <c r="K293" i="3"/>
  <c r="E293" i="3"/>
  <c r="D296" i="2"/>
  <c r="H295" i="2"/>
  <c r="E295" i="2"/>
  <c r="K295" i="2"/>
  <c r="H295" i="1"/>
  <c r="J295" i="1"/>
  <c r="E296" i="1"/>
  <c r="M295" i="1"/>
  <c r="G399" i="4" l="1"/>
  <c r="H294" i="3"/>
  <c r="E294" i="3"/>
  <c r="D295" i="3"/>
  <c r="K294" i="3"/>
  <c r="D297" i="2"/>
  <c r="H296" i="2"/>
  <c r="E296" i="2"/>
  <c r="K296" i="2"/>
  <c r="H296" i="1"/>
  <c r="J296" i="1"/>
  <c r="E297" i="1"/>
  <c r="M296" i="1"/>
  <c r="G400" i="4" l="1"/>
  <c r="D296" i="3"/>
  <c r="H295" i="3"/>
  <c r="E295" i="3"/>
  <c r="K295" i="3"/>
  <c r="H297" i="2"/>
  <c r="E297" i="2"/>
  <c r="K297" i="2"/>
  <c r="D298" i="2"/>
  <c r="E298" i="1"/>
  <c r="M297" i="1"/>
  <c r="J297" i="1"/>
  <c r="H297" i="1"/>
  <c r="G401" i="4" l="1"/>
  <c r="E296" i="3"/>
  <c r="H296" i="3"/>
  <c r="D297" i="3"/>
  <c r="K296" i="3"/>
  <c r="H298" i="2"/>
  <c r="D299" i="2"/>
  <c r="E298" i="2"/>
  <c r="K298" i="2"/>
  <c r="H298" i="1"/>
  <c r="J298" i="1"/>
  <c r="E299" i="1"/>
  <c r="M298" i="1"/>
  <c r="G402" i="4" l="1"/>
  <c r="H297" i="3"/>
  <c r="E297" i="3"/>
  <c r="D298" i="3"/>
  <c r="K297" i="3"/>
  <c r="D300" i="2"/>
  <c r="E299" i="2"/>
  <c r="H299" i="2"/>
  <c r="K299" i="2"/>
  <c r="J299" i="1"/>
  <c r="H299" i="1"/>
  <c r="M299" i="1"/>
  <c r="E300" i="1"/>
  <c r="G403" i="4" l="1"/>
  <c r="D299" i="3"/>
  <c r="E298" i="3"/>
  <c r="H298" i="3"/>
  <c r="K298" i="3"/>
  <c r="H300" i="2"/>
  <c r="E300" i="2"/>
  <c r="D301" i="2"/>
  <c r="K300" i="2"/>
  <c r="H300" i="1"/>
  <c r="E301" i="1"/>
  <c r="J300" i="1"/>
  <c r="M300" i="1"/>
  <c r="G404" i="4" l="1"/>
  <c r="D300" i="3"/>
  <c r="H299" i="3"/>
  <c r="E299" i="3"/>
  <c r="K299" i="3"/>
  <c r="H301" i="2"/>
  <c r="D302" i="2"/>
  <c r="E301" i="2"/>
  <c r="K301" i="2"/>
  <c r="H301" i="1"/>
  <c r="E302" i="1"/>
  <c r="M301" i="1"/>
  <c r="J301" i="1"/>
  <c r="G405" i="4" l="1"/>
  <c r="E300" i="3"/>
  <c r="D301" i="3"/>
  <c r="H300" i="3"/>
  <c r="K300" i="3"/>
  <c r="D303" i="2"/>
  <c r="H302" i="2"/>
  <c r="E302" i="2"/>
  <c r="K302" i="2"/>
  <c r="J302" i="1"/>
  <c r="H302" i="1"/>
  <c r="E303" i="1"/>
  <c r="M302" i="1"/>
  <c r="G406" i="4" l="1"/>
  <c r="H301" i="3"/>
  <c r="E301" i="3"/>
  <c r="D302" i="3"/>
  <c r="K301" i="3"/>
  <c r="D304" i="2"/>
  <c r="H303" i="2"/>
  <c r="E303" i="2"/>
  <c r="K303" i="2"/>
  <c r="E304" i="1"/>
  <c r="H303" i="1"/>
  <c r="J303" i="1"/>
  <c r="M303" i="1"/>
  <c r="G407" i="4" l="1"/>
  <c r="H302" i="3"/>
  <c r="D303" i="3"/>
  <c r="E302" i="3"/>
  <c r="K302" i="3"/>
  <c r="D305" i="2"/>
  <c r="E304" i="2"/>
  <c r="H304" i="2"/>
  <c r="K304" i="2"/>
  <c r="H304" i="1"/>
  <c r="E305" i="1"/>
  <c r="M304" i="1"/>
  <c r="J304" i="1"/>
  <c r="G408" i="4" l="1"/>
  <c r="D304" i="3"/>
  <c r="H303" i="3"/>
  <c r="E303" i="3"/>
  <c r="K303" i="3"/>
  <c r="H305" i="2"/>
  <c r="D306" i="2"/>
  <c r="E305" i="2"/>
  <c r="K305" i="2"/>
  <c r="J305" i="1"/>
  <c r="H305" i="1"/>
  <c r="E306" i="1"/>
  <c r="M305" i="1"/>
  <c r="G409" i="4" l="1"/>
  <c r="E304" i="3"/>
  <c r="H304" i="3"/>
  <c r="D305" i="3"/>
  <c r="K304" i="3"/>
  <c r="H306" i="2"/>
  <c r="E306" i="2"/>
  <c r="D307" i="2"/>
  <c r="K306" i="2"/>
  <c r="E307" i="1"/>
  <c r="J306" i="1"/>
  <c r="H306" i="1"/>
  <c r="M306" i="1"/>
  <c r="G410" i="4" l="1"/>
  <c r="H305" i="3"/>
  <c r="D306" i="3"/>
  <c r="E305" i="3"/>
  <c r="K305" i="3"/>
  <c r="D308" i="2"/>
  <c r="H307" i="2"/>
  <c r="E307" i="2"/>
  <c r="K307" i="2"/>
  <c r="E308" i="1"/>
  <c r="J307" i="1"/>
  <c r="H307" i="1"/>
  <c r="M307" i="1"/>
  <c r="G411" i="4" l="1"/>
  <c r="D307" i="3"/>
  <c r="H306" i="3"/>
  <c r="E306" i="3"/>
  <c r="K306" i="3"/>
  <c r="D309" i="2"/>
  <c r="E308" i="2"/>
  <c r="H308" i="2"/>
  <c r="K308" i="2"/>
  <c r="H308" i="1"/>
  <c r="J308" i="1"/>
  <c r="E309" i="1"/>
  <c r="M308" i="1"/>
  <c r="G412" i="4" l="1"/>
  <c r="D308" i="3"/>
  <c r="H307" i="3"/>
  <c r="E307" i="3"/>
  <c r="K307" i="3"/>
  <c r="H309" i="2"/>
  <c r="E309" i="2"/>
  <c r="D310" i="2"/>
  <c r="K309" i="2"/>
  <c r="J309" i="1"/>
  <c r="E310" i="1"/>
  <c r="H309" i="1"/>
  <c r="M309" i="1"/>
  <c r="G413" i="4" l="1"/>
  <c r="E308" i="3"/>
  <c r="H308" i="3"/>
  <c r="D309" i="3"/>
  <c r="K308" i="3"/>
  <c r="D311" i="2"/>
  <c r="H310" i="2"/>
  <c r="E310" i="2"/>
  <c r="K310" i="2"/>
  <c r="E311" i="1"/>
  <c r="H310" i="1"/>
  <c r="J310" i="1"/>
  <c r="M310" i="1"/>
  <c r="G414" i="4" l="1"/>
  <c r="H309" i="3"/>
  <c r="D310" i="3"/>
  <c r="E309" i="3"/>
  <c r="K309" i="3"/>
  <c r="D312" i="2"/>
  <c r="E311" i="2"/>
  <c r="H311" i="2"/>
  <c r="K311" i="2"/>
  <c r="H311" i="1"/>
  <c r="J311" i="1"/>
  <c r="E312" i="1"/>
  <c r="M311" i="1"/>
  <c r="G415" i="4" l="1"/>
  <c r="D311" i="3"/>
  <c r="H310" i="3"/>
  <c r="E310" i="3"/>
  <c r="K310" i="3"/>
  <c r="H312" i="2"/>
  <c r="E312" i="2"/>
  <c r="D313" i="2"/>
  <c r="K312" i="2"/>
  <c r="H312" i="1"/>
  <c r="J312" i="1"/>
  <c r="E313" i="1"/>
  <c r="M312" i="1"/>
  <c r="G416" i="4" l="1"/>
  <c r="D312" i="3"/>
  <c r="H311" i="3"/>
  <c r="E311" i="3"/>
  <c r="K311" i="3"/>
  <c r="H313" i="2"/>
  <c r="D314" i="2"/>
  <c r="E313" i="2"/>
  <c r="K313" i="2"/>
  <c r="E314" i="1"/>
  <c r="M313" i="1"/>
  <c r="J313" i="1"/>
  <c r="H313" i="1"/>
  <c r="G417" i="4" l="1"/>
  <c r="E312" i="3"/>
  <c r="H312" i="3"/>
  <c r="D313" i="3"/>
  <c r="K312" i="3"/>
  <c r="E314" i="2"/>
  <c r="H314" i="2"/>
  <c r="D315" i="2"/>
  <c r="K314" i="2"/>
  <c r="H314" i="1"/>
  <c r="J314" i="1"/>
  <c r="E315" i="1"/>
  <c r="M314" i="1"/>
  <c r="G418" i="4" l="1"/>
  <c r="H313" i="3"/>
  <c r="D314" i="3"/>
  <c r="E313" i="3"/>
  <c r="K313" i="3"/>
  <c r="D316" i="2"/>
  <c r="H315" i="2"/>
  <c r="E315" i="2"/>
  <c r="K315" i="2"/>
  <c r="J315" i="1"/>
  <c r="H315" i="1"/>
  <c r="M315" i="1"/>
  <c r="E316" i="1"/>
  <c r="G419" i="4" l="1"/>
  <c r="D315" i="3"/>
  <c r="H314" i="3"/>
  <c r="E314" i="3"/>
  <c r="K314" i="3"/>
  <c r="D317" i="2"/>
  <c r="H316" i="2"/>
  <c r="E316" i="2"/>
  <c r="K316" i="2"/>
  <c r="H316" i="1"/>
  <c r="E317" i="1"/>
  <c r="J316" i="1"/>
  <c r="M316" i="1"/>
  <c r="G420" i="4" l="1"/>
  <c r="D316" i="3"/>
  <c r="H315" i="3"/>
  <c r="E315" i="3"/>
  <c r="K315" i="3"/>
  <c r="H317" i="2"/>
  <c r="E317" i="2"/>
  <c r="K317" i="2"/>
  <c r="D318" i="2"/>
  <c r="H317" i="1"/>
  <c r="J317" i="1"/>
  <c r="E318" i="1"/>
  <c r="M317" i="1"/>
  <c r="G421" i="4" l="1"/>
  <c r="E316" i="3"/>
  <c r="H316" i="3"/>
  <c r="D317" i="3"/>
  <c r="K316" i="3"/>
  <c r="H318" i="2"/>
  <c r="E318" i="2"/>
  <c r="D319" i="2"/>
  <c r="K318" i="2"/>
  <c r="J318" i="1"/>
  <c r="H318" i="1"/>
  <c r="E319" i="1"/>
  <c r="M318" i="1"/>
  <c r="G422" i="4" l="1"/>
  <c r="H317" i="3"/>
  <c r="D318" i="3"/>
  <c r="E317" i="3"/>
  <c r="K317" i="3"/>
  <c r="D320" i="2"/>
  <c r="H319" i="2"/>
  <c r="E319" i="2"/>
  <c r="K319" i="2"/>
  <c r="E320" i="1"/>
  <c r="J319" i="1"/>
  <c r="H319" i="1"/>
  <c r="M319" i="1"/>
  <c r="G423" i="4" l="1"/>
  <c r="D319" i="3"/>
  <c r="H318" i="3"/>
  <c r="E318" i="3"/>
  <c r="K318" i="3"/>
  <c r="E320" i="2"/>
  <c r="H320" i="2"/>
  <c r="D321" i="2"/>
  <c r="K320" i="2"/>
  <c r="H320" i="1"/>
  <c r="E321" i="1"/>
  <c r="J320" i="1"/>
  <c r="M320" i="1"/>
  <c r="G424" i="4" l="1"/>
  <c r="D320" i="3"/>
  <c r="H319" i="3"/>
  <c r="E319" i="3"/>
  <c r="K319" i="3"/>
  <c r="H321" i="2"/>
  <c r="E321" i="2"/>
  <c r="D322" i="2"/>
  <c r="K321" i="2"/>
  <c r="J321" i="1"/>
  <c r="H321" i="1"/>
  <c r="E322" i="1"/>
  <c r="M321" i="1"/>
  <c r="G425" i="4" l="1"/>
  <c r="E320" i="3"/>
  <c r="H320" i="3"/>
  <c r="D321" i="3"/>
  <c r="K320" i="3"/>
  <c r="D323" i="2"/>
  <c r="E322" i="2"/>
  <c r="H322" i="2"/>
  <c r="K322" i="2"/>
  <c r="E323" i="1"/>
  <c r="H322" i="1"/>
  <c r="J322" i="1"/>
  <c r="M322" i="1"/>
  <c r="G426" i="4" l="1"/>
  <c r="H321" i="3"/>
  <c r="D322" i="3"/>
  <c r="E321" i="3"/>
  <c r="K321" i="3"/>
  <c r="D324" i="2"/>
  <c r="E323" i="2"/>
  <c r="H323" i="2"/>
  <c r="K323" i="2"/>
  <c r="E324" i="1"/>
  <c r="M323" i="1"/>
  <c r="J323" i="1"/>
  <c r="H323" i="1"/>
  <c r="G427" i="4" l="1"/>
  <c r="D323" i="3"/>
  <c r="H322" i="3"/>
  <c r="E322" i="3"/>
  <c r="K322" i="3"/>
  <c r="H324" i="2"/>
  <c r="E324" i="2"/>
  <c r="D325" i="2"/>
  <c r="K324" i="2"/>
  <c r="H324" i="1"/>
  <c r="J324" i="1"/>
  <c r="M324" i="1"/>
  <c r="E325" i="1"/>
  <c r="G428" i="4" l="1"/>
  <c r="D324" i="3"/>
  <c r="H323" i="3"/>
  <c r="E323" i="3"/>
  <c r="K323" i="3"/>
  <c r="H325" i="2"/>
  <c r="D326" i="2"/>
  <c r="E325" i="2"/>
  <c r="K325" i="2"/>
  <c r="J325" i="1"/>
  <c r="E326" i="1"/>
  <c r="H325" i="1"/>
  <c r="M325" i="1"/>
  <c r="G429" i="4" l="1"/>
  <c r="E324" i="3"/>
  <c r="H324" i="3"/>
  <c r="D325" i="3"/>
  <c r="K324" i="3"/>
  <c r="E326" i="2"/>
  <c r="H326" i="2"/>
  <c r="D327" i="2"/>
  <c r="K326" i="2"/>
  <c r="E327" i="1"/>
  <c r="J326" i="1"/>
  <c r="H326" i="1"/>
  <c r="M326" i="1"/>
  <c r="G430" i="4" l="1"/>
  <c r="H325" i="3"/>
  <c r="D326" i="3"/>
  <c r="E325" i="3"/>
  <c r="K325" i="3"/>
  <c r="D328" i="2"/>
  <c r="H327" i="2"/>
  <c r="E327" i="2"/>
  <c r="K327" i="2"/>
  <c r="H327" i="1"/>
  <c r="J327" i="1"/>
  <c r="E328" i="1"/>
  <c r="M327" i="1"/>
  <c r="G431" i="4" l="1"/>
  <c r="D327" i="3"/>
  <c r="H326" i="3"/>
  <c r="E326" i="3"/>
  <c r="K326" i="3"/>
  <c r="D329" i="2"/>
  <c r="H328" i="2"/>
  <c r="E328" i="2"/>
  <c r="K328" i="2"/>
  <c r="H328" i="1"/>
  <c r="J328" i="1"/>
  <c r="E329" i="1"/>
  <c r="M328" i="1"/>
  <c r="G432" i="4" l="1"/>
  <c r="D328" i="3"/>
  <c r="H327" i="3"/>
  <c r="E327" i="3"/>
  <c r="K327" i="3"/>
  <c r="H329" i="2"/>
  <c r="E329" i="2"/>
  <c r="K329" i="2"/>
  <c r="D330" i="2"/>
  <c r="E330" i="1"/>
  <c r="H329" i="1"/>
  <c r="M329" i="1"/>
  <c r="J329" i="1"/>
  <c r="G433" i="4" l="1"/>
  <c r="E328" i="3"/>
  <c r="H328" i="3"/>
  <c r="D329" i="3"/>
  <c r="K328" i="3"/>
  <c r="H330" i="2"/>
  <c r="D331" i="2"/>
  <c r="E330" i="2"/>
  <c r="K330" i="2"/>
  <c r="H330" i="1"/>
  <c r="J330" i="1"/>
  <c r="E331" i="1"/>
  <c r="M330" i="1"/>
  <c r="G434" i="4" l="1"/>
  <c r="H329" i="3"/>
  <c r="D330" i="3"/>
  <c r="E329" i="3"/>
  <c r="K329" i="3"/>
  <c r="D332" i="2"/>
  <c r="H331" i="2"/>
  <c r="E331" i="2"/>
  <c r="K331" i="2"/>
  <c r="J331" i="1"/>
  <c r="H331" i="1"/>
  <c r="M331" i="1"/>
  <c r="E332" i="1"/>
  <c r="G435" i="4" l="1"/>
  <c r="D331" i="3"/>
  <c r="H330" i="3"/>
  <c r="E330" i="3"/>
  <c r="K330" i="3"/>
  <c r="H332" i="2"/>
  <c r="E332" i="2"/>
  <c r="D333" i="2"/>
  <c r="K332" i="2"/>
  <c r="H332" i="1"/>
  <c r="E333" i="1"/>
  <c r="J332" i="1"/>
  <c r="M332" i="1"/>
  <c r="G436" i="4" l="1"/>
  <c r="D332" i="3"/>
  <c r="H331" i="3"/>
  <c r="E331" i="3"/>
  <c r="K331" i="3"/>
  <c r="H333" i="2"/>
  <c r="D334" i="2"/>
  <c r="E333" i="2"/>
  <c r="K333" i="2"/>
  <c r="H333" i="1"/>
  <c r="M333" i="1"/>
  <c r="J333" i="1"/>
  <c r="E334" i="1"/>
  <c r="G437" i="4" l="1"/>
  <c r="E332" i="3"/>
  <c r="H332" i="3"/>
  <c r="K332" i="3"/>
  <c r="D333" i="3"/>
  <c r="D335" i="2"/>
  <c r="E334" i="2"/>
  <c r="H334" i="2"/>
  <c r="K334" i="2"/>
  <c r="J334" i="1"/>
  <c r="H334" i="1"/>
  <c r="E335" i="1"/>
  <c r="M334" i="1"/>
  <c r="G438" i="4" l="1"/>
  <c r="H333" i="3"/>
  <c r="E333" i="3"/>
  <c r="D334" i="3"/>
  <c r="K333" i="3"/>
  <c r="D336" i="2"/>
  <c r="H335" i="2"/>
  <c r="E335" i="2"/>
  <c r="K335" i="2"/>
  <c r="M335" i="1"/>
  <c r="E336" i="1"/>
  <c r="J335" i="1"/>
  <c r="H335" i="1"/>
  <c r="G439" i="4" l="1"/>
  <c r="D335" i="3"/>
  <c r="H334" i="3"/>
  <c r="E334" i="3"/>
  <c r="K334" i="3"/>
  <c r="D337" i="2"/>
  <c r="H336" i="2"/>
  <c r="E336" i="2"/>
  <c r="K336" i="2"/>
  <c r="H336" i="1"/>
  <c r="E337" i="1"/>
  <c r="J336" i="1"/>
  <c r="M336" i="1"/>
  <c r="G440" i="4" l="1"/>
  <c r="D336" i="3"/>
  <c r="E335" i="3"/>
  <c r="H335" i="3"/>
  <c r="K335" i="3"/>
  <c r="H337" i="2"/>
  <c r="D338" i="2"/>
  <c r="E337" i="2"/>
  <c r="K337" i="2"/>
  <c r="J337" i="1"/>
  <c r="H337" i="1"/>
  <c r="E338" i="1"/>
  <c r="M337" i="1"/>
  <c r="G441" i="4" l="1"/>
  <c r="E336" i="3"/>
  <c r="H336" i="3"/>
  <c r="D337" i="3"/>
  <c r="K336" i="3"/>
  <c r="H338" i="2"/>
  <c r="E338" i="2"/>
  <c r="D339" i="2"/>
  <c r="K338" i="2"/>
  <c r="E339" i="1"/>
  <c r="J338" i="1"/>
  <c r="H338" i="1"/>
  <c r="M338" i="1"/>
  <c r="G442" i="4" l="1"/>
  <c r="H337" i="3"/>
  <c r="E337" i="3"/>
  <c r="D338" i="3"/>
  <c r="K337" i="3"/>
  <c r="D340" i="2"/>
  <c r="E339" i="2"/>
  <c r="H339" i="2"/>
  <c r="K339" i="2"/>
  <c r="E340" i="1"/>
  <c r="J339" i="1"/>
  <c r="H339" i="1"/>
  <c r="M339" i="1"/>
  <c r="G443" i="4" l="1"/>
  <c r="D339" i="3"/>
  <c r="H338" i="3"/>
  <c r="E338" i="3"/>
  <c r="K338" i="3"/>
  <c r="D341" i="2"/>
  <c r="E340" i="2"/>
  <c r="H340" i="2"/>
  <c r="K340" i="2"/>
  <c r="H340" i="1"/>
  <c r="J340" i="1"/>
  <c r="M340" i="1"/>
  <c r="E341" i="1"/>
  <c r="G444" i="4" l="1"/>
  <c r="D340" i="3"/>
  <c r="H339" i="3"/>
  <c r="E339" i="3"/>
  <c r="K339" i="3"/>
  <c r="H341" i="2"/>
  <c r="E341" i="2"/>
  <c r="D342" i="2"/>
  <c r="K341" i="2"/>
  <c r="J341" i="1"/>
  <c r="E342" i="1"/>
  <c r="H341" i="1"/>
  <c r="M341" i="1"/>
  <c r="G445" i="4" l="1"/>
  <c r="E340" i="3"/>
  <c r="H340" i="3"/>
  <c r="D341" i="3"/>
  <c r="K340" i="3"/>
  <c r="D343" i="2"/>
  <c r="E342" i="2"/>
  <c r="H342" i="2"/>
  <c r="K342" i="2"/>
  <c r="E343" i="1"/>
  <c r="M342" i="1"/>
  <c r="J342" i="1"/>
  <c r="H342" i="1"/>
  <c r="G446" i="4" l="1"/>
  <c r="D342" i="3"/>
  <c r="H341" i="3"/>
  <c r="E341" i="3"/>
  <c r="K341" i="3"/>
  <c r="D344" i="2"/>
  <c r="E343" i="2"/>
  <c r="H343" i="2"/>
  <c r="K343" i="2"/>
  <c r="H343" i="1"/>
  <c r="J343" i="1"/>
  <c r="E344" i="1"/>
  <c r="M343" i="1"/>
  <c r="G447" i="4" l="1"/>
  <c r="D343" i="3"/>
  <c r="E342" i="3"/>
  <c r="H342" i="3"/>
  <c r="K342" i="3"/>
  <c r="H344" i="2"/>
  <c r="E344" i="2"/>
  <c r="D345" i="2"/>
  <c r="K344" i="2"/>
  <c r="H344" i="1"/>
  <c r="J344" i="1"/>
  <c r="E345" i="1"/>
  <c r="M344" i="1"/>
  <c r="G448" i="4" l="1"/>
  <c r="H343" i="3"/>
  <c r="E343" i="3"/>
  <c r="D344" i="3"/>
  <c r="K343" i="3"/>
  <c r="H345" i="2"/>
  <c r="D346" i="2"/>
  <c r="E345" i="2"/>
  <c r="K345" i="2"/>
  <c r="E346" i="1"/>
  <c r="J345" i="1"/>
  <c r="H345" i="1"/>
  <c r="M345" i="1"/>
  <c r="G449" i="4" l="1"/>
  <c r="H344" i="3"/>
  <c r="E344" i="3"/>
  <c r="D345" i="3"/>
  <c r="K344" i="3"/>
  <c r="E346" i="2"/>
  <c r="D347" i="2"/>
  <c r="H346" i="2"/>
  <c r="K346" i="2"/>
  <c r="H346" i="1"/>
  <c r="J346" i="1"/>
  <c r="E347" i="1"/>
  <c r="M346" i="1"/>
  <c r="G450" i="4" l="1"/>
  <c r="D346" i="3"/>
  <c r="H345" i="3"/>
  <c r="E345" i="3"/>
  <c r="K345" i="3"/>
  <c r="D348" i="2"/>
  <c r="H347" i="2"/>
  <c r="E347" i="2"/>
  <c r="K347" i="2"/>
  <c r="J347" i="1"/>
  <c r="H347" i="1"/>
  <c r="M347" i="1"/>
  <c r="E348" i="1"/>
  <c r="G451" i="4" l="1"/>
  <c r="E346" i="3"/>
  <c r="H346" i="3"/>
  <c r="D347" i="3"/>
  <c r="K346" i="3"/>
  <c r="D349" i="2"/>
  <c r="H348" i="2"/>
  <c r="E348" i="2"/>
  <c r="K348" i="2"/>
  <c r="H348" i="1"/>
  <c r="E349" i="1"/>
  <c r="J348" i="1"/>
  <c r="M348" i="1"/>
  <c r="G452" i="4" l="1"/>
  <c r="H347" i="3"/>
  <c r="E347" i="3"/>
  <c r="D348" i="3"/>
  <c r="K347" i="3"/>
  <c r="H349" i="2"/>
  <c r="E349" i="2"/>
  <c r="D350" i="2"/>
  <c r="K349" i="2"/>
  <c r="H349" i="1"/>
  <c r="E350" i="1"/>
  <c r="M349" i="1"/>
  <c r="J349" i="1"/>
  <c r="G453" i="4" l="1"/>
  <c r="D349" i="3"/>
  <c r="H348" i="3"/>
  <c r="E348" i="3"/>
  <c r="K348" i="3"/>
  <c r="H350" i="2"/>
  <c r="E350" i="2"/>
  <c r="D351" i="2"/>
  <c r="K350" i="2"/>
  <c r="J350" i="1"/>
  <c r="H350" i="1"/>
  <c r="E351" i="1"/>
  <c r="M350" i="1"/>
  <c r="G454" i="4" l="1"/>
  <c r="D350" i="3"/>
  <c r="E349" i="3"/>
  <c r="H349" i="3"/>
  <c r="K349" i="3"/>
  <c r="D352" i="2"/>
  <c r="H351" i="2"/>
  <c r="E351" i="2"/>
  <c r="K351" i="2"/>
  <c r="E352" i="1"/>
  <c r="J351" i="1"/>
  <c r="H351" i="1"/>
  <c r="M351" i="1"/>
  <c r="G455" i="4" l="1"/>
  <c r="H350" i="3"/>
  <c r="D351" i="3"/>
  <c r="E350" i="3"/>
  <c r="K350" i="3"/>
  <c r="E352" i="2"/>
  <c r="H352" i="2"/>
  <c r="K352" i="2"/>
  <c r="D353" i="2"/>
  <c r="H352" i="1"/>
  <c r="J352" i="1"/>
  <c r="M352" i="1"/>
  <c r="E353" i="1"/>
  <c r="G456" i="4" l="1"/>
  <c r="H351" i="3"/>
  <c r="D352" i="3"/>
  <c r="E351" i="3"/>
  <c r="K351" i="3"/>
  <c r="H353" i="2"/>
  <c r="E353" i="2"/>
  <c r="D354" i="2"/>
  <c r="K353" i="2"/>
  <c r="E354" i="1"/>
  <c r="J353" i="1"/>
  <c r="H353" i="1"/>
  <c r="M353" i="1"/>
  <c r="G457" i="4" l="1"/>
  <c r="E352" i="3"/>
  <c r="H352" i="3"/>
  <c r="D353" i="3"/>
  <c r="K352" i="3"/>
  <c r="D355" i="2"/>
  <c r="H354" i="2"/>
  <c r="E354" i="2"/>
  <c r="K354" i="2"/>
  <c r="E355" i="1"/>
  <c r="H354" i="1"/>
  <c r="J354" i="1"/>
  <c r="M354" i="1"/>
  <c r="G458" i="4" l="1"/>
  <c r="D354" i="3"/>
  <c r="H353" i="3"/>
  <c r="E353" i="3"/>
  <c r="K353" i="3"/>
  <c r="D356" i="2"/>
  <c r="E355" i="2"/>
  <c r="H355" i="2"/>
  <c r="K355" i="2"/>
  <c r="J355" i="1"/>
  <c r="H355" i="1"/>
  <c r="M355" i="1"/>
  <c r="E356" i="1"/>
  <c r="G459" i="4" l="1"/>
  <c r="D355" i="3"/>
  <c r="E354" i="3"/>
  <c r="H354" i="3"/>
  <c r="K354" i="3"/>
  <c r="H356" i="2"/>
  <c r="D357" i="2"/>
  <c r="E356" i="2"/>
  <c r="K356" i="2"/>
  <c r="H356" i="1"/>
  <c r="E357" i="1"/>
  <c r="M356" i="1"/>
  <c r="J356" i="1"/>
  <c r="G460" i="4" l="1"/>
  <c r="H355" i="3"/>
  <c r="E355" i="3"/>
  <c r="D356" i="3"/>
  <c r="K355" i="3"/>
  <c r="H357" i="2"/>
  <c r="D358" i="2"/>
  <c r="E357" i="2"/>
  <c r="K357" i="2"/>
  <c r="E358" i="1"/>
  <c r="H357" i="1"/>
  <c r="J357" i="1"/>
  <c r="M357" i="1"/>
  <c r="G461" i="4" l="1"/>
  <c r="H356" i="3"/>
  <c r="D357" i="3"/>
  <c r="E356" i="3"/>
  <c r="K356" i="3"/>
  <c r="E358" i="2"/>
  <c r="H358" i="2"/>
  <c r="D359" i="2"/>
  <c r="K358" i="2"/>
  <c r="E359" i="1"/>
  <c r="H358" i="1"/>
  <c r="J358" i="1"/>
  <c r="M358" i="1"/>
  <c r="G462" i="4" l="1"/>
  <c r="D358" i="3"/>
  <c r="H357" i="3"/>
  <c r="E357" i="3"/>
  <c r="K357" i="3"/>
  <c r="D360" i="2"/>
  <c r="H359" i="2"/>
  <c r="E359" i="2"/>
  <c r="K359" i="2"/>
  <c r="J359" i="1"/>
  <c r="E360" i="1"/>
  <c r="H359" i="1"/>
  <c r="M359" i="1"/>
  <c r="G463" i="4" l="1"/>
  <c r="H358" i="3"/>
  <c r="E358" i="3"/>
  <c r="D359" i="3"/>
  <c r="K358" i="3"/>
  <c r="D361" i="2"/>
  <c r="E360" i="2"/>
  <c r="H360" i="2"/>
  <c r="K360" i="2"/>
  <c r="H360" i="1"/>
  <c r="J360" i="1"/>
  <c r="E361" i="1"/>
  <c r="M360" i="1"/>
  <c r="G464" i="4" l="1"/>
  <c r="H359" i="3"/>
  <c r="D360" i="3"/>
  <c r="E359" i="3"/>
  <c r="K359" i="3"/>
  <c r="H361" i="2"/>
  <c r="E361" i="2"/>
  <c r="K361" i="2"/>
  <c r="D362" i="2"/>
  <c r="E362" i="1"/>
  <c r="M361" i="1"/>
  <c r="H361" i="1"/>
  <c r="J361" i="1"/>
  <c r="G465" i="4" l="1"/>
  <c r="D361" i="3"/>
  <c r="H360" i="3"/>
  <c r="E360" i="3"/>
  <c r="K360" i="3"/>
  <c r="H362" i="2"/>
  <c r="D363" i="2"/>
  <c r="E362" i="2"/>
  <c r="K362" i="2"/>
  <c r="J362" i="1"/>
  <c r="H362" i="1"/>
  <c r="E363" i="1"/>
  <c r="M362" i="1"/>
  <c r="G466" i="4" l="1"/>
  <c r="D362" i="3"/>
  <c r="H361" i="3"/>
  <c r="E361" i="3"/>
  <c r="K361" i="3"/>
  <c r="D364" i="2"/>
  <c r="H363" i="2"/>
  <c r="E363" i="2"/>
  <c r="K363" i="2"/>
  <c r="J363" i="1"/>
  <c r="H363" i="1"/>
  <c r="E364" i="1"/>
  <c r="M363" i="1"/>
  <c r="G467" i="4" l="1"/>
  <c r="D363" i="3"/>
  <c r="H362" i="3"/>
  <c r="E362" i="3"/>
  <c r="K362" i="3"/>
  <c r="H364" i="2"/>
  <c r="E364" i="2"/>
  <c r="K364" i="2"/>
  <c r="D365" i="2"/>
  <c r="H364" i="1"/>
  <c r="E365" i="1"/>
  <c r="J364" i="1"/>
  <c r="M364" i="1"/>
  <c r="G468" i="4" l="1"/>
  <c r="H363" i="3"/>
  <c r="D364" i="3"/>
  <c r="E363" i="3"/>
  <c r="K363" i="3"/>
  <c r="H365" i="2"/>
  <c r="D366" i="2"/>
  <c r="E365" i="2"/>
  <c r="K365" i="2"/>
  <c r="H365" i="1"/>
  <c r="J365" i="1"/>
  <c r="E366" i="1"/>
  <c r="M365" i="1"/>
  <c r="G469" i="4" l="1"/>
  <c r="H364" i="3"/>
  <c r="E364" i="3"/>
  <c r="D365" i="3"/>
  <c r="K364" i="3"/>
  <c r="D367" i="2"/>
  <c r="H366" i="2"/>
  <c r="E366" i="2"/>
  <c r="K366" i="2"/>
  <c r="E367" i="1"/>
  <c r="H366" i="1"/>
  <c r="J366" i="1"/>
  <c r="M366" i="1"/>
  <c r="G470" i="4" l="1"/>
  <c r="D366" i="3"/>
  <c r="H365" i="3"/>
  <c r="E365" i="3"/>
  <c r="K365" i="3"/>
  <c r="D368" i="2"/>
  <c r="H367" i="2"/>
  <c r="E367" i="2"/>
  <c r="K367" i="2"/>
  <c r="E368" i="1"/>
  <c r="H367" i="1"/>
  <c r="J367" i="1"/>
  <c r="M367" i="1"/>
  <c r="G471" i="4" l="1"/>
  <c r="D367" i="3"/>
  <c r="E366" i="3"/>
  <c r="H366" i="3"/>
  <c r="K366" i="3"/>
  <c r="D369" i="2"/>
  <c r="H368" i="2"/>
  <c r="E368" i="2"/>
  <c r="K368" i="2"/>
  <c r="H368" i="1"/>
  <c r="J368" i="1"/>
  <c r="E369" i="1"/>
  <c r="M368" i="1"/>
  <c r="G472" i="4" l="1"/>
  <c r="H367" i="3"/>
  <c r="E367" i="3"/>
  <c r="D368" i="3"/>
  <c r="K367" i="3"/>
  <c r="H369" i="2"/>
  <c r="D370" i="2"/>
  <c r="E369" i="2"/>
  <c r="K369" i="2"/>
  <c r="E370" i="1"/>
  <c r="J369" i="1"/>
  <c r="H369" i="1"/>
  <c r="M369" i="1"/>
  <c r="G473" i="4" l="1"/>
  <c r="D369" i="3"/>
  <c r="H368" i="3"/>
  <c r="E368" i="3"/>
  <c r="K368" i="3"/>
  <c r="H370" i="2"/>
  <c r="E370" i="2"/>
  <c r="D371" i="2"/>
  <c r="K370" i="2"/>
  <c r="E371" i="1"/>
  <c r="J370" i="1"/>
  <c r="H370" i="1"/>
  <c r="M370" i="1"/>
  <c r="G474" i="4" l="1"/>
  <c r="D370" i="3"/>
  <c r="E369" i="3"/>
  <c r="H369" i="3"/>
  <c r="K369" i="3"/>
  <c r="D372" i="2"/>
  <c r="H371" i="2"/>
  <c r="E371" i="2"/>
  <c r="K371" i="2"/>
  <c r="M371" i="1"/>
  <c r="E372" i="1"/>
  <c r="J371" i="1"/>
  <c r="H371" i="1"/>
  <c r="G475" i="4" l="1"/>
  <c r="H370" i="3"/>
  <c r="E370" i="3"/>
  <c r="D371" i="3"/>
  <c r="K370" i="3"/>
  <c r="D373" i="2"/>
  <c r="E372" i="2"/>
  <c r="H372" i="2"/>
  <c r="K372" i="2"/>
  <c r="H372" i="1"/>
  <c r="E373" i="1"/>
  <c r="M372" i="1"/>
  <c r="J372" i="1"/>
  <c r="G476" i="4" l="1"/>
  <c r="H371" i="3"/>
  <c r="D372" i="3"/>
  <c r="E371" i="3"/>
  <c r="K371" i="3"/>
  <c r="H373" i="2"/>
  <c r="E373" i="2"/>
  <c r="D374" i="2"/>
  <c r="K373" i="2"/>
  <c r="E374" i="1"/>
  <c r="J373" i="1"/>
  <c r="H373" i="1"/>
  <c r="M373" i="1"/>
  <c r="G477" i="4" l="1"/>
  <c r="E372" i="3"/>
  <c r="H372" i="3"/>
  <c r="D373" i="3"/>
  <c r="K372" i="3"/>
  <c r="D375" i="2"/>
  <c r="H374" i="2"/>
  <c r="E374" i="2"/>
  <c r="K374" i="2"/>
  <c r="E375" i="1"/>
  <c r="H374" i="1"/>
  <c r="J374" i="1"/>
  <c r="M374" i="1"/>
  <c r="G478" i="4" l="1"/>
  <c r="D374" i="3"/>
  <c r="H373" i="3"/>
  <c r="E373" i="3"/>
  <c r="K373" i="3"/>
  <c r="D376" i="2"/>
  <c r="E375" i="2"/>
  <c r="K375" i="2"/>
  <c r="H375" i="2"/>
  <c r="J375" i="1"/>
  <c r="H375" i="1"/>
  <c r="E376" i="1"/>
  <c r="M375" i="1"/>
  <c r="G479" i="4" l="1"/>
  <c r="D375" i="3"/>
  <c r="H374" i="3"/>
  <c r="E374" i="3"/>
  <c r="K374" i="3"/>
  <c r="H376" i="2"/>
  <c r="E376" i="2"/>
  <c r="D377" i="2"/>
  <c r="K376" i="2"/>
  <c r="H376" i="1"/>
  <c r="E377" i="1"/>
  <c r="J376" i="1"/>
  <c r="M376" i="1"/>
  <c r="G480" i="4" l="1"/>
  <c r="H375" i="3"/>
  <c r="E375" i="3"/>
  <c r="D376" i="3"/>
  <c r="K375" i="3"/>
  <c r="H377" i="2"/>
  <c r="D378" i="2"/>
  <c r="E377" i="2"/>
  <c r="K377" i="2"/>
  <c r="E378" i="1"/>
  <c r="M377" i="1"/>
  <c r="J377" i="1"/>
  <c r="H377" i="1"/>
  <c r="G481" i="4" l="1"/>
  <c r="H376" i="3"/>
  <c r="E376" i="3"/>
  <c r="D377" i="3"/>
  <c r="K376" i="3"/>
  <c r="E378" i="2"/>
  <c r="D379" i="2"/>
  <c r="H378" i="2"/>
  <c r="K378" i="2"/>
  <c r="J378" i="1"/>
  <c r="H378" i="1"/>
  <c r="E379" i="1"/>
  <c r="M378" i="1"/>
  <c r="G482" i="4" l="1"/>
  <c r="D378" i="3"/>
  <c r="H377" i="3"/>
  <c r="E377" i="3"/>
  <c r="K377" i="3"/>
  <c r="D380" i="2"/>
  <c r="H379" i="2"/>
  <c r="E379" i="2"/>
  <c r="K379" i="2"/>
  <c r="E380" i="1"/>
  <c r="H379" i="1"/>
  <c r="J379" i="1"/>
  <c r="M379" i="1"/>
  <c r="G483" i="4" l="1"/>
  <c r="E378" i="3"/>
  <c r="H378" i="3"/>
  <c r="D379" i="3"/>
  <c r="K378" i="3"/>
  <c r="D381" i="2"/>
  <c r="E380" i="2"/>
  <c r="H380" i="2"/>
  <c r="K380" i="2"/>
  <c r="H380" i="1"/>
  <c r="J380" i="1"/>
  <c r="E381" i="1"/>
  <c r="M380" i="1"/>
  <c r="G484" i="4" l="1"/>
  <c r="H379" i="3"/>
  <c r="E379" i="3"/>
  <c r="D380" i="3"/>
  <c r="K379" i="3"/>
  <c r="H381" i="2"/>
  <c r="E381" i="2"/>
  <c r="D382" i="2"/>
  <c r="K381" i="2"/>
  <c r="H381" i="1"/>
  <c r="J381" i="1"/>
  <c r="E382" i="1"/>
  <c r="M381" i="1"/>
  <c r="G485" i="4" l="1"/>
  <c r="D381" i="3"/>
  <c r="E380" i="3"/>
  <c r="H380" i="3"/>
  <c r="K380" i="3"/>
  <c r="H382" i="2"/>
  <c r="E382" i="2"/>
  <c r="D383" i="2"/>
  <c r="K382" i="2"/>
  <c r="E383" i="1"/>
  <c r="J382" i="1"/>
  <c r="H382" i="1"/>
  <c r="M382" i="1"/>
  <c r="G486" i="4" l="1"/>
  <c r="D382" i="3"/>
  <c r="E381" i="3"/>
  <c r="H381" i="3"/>
  <c r="K381" i="3"/>
  <c r="D384" i="2"/>
  <c r="H383" i="2"/>
  <c r="E383" i="2"/>
  <c r="K383" i="2"/>
  <c r="E384" i="1"/>
  <c r="J383" i="1"/>
  <c r="H383" i="1"/>
  <c r="M383" i="1"/>
  <c r="G487" i="4" l="1"/>
  <c r="H382" i="3"/>
  <c r="E382" i="3"/>
  <c r="D383" i="3"/>
  <c r="K382" i="3"/>
  <c r="E384" i="2"/>
  <c r="H384" i="2"/>
  <c r="D385" i="2"/>
  <c r="K384" i="2"/>
  <c r="H384" i="1"/>
  <c r="E385" i="1"/>
  <c r="J384" i="1"/>
  <c r="M384" i="1"/>
  <c r="G488" i="4" l="1"/>
  <c r="H383" i="3"/>
  <c r="D384" i="3"/>
  <c r="E383" i="3"/>
  <c r="K383" i="3"/>
  <c r="H385" i="2"/>
  <c r="E385" i="2"/>
  <c r="D386" i="2"/>
  <c r="K385" i="2"/>
  <c r="H385" i="1"/>
  <c r="E386" i="1"/>
  <c r="J385" i="1"/>
  <c r="M385" i="1"/>
  <c r="G489" i="4" l="1"/>
  <c r="E384" i="3"/>
  <c r="H384" i="3"/>
  <c r="D385" i="3"/>
  <c r="K384" i="3"/>
  <c r="D387" i="2"/>
  <c r="H386" i="2"/>
  <c r="E386" i="2"/>
  <c r="K386" i="2"/>
  <c r="E387" i="1"/>
  <c r="J386" i="1"/>
  <c r="H386" i="1"/>
  <c r="M386" i="1"/>
  <c r="G490" i="4" l="1"/>
  <c r="D386" i="3"/>
  <c r="H385" i="3"/>
  <c r="E385" i="3"/>
  <c r="K385" i="3"/>
  <c r="D388" i="2"/>
  <c r="E387" i="2"/>
  <c r="H387" i="2"/>
  <c r="K387" i="2"/>
  <c r="E388" i="1"/>
  <c r="H387" i="1"/>
  <c r="J387" i="1"/>
  <c r="M387" i="1"/>
  <c r="G491" i="4" l="1"/>
  <c r="D387" i="3"/>
  <c r="H386" i="3"/>
  <c r="E386" i="3"/>
  <c r="K386" i="3"/>
  <c r="H388" i="2"/>
  <c r="D389" i="2"/>
  <c r="E388" i="2"/>
  <c r="K388" i="2"/>
  <c r="H388" i="1"/>
  <c r="J388" i="1"/>
  <c r="E389" i="1"/>
  <c r="M388" i="1"/>
  <c r="G492" i="4" l="1"/>
  <c r="H387" i="3"/>
  <c r="E387" i="3"/>
  <c r="K387" i="3"/>
  <c r="D388" i="3"/>
  <c r="H389" i="2"/>
  <c r="D390" i="2"/>
  <c r="E389" i="2"/>
  <c r="K389" i="2"/>
  <c r="E390" i="1"/>
  <c r="H389" i="1"/>
  <c r="J389" i="1"/>
  <c r="M389" i="1"/>
  <c r="G493" i="4" l="1"/>
  <c r="H388" i="3"/>
  <c r="D389" i="3"/>
  <c r="E388" i="3"/>
  <c r="K388" i="3"/>
  <c r="E390" i="2"/>
  <c r="H390" i="2"/>
  <c r="D391" i="2"/>
  <c r="K390" i="2"/>
  <c r="H390" i="1"/>
  <c r="J390" i="1"/>
  <c r="E391" i="1"/>
  <c r="M390" i="1"/>
  <c r="G494" i="4" l="1"/>
  <c r="D390" i="3"/>
  <c r="H389" i="3"/>
  <c r="E389" i="3"/>
  <c r="K389" i="3"/>
  <c r="D392" i="2"/>
  <c r="H391" i="2"/>
  <c r="E391" i="2"/>
  <c r="K391" i="2"/>
  <c r="J391" i="1"/>
  <c r="H391" i="1"/>
  <c r="E392" i="1"/>
  <c r="M391" i="1"/>
  <c r="G495" i="4" l="1"/>
  <c r="H390" i="3"/>
  <c r="E390" i="3"/>
  <c r="D391" i="3"/>
  <c r="K390" i="3"/>
  <c r="D393" i="2"/>
  <c r="H392" i="2"/>
  <c r="E392" i="2"/>
  <c r="K392" i="2"/>
  <c r="H392" i="1"/>
  <c r="E393" i="1"/>
  <c r="M392" i="1"/>
  <c r="J392" i="1"/>
  <c r="G496" i="4" l="1"/>
  <c r="H391" i="3"/>
  <c r="D392" i="3"/>
  <c r="E391" i="3"/>
  <c r="K391" i="3"/>
  <c r="H393" i="2"/>
  <c r="E393" i="2"/>
  <c r="D394" i="2"/>
  <c r="K393" i="2"/>
  <c r="H393" i="1"/>
  <c r="J393" i="1"/>
  <c r="E394" i="1"/>
  <c r="M393" i="1"/>
  <c r="G497" i="4" l="1"/>
  <c r="D393" i="3"/>
  <c r="E392" i="3"/>
  <c r="H392" i="3"/>
  <c r="K392" i="3"/>
  <c r="H394" i="2"/>
  <c r="D395" i="2"/>
  <c r="E394" i="2"/>
  <c r="K394" i="2"/>
  <c r="J394" i="1"/>
  <c r="E395" i="1"/>
  <c r="H394" i="1"/>
  <c r="M394" i="1"/>
  <c r="G498" i="4" l="1"/>
  <c r="D394" i="3"/>
  <c r="H393" i="3"/>
  <c r="E393" i="3"/>
  <c r="K393" i="3"/>
  <c r="D396" i="2"/>
  <c r="H395" i="2"/>
  <c r="E395" i="2"/>
  <c r="K395" i="2"/>
  <c r="E396" i="1"/>
  <c r="J395" i="1"/>
  <c r="H395" i="1"/>
  <c r="M395" i="1"/>
  <c r="G499" i="4" l="1"/>
  <c r="D395" i="3"/>
  <c r="H394" i="3"/>
  <c r="E394" i="3"/>
  <c r="K394" i="3"/>
  <c r="H396" i="2"/>
  <c r="E396" i="2"/>
  <c r="K396" i="2"/>
  <c r="D397" i="2"/>
  <c r="H396" i="1"/>
  <c r="J396" i="1"/>
  <c r="E397" i="1"/>
  <c r="M396" i="1"/>
  <c r="G500" i="4" l="1"/>
  <c r="H395" i="3"/>
  <c r="D396" i="3"/>
  <c r="E395" i="3"/>
  <c r="K395" i="3"/>
  <c r="H397" i="2"/>
  <c r="D398" i="2"/>
  <c r="E397" i="2"/>
  <c r="K397" i="2"/>
  <c r="H397" i="1"/>
  <c r="E398" i="1"/>
  <c r="J397" i="1"/>
  <c r="M397" i="1"/>
  <c r="G501" i="4" l="1"/>
  <c r="H396" i="3"/>
  <c r="E396" i="3"/>
  <c r="D397" i="3"/>
  <c r="K396" i="3"/>
  <c r="D399" i="2"/>
  <c r="H398" i="2"/>
  <c r="E398" i="2"/>
  <c r="K398" i="2"/>
  <c r="H398" i="1"/>
  <c r="J398" i="1"/>
  <c r="E399" i="1"/>
  <c r="M398" i="1"/>
  <c r="G502" i="4" l="1"/>
  <c r="D398" i="3"/>
  <c r="H397" i="3"/>
  <c r="E397" i="3"/>
  <c r="K397" i="3"/>
  <c r="D400" i="2"/>
  <c r="H399" i="2"/>
  <c r="E399" i="2"/>
  <c r="K399" i="2"/>
  <c r="E400" i="1"/>
  <c r="J399" i="1"/>
  <c r="H399" i="1"/>
  <c r="M399" i="1"/>
  <c r="G503" i="4" l="1"/>
  <c r="D399" i="3"/>
  <c r="E398" i="3"/>
  <c r="H398" i="3"/>
  <c r="K398" i="3"/>
  <c r="D401" i="2"/>
  <c r="H400" i="2"/>
  <c r="E400" i="2"/>
  <c r="K400" i="2"/>
  <c r="H400" i="1"/>
  <c r="E401" i="1"/>
  <c r="J400" i="1"/>
  <c r="M400" i="1"/>
  <c r="G504" i="4" l="1"/>
  <c r="H399" i="3"/>
  <c r="E399" i="3"/>
  <c r="D400" i="3"/>
  <c r="K399" i="3"/>
  <c r="H401" i="2"/>
  <c r="D402" i="2"/>
  <c r="E401" i="2"/>
  <c r="K401" i="2"/>
  <c r="J401" i="1"/>
  <c r="H401" i="1"/>
  <c r="E402" i="1"/>
  <c r="M401" i="1"/>
  <c r="G505" i="4" l="1"/>
  <c r="D401" i="3"/>
  <c r="E400" i="3"/>
  <c r="H400" i="3"/>
  <c r="K400" i="3"/>
  <c r="H402" i="2"/>
  <c r="E402" i="2"/>
  <c r="D403" i="2"/>
  <c r="K402" i="2"/>
  <c r="E403" i="1"/>
  <c r="H402" i="1"/>
  <c r="J402" i="1"/>
  <c r="M402" i="1"/>
  <c r="G506" i="4" l="1"/>
  <c r="D402" i="3"/>
  <c r="E401" i="3"/>
  <c r="H401" i="3"/>
  <c r="K401" i="3"/>
  <c r="D404" i="2"/>
  <c r="H403" i="2"/>
  <c r="E403" i="2"/>
  <c r="K403" i="2"/>
  <c r="H403" i="1"/>
  <c r="J403" i="1"/>
  <c r="E404" i="1"/>
  <c r="M403" i="1"/>
  <c r="G507" i="4" l="1"/>
  <c r="H402" i="3"/>
  <c r="E402" i="3"/>
  <c r="D403" i="3"/>
  <c r="K402" i="3"/>
  <c r="D405" i="2"/>
  <c r="E404" i="2"/>
  <c r="H404" i="2"/>
  <c r="K404" i="2"/>
  <c r="H404" i="1"/>
  <c r="J404" i="1"/>
  <c r="E405" i="1"/>
  <c r="M404" i="1"/>
  <c r="G508" i="4" l="1"/>
  <c r="H403" i="3"/>
  <c r="D404" i="3"/>
  <c r="E403" i="3"/>
  <c r="K403" i="3"/>
  <c r="H405" i="2"/>
  <c r="E405" i="2"/>
  <c r="D406" i="2"/>
  <c r="K405" i="2"/>
  <c r="E406" i="1"/>
  <c r="H405" i="1"/>
  <c r="J405" i="1"/>
  <c r="M405" i="1"/>
  <c r="G509" i="4" l="1"/>
  <c r="E404" i="3"/>
  <c r="D405" i="3"/>
  <c r="H404" i="3"/>
  <c r="K404" i="3"/>
  <c r="D407" i="2"/>
  <c r="H406" i="2"/>
  <c r="E406" i="2"/>
  <c r="K406" i="2"/>
  <c r="J406" i="1"/>
  <c r="H406" i="1"/>
  <c r="E407" i="1"/>
  <c r="M406" i="1"/>
  <c r="G510" i="4" l="1"/>
  <c r="D406" i="3"/>
  <c r="H405" i="3"/>
  <c r="E405" i="3"/>
  <c r="K405" i="3"/>
  <c r="D408" i="2"/>
  <c r="E407" i="2"/>
  <c r="H407" i="2"/>
  <c r="K407" i="2"/>
  <c r="J407" i="1"/>
  <c r="E408" i="1"/>
  <c r="H407" i="1"/>
  <c r="M407" i="1"/>
  <c r="G511" i="4" l="1"/>
  <c r="D407" i="3"/>
  <c r="E406" i="3"/>
  <c r="H406" i="3"/>
  <c r="K406" i="3"/>
  <c r="H408" i="2"/>
  <c r="E408" i="2"/>
  <c r="D409" i="2"/>
  <c r="K408" i="2"/>
  <c r="H408" i="1"/>
  <c r="J408" i="1"/>
  <c r="E409" i="1"/>
  <c r="M408" i="1"/>
  <c r="G512" i="4" l="1"/>
  <c r="H407" i="3"/>
  <c r="E407" i="3"/>
  <c r="D408" i="3"/>
  <c r="K407" i="3"/>
  <c r="H409" i="2"/>
  <c r="D410" i="2"/>
  <c r="E409" i="2"/>
  <c r="K409" i="2"/>
  <c r="M409" i="1"/>
  <c r="J409" i="1"/>
  <c r="H409" i="1"/>
  <c r="E410" i="1"/>
  <c r="G513" i="4" l="1"/>
  <c r="H408" i="3"/>
  <c r="E408" i="3"/>
  <c r="D409" i="3"/>
  <c r="K408" i="3"/>
  <c r="E410" i="2"/>
  <c r="D411" i="2"/>
  <c r="H410" i="2"/>
  <c r="K410" i="2"/>
  <c r="J410" i="1"/>
  <c r="E411" i="1"/>
  <c r="H410" i="1"/>
  <c r="M410" i="1"/>
  <c r="G514" i="4" l="1"/>
  <c r="D410" i="3"/>
  <c r="H409" i="3"/>
  <c r="E409" i="3"/>
  <c r="K409" i="3"/>
  <c r="D412" i="2"/>
  <c r="H411" i="2"/>
  <c r="E411" i="2"/>
  <c r="K411" i="2"/>
  <c r="H411" i="1"/>
  <c r="J411" i="1"/>
  <c r="E412" i="1"/>
  <c r="M411" i="1"/>
  <c r="G515" i="4" l="1"/>
  <c r="E410" i="3"/>
  <c r="H410" i="3"/>
  <c r="D411" i="3"/>
  <c r="K410" i="3"/>
  <c r="D413" i="2"/>
  <c r="H412" i="2"/>
  <c r="E412" i="2"/>
  <c r="K412" i="2"/>
  <c r="H412" i="1"/>
  <c r="E413" i="1"/>
  <c r="J412" i="1"/>
  <c r="M412" i="1"/>
  <c r="G516" i="4" l="1"/>
  <c r="H411" i="3"/>
  <c r="E411" i="3"/>
  <c r="D412" i="3"/>
  <c r="K411" i="3"/>
  <c r="H413" i="2"/>
  <c r="E413" i="2"/>
  <c r="D414" i="2"/>
  <c r="K413" i="2"/>
  <c r="H413" i="1"/>
  <c r="J413" i="1"/>
  <c r="M413" i="1"/>
  <c r="E414" i="1"/>
  <c r="G517" i="4" l="1"/>
  <c r="D413" i="3"/>
  <c r="H412" i="3"/>
  <c r="E412" i="3"/>
  <c r="K412" i="3"/>
  <c r="H414" i="2"/>
  <c r="E414" i="2"/>
  <c r="D415" i="2"/>
  <c r="K414" i="2"/>
  <c r="J414" i="1"/>
  <c r="H414" i="1"/>
  <c r="E415" i="1"/>
  <c r="M414" i="1"/>
  <c r="G518" i="4" l="1"/>
  <c r="D414" i="3"/>
  <c r="E413" i="3"/>
  <c r="H413" i="3"/>
  <c r="K413" i="3"/>
  <c r="D416" i="2"/>
  <c r="E415" i="2"/>
  <c r="H415" i="2"/>
  <c r="K415" i="2"/>
  <c r="E416" i="1"/>
  <c r="J415" i="1"/>
  <c r="H415" i="1"/>
  <c r="M415" i="1"/>
  <c r="G519" i="4" l="1"/>
  <c r="H414" i="3"/>
  <c r="D415" i="3"/>
  <c r="E414" i="3"/>
  <c r="K414" i="3"/>
  <c r="E416" i="2"/>
  <c r="H416" i="2"/>
  <c r="D417" i="2"/>
  <c r="K416" i="2"/>
  <c r="H416" i="1"/>
  <c r="J416" i="1"/>
  <c r="E417" i="1"/>
  <c r="M416" i="1"/>
  <c r="G520" i="4" l="1"/>
  <c r="H415" i="3"/>
  <c r="D416" i="3"/>
  <c r="E415" i="3"/>
  <c r="K415" i="3"/>
  <c r="H417" i="2"/>
  <c r="E417" i="2"/>
  <c r="D418" i="2"/>
  <c r="K417" i="2"/>
  <c r="E418" i="1"/>
  <c r="J417" i="1"/>
  <c r="H417" i="1"/>
  <c r="M417" i="1"/>
  <c r="G521" i="4" l="1"/>
  <c r="E416" i="3"/>
  <c r="H416" i="3"/>
  <c r="D417" i="3"/>
  <c r="K416" i="3"/>
  <c r="D419" i="2"/>
  <c r="H418" i="2"/>
  <c r="E418" i="2"/>
  <c r="K418" i="2"/>
  <c r="E419" i="1"/>
  <c r="H418" i="1"/>
  <c r="J418" i="1"/>
  <c r="M418" i="1"/>
  <c r="G522" i="4" l="1"/>
  <c r="D418" i="3"/>
  <c r="H417" i="3"/>
  <c r="E417" i="3"/>
  <c r="K417" i="3"/>
  <c r="D420" i="2"/>
  <c r="E419" i="2"/>
  <c r="H419" i="2"/>
  <c r="K419" i="2"/>
  <c r="J419" i="1"/>
  <c r="H419" i="1"/>
  <c r="M419" i="1"/>
  <c r="E420" i="1"/>
  <c r="G523" i="4" l="1"/>
  <c r="D419" i="3"/>
  <c r="E418" i="3"/>
  <c r="H418" i="3"/>
  <c r="K418" i="3"/>
  <c r="H420" i="2"/>
  <c r="D421" i="2"/>
  <c r="E420" i="2"/>
  <c r="K420" i="2"/>
  <c r="H420" i="1"/>
  <c r="E421" i="1"/>
  <c r="J420" i="1"/>
  <c r="M420" i="1"/>
  <c r="G524" i="4" l="1"/>
  <c r="H419" i="3"/>
  <c r="E419" i="3"/>
  <c r="D420" i="3"/>
  <c r="K419" i="3"/>
  <c r="H421" i="2"/>
  <c r="D422" i="2"/>
  <c r="E421" i="2"/>
  <c r="K421" i="2"/>
  <c r="E422" i="1"/>
  <c r="H421" i="1"/>
  <c r="J421" i="1"/>
  <c r="M421" i="1"/>
  <c r="G525" i="4" l="1"/>
  <c r="H420" i="3"/>
  <c r="D421" i="3"/>
  <c r="E420" i="3"/>
  <c r="K420" i="3"/>
  <c r="E422" i="2"/>
  <c r="H422" i="2"/>
  <c r="D423" i="2"/>
  <c r="K422" i="2"/>
  <c r="E423" i="1"/>
  <c r="J422" i="1"/>
  <c r="H422" i="1"/>
  <c r="M422" i="1"/>
  <c r="G526" i="4" l="1"/>
  <c r="D422" i="3"/>
  <c r="H421" i="3"/>
  <c r="E421" i="3"/>
  <c r="K421" i="3"/>
  <c r="D424" i="2"/>
  <c r="H423" i="2"/>
  <c r="E423" i="2"/>
  <c r="K423" i="2"/>
  <c r="J423" i="1"/>
  <c r="E424" i="1"/>
  <c r="H423" i="1"/>
  <c r="M423" i="1"/>
  <c r="G527" i="4" l="1"/>
  <c r="H422" i="3"/>
  <c r="E422" i="3"/>
  <c r="K422" i="3"/>
  <c r="D423" i="3"/>
  <c r="D425" i="2"/>
  <c r="H424" i="2"/>
  <c r="E424" i="2"/>
  <c r="K424" i="2"/>
  <c r="H424" i="1"/>
  <c r="J424" i="1"/>
  <c r="E425" i="1"/>
  <c r="M424" i="1"/>
  <c r="G528" i="4" l="1"/>
  <c r="H423" i="3"/>
  <c r="E423" i="3"/>
  <c r="D424" i="3"/>
  <c r="K423" i="3"/>
  <c r="H425" i="2"/>
  <c r="E425" i="2"/>
  <c r="D426" i="2"/>
  <c r="K425" i="2"/>
  <c r="E426" i="1"/>
  <c r="M425" i="1"/>
  <c r="J425" i="1"/>
  <c r="H425" i="1"/>
  <c r="G529" i="4" l="1"/>
  <c r="E424" i="3"/>
  <c r="D425" i="3"/>
  <c r="H424" i="3"/>
  <c r="K424" i="3"/>
  <c r="H426" i="2"/>
  <c r="D427" i="2"/>
  <c r="E426" i="2"/>
  <c r="K426" i="2"/>
  <c r="J426" i="1"/>
  <c r="H426" i="1"/>
  <c r="M426" i="1"/>
  <c r="E427" i="1"/>
  <c r="G530" i="4" l="1"/>
  <c r="D426" i="3"/>
  <c r="H425" i="3"/>
  <c r="E425" i="3"/>
  <c r="K425" i="3"/>
  <c r="D428" i="2"/>
  <c r="E427" i="2"/>
  <c r="H427" i="2"/>
  <c r="K427" i="2"/>
  <c r="J427" i="1"/>
  <c r="H427" i="1"/>
  <c r="E428" i="1"/>
  <c r="M427" i="1"/>
  <c r="G531" i="4" l="1"/>
  <c r="D427" i="3"/>
  <c r="H426" i="3"/>
  <c r="E426" i="3"/>
  <c r="K426" i="3"/>
  <c r="H428" i="2"/>
  <c r="E428" i="2"/>
  <c r="D429" i="2"/>
  <c r="K428" i="2"/>
  <c r="H428" i="1"/>
  <c r="E429" i="1"/>
  <c r="J428" i="1"/>
  <c r="M428" i="1"/>
  <c r="G532" i="4" l="1"/>
  <c r="H427" i="3"/>
  <c r="E427" i="3"/>
  <c r="D428" i="3"/>
  <c r="K427" i="3"/>
  <c r="H429" i="2"/>
  <c r="D430" i="2"/>
  <c r="E429" i="2"/>
  <c r="K429" i="2"/>
  <c r="H429" i="1"/>
  <c r="J429" i="1"/>
  <c r="E430" i="1"/>
  <c r="M429" i="1"/>
  <c r="G533" i="4" l="1"/>
  <c r="D429" i="3"/>
  <c r="H428" i="3"/>
  <c r="E428" i="3"/>
  <c r="K428" i="3"/>
  <c r="D431" i="2"/>
  <c r="H430" i="2"/>
  <c r="E430" i="2"/>
  <c r="K430" i="2"/>
  <c r="E431" i="1"/>
  <c r="J430" i="1"/>
  <c r="H430" i="1"/>
  <c r="M430" i="1"/>
  <c r="G534" i="4" l="1"/>
  <c r="D430" i="3"/>
  <c r="E429" i="3"/>
  <c r="H429" i="3"/>
  <c r="K429" i="3"/>
  <c r="D432" i="2"/>
  <c r="H431" i="2"/>
  <c r="E431" i="2"/>
  <c r="K431" i="2"/>
  <c r="E432" i="1"/>
  <c r="H431" i="1"/>
  <c r="J431" i="1"/>
  <c r="M431" i="1"/>
  <c r="G535" i="4" l="1"/>
  <c r="H430" i="3"/>
  <c r="E430" i="3"/>
  <c r="D431" i="3"/>
  <c r="K430" i="3"/>
  <c r="D433" i="2"/>
  <c r="H432" i="2"/>
  <c r="E432" i="2"/>
  <c r="K432" i="2"/>
  <c r="H432" i="1"/>
  <c r="J432" i="1"/>
  <c r="E433" i="1"/>
  <c r="M432" i="1"/>
  <c r="G536" i="4" l="1"/>
  <c r="H431" i="3"/>
  <c r="E431" i="3"/>
  <c r="D432" i="3"/>
  <c r="K431" i="3"/>
  <c r="H433" i="2"/>
  <c r="D434" i="2"/>
  <c r="E433" i="2"/>
  <c r="K433" i="2"/>
  <c r="E434" i="1"/>
  <c r="J433" i="1"/>
  <c r="H433" i="1"/>
  <c r="M433" i="1"/>
  <c r="G537" i="4" l="1"/>
  <c r="H432" i="3"/>
  <c r="E432" i="3"/>
  <c r="D433" i="3"/>
  <c r="K432" i="3"/>
  <c r="H434" i="2"/>
  <c r="E434" i="2"/>
  <c r="D435" i="2"/>
  <c r="K434" i="2"/>
  <c r="E435" i="1"/>
  <c r="J434" i="1"/>
  <c r="H434" i="1"/>
  <c r="M434" i="1"/>
  <c r="G538" i="4" l="1"/>
  <c r="D434" i="3"/>
  <c r="E433" i="3"/>
  <c r="H433" i="3"/>
  <c r="K433" i="3"/>
  <c r="D436" i="2"/>
  <c r="H435" i="2"/>
  <c r="E435" i="2"/>
  <c r="K435" i="2"/>
  <c r="M435" i="1"/>
  <c r="E436" i="1"/>
  <c r="H435" i="1"/>
  <c r="J435" i="1"/>
  <c r="G539" i="4" l="1"/>
  <c r="E434" i="3"/>
  <c r="H434" i="3"/>
  <c r="D435" i="3"/>
  <c r="K434" i="3"/>
  <c r="D437" i="2"/>
  <c r="E436" i="2"/>
  <c r="H436" i="2"/>
  <c r="K436" i="2"/>
  <c r="H436" i="1"/>
  <c r="M436" i="1"/>
  <c r="J436" i="1"/>
  <c r="E437" i="1"/>
  <c r="G540" i="4" l="1"/>
  <c r="H435" i="3"/>
  <c r="E435" i="3"/>
  <c r="D436" i="3"/>
  <c r="K435" i="3"/>
  <c r="H437" i="2"/>
  <c r="E437" i="2"/>
  <c r="D438" i="2"/>
  <c r="K437" i="2"/>
  <c r="E438" i="1"/>
  <c r="J437" i="1"/>
  <c r="H437" i="1"/>
  <c r="M437" i="1"/>
  <c r="G541" i="4" l="1"/>
  <c r="D437" i="3"/>
  <c r="H436" i="3"/>
  <c r="E436" i="3"/>
  <c r="K436" i="3"/>
  <c r="D439" i="2"/>
  <c r="H438" i="2"/>
  <c r="E438" i="2"/>
  <c r="K438" i="2"/>
  <c r="E439" i="1"/>
  <c r="H438" i="1"/>
  <c r="J438" i="1"/>
  <c r="M438" i="1"/>
  <c r="G542" i="4" l="1"/>
  <c r="D438" i="3"/>
  <c r="H437" i="3"/>
  <c r="E437" i="3"/>
  <c r="K437" i="3"/>
  <c r="D440" i="2"/>
  <c r="E439" i="2"/>
  <c r="H439" i="2"/>
  <c r="K439" i="2"/>
  <c r="J439" i="1"/>
  <c r="H439" i="1"/>
  <c r="E440" i="1"/>
  <c r="M439" i="1"/>
  <c r="G543" i="4" l="1"/>
  <c r="D439" i="3"/>
  <c r="H438" i="3"/>
  <c r="E438" i="3"/>
  <c r="K438" i="3"/>
  <c r="H440" i="2"/>
  <c r="E440" i="2"/>
  <c r="D441" i="2"/>
  <c r="K440" i="2"/>
  <c r="H440" i="1"/>
  <c r="E441" i="1"/>
  <c r="M440" i="1"/>
  <c r="J440" i="1"/>
  <c r="G544" i="4" l="1"/>
  <c r="H439" i="3"/>
  <c r="E439" i="3"/>
  <c r="D440" i="3"/>
  <c r="K439" i="3"/>
  <c r="H441" i="2"/>
  <c r="D442" i="2"/>
  <c r="E441" i="2"/>
  <c r="K441" i="2"/>
  <c r="E442" i="1"/>
  <c r="J441" i="1"/>
  <c r="H441" i="1"/>
  <c r="M441" i="1"/>
  <c r="G545" i="4" l="1"/>
  <c r="D441" i="3"/>
  <c r="H440" i="3"/>
  <c r="E440" i="3"/>
  <c r="K440" i="3"/>
  <c r="E442" i="2"/>
  <c r="H442" i="2"/>
  <c r="D443" i="2"/>
  <c r="K442" i="2"/>
  <c r="J442" i="1"/>
  <c r="E443" i="1"/>
  <c r="H442" i="1"/>
  <c r="M442" i="1"/>
  <c r="G546" i="4" l="1"/>
  <c r="D442" i="3"/>
  <c r="E441" i="3"/>
  <c r="H441" i="3"/>
  <c r="K441" i="3"/>
  <c r="D444" i="2"/>
  <c r="H443" i="2"/>
  <c r="E443" i="2"/>
  <c r="K443" i="2"/>
  <c r="J443" i="1"/>
  <c r="H443" i="1"/>
  <c r="E444" i="1"/>
  <c r="M443" i="1"/>
  <c r="G547" i="4" l="1"/>
  <c r="H442" i="3"/>
  <c r="E442" i="3"/>
  <c r="K442" i="3"/>
  <c r="D443" i="3"/>
  <c r="D445" i="2"/>
  <c r="H444" i="2"/>
  <c r="E444" i="2"/>
  <c r="K444" i="2"/>
  <c r="H444" i="1"/>
  <c r="E445" i="1"/>
  <c r="J444" i="1"/>
  <c r="M444" i="1"/>
  <c r="G548" i="4" l="1"/>
  <c r="H443" i="3"/>
  <c r="E443" i="3"/>
  <c r="D444" i="3"/>
  <c r="K443" i="3"/>
  <c r="H445" i="2"/>
  <c r="E445" i="2"/>
  <c r="D446" i="2"/>
  <c r="K445" i="2"/>
  <c r="H445" i="1"/>
  <c r="J445" i="1"/>
  <c r="M445" i="1"/>
  <c r="E446" i="1"/>
  <c r="G549" i="4" l="1"/>
  <c r="E444" i="3"/>
  <c r="H444" i="3"/>
  <c r="D445" i="3"/>
  <c r="K444" i="3"/>
  <c r="H446" i="2"/>
  <c r="E446" i="2"/>
  <c r="D447" i="2"/>
  <c r="K446" i="2"/>
  <c r="J446" i="1"/>
  <c r="E447" i="1"/>
  <c r="H446" i="1"/>
  <c r="M446" i="1"/>
  <c r="G550" i="4" l="1"/>
  <c r="D446" i="3"/>
  <c r="H445" i="3"/>
  <c r="E445" i="3"/>
  <c r="K445" i="3"/>
  <c r="D448" i="2"/>
  <c r="H447" i="2"/>
  <c r="E447" i="2"/>
  <c r="K447" i="2"/>
  <c r="E448" i="1"/>
  <c r="H447" i="1"/>
  <c r="J447" i="1"/>
  <c r="M447" i="1"/>
  <c r="G551" i="4" l="1"/>
  <c r="D447" i="3"/>
  <c r="E446" i="3"/>
  <c r="H446" i="3"/>
  <c r="K446" i="3"/>
  <c r="E448" i="2"/>
  <c r="H448" i="2"/>
  <c r="D449" i="2"/>
  <c r="K448" i="2"/>
  <c r="H448" i="1"/>
  <c r="E449" i="1"/>
  <c r="J448" i="1"/>
  <c r="M448" i="1"/>
  <c r="G552" i="4" l="1"/>
  <c r="H447" i="3"/>
  <c r="E447" i="3"/>
  <c r="D448" i="3"/>
  <c r="K447" i="3"/>
  <c r="H449" i="2"/>
  <c r="E449" i="2"/>
  <c r="D450" i="2"/>
  <c r="K449" i="2"/>
  <c r="H449" i="1"/>
  <c r="E450" i="1"/>
  <c r="J449" i="1"/>
  <c r="M449" i="1"/>
  <c r="G553" i="4" l="1"/>
  <c r="D449" i="3"/>
  <c r="H448" i="3"/>
  <c r="E448" i="3"/>
  <c r="K448" i="3"/>
  <c r="D451" i="2"/>
  <c r="E450" i="2"/>
  <c r="H450" i="2"/>
  <c r="K450" i="2"/>
  <c r="E451" i="1"/>
  <c r="J450" i="1"/>
  <c r="H450" i="1"/>
  <c r="M450" i="1"/>
  <c r="G554" i="4" l="1"/>
  <c r="D450" i="3"/>
  <c r="H449" i="3"/>
  <c r="E449" i="3"/>
  <c r="K449" i="3"/>
  <c r="D452" i="2"/>
  <c r="E451" i="2"/>
  <c r="H451" i="2"/>
  <c r="K451" i="2"/>
  <c r="E452" i="1"/>
  <c r="H451" i="1"/>
  <c r="J451" i="1"/>
  <c r="M451" i="1"/>
  <c r="G555" i="4" l="1"/>
  <c r="D451" i="3"/>
  <c r="H450" i="3"/>
  <c r="E450" i="3"/>
  <c r="K450" i="3"/>
  <c r="H452" i="2"/>
  <c r="E452" i="2"/>
  <c r="D453" i="2"/>
  <c r="K452" i="2"/>
  <c r="H452" i="1"/>
  <c r="J452" i="1"/>
  <c r="E453" i="1"/>
  <c r="M452" i="1"/>
  <c r="G556" i="4" l="1"/>
  <c r="H451" i="3"/>
  <c r="E451" i="3"/>
  <c r="D452" i="3"/>
  <c r="K451" i="3"/>
  <c r="H453" i="2"/>
  <c r="D454" i="2"/>
  <c r="K453" i="2"/>
  <c r="E453" i="2"/>
  <c r="E454" i="1"/>
  <c r="J453" i="1"/>
  <c r="H453" i="1"/>
  <c r="M453" i="1"/>
  <c r="G557" i="4" l="1"/>
  <c r="H452" i="3"/>
  <c r="E452" i="3"/>
  <c r="D453" i="3"/>
  <c r="K452" i="3"/>
  <c r="E454" i="2"/>
  <c r="H454" i="2"/>
  <c r="D455" i="2"/>
  <c r="K454" i="2"/>
  <c r="E455" i="1"/>
  <c r="J454" i="1"/>
  <c r="H454" i="1"/>
  <c r="M454" i="1"/>
  <c r="G558" i="4" l="1"/>
  <c r="D454" i="3"/>
  <c r="H453" i="3"/>
  <c r="E453" i="3"/>
  <c r="K453" i="3"/>
  <c r="D456" i="2"/>
  <c r="H455" i="2"/>
  <c r="E455" i="2"/>
  <c r="K455" i="2"/>
  <c r="J455" i="1"/>
  <c r="E456" i="1"/>
  <c r="M455" i="1"/>
  <c r="H455" i="1"/>
  <c r="G559" i="4" l="1"/>
  <c r="H454" i="3"/>
  <c r="E454" i="3"/>
  <c r="D455" i="3"/>
  <c r="K454" i="3"/>
  <c r="D457" i="2"/>
  <c r="H456" i="2"/>
  <c r="E456" i="2"/>
  <c r="K456" i="2"/>
  <c r="H456" i="1"/>
  <c r="J456" i="1"/>
  <c r="E457" i="1"/>
  <c r="M456" i="1"/>
  <c r="G560" i="4" l="1"/>
  <c r="H455" i="3"/>
  <c r="E455" i="3"/>
  <c r="D456" i="3"/>
  <c r="K455" i="3"/>
  <c r="H457" i="2"/>
  <c r="E457" i="2"/>
  <c r="D458" i="2"/>
  <c r="K457" i="2"/>
  <c r="E458" i="1"/>
  <c r="H457" i="1"/>
  <c r="J457" i="1"/>
  <c r="M457" i="1"/>
  <c r="G561" i="4" l="1"/>
  <c r="E456" i="3"/>
  <c r="H456" i="3"/>
  <c r="D457" i="3"/>
  <c r="K456" i="3"/>
  <c r="H458" i="2"/>
  <c r="D459" i="2"/>
  <c r="E458" i="2"/>
  <c r="K458" i="2"/>
  <c r="J458" i="1"/>
  <c r="H458" i="1"/>
  <c r="E459" i="1"/>
  <c r="M458" i="1"/>
  <c r="G562" i="4" l="1"/>
  <c r="D458" i="3"/>
  <c r="H457" i="3"/>
  <c r="E457" i="3"/>
  <c r="K457" i="3"/>
  <c r="D460" i="2"/>
  <c r="H459" i="2"/>
  <c r="E459" i="2"/>
  <c r="K459" i="2"/>
  <c r="J459" i="1"/>
  <c r="E460" i="1"/>
  <c r="H459" i="1"/>
  <c r="M459" i="1"/>
  <c r="G563" i="4" l="1"/>
  <c r="D459" i="3"/>
  <c r="H458" i="3"/>
  <c r="E458" i="3"/>
  <c r="K458" i="3"/>
  <c r="H460" i="2"/>
  <c r="E460" i="2"/>
  <c r="D461" i="2"/>
  <c r="K460" i="2"/>
  <c r="H460" i="1"/>
  <c r="J460" i="1"/>
  <c r="M460" i="1"/>
  <c r="E461" i="1"/>
  <c r="G564" i="4" l="1"/>
  <c r="H459" i="3"/>
  <c r="E459" i="3"/>
  <c r="D460" i="3"/>
  <c r="K459" i="3"/>
  <c r="H461" i="2"/>
  <c r="D462" i="2"/>
  <c r="E461" i="2"/>
  <c r="K461" i="2"/>
  <c r="H461" i="1"/>
  <c r="E462" i="1"/>
  <c r="M461" i="1"/>
  <c r="J461" i="1"/>
  <c r="G565" i="4" l="1"/>
  <c r="D461" i="3"/>
  <c r="H460" i="3"/>
  <c r="E460" i="3"/>
  <c r="K460" i="3"/>
  <c r="D463" i="2"/>
  <c r="H462" i="2"/>
  <c r="E462" i="2"/>
  <c r="K462" i="2"/>
  <c r="J462" i="1"/>
  <c r="H462" i="1"/>
  <c r="E463" i="1"/>
  <c r="M462" i="1"/>
  <c r="G566" i="4" l="1"/>
  <c r="D462" i="3"/>
  <c r="E461" i="3"/>
  <c r="H461" i="3"/>
  <c r="K461" i="3"/>
  <c r="D464" i="2"/>
  <c r="H463" i="2"/>
  <c r="E463" i="2"/>
  <c r="K463" i="2"/>
  <c r="E464" i="1"/>
  <c r="J463" i="1"/>
  <c r="H463" i="1"/>
  <c r="M463" i="1"/>
  <c r="G567" i="4" l="1"/>
  <c r="H462" i="3"/>
  <c r="E462" i="3"/>
  <c r="D463" i="3"/>
  <c r="K462" i="3"/>
  <c r="D465" i="2"/>
  <c r="H464" i="2"/>
  <c r="E464" i="2"/>
  <c r="K464" i="2"/>
  <c r="H464" i="1"/>
  <c r="J464" i="1"/>
  <c r="E465" i="1"/>
  <c r="M464" i="1"/>
  <c r="G568" i="4" l="1"/>
  <c r="H463" i="3"/>
  <c r="E463" i="3"/>
  <c r="D464" i="3"/>
  <c r="K463" i="3"/>
  <c r="H465" i="2"/>
  <c r="D466" i="2"/>
  <c r="K465" i="2"/>
  <c r="E465" i="2"/>
  <c r="H465" i="1"/>
  <c r="E466" i="1"/>
  <c r="J465" i="1"/>
  <c r="M465" i="1"/>
  <c r="G569" i="4" l="1"/>
  <c r="H464" i="3"/>
  <c r="E464" i="3"/>
  <c r="D465" i="3"/>
  <c r="K464" i="3"/>
  <c r="H466" i="2"/>
  <c r="E466" i="2"/>
  <c r="D467" i="2"/>
  <c r="K466" i="2"/>
  <c r="E467" i="1"/>
  <c r="H466" i="1"/>
  <c r="J466" i="1"/>
  <c r="M466" i="1"/>
  <c r="G570" i="4" l="1"/>
  <c r="D466" i="3"/>
  <c r="H465" i="3"/>
  <c r="E465" i="3"/>
  <c r="K465" i="3"/>
  <c r="D468" i="2"/>
  <c r="E467" i="2"/>
  <c r="H467" i="2"/>
  <c r="K467" i="2"/>
  <c r="E468" i="1"/>
  <c r="J467" i="1"/>
  <c r="H467" i="1"/>
  <c r="M467" i="1"/>
  <c r="G571" i="4" l="1"/>
  <c r="E466" i="3"/>
  <c r="H466" i="3"/>
  <c r="D467" i="3"/>
  <c r="K466" i="3"/>
  <c r="D469" i="2"/>
  <c r="E468" i="2"/>
  <c r="H468" i="2"/>
  <c r="K468" i="2"/>
  <c r="H468" i="1"/>
  <c r="M468" i="1"/>
  <c r="J468" i="1"/>
  <c r="E469" i="1"/>
  <c r="G572" i="4" l="1"/>
  <c r="H467" i="3"/>
  <c r="E467" i="3"/>
  <c r="D468" i="3"/>
  <c r="K467" i="3"/>
  <c r="H469" i="2"/>
  <c r="E469" i="2"/>
  <c r="D470" i="2"/>
  <c r="K469" i="2"/>
  <c r="E470" i="1"/>
  <c r="J469" i="1"/>
  <c r="H469" i="1"/>
  <c r="M469" i="1"/>
  <c r="G573" i="4" l="1"/>
  <c r="D469" i="3"/>
  <c r="H468" i="3"/>
  <c r="E468" i="3"/>
  <c r="K468" i="3"/>
  <c r="D471" i="2"/>
  <c r="H470" i="2"/>
  <c r="E470" i="2"/>
  <c r="K470" i="2"/>
  <c r="E471" i="1"/>
  <c r="H470" i="1"/>
  <c r="J470" i="1"/>
  <c r="M470" i="1"/>
  <c r="G574" i="4" l="1"/>
  <c r="D470" i="3"/>
  <c r="H469" i="3"/>
  <c r="E469" i="3"/>
  <c r="K469" i="3"/>
  <c r="D472" i="2"/>
  <c r="E471" i="2"/>
  <c r="H471" i="2"/>
  <c r="K471" i="2"/>
  <c r="J471" i="1"/>
  <c r="H471" i="1"/>
  <c r="E472" i="1"/>
  <c r="M471" i="1"/>
  <c r="G575" i="4" l="1"/>
  <c r="D471" i="3"/>
  <c r="E470" i="3"/>
  <c r="H470" i="3"/>
  <c r="K470" i="3"/>
  <c r="H472" i="2"/>
  <c r="E472" i="2"/>
  <c r="D473" i="2"/>
  <c r="K472" i="2"/>
  <c r="H472" i="1"/>
  <c r="E473" i="1"/>
  <c r="J472" i="1"/>
  <c r="M472" i="1"/>
  <c r="G576" i="4" l="1"/>
  <c r="H471" i="3"/>
  <c r="E471" i="3"/>
  <c r="D472" i="3"/>
  <c r="K471" i="3"/>
  <c r="H473" i="2"/>
  <c r="D474" i="2"/>
  <c r="E473" i="2"/>
  <c r="K473" i="2"/>
  <c r="E474" i="1"/>
  <c r="J473" i="1"/>
  <c r="H473" i="1"/>
  <c r="M473" i="1"/>
  <c r="G577" i="4" l="1"/>
  <c r="D473" i="3"/>
  <c r="H472" i="3"/>
  <c r="E472" i="3"/>
  <c r="K472" i="3"/>
  <c r="E474" i="2"/>
  <c r="D475" i="2"/>
  <c r="H474" i="2"/>
  <c r="K474" i="2"/>
  <c r="J474" i="1"/>
  <c r="E475" i="1"/>
  <c r="H474" i="1"/>
  <c r="M474" i="1"/>
  <c r="G578" i="4" l="1"/>
  <c r="D474" i="3"/>
  <c r="E473" i="3"/>
  <c r="H473" i="3"/>
  <c r="K473" i="3"/>
  <c r="D476" i="2"/>
  <c r="H475" i="2"/>
  <c r="E475" i="2"/>
  <c r="K475" i="2"/>
  <c r="J475" i="1"/>
  <c r="H475" i="1"/>
  <c r="E476" i="1"/>
  <c r="M475" i="1"/>
  <c r="G579" i="4" l="1"/>
  <c r="H474" i="3"/>
  <c r="E474" i="3"/>
  <c r="K474" i="3"/>
  <c r="D475" i="3"/>
  <c r="D477" i="2"/>
  <c r="H476" i="2"/>
  <c r="E476" i="2"/>
  <c r="K476" i="2"/>
  <c r="H476" i="1"/>
  <c r="E477" i="1"/>
  <c r="J476" i="1"/>
  <c r="M476" i="1"/>
  <c r="G580" i="4" l="1"/>
  <c r="H475" i="3"/>
  <c r="E475" i="3"/>
  <c r="D476" i="3"/>
  <c r="K475" i="3"/>
  <c r="H477" i="2"/>
  <c r="E477" i="2"/>
  <c r="K477" i="2"/>
  <c r="D478" i="2"/>
  <c r="H477" i="1"/>
  <c r="J477" i="1"/>
  <c r="M477" i="1"/>
  <c r="E478" i="1"/>
  <c r="G581" i="4" l="1"/>
  <c r="E476" i="3"/>
  <c r="H476" i="3"/>
  <c r="D477" i="3"/>
  <c r="K476" i="3"/>
  <c r="H478" i="2"/>
  <c r="E478" i="2"/>
  <c r="D479" i="2"/>
  <c r="K478" i="2"/>
  <c r="J478" i="1"/>
  <c r="E479" i="1"/>
  <c r="H478" i="1"/>
  <c r="M478" i="1"/>
  <c r="G582" i="4" l="1"/>
  <c r="D478" i="3"/>
  <c r="H477" i="3"/>
  <c r="E477" i="3"/>
  <c r="K477" i="3"/>
  <c r="D480" i="2"/>
  <c r="H479" i="2"/>
  <c r="E479" i="2"/>
  <c r="K479" i="2"/>
  <c r="E480" i="1"/>
  <c r="H479" i="1"/>
  <c r="J479" i="1"/>
  <c r="M479" i="1"/>
  <c r="G583" i="4" l="1"/>
  <c r="D479" i="3"/>
  <c r="E478" i="3"/>
  <c r="H478" i="3"/>
  <c r="K478" i="3"/>
  <c r="E480" i="2"/>
  <c r="H480" i="2"/>
  <c r="D481" i="2"/>
  <c r="K480" i="2"/>
  <c r="H480" i="1"/>
  <c r="E481" i="1"/>
  <c r="J480" i="1"/>
  <c r="M480" i="1"/>
  <c r="G584" i="4" l="1"/>
  <c r="H479" i="3"/>
  <c r="E479" i="3"/>
  <c r="D480" i="3"/>
  <c r="K479" i="3"/>
  <c r="H481" i="2"/>
  <c r="E481" i="2"/>
  <c r="D482" i="2"/>
  <c r="K481" i="2"/>
  <c r="H481" i="1"/>
  <c r="E482" i="1"/>
  <c r="J481" i="1"/>
  <c r="M481" i="1"/>
  <c r="G585" i="4" l="1"/>
  <c r="D481" i="3"/>
  <c r="H480" i="3"/>
  <c r="E480" i="3"/>
  <c r="K480" i="3"/>
  <c r="D483" i="2"/>
  <c r="H482" i="2"/>
  <c r="E482" i="2"/>
  <c r="K482" i="2"/>
  <c r="E483" i="1"/>
  <c r="J482" i="1"/>
  <c r="H482" i="1"/>
  <c r="M482" i="1"/>
  <c r="G586" i="4" l="1"/>
  <c r="D482" i="3"/>
  <c r="H481" i="3"/>
  <c r="E481" i="3"/>
  <c r="K481" i="3"/>
  <c r="D484" i="2"/>
  <c r="E483" i="2"/>
  <c r="H483" i="2"/>
  <c r="K483" i="2"/>
  <c r="E484" i="1"/>
  <c r="H483" i="1"/>
  <c r="J483" i="1"/>
  <c r="M483" i="1"/>
  <c r="G587" i="4" l="1"/>
  <c r="D483" i="3"/>
  <c r="H482" i="3"/>
  <c r="E482" i="3"/>
  <c r="K482" i="3"/>
  <c r="H484" i="2"/>
  <c r="D485" i="2"/>
  <c r="E484" i="2"/>
  <c r="K484" i="2"/>
  <c r="H484" i="1"/>
  <c r="J484" i="1"/>
  <c r="E485" i="1"/>
  <c r="M484" i="1"/>
  <c r="G588" i="4" l="1"/>
  <c r="H483" i="3"/>
  <c r="E483" i="3"/>
  <c r="K483" i="3"/>
  <c r="D484" i="3"/>
  <c r="D486" i="2"/>
  <c r="H485" i="2"/>
  <c r="E485" i="2"/>
  <c r="K485" i="2"/>
  <c r="E486" i="1"/>
  <c r="J485" i="1"/>
  <c r="H485" i="1"/>
  <c r="M485" i="1"/>
  <c r="G589" i="4" l="1"/>
  <c r="H484" i="3"/>
  <c r="E484" i="3"/>
  <c r="D485" i="3"/>
  <c r="K484" i="3"/>
  <c r="H486" i="2"/>
  <c r="E486" i="2"/>
  <c r="D487" i="2"/>
  <c r="K486" i="2"/>
  <c r="E487" i="1"/>
  <c r="J486" i="1"/>
  <c r="H486" i="1"/>
  <c r="M486" i="1"/>
  <c r="G590" i="4" l="1"/>
  <c r="D486" i="3"/>
  <c r="H485" i="3"/>
  <c r="E485" i="3"/>
  <c r="K485" i="3"/>
  <c r="E487" i="2"/>
  <c r="D488" i="2"/>
  <c r="H487" i="2"/>
  <c r="K487" i="2"/>
  <c r="J487" i="1"/>
  <c r="E488" i="1"/>
  <c r="H487" i="1"/>
  <c r="M487" i="1"/>
  <c r="G591" i="4" l="1"/>
  <c r="H486" i="3"/>
  <c r="E486" i="3"/>
  <c r="D487" i="3"/>
  <c r="K486" i="3"/>
  <c r="H488" i="2"/>
  <c r="D489" i="2"/>
  <c r="K488" i="2"/>
  <c r="E488" i="2"/>
  <c r="H488" i="1"/>
  <c r="J488" i="1"/>
  <c r="E489" i="1"/>
  <c r="M488" i="1"/>
  <c r="G592" i="4" l="1"/>
  <c r="H487" i="3"/>
  <c r="E487" i="3"/>
  <c r="D488" i="3"/>
  <c r="K487" i="3"/>
  <c r="H489" i="2"/>
  <c r="E489" i="2"/>
  <c r="D490" i="2"/>
  <c r="K489" i="2"/>
  <c r="E490" i="1"/>
  <c r="H489" i="1"/>
  <c r="J489" i="1"/>
  <c r="M489" i="1"/>
  <c r="G593" i="4" l="1"/>
  <c r="E488" i="3"/>
  <c r="H488" i="3"/>
  <c r="D489" i="3"/>
  <c r="K488" i="3"/>
  <c r="D491" i="2"/>
  <c r="E490" i="2"/>
  <c r="H490" i="2"/>
  <c r="K490" i="2"/>
  <c r="J490" i="1"/>
  <c r="H490" i="1"/>
  <c r="E491" i="1"/>
  <c r="M490" i="1"/>
  <c r="G594" i="4" l="1"/>
  <c r="D490" i="3"/>
  <c r="H489" i="3"/>
  <c r="E489" i="3"/>
  <c r="K489" i="3"/>
  <c r="E491" i="2"/>
  <c r="H491" i="2"/>
  <c r="D492" i="2"/>
  <c r="K491" i="2"/>
  <c r="J491" i="1"/>
  <c r="E492" i="1"/>
  <c r="H491" i="1"/>
  <c r="M491" i="1"/>
  <c r="G595" i="4" l="1"/>
  <c r="D491" i="3"/>
  <c r="H490" i="3"/>
  <c r="E490" i="3"/>
  <c r="K490" i="3"/>
  <c r="H492" i="2"/>
  <c r="E492" i="2"/>
  <c r="D493" i="2"/>
  <c r="K492" i="2"/>
  <c r="H492" i="1"/>
  <c r="J492" i="1"/>
  <c r="M492" i="1"/>
  <c r="E493" i="1"/>
  <c r="G596" i="4" l="1"/>
  <c r="H491" i="3"/>
  <c r="E491" i="3"/>
  <c r="D492" i="3"/>
  <c r="K491" i="3"/>
  <c r="D494" i="2"/>
  <c r="H493" i="2"/>
  <c r="E493" i="2"/>
  <c r="K493" i="2"/>
  <c r="H493" i="1"/>
  <c r="E494" i="1"/>
  <c r="M493" i="1"/>
  <c r="J493" i="1"/>
  <c r="G597" i="4" l="1"/>
  <c r="D493" i="3"/>
  <c r="H492" i="3"/>
  <c r="E492" i="3"/>
  <c r="K492" i="3"/>
  <c r="E494" i="2"/>
  <c r="H494" i="2"/>
  <c r="K494" i="2"/>
  <c r="D495" i="2"/>
  <c r="J494" i="1"/>
  <c r="H494" i="1"/>
  <c r="E495" i="1"/>
  <c r="M494" i="1"/>
  <c r="G598" i="4" l="1"/>
  <c r="D494" i="3"/>
  <c r="E493" i="3"/>
  <c r="H493" i="3"/>
  <c r="K493" i="3"/>
  <c r="E495" i="2"/>
  <c r="H495" i="2"/>
  <c r="D496" i="2"/>
  <c r="K495" i="2"/>
  <c r="E496" i="1"/>
  <c r="J495" i="1"/>
  <c r="H495" i="1"/>
  <c r="M495" i="1"/>
  <c r="G599" i="4" l="1"/>
  <c r="H494" i="3"/>
  <c r="E494" i="3"/>
  <c r="D495" i="3"/>
  <c r="K494" i="3"/>
  <c r="D497" i="2"/>
  <c r="K496" i="2"/>
  <c r="H496" i="2"/>
  <c r="E496" i="2"/>
  <c r="H496" i="1"/>
  <c r="J496" i="1"/>
  <c r="E497" i="1"/>
  <c r="M496" i="1"/>
  <c r="G600" i="4" l="1"/>
  <c r="H495" i="3"/>
  <c r="E495" i="3"/>
  <c r="D496" i="3"/>
  <c r="K495" i="3"/>
  <c r="E497" i="2"/>
  <c r="H497" i="2"/>
  <c r="D498" i="2"/>
  <c r="K497" i="2"/>
  <c r="J497" i="1"/>
  <c r="H497" i="1"/>
  <c r="E498" i="1"/>
  <c r="M497" i="1"/>
  <c r="G601" i="4" l="1"/>
  <c r="H496" i="3"/>
  <c r="E496" i="3"/>
  <c r="D497" i="3"/>
  <c r="K496" i="3"/>
  <c r="K498" i="2"/>
  <c r="D499" i="2"/>
  <c r="H498" i="2"/>
  <c r="E498" i="2"/>
  <c r="E499" i="1"/>
  <c r="H498" i="1"/>
  <c r="J498" i="1"/>
  <c r="M498" i="1"/>
  <c r="G602" i="4" l="1"/>
  <c r="D498" i="3"/>
  <c r="H497" i="3"/>
  <c r="E497" i="3"/>
  <c r="K497" i="3"/>
  <c r="E499" i="2"/>
  <c r="D500" i="2"/>
  <c r="K499" i="2"/>
  <c r="H499" i="2"/>
  <c r="E500" i="1"/>
  <c r="M499" i="1"/>
  <c r="J499" i="1"/>
  <c r="H499" i="1"/>
  <c r="G603" i="4" l="1"/>
  <c r="E498" i="3"/>
  <c r="H498" i="3"/>
  <c r="D499" i="3"/>
  <c r="K498" i="3"/>
  <c r="H500" i="2"/>
  <c r="E500" i="2"/>
  <c r="D501" i="2"/>
  <c r="K500" i="2"/>
  <c r="H500" i="1"/>
  <c r="J500" i="1"/>
  <c r="M500" i="1"/>
  <c r="E501" i="1"/>
  <c r="G604" i="4" l="1"/>
  <c r="H499" i="3"/>
  <c r="E499" i="3"/>
  <c r="D500" i="3"/>
  <c r="K499" i="3"/>
  <c r="D502" i="2"/>
  <c r="K501" i="2"/>
  <c r="H501" i="2"/>
  <c r="E501" i="2"/>
  <c r="E502" i="1"/>
  <c r="H501" i="1"/>
  <c r="J501" i="1"/>
  <c r="M501" i="1"/>
  <c r="G605" i="4" l="1"/>
  <c r="D501" i="3"/>
  <c r="E500" i="3"/>
  <c r="H500" i="3"/>
  <c r="K500" i="3"/>
  <c r="E502" i="2"/>
  <c r="H502" i="2"/>
  <c r="D503" i="2"/>
  <c r="K502" i="2"/>
  <c r="E503" i="1"/>
  <c r="J502" i="1"/>
  <c r="H502" i="1"/>
  <c r="M502" i="1"/>
  <c r="G606" i="4" l="1"/>
  <c r="D502" i="3"/>
  <c r="H501" i="3"/>
  <c r="E501" i="3"/>
  <c r="K501" i="3"/>
  <c r="E503" i="2"/>
  <c r="H503" i="2"/>
  <c r="D504" i="2"/>
  <c r="K503" i="2"/>
  <c r="J503" i="1"/>
  <c r="H503" i="1"/>
  <c r="E504" i="1"/>
  <c r="M503" i="1"/>
  <c r="G607" i="4" l="1"/>
  <c r="D503" i="3"/>
  <c r="H502" i="3"/>
  <c r="E502" i="3"/>
  <c r="K502" i="3"/>
  <c r="H504" i="2"/>
  <c r="D505" i="2"/>
  <c r="K504" i="2"/>
  <c r="E504" i="2"/>
  <c r="H504" i="1"/>
  <c r="J504" i="1"/>
  <c r="E505" i="1"/>
  <c r="M504" i="1"/>
  <c r="G608" i="4" l="1"/>
  <c r="H503" i="3"/>
  <c r="E503" i="3"/>
  <c r="D504" i="3"/>
  <c r="K503" i="3"/>
  <c r="H505" i="2"/>
  <c r="E505" i="2"/>
  <c r="D506" i="2"/>
  <c r="K505" i="2"/>
  <c r="E506" i="1"/>
  <c r="M505" i="1"/>
  <c r="J505" i="1"/>
  <c r="H505" i="1"/>
  <c r="G609" i="4" l="1"/>
  <c r="D505" i="3"/>
  <c r="H504" i="3"/>
  <c r="E504" i="3"/>
  <c r="K504" i="3"/>
  <c r="H506" i="2"/>
  <c r="D507" i="2"/>
  <c r="E506" i="2"/>
  <c r="K506" i="2"/>
  <c r="J506" i="1"/>
  <c r="H506" i="1"/>
  <c r="E507" i="1"/>
  <c r="M506" i="1"/>
  <c r="G610" i="4" l="1"/>
  <c r="D506" i="3"/>
  <c r="E505" i="3"/>
  <c r="K505" i="3"/>
  <c r="H505" i="3"/>
  <c r="E507" i="2"/>
  <c r="H507" i="2"/>
  <c r="D508" i="2"/>
  <c r="K507" i="2"/>
  <c r="J507" i="1"/>
  <c r="E508" i="1"/>
  <c r="H507" i="1"/>
  <c r="M507" i="1"/>
  <c r="G611" i="4" l="1"/>
  <c r="H506" i="3"/>
  <c r="E506" i="3"/>
  <c r="K506" i="3"/>
  <c r="D507" i="3"/>
  <c r="H508" i="2"/>
  <c r="E508" i="2"/>
  <c r="D509" i="2"/>
  <c r="K508" i="2"/>
  <c r="H508" i="1"/>
  <c r="E509" i="1"/>
  <c r="J508" i="1"/>
  <c r="M508" i="1"/>
  <c r="G612" i="4" l="1"/>
  <c r="H507" i="3"/>
  <c r="E507" i="3"/>
  <c r="D508" i="3"/>
  <c r="K507" i="3"/>
  <c r="D510" i="2"/>
  <c r="H509" i="2"/>
  <c r="E509" i="2"/>
  <c r="K509" i="2"/>
  <c r="H509" i="1"/>
  <c r="J509" i="1"/>
  <c r="M509" i="1"/>
  <c r="E510" i="1"/>
  <c r="G613" i="4" l="1"/>
  <c r="E508" i="3"/>
  <c r="H508" i="3"/>
  <c r="D509" i="3"/>
  <c r="K508" i="3"/>
  <c r="E510" i="2"/>
  <c r="D511" i="2"/>
  <c r="H510" i="2"/>
  <c r="K510" i="2"/>
  <c r="J510" i="1"/>
  <c r="E511" i="1"/>
  <c r="H510" i="1"/>
  <c r="M510" i="1"/>
  <c r="G614" i="4" l="1"/>
  <c r="D510" i="3"/>
  <c r="H509" i="3"/>
  <c r="E509" i="3"/>
  <c r="K509" i="3"/>
  <c r="E511" i="2"/>
  <c r="H511" i="2"/>
  <c r="D512" i="2"/>
  <c r="K511" i="2"/>
  <c r="E512" i="1"/>
  <c r="H511" i="1"/>
  <c r="J511" i="1"/>
  <c r="M511" i="1"/>
  <c r="G615" i="4" l="1"/>
  <c r="D511" i="3"/>
  <c r="E510" i="3"/>
  <c r="K510" i="3"/>
  <c r="H510" i="3"/>
  <c r="D513" i="2"/>
  <c r="H512" i="2"/>
  <c r="E512" i="2"/>
  <c r="K512" i="2"/>
  <c r="H512" i="1"/>
  <c r="J512" i="1"/>
  <c r="E513" i="1"/>
  <c r="M512" i="1"/>
  <c r="G616" i="4" l="1"/>
  <c r="H511" i="3"/>
  <c r="E511" i="3"/>
  <c r="D512" i="3"/>
  <c r="K511" i="3"/>
  <c r="E513" i="2"/>
  <c r="H513" i="2"/>
  <c r="D514" i="2"/>
  <c r="K513" i="2"/>
  <c r="J513" i="1"/>
  <c r="H513" i="1"/>
  <c r="E514" i="1"/>
  <c r="M513" i="1"/>
  <c r="G617" i="4" l="1"/>
  <c r="D513" i="3"/>
  <c r="E512" i="3"/>
  <c r="H512" i="3"/>
  <c r="K512" i="3"/>
  <c r="K514" i="2"/>
  <c r="H514" i="2"/>
  <c r="E514" i="2"/>
  <c r="D515" i="2"/>
  <c r="E515" i="1"/>
  <c r="H514" i="1"/>
  <c r="J514" i="1"/>
  <c r="M514" i="1"/>
  <c r="G618" i="4" l="1"/>
  <c r="D514" i="3"/>
  <c r="H513" i="3"/>
  <c r="E513" i="3"/>
  <c r="K513" i="3"/>
  <c r="E515" i="2"/>
  <c r="D516" i="2"/>
  <c r="K515" i="2"/>
  <c r="H515" i="2"/>
  <c r="E516" i="1"/>
  <c r="H515" i="1"/>
  <c r="J515" i="1"/>
  <c r="M515" i="1"/>
  <c r="G619" i="4" l="1"/>
  <c r="D515" i="3"/>
  <c r="H514" i="3"/>
  <c r="E514" i="3"/>
  <c r="K514" i="3"/>
  <c r="H516" i="2"/>
  <c r="E516" i="2"/>
  <c r="K516" i="2"/>
  <c r="D517" i="2"/>
  <c r="H516" i="1"/>
  <c r="J516" i="1"/>
  <c r="E517" i="1"/>
  <c r="M516" i="1"/>
  <c r="G620" i="4" l="1"/>
  <c r="H515" i="3"/>
  <c r="E515" i="3"/>
  <c r="D516" i="3"/>
  <c r="K515" i="3"/>
  <c r="D518" i="2"/>
  <c r="H517" i="2"/>
  <c r="E517" i="2"/>
  <c r="K517" i="2"/>
  <c r="E518" i="1"/>
  <c r="J517" i="1"/>
  <c r="H517" i="1"/>
  <c r="M517" i="1"/>
  <c r="G621" i="4" l="1"/>
  <c r="H516" i="3"/>
  <c r="E516" i="3"/>
  <c r="D517" i="3"/>
  <c r="K516" i="3"/>
  <c r="D519" i="2"/>
  <c r="E518" i="2"/>
  <c r="H518" i="2"/>
  <c r="K518" i="2"/>
  <c r="E519" i="1"/>
  <c r="H518" i="1"/>
  <c r="J518" i="1"/>
  <c r="M518" i="1"/>
  <c r="G622" i="4" l="1"/>
  <c r="D518" i="3"/>
  <c r="H517" i="3"/>
  <c r="E517" i="3"/>
  <c r="K517" i="3"/>
  <c r="E519" i="2"/>
  <c r="H519" i="2"/>
  <c r="K519" i="2"/>
  <c r="D520" i="2"/>
  <c r="J519" i="1"/>
  <c r="H519" i="1"/>
  <c r="E520" i="1"/>
  <c r="M519" i="1"/>
  <c r="G623" i="4" l="1"/>
  <c r="E518" i="3"/>
  <c r="H518" i="3"/>
  <c r="K518" i="3"/>
  <c r="D519" i="3"/>
  <c r="H520" i="2"/>
  <c r="D521" i="2"/>
  <c r="K520" i="2"/>
  <c r="E520" i="2"/>
  <c r="H520" i="1"/>
  <c r="E521" i="1"/>
  <c r="J520" i="1"/>
  <c r="M520" i="1"/>
  <c r="G624" i="4" l="1"/>
  <c r="H519" i="3"/>
  <c r="D520" i="3"/>
  <c r="E519" i="3"/>
  <c r="K519" i="3"/>
  <c r="E521" i="2"/>
  <c r="H521" i="2"/>
  <c r="K521" i="2"/>
  <c r="D522" i="2"/>
  <c r="E522" i="1"/>
  <c r="M521" i="1"/>
  <c r="J521" i="1"/>
  <c r="H521" i="1"/>
  <c r="G625" i="4" l="1"/>
  <c r="D521" i="3"/>
  <c r="H520" i="3"/>
  <c r="E520" i="3"/>
  <c r="K520" i="3"/>
  <c r="H522" i="2"/>
  <c r="E522" i="2"/>
  <c r="K522" i="2"/>
  <c r="D523" i="2"/>
  <c r="J522" i="1"/>
  <c r="H522" i="1"/>
  <c r="E523" i="1"/>
  <c r="M522" i="1"/>
  <c r="G626" i="4" l="1"/>
  <c r="D522" i="3"/>
  <c r="E521" i="3"/>
  <c r="H521" i="3"/>
  <c r="K521" i="3"/>
  <c r="E523" i="2"/>
  <c r="H523" i="2"/>
  <c r="D524" i="2"/>
  <c r="K523" i="2"/>
  <c r="J523" i="1"/>
  <c r="H523" i="1"/>
  <c r="E524" i="1"/>
  <c r="M523" i="1"/>
  <c r="G627" i="4" l="1"/>
  <c r="H522" i="3"/>
  <c r="E522" i="3"/>
  <c r="D523" i="3"/>
  <c r="K522" i="3"/>
  <c r="E524" i="2"/>
  <c r="H524" i="2"/>
  <c r="K524" i="2"/>
  <c r="D525" i="2"/>
  <c r="H524" i="1"/>
  <c r="E525" i="1"/>
  <c r="M524" i="1"/>
  <c r="J524" i="1"/>
  <c r="G628" i="4" l="1"/>
  <c r="H523" i="3"/>
  <c r="D524" i="3"/>
  <c r="K523" i="3"/>
  <c r="E523" i="3"/>
  <c r="H525" i="2"/>
  <c r="D526" i="2"/>
  <c r="E525" i="2"/>
  <c r="K525" i="2"/>
  <c r="H525" i="1"/>
  <c r="J525" i="1"/>
  <c r="M525" i="1"/>
  <c r="E526" i="1"/>
  <c r="G629" i="4" l="1"/>
  <c r="E524" i="3"/>
  <c r="H524" i="3"/>
  <c r="D525" i="3"/>
  <c r="K524" i="3"/>
  <c r="E526" i="2"/>
  <c r="D527" i="2"/>
  <c r="H526" i="2"/>
  <c r="K526" i="2"/>
  <c r="J526" i="1"/>
  <c r="E527" i="1"/>
  <c r="H526" i="1"/>
  <c r="M526" i="1"/>
  <c r="G630" i="4" l="1"/>
  <c r="D526" i="3"/>
  <c r="H525" i="3"/>
  <c r="E525" i="3"/>
  <c r="K525" i="3"/>
  <c r="E527" i="2"/>
  <c r="H527" i="2"/>
  <c r="D528" i="2"/>
  <c r="K527" i="2"/>
  <c r="E528" i="1"/>
  <c r="J527" i="1"/>
  <c r="H527" i="1"/>
  <c r="M527" i="1"/>
  <c r="G631" i="4" l="1"/>
  <c r="D527" i="3"/>
  <c r="H526" i="3"/>
  <c r="E526" i="3"/>
  <c r="K526" i="3"/>
  <c r="D529" i="2"/>
  <c r="H528" i="2"/>
  <c r="E528" i="2"/>
  <c r="K528" i="2"/>
  <c r="H528" i="1"/>
  <c r="J528" i="1"/>
  <c r="E529" i="1"/>
  <c r="M528" i="1"/>
  <c r="G632" i="4" l="1"/>
  <c r="H527" i="3"/>
  <c r="E527" i="3"/>
  <c r="D528" i="3"/>
  <c r="K527" i="3"/>
  <c r="E529" i="2"/>
  <c r="H529" i="2"/>
  <c r="D530" i="2"/>
  <c r="K529" i="2"/>
  <c r="J529" i="1"/>
  <c r="H529" i="1"/>
  <c r="E530" i="1"/>
  <c r="M529" i="1"/>
  <c r="G633" i="4" l="1"/>
  <c r="H528" i="3"/>
  <c r="E528" i="3"/>
  <c r="D529" i="3"/>
  <c r="K528" i="3"/>
  <c r="H530" i="2"/>
  <c r="E530" i="2"/>
  <c r="K530" i="2"/>
  <c r="D531" i="2"/>
  <c r="E531" i="1"/>
  <c r="H530" i="1"/>
  <c r="J530" i="1"/>
  <c r="M530" i="1"/>
  <c r="G634" i="4" l="1"/>
  <c r="D530" i="3"/>
  <c r="H529" i="3"/>
  <c r="E529" i="3"/>
  <c r="K529" i="3"/>
  <c r="E531" i="2"/>
  <c r="D532" i="2"/>
  <c r="H531" i="2"/>
  <c r="K531" i="2"/>
  <c r="E532" i="1"/>
  <c r="H531" i="1"/>
  <c r="M531" i="1"/>
  <c r="J531" i="1"/>
  <c r="G635" i="4" l="1"/>
  <c r="H530" i="3"/>
  <c r="E530" i="3"/>
  <c r="D531" i="3"/>
  <c r="K530" i="3"/>
  <c r="E532" i="2"/>
  <c r="H532" i="2"/>
  <c r="D533" i="2"/>
  <c r="K532" i="2"/>
  <c r="H532" i="1"/>
  <c r="J532" i="1"/>
  <c r="E533" i="1"/>
  <c r="M532" i="1"/>
  <c r="G636" i="4" l="1"/>
  <c r="H531" i="3"/>
  <c r="D532" i="3"/>
  <c r="E531" i="3"/>
  <c r="K531" i="3"/>
  <c r="H533" i="2"/>
  <c r="D534" i="2"/>
  <c r="E533" i="2"/>
  <c r="K533" i="2"/>
  <c r="E534" i="1"/>
  <c r="H533" i="1"/>
  <c r="J533" i="1"/>
  <c r="M533" i="1"/>
  <c r="G637" i="4" l="1"/>
  <c r="D533" i="3"/>
  <c r="H532" i="3"/>
  <c r="E532" i="3"/>
  <c r="K532" i="3"/>
  <c r="D535" i="2"/>
  <c r="H534" i="2"/>
  <c r="E534" i="2"/>
  <c r="K534" i="2"/>
  <c r="E535" i="1"/>
  <c r="H534" i="1"/>
  <c r="J534" i="1"/>
  <c r="M534" i="1"/>
  <c r="G638" i="4" l="1"/>
  <c r="D534" i="3"/>
  <c r="H533" i="3"/>
  <c r="E533" i="3"/>
  <c r="K533" i="3"/>
  <c r="E535" i="2"/>
  <c r="H535" i="2"/>
  <c r="D536" i="2"/>
  <c r="K535" i="2"/>
  <c r="J535" i="1"/>
  <c r="H535" i="1"/>
  <c r="M535" i="1"/>
  <c r="E536" i="1"/>
  <c r="G639" i="4" l="1"/>
  <c r="H534" i="3"/>
  <c r="E534" i="3"/>
  <c r="D535" i="3"/>
  <c r="K534" i="3"/>
  <c r="H536" i="2"/>
  <c r="D537" i="2"/>
  <c r="E536" i="2"/>
  <c r="K536" i="2"/>
  <c r="H536" i="1"/>
  <c r="E537" i="1"/>
  <c r="J536" i="1"/>
  <c r="M536" i="1"/>
  <c r="G640" i="4" l="1"/>
  <c r="H535" i="3"/>
  <c r="D536" i="3"/>
  <c r="E535" i="3"/>
  <c r="K535" i="3"/>
  <c r="D538" i="2"/>
  <c r="E537" i="2"/>
  <c r="K537" i="2"/>
  <c r="H537" i="2"/>
  <c r="E538" i="1"/>
  <c r="H537" i="1"/>
  <c r="J537" i="1"/>
  <c r="M537" i="1"/>
  <c r="G641" i="4" l="1"/>
  <c r="H536" i="3"/>
  <c r="E536" i="3"/>
  <c r="D537" i="3"/>
  <c r="K536" i="3"/>
  <c r="H538" i="2"/>
  <c r="E538" i="2"/>
  <c r="K538" i="2"/>
  <c r="D539" i="2"/>
  <c r="J538" i="1"/>
  <c r="H538" i="1"/>
  <c r="E539" i="1"/>
  <c r="M538" i="1"/>
  <c r="G642" i="4" l="1"/>
  <c r="D538" i="3"/>
  <c r="H537" i="3"/>
  <c r="E537" i="3"/>
  <c r="K537" i="3"/>
  <c r="E539" i="2"/>
  <c r="H539" i="2"/>
  <c r="D540" i="2"/>
  <c r="K539" i="2"/>
  <c r="J539" i="1"/>
  <c r="H539" i="1"/>
  <c r="E540" i="1"/>
  <c r="M539" i="1"/>
  <c r="G643" i="4" l="1"/>
  <c r="D539" i="3"/>
  <c r="H538" i="3"/>
  <c r="E538" i="3"/>
  <c r="K538" i="3"/>
  <c r="E540" i="2"/>
  <c r="D541" i="2"/>
  <c r="K540" i="2"/>
  <c r="H540" i="2"/>
  <c r="H540" i="1"/>
  <c r="E541" i="1"/>
  <c r="J540" i="1"/>
  <c r="M540" i="1"/>
  <c r="G644" i="4" l="1"/>
  <c r="H539" i="3"/>
  <c r="E539" i="3"/>
  <c r="D540" i="3"/>
  <c r="K539" i="3"/>
  <c r="H541" i="2"/>
  <c r="E541" i="2"/>
  <c r="K541" i="2"/>
  <c r="D542" i="2"/>
  <c r="H541" i="1"/>
  <c r="J541" i="1"/>
  <c r="M541" i="1"/>
  <c r="E542" i="1"/>
  <c r="G645" i="4" l="1"/>
  <c r="D541" i="3"/>
  <c r="H540" i="3"/>
  <c r="E540" i="3"/>
  <c r="K540" i="3"/>
  <c r="E542" i="2"/>
  <c r="D543" i="2"/>
  <c r="H542" i="2"/>
  <c r="K542" i="2"/>
  <c r="J542" i="1"/>
  <c r="H542" i="1"/>
  <c r="E543" i="1"/>
  <c r="M542" i="1"/>
  <c r="G646" i="4" l="1"/>
  <c r="D542" i="3"/>
  <c r="H541" i="3"/>
  <c r="E541" i="3"/>
  <c r="K541" i="3"/>
  <c r="E543" i="2"/>
  <c r="H543" i="2"/>
  <c r="D544" i="2"/>
  <c r="K543" i="2"/>
  <c r="E544" i="1"/>
  <c r="J543" i="1"/>
  <c r="H543" i="1"/>
  <c r="M543" i="1"/>
  <c r="G647" i="4" l="1"/>
  <c r="H542" i="3"/>
  <c r="E542" i="3"/>
  <c r="D543" i="3"/>
  <c r="K542" i="3"/>
  <c r="H544" i="2"/>
  <c r="D545" i="2"/>
  <c r="E544" i="2"/>
  <c r="K544" i="2"/>
  <c r="H544" i="1"/>
  <c r="J544" i="1"/>
  <c r="E545" i="1"/>
  <c r="M544" i="1"/>
  <c r="G648" i="4" l="1"/>
  <c r="H543" i="3"/>
  <c r="D544" i="3"/>
  <c r="E543" i="3"/>
  <c r="K543" i="3"/>
  <c r="E545" i="2"/>
  <c r="D546" i="2"/>
  <c r="K545" i="2"/>
  <c r="H545" i="2"/>
  <c r="J545" i="1"/>
  <c r="H545" i="1"/>
  <c r="E546" i="1"/>
  <c r="M545" i="1"/>
  <c r="G649" i="4" l="1"/>
  <c r="D545" i="3"/>
  <c r="H544" i="3"/>
  <c r="E544" i="3"/>
  <c r="K544" i="3"/>
  <c r="H546" i="2"/>
  <c r="E546" i="2"/>
  <c r="K546" i="2"/>
  <c r="D547" i="2"/>
  <c r="E547" i="1"/>
  <c r="J546" i="1"/>
  <c r="H546" i="1"/>
  <c r="M546" i="1"/>
  <c r="G650" i="4" l="1"/>
  <c r="D546" i="3"/>
  <c r="H545" i="3"/>
  <c r="E545" i="3"/>
  <c r="K545" i="3"/>
  <c r="E547" i="2"/>
  <c r="D548" i="2"/>
  <c r="H547" i="2"/>
  <c r="K547" i="2"/>
  <c r="E548" i="1"/>
  <c r="H547" i="1"/>
  <c r="J547" i="1"/>
  <c r="M547" i="1"/>
  <c r="G651" i="4" l="1"/>
  <c r="D547" i="3"/>
  <c r="H546" i="3"/>
  <c r="E546" i="3"/>
  <c r="K546" i="3"/>
  <c r="E548" i="2"/>
  <c r="D549" i="2"/>
  <c r="K548" i="2"/>
  <c r="H548" i="2"/>
  <c r="H548" i="1"/>
  <c r="J548" i="1"/>
  <c r="E549" i="1"/>
  <c r="M548" i="1"/>
  <c r="G652" i="4" l="1"/>
  <c r="H547" i="3"/>
  <c r="E547" i="3"/>
  <c r="D548" i="3"/>
  <c r="K547" i="3"/>
  <c r="H549" i="2"/>
  <c r="E549" i="2"/>
  <c r="D550" i="2"/>
  <c r="K549" i="2"/>
  <c r="E550" i="1"/>
  <c r="H549" i="1"/>
  <c r="J549" i="1"/>
  <c r="M549" i="1"/>
  <c r="G653" i="4" l="1"/>
  <c r="H548" i="3"/>
  <c r="E548" i="3"/>
  <c r="D549" i="3"/>
  <c r="K548" i="3"/>
  <c r="D551" i="2"/>
  <c r="H550" i="2"/>
  <c r="E550" i="2"/>
  <c r="K550" i="2"/>
  <c r="E551" i="1"/>
  <c r="H550" i="1"/>
  <c r="J550" i="1"/>
  <c r="M550" i="1"/>
  <c r="G654" i="4" l="1"/>
  <c r="D550" i="3"/>
  <c r="H549" i="3"/>
  <c r="E549" i="3"/>
  <c r="K549" i="3"/>
  <c r="E551" i="2"/>
  <c r="H551" i="2"/>
  <c r="D552" i="2"/>
  <c r="K551" i="2"/>
  <c r="J551" i="1"/>
  <c r="H551" i="1"/>
  <c r="M551" i="1"/>
  <c r="E552" i="1"/>
  <c r="G655" i="4" l="1"/>
  <c r="E550" i="3"/>
  <c r="H550" i="3"/>
  <c r="D551" i="3"/>
  <c r="K550" i="3"/>
  <c r="H552" i="2"/>
  <c r="E552" i="2"/>
  <c r="D553" i="2"/>
  <c r="K552" i="2"/>
  <c r="H552" i="1"/>
  <c r="E553" i="1"/>
  <c r="J552" i="1"/>
  <c r="M552" i="1"/>
  <c r="G656" i="4" l="1"/>
  <c r="H551" i="3"/>
  <c r="E551" i="3"/>
  <c r="D552" i="3"/>
  <c r="K551" i="3"/>
  <c r="D554" i="2"/>
  <c r="K553" i="2"/>
  <c r="H553" i="2"/>
  <c r="E553" i="2"/>
  <c r="E554" i="1"/>
  <c r="M553" i="1"/>
  <c r="J553" i="1"/>
  <c r="H553" i="1"/>
  <c r="G657" i="4" l="1"/>
  <c r="D553" i="3"/>
  <c r="H552" i="3"/>
  <c r="E552" i="3"/>
  <c r="K552" i="3"/>
  <c r="E554" i="2"/>
  <c r="H554" i="2"/>
  <c r="D555" i="2"/>
  <c r="K554" i="2"/>
  <c r="J554" i="1"/>
  <c r="H554" i="1"/>
  <c r="E555" i="1"/>
  <c r="M554" i="1"/>
  <c r="G658" i="4" l="1"/>
  <c r="D554" i="3"/>
  <c r="E553" i="3"/>
  <c r="H553" i="3"/>
  <c r="K553" i="3"/>
  <c r="E555" i="2"/>
  <c r="H555" i="2"/>
  <c r="D556" i="2"/>
  <c r="K555" i="2"/>
  <c r="J555" i="1"/>
  <c r="E556" i="1"/>
  <c r="H555" i="1"/>
  <c r="M555" i="1"/>
  <c r="G659" i="4" l="1"/>
  <c r="H554" i="3"/>
  <c r="E554" i="3"/>
  <c r="D555" i="3"/>
  <c r="K554" i="3"/>
  <c r="D557" i="2"/>
  <c r="H556" i="2"/>
  <c r="E556" i="2"/>
  <c r="K556" i="2"/>
  <c r="H556" i="1"/>
  <c r="E557" i="1"/>
  <c r="J556" i="1"/>
  <c r="M556" i="1"/>
  <c r="G660" i="4" l="1"/>
  <c r="H555" i="3"/>
  <c r="D556" i="3"/>
  <c r="E555" i="3"/>
  <c r="K555" i="3"/>
  <c r="E557" i="2"/>
  <c r="D558" i="2"/>
  <c r="H557" i="2"/>
  <c r="K557" i="2"/>
  <c r="H557" i="1"/>
  <c r="J557" i="1"/>
  <c r="E558" i="1"/>
  <c r="M557" i="1"/>
  <c r="G661" i="4" l="1"/>
  <c r="E556" i="3"/>
  <c r="H556" i="3"/>
  <c r="D557" i="3"/>
  <c r="K556" i="3"/>
  <c r="H558" i="2"/>
  <c r="E558" i="2"/>
  <c r="K558" i="2"/>
  <c r="D559" i="2"/>
  <c r="E559" i="1"/>
  <c r="J558" i="1"/>
  <c r="H558" i="1"/>
  <c r="M558" i="1"/>
  <c r="G662" i="4" l="1"/>
  <c r="D558" i="3"/>
  <c r="H557" i="3"/>
  <c r="E557" i="3"/>
  <c r="K557" i="3"/>
  <c r="E559" i="2"/>
  <c r="D560" i="2"/>
  <c r="H559" i="2"/>
  <c r="K559" i="2"/>
  <c r="E560" i="1"/>
  <c r="H559" i="1"/>
  <c r="J559" i="1"/>
  <c r="M559" i="1"/>
  <c r="G663" i="4" l="1"/>
  <c r="D559" i="3"/>
  <c r="H558" i="3"/>
  <c r="E558" i="3"/>
  <c r="K558" i="3"/>
  <c r="H560" i="2"/>
  <c r="E560" i="2"/>
  <c r="K560" i="2"/>
  <c r="D561" i="2"/>
  <c r="J560" i="1"/>
  <c r="H560" i="1"/>
  <c r="E561" i="1"/>
  <c r="M560" i="1"/>
  <c r="G664" i="4" l="1"/>
  <c r="H559" i="3"/>
  <c r="E559" i="3"/>
  <c r="D560" i="3"/>
  <c r="K559" i="3"/>
  <c r="H561" i="2"/>
  <c r="E561" i="2"/>
  <c r="D562" i="2"/>
  <c r="K561" i="2"/>
  <c r="J561" i="1"/>
  <c r="H561" i="1"/>
  <c r="E562" i="1"/>
  <c r="M561" i="1"/>
  <c r="G665" i="4" l="1"/>
  <c r="H560" i="3"/>
  <c r="D561" i="3"/>
  <c r="E560" i="3"/>
  <c r="K560" i="3"/>
  <c r="K562" i="2"/>
  <c r="H562" i="2"/>
  <c r="E562" i="2"/>
  <c r="D563" i="2"/>
  <c r="E563" i="1"/>
  <c r="H562" i="1"/>
  <c r="J562" i="1"/>
  <c r="M562" i="1"/>
  <c r="G666" i="4" l="1"/>
  <c r="D562" i="3"/>
  <c r="E561" i="3"/>
  <c r="K561" i="3"/>
  <c r="H561" i="3"/>
  <c r="E563" i="2"/>
  <c r="D564" i="2"/>
  <c r="H563" i="2"/>
  <c r="K563" i="2"/>
  <c r="E564" i="1"/>
  <c r="H563" i="1"/>
  <c r="J563" i="1"/>
  <c r="M563" i="1"/>
  <c r="G667" i="4" l="1"/>
  <c r="H562" i="3"/>
  <c r="E562" i="3"/>
  <c r="D563" i="3"/>
  <c r="K562" i="3"/>
  <c r="E564" i="2"/>
  <c r="H564" i="2"/>
  <c r="D565" i="2"/>
  <c r="K564" i="2"/>
  <c r="J564" i="1"/>
  <c r="H564" i="1"/>
  <c r="E565" i="1"/>
  <c r="M564" i="1"/>
  <c r="G668" i="4" l="1"/>
  <c r="H563" i="3"/>
  <c r="D564" i="3"/>
  <c r="E563" i="3"/>
  <c r="K563" i="3"/>
  <c r="H565" i="2"/>
  <c r="D566" i="2"/>
  <c r="E565" i="2"/>
  <c r="K565" i="2"/>
  <c r="J565" i="1"/>
  <c r="H565" i="1"/>
  <c r="E566" i="1"/>
  <c r="M565" i="1"/>
  <c r="G669" i="4" l="1"/>
  <c r="D565" i="3"/>
  <c r="H564" i="3"/>
  <c r="E564" i="3"/>
  <c r="K564" i="3"/>
  <c r="D567" i="2"/>
  <c r="H566" i="2"/>
  <c r="E566" i="2"/>
  <c r="K566" i="2"/>
  <c r="E567" i="1"/>
  <c r="J566" i="1"/>
  <c r="H566" i="1"/>
  <c r="M566" i="1"/>
  <c r="G670" i="4" l="1"/>
  <c r="D566" i="3"/>
  <c r="H565" i="3"/>
  <c r="E565" i="3"/>
  <c r="K565" i="3"/>
  <c r="E567" i="2"/>
  <c r="H567" i="2"/>
  <c r="D568" i="2"/>
  <c r="K567" i="2"/>
  <c r="E568" i="1"/>
  <c r="H567" i="1"/>
  <c r="J567" i="1"/>
  <c r="M567" i="1"/>
  <c r="G671" i="4" l="1"/>
  <c r="D567" i="3"/>
  <c r="H566" i="3"/>
  <c r="E566" i="3"/>
  <c r="K566" i="3"/>
  <c r="H568" i="2"/>
  <c r="E568" i="2"/>
  <c r="D569" i="2"/>
  <c r="K568" i="2"/>
  <c r="J568" i="1"/>
  <c r="H568" i="1"/>
  <c r="M568" i="1"/>
  <c r="E569" i="1"/>
  <c r="G672" i="4" l="1"/>
  <c r="H567" i="3"/>
  <c r="D568" i="3"/>
  <c r="E567" i="3"/>
  <c r="K567" i="3"/>
  <c r="D570" i="2"/>
  <c r="E569" i="2"/>
  <c r="H569" i="2"/>
  <c r="K569" i="2"/>
  <c r="J569" i="1"/>
  <c r="E570" i="1"/>
  <c r="H569" i="1"/>
  <c r="M569" i="1"/>
  <c r="G673" i="4" l="1"/>
  <c r="H568" i="3"/>
  <c r="E568" i="3"/>
  <c r="D569" i="3"/>
  <c r="K568" i="3"/>
  <c r="D571" i="2"/>
  <c r="E570" i="2"/>
  <c r="H570" i="2"/>
  <c r="K570" i="2"/>
  <c r="E571" i="1"/>
  <c r="H570" i="1"/>
  <c r="J570" i="1"/>
  <c r="M570" i="1"/>
  <c r="G674" i="4" l="1"/>
  <c r="D570" i="3"/>
  <c r="H569" i="3"/>
  <c r="E569" i="3"/>
  <c r="K569" i="3"/>
  <c r="E571" i="2"/>
  <c r="H571" i="2"/>
  <c r="D572" i="2"/>
  <c r="K571" i="2"/>
  <c r="E572" i="1"/>
  <c r="H571" i="1"/>
  <c r="J571" i="1"/>
  <c r="M571" i="1"/>
  <c r="G675" i="4" l="1"/>
  <c r="D571" i="3"/>
  <c r="H570" i="3"/>
  <c r="E570" i="3"/>
  <c r="K570" i="3"/>
  <c r="D573" i="2"/>
  <c r="H572" i="2"/>
  <c r="E572" i="2"/>
  <c r="K572" i="2"/>
  <c r="J572" i="1"/>
  <c r="H572" i="1"/>
  <c r="E573" i="1"/>
  <c r="M572" i="1"/>
  <c r="G676" i="4" l="1"/>
  <c r="H571" i="3"/>
  <c r="E571" i="3"/>
  <c r="D572" i="3"/>
  <c r="K571" i="3"/>
  <c r="D574" i="2"/>
  <c r="E573" i="2"/>
  <c r="H573" i="2"/>
  <c r="K573" i="2"/>
  <c r="J573" i="1"/>
  <c r="E574" i="1"/>
  <c r="H573" i="1"/>
  <c r="M573" i="1"/>
  <c r="G677" i="4" l="1"/>
  <c r="D573" i="3"/>
  <c r="H572" i="3"/>
  <c r="E572" i="3"/>
  <c r="K572" i="3"/>
  <c r="H574" i="2"/>
  <c r="E574" i="2"/>
  <c r="D575" i="2"/>
  <c r="K574" i="2"/>
  <c r="E575" i="1"/>
  <c r="J574" i="1"/>
  <c r="H574" i="1"/>
  <c r="M574" i="1"/>
  <c r="G678" i="4" l="1"/>
  <c r="D574" i="3"/>
  <c r="H573" i="3"/>
  <c r="E573" i="3"/>
  <c r="K573" i="3"/>
  <c r="E575" i="2"/>
  <c r="D576" i="2"/>
  <c r="H575" i="2"/>
  <c r="K575" i="2"/>
  <c r="E576" i="1"/>
  <c r="H575" i="1"/>
  <c r="J575" i="1"/>
  <c r="M575" i="1"/>
  <c r="G679" i="4" l="1"/>
  <c r="H574" i="3"/>
  <c r="E574" i="3"/>
  <c r="D575" i="3"/>
  <c r="K574" i="3"/>
  <c r="D577" i="2"/>
  <c r="H576" i="2"/>
  <c r="E576" i="2"/>
  <c r="K576" i="2"/>
  <c r="J576" i="1"/>
  <c r="H576" i="1"/>
  <c r="E577" i="1"/>
  <c r="M576" i="1"/>
  <c r="G680" i="4" l="1"/>
  <c r="H575" i="3"/>
  <c r="D576" i="3"/>
  <c r="E575" i="3"/>
  <c r="K575" i="3"/>
  <c r="H577" i="2"/>
  <c r="E577" i="2"/>
  <c r="D578" i="2"/>
  <c r="K577" i="2"/>
  <c r="J577" i="1"/>
  <c r="H577" i="1"/>
  <c r="E578" i="1"/>
  <c r="M577" i="1"/>
  <c r="G681" i="4" l="1"/>
  <c r="H576" i="3"/>
  <c r="E576" i="3"/>
  <c r="D577" i="3"/>
  <c r="K576" i="3"/>
  <c r="K578" i="2"/>
  <c r="H578" i="2"/>
  <c r="E578" i="2"/>
  <c r="D579" i="2"/>
  <c r="E579" i="1"/>
  <c r="H578" i="1"/>
  <c r="J578" i="1"/>
  <c r="M578" i="1"/>
  <c r="G682" i="4" l="1"/>
  <c r="D578" i="3"/>
  <c r="H577" i="3"/>
  <c r="E577" i="3"/>
  <c r="K577" i="3"/>
  <c r="E579" i="2"/>
  <c r="D580" i="2"/>
  <c r="H579" i="2"/>
  <c r="K579" i="2"/>
  <c r="E580" i="1"/>
  <c r="H579" i="1"/>
  <c r="J579" i="1"/>
  <c r="M579" i="1"/>
  <c r="G683" i="4" l="1"/>
  <c r="D579" i="3"/>
  <c r="E578" i="3"/>
  <c r="H578" i="3"/>
  <c r="K578" i="3"/>
  <c r="E580" i="2"/>
  <c r="H580" i="2"/>
  <c r="D581" i="2"/>
  <c r="K580" i="2"/>
  <c r="J580" i="1"/>
  <c r="H580" i="1"/>
  <c r="E581" i="1"/>
  <c r="M580" i="1"/>
  <c r="G684" i="4" l="1"/>
  <c r="H579" i="3"/>
  <c r="D580" i="3"/>
  <c r="E579" i="3"/>
  <c r="K579" i="3"/>
  <c r="H581" i="2"/>
  <c r="E581" i="2"/>
  <c r="D582" i="2"/>
  <c r="K581" i="2"/>
  <c r="J581" i="1"/>
  <c r="H581" i="1"/>
  <c r="E582" i="1"/>
  <c r="M581" i="1"/>
  <c r="G685" i="4" l="1"/>
  <c r="H580" i="3"/>
  <c r="E580" i="3"/>
  <c r="D581" i="3"/>
  <c r="K580" i="3"/>
  <c r="D583" i="2"/>
  <c r="H582" i="2"/>
  <c r="E582" i="2"/>
  <c r="K582" i="2"/>
  <c r="E583" i="1"/>
  <c r="J582" i="1"/>
  <c r="H582" i="1"/>
  <c r="M582" i="1"/>
  <c r="G686" i="4" l="1"/>
  <c r="D582" i="3"/>
  <c r="E581" i="3"/>
  <c r="H581" i="3"/>
  <c r="K581" i="3"/>
  <c r="E583" i="2"/>
  <c r="H583" i="2"/>
  <c r="K583" i="2"/>
  <c r="D584" i="2"/>
  <c r="E584" i="1"/>
  <c r="H583" i="1"/>
  <c r="J583" i="1"/>
  <c r="M583" i="1"/>
  <c r="G687" i="4" l="1"/>
  <c r="E582" i="3"/>
  <c r="D583" i="3"/>
  <c r="H582" i="3"/>
  <c r="K582" i="3"/>
  <c r="H584" i="2"/>
  <c r="E584" i="2"/>
  <c r="D585" i="2"/>
  <c r="K584" i="2"/>
  <c r="J584" i="1"/>
  <c r="H584" i="1"/>
  <c r="M584" i="1"/>
  <c r="E585" i="1"/>
  <c r="G688" i="4" l="1"/>
  <c r="H583" i="3"/>
  <c r="E583" i="3"/>
  <c r="D584" i="3"/>
  <c r="K583" i="3"/>
  <c r="D586" i="2"/>
  <c r="H585" i="2"/>
  <c r="E585" i="2"/>
  <c r="K585" i="2"/>
  <c r="J585" i="1"/>
  <c r="E586" i="1"/>
  <c r="H585" i="1"/>
  <c r="M585" i="1"/>
  <c r="G689" i="4" l="1"/>
  <c r="D585" i="3"/>
  <c r="E584" i="3"/>
  <c r="H584" i="3"/>
  <c r="K584" i="3"/>
  <c r="D587" i="2"/>
  <c r="E586" i="2"/>
  <c r="K586" i="2"/>
  <c r="H586" i="2"/>
  <c r="E587" i="1"/>
  <c r="H586" i="1"/>
  <c r="J586" i="1"/>
  <c r="M586" i="1"/>
  <c r="G690" i="4" l="1"/>
  <c r="D586" i="3"/>
  <c r="E585" i="3"/>
  <c r="H585" i="3"/>
  <c r="K585" i="3"/>
  <c r="E587" i="2"/>
  <c r="H587" i="2"/>
  <c r="D588" i="2"/>
  <c r="K587" i="2"/>
  <c r="E588" i="1"/>
  <c r="H587" i="1"/>
  <c r="J587" i="1"/>
  <c r="M587" i="1"/>
  <c r="G691" i="4" l="1"/>
  <c r="H586" i="3"/>
  <c r="D587" i="3"/>
  <c r="E586" i="3"/>
  <c r="K586" i="3"/>
  <c r="D589" i="2"/>
  <c r="E588" i="2"/>
  <c r="H588" i="2"/>
  <c r="K588" i="2"/>
  <c r="J588" i="1"/>
  <c r="H588" i="1"/>
  <c r="E589" i="1"/>
  <c r="M588" i="1"/>
  <c r="G692" i="4" l="1"/>
  <c r="H587" i="3"/>
  <c r="D588" i="3"/>
  <c r="E587" i="3"/>
  <c r="K587" i="3"/>
  <c r="D590" i="2"/>
  <c r="E589" i="2"/>
  <c r="H589" i="2"/>
  <c r="K589" i="2"/>
  <c r="J589" i="1"/>
  <c r="E590" i="1"/>
  <c r="H589" i="1"/>
  <c r="M589" i="1"/>
  <c r="G693" i="4" l="1"/>
  <c r="E588" i="3"/>
  <c r="D589" i="3"/>
  <c r="H588" i="3"/>
  <c r="K588" i="3"/>
  <c r="H590" i="2"/>
  <c r="E590" i="2"/>
  <c r="K590" i="2"/>
  <c r="D591" i="2"/>
  <c r="E591" i="1"/>
  <c r="J590" i="1"/>
  <c r="H590" i="1"/>
  <c r="M590" i="1"/>
  <c r="G694" i="4" l="1"/>
  <c r="D590" i="3"/>
  <c r="H589" i="3"/>
  <c r="E589" i="3"/>
  <c r="K589" i="3"/>
  <c r="E591" i="2"/>
  <c r="D592" i="2"/>
  <c r="H591" i="2"/>
  <c r="K591" i="2"/>
  <c r="E592" i="1"/>
  <c r="H591" i="1"/>
  <c r="J591" i="1"/>
  <c r="M591" i="1"/>
  <c r="G695" i="4" l="1"/>
  <c r="D591" i="3"/>
  <c r="H590" i="3"/>
  <c r="E590" i="3"/>
  <c r="K590" i="3"/>
  <c r="D593" i="2"/>
  <c r="K592" i="2"/>
  <c r="H592" i="2"/>
  <c r="E592" i="2"/>
  <c r="J592" i="1"/>
  <c r="H592" i="1"/>
  <c r="E593" i="1"/>
  <c r="M592" i="1"/>
  <c r="G696" i="4" l="1"/>
  <c r="H591" i="3"/>
  <c r="E591" i="3"/>
  <c r="D592" i="3"/>
  <c r="K591" i="3"/>
  <c r="H593" i="2"/>
  <c r="E593" i="2"/>
  <c r="K593" i="2"/>
  <c r="D594" i="2"/>
  <c r="J593" i="1"/>
  <c r="H593" i="1"/>
  <c r="E594" i="1"/>
  <c r="M593" i="1"/>
  <c r="G697" i="4" l="1"/>
  <c r="H592" i="3"/>
  <c r="D593" i="3"/>
  <c r="E592" i="3"/>
  <c r="K592" i="3"/>
  <c r="K594" i="2"/>
  <c r="H594" i="2"/>
  <c r="D595" i="2"/>
  <c r="E594" i="2"/>
  <c r="E595" i="1"/>
  <c r="H594" i="1"/>
  <c r="J594" i="1"/>
  <c r="M594" i="1"/>
  <c r="G698" i="4" l="1"/>
  <c r="D594" i="3"/>
  <c r="H593" i="3"/>
  <c r="E593" i="3"/>
  <c r="K593" i="3"/>
  <c r="E595" i="2"/>
  <c r="D596" i="2"/>
  <c r="H595" i="2"/>
  <c r="K595" i="2"/>
  <c r="E596" i="1"/>
  <c r="H595" i="1"/>
  <c r="J595" i="1"/>
  <c r="M595" i="1"/>
  <c r="G699" i="4" l="1"/>
  <c r="H594" i="3"/>
  <c r="E594" i="3"/>
  <c r="D595" i="3"/>
  <c r="K594" i="3"/>
  <c r="E596" i="2"/>
  <c r="H596" i="2"/>
  <c r="D597" i="2"/>
  <c r="K596" i="2"/>
  <c r="J596" i="1"/>
  <c r="H596" i="1"/>
  <c r="E597" i="1"/>
  <c r="M596" i="1"/>
  <c r="G700" i="4" l="1"/>
  <c r="H595" i="3"/>
  <c r="D596" i="3"/>
  <c r="E595" i="3"/>
  <c r="K595" i="3"/>
  <c r="H597" i="2"/>
  <c r="E597" i="2"/>
  <c r="D598" i="2"/>
  <c r="K597" i="2"/>
  <c r="J597" i="1"/>
  <c r="H597" i="1"/>
  <c r="E598" i="1"/>
  <c r="M597" i="1"/>
  <c r="G701" i="4" l="1"/>
  <c r="D597" i="3"/>
  <c r="H596" i="3"/>
  <c r="E596" i="3"/>
  <c r="K596" i="3"/>
  <c r="D599" i="2"/>
  <c r="H598" i="2"/>
  <c r="E598" i="2"/>
  <c r="K598" i="2"/>
  <c r="E599" i="1"/>
  <c r="J598" i="1"/>
  <c r="H598" i="1"/>
  <c r="M598" i="1"/>
  <c r="G702" i="4" l="1"/>
  <c r="D598" i="3"/>
  <c r="H597" i="3"/>
  <c r="E597" i="3"/>
  <c r="K597" i="3"/>
  <c r="E599" i="2"/>
  <c r="H599" i="2"/>
  <c r="D600" i="2"/>
  <c r="K599" i="2"/>
  <c r="E600" i="1"/>
  <c r="H599" i="1"/>
  <c r="J599" i="1"/>
  <c r="M599" i="1"/>
  <c r="G703" i="4" l="1"/>
  <c r="H598" i="3"/>
  <c r="E598" i="3"/>
  <c r="D599" i="3"/>
  <c r="K598" i="3"/>
  <c r="H600" i="2"/>
  <c r="E600" i="2"/>
  <c r="D601" i="2"/>
  <c r="K600" i="2"/>
  <c r="J600" i="1"/>
  <c r="H600" i="1"/>
  <c r="M600" i="1"/>
  <c r="E601" i="1"/>
  <c r="G704" i="4" l="1"/>
  <c r="H599" i="3"/>
  <c r="D600" i="3"/>
  <c r="K599" i="3"/>
  <c r="E599" i="3"/>
  <c r="D602" i="2"/>
  <c r="H601" i="2"/>
  <c r="E601" i="2"/>
  <c r="K601" i="2"/>
  <c r="J601" i="1"/>
  <c r="E602" i="1"/>
  <c r="H601" i="1"/>
  <c r="M601" i="1"/>
  <c r="G705" i="4" l="1"/>
  <c r="H600" i="3"/>
  <c r="E600" i="3"/>
  <c r="D601" i="3"/>
  <c r="K600" i="3"/>
  <c r="D603" i="2"/>
  <c r="E602" i="2"/>
  <c r="H602" i="2"/>
  <c r="K602" i="2"/>
  <c r="E603" i="1"/>
  <c r="H602" i="1"/>
  <c r="J602" i="1"/>
  <c r="M602" i="1"/>
  <c r="G706" i="4" l="1"/>
  <c r="D602" i="3"/>
  <c r="E601" i="3"/>
  <c r="H601" i="3"/>
  <c r="K601" i="3"/>
  <c r="E603" i="2"/>
  <c r="H603" i="2"/>
  <c r="D604" i="2"/>
  <c r="K603" i="2"/>
  <c r="E604" i="1"/>
  <c r="H603" i="1"/>
  <c r="J603" i="1"/>
  <c r="M603" i="1"/>
  <c r="G707" i="4" l="1"/>
  <c r="D603" i="3"/>
  <c r="K602" i="3"/>
  <c r="H602" i="3"/>
  <c r="E602" i="3"/>
  <c r="D605" i="2"/>
  <c r="H604" i="2"/>
  <c r="E604" i="2"/>
  <c r="K604" i="2"/>
  <c r="J604" i="1"/>
  <c r="H604" i="1"/>
  <c r="E605" i="1"/>
  <c r="M604" i="1"/>
  <c r="G708" i="4" l="1"/>
  <c r="H603" i="3"/>
  <c r="E603" i="3"/>
  <c r="D604" i="3"/>
  <c r="K603" i="3"/>
  <c r="D606" i="2"/>
  <c r="E605" i="2"/>
  <c r="H605" i="2"/>
  <c r="K605" i="2"/>
  <c r="J605" i="1"/>
  <c r="E606" i="1"/>
  <c r="H605" i="1"/>
  <c r="M605" i="1"/>
  <c r="G709" i="4" l="1"/>
  <c r="D605" i="3"/>
  <c r="H604" i="3"/>
  <c r="E604" i="3"/>
  <c r="K604" i="3"/>
  <c r="H606" i="2"/>
  <c r="E606" i="2"/>
  <c r="D607" i="2"/>
  <c r="K606" i="2"/>
  <c r="E607" i="1"/>
  <c r="J606" i="1"/>
  <c r="H606" i="1"/>
  <c r="M606" i="1"/>
  <c r="G710" i="4" l="1"/>
  <c r="D606" i="3"/>
  <c r="K605" i="3"/>
  <c r="H605" i="3"/>
  <c r="E605" i="3"/>
  <c r="E607" i="2"/>
  <c r="D608" i="2"/>
  <c r="H607" i="2"/>
  <c r="K607" i="2"/>
  <c r="E608" i="1"/>
  <c r="H607" i="1"/>
  <c r="J607" i="1"/>
  <c r="M607" i="1"/>
  <c r="G711" i="4" l="1"/>
  <c r="H606" i="3"/>
  <c r="E606" i="3"/>
  <c r="D607" i="3"/>
  <c r="K606" i="3"/>
  <c r="D609" i="2"/>
  <c r="K608" i="2"/>
  <c r="H608" i="2"/>
  <c r="E608" i="2"/>
  <c r="J608" i="1"/>
  <c r="H608" i="1"/>
  <c r="E609" i="1"/>
  <c r="M608" i="1"/>
  <c r="G712" i="4" l="1"/>
  <c r="H607" i="3"/>
  <c r="D608" i="3"/>
  <c r="E607" i="3"/>
  <c r="K607" i="3"/>
  <c r="H609" i="2"/>
  <c r="E609" i="2"/>
  <c r="D610" i="2"/>
  <c r="K609" i="2"/>
  <c r="J609" i="1"/>
  <c r="H609" i="1"/>
  <c r="E610" i="1"/>
  <c r="M609" i="1"/>
  <c r="G713" i="4" l="1"/>
  <c r="H608" i="3"/>
  <c r="E608" i="3"/>
  <c r="D609" i="3"/>
  <c r="K608" i="3"/>
  <c r="K610" i="2"/>
  <c r="H610" i="2"/>
  <c r="D611" i="2"/>
  <c r="E610" i="2"/>
  <c r="E611" i="1"/>
  <c r="H610" i="1"/>
  <c r="J610" i="1"/>
  <c r="M610" i="1"/>
  <c r="G714" i="4" l="1"/>
  <c r="D610" i="3"/>
  <c r="H609" i="3"/>
  <c r="E609" i="3"/>
  <c r="K609" i="3"/>
  <c r="E611" i="2"/>
  <c r="D612" i="2"/>
  <c r="H611" i="2"/>
  <c r="K611" i="2"/>
  <c r="E612" i="1"/>
  <c r="H611" i="1"/>
  <c r="J611" i="1"/>
  <c r="M611" i="1"/>
  <c r="G715" i="4" l="1"/>
  <c r="D611" i="3"/>
  <c r="E610" i="3"/>
  <c r="H610" i="3"/>
  <c r="K610" i="3"/>
  <c r="E612" i="2"/>
  <c r="H612" i="2"/>
  <c r="K612" i="2"/>
  <c r="D613" i="2"/>
  <c r="J612" i="1"/>
  <c r="H612" i="1"/>
  <c r="E613" i="1"/>
  <c r="M612" i="1"/>
  <c r="G716" i="4" l="1"/>
  <c r="H611" i="3"/>
  <c r="D612" i="3"/>
  <c r="E611" i="3"/>
  <c r="K611" i="3"/>
  <c r="H613" i="2"/>
  <c r="D614" i="2"/>
  <c r="E613" i="2"/>
  <c r="K613" i="2"/>
  <c r="J613" i="1"/>
  <c r="H613" i="1"/>
  <c r="E614" i="1"/>
  <c r="M613" i="1"/>
  <c r="G717" i="4" l="1"/>
  <c r="H612" i="3"/>
  <c r="E612" i="3"/>
  <c r="D613" i="3"/>
  <c r="K612" i="3"/>
  <c r="D615" i="2"/>
  <c r="E614" i="2"/>
  <c r="H614" i="2"/>
  <c r="K614" i="2"/>
  <c r="E615" i="1"/>
  <c r="H614" i="1"/>
  <c r="J614" i="1"/>
  <c r="M614" i="1"/>
  <c r="G718" i="4" l="1"/>
  <c r="D614" i="3"/>
  <c r="H613" i="3"/>
  <c r="E613" i="3"/>
  <c r="K613" i="3"/>
  <c r="E615" i="2"/>
  <c r="H615" i="2"/>
  <c r="D616" i="2"/>
  <c r="K615" i="2"/>
  <c r="E616" i="1"/>
  <c r="H615" i="1"/>
  <c r="J615" i="1"/>
  <c r="M615" i="1"/>
  <c r="G719" i="4" l="1"/>
  <c r="D615" i="3"/>
  <c r="H614" i="3"/>
  <c r="E614" i="3"/>
  <c r="K614" i="3"/>
  <c r="H616" i="2"/>
  <c r="E616" i="2"/>
  <c r="D617" i="2"/>
  <c r="K616" i="2"/>
  <c r="J616" i="1"/>
  <c r="H616" i="1"/>
  <c r="M616" i="1"/>
  <c r="E617" i="1"/>
  <c r="G720" i="4" l="1"/>
  <c r="H615" i="3"/>
  <c r="E615" i="3"/>
  <c r="D616" i="3"/>
  <c r="K615" i="3"/>
  <c r="D618" i="2"/>
  <c r="H617" i="2"/>
  <c r="E617" i="2"/>
  <c r="K617" i="2"/>
  <c r="J617" i="1"/>
  <c r="E618" i="1"/>
  <c r="H617" i="1"/>
  <c r="M617" i="1"/>
  <c r="G721" i="4" l="1"/>
  <c r="H616" i="3"/>
  <c r="E616" i="3"/>
  <c r="D617" i="3"/>
  <c r="K616" i="3"/>
  <c r="D619" i="2"/>
  <c r="E618" i="2"/>
  <c r="H618" i="2"/>
  <c r="K618" i="2"/>
  <c r="E619" i="1"/>
  <c r="J618" i="1"/>
  <c r="H618" i="1"/>
  <c r="M618" i="1"/>
  <c r="G722" i="4" l="1"/>
  <c r="D618" i="3"/>
  <c r="E617" i="3"/>
  <c r="H617" i="3"/>
  <c r="K617" i="3"/>
  <c r="E619" i="2"/>
  <c r="H619" i="2"/>
  <c r="D620" i="2"/>
  <c r="K619" i="2"/>
  <c r="H619" i="1"/>
  <c r="J619" i="1"/>
  <c r="E620" i="1"/>
  <c r="M619" i="1"/>
  <c r="G723" i="4" l="1"/>
  <c r="D619" i="3"/>
  <c r="H618" i="3"/>
  <c r="E618" i="3"/>
  <c r="K618" i="3"/>
  <c r="D621" i="2"/>
  <c r="H620" i="2"/>
  <c r="E620" i="2"/>
  <c r="K620" i="2"/>
  <c r="H620" i="1"/>
  <c r="J620" i="1"/>
  <c r="E621" i="1"/>
  <c r="M620" i="1"/>
  <c r="G724" i="4" l="1"/>
  <c r="H619" i="3"/>
  <c r="E619" i="3"/>
  <c r="D620" i="3"/>
  <c r="K619" i="3"/>
  <c r="D622" i="2"/>
  <c r="E621" i="2"/>
  <c r="H621" i="2"/>
  <c r="K621" i="2"/>
  <c r="E622" i="1"/>
  <c r="M621" i="1"/>
  <c r="J621" i="1"/>
  <c r="H621" i="1"/>
  <c r="G725" i="4" l="1"/>
  <c r="H620" i="3"/>
  <c r="E620" i="3"/>
  <c r="D621" i="3"/>
  <c r="K620" i="3"/>
  <c r="H622" i="2"/>
  <c r="E622" i="2"/>
  <c r="D623" i="2"/>
  <c r="K622" i="2"/>
  <c r="H622" i="1"/>
  <c r="J622" i="1"/>
  <c r="M622" i="1"/>
  <c r="E623" i="1"/>
  <c r="G726" i="4" l="1"/>
  <c r="D622" i="3"/>
  <c r="E621" i="3"/>
  <c r="H621" i="3"/>
  <c r="K621" i="3"/>
  <c r="E623" i="2"/>
  <c r="D624" i="2"/>
  <c r="H623" i="2"/>
  <c r="K623" i="2"/>
  <c r="J623" i="1"/>
  <c r="H623" i="1"/>
  <c r="E624" i="1"/>
  <c r="M623" i="1"/>
  <c r="G727" i="4" l="1"/>
  <c r="D623" i="3"/>
  <c r="H622" i="3"/>
  <c r="E622" i="3"/>
  <c r="K622" i="3"/>
  <c r="D625" i="2"/>
  <c r="E624" i="2"/>
  <c r="K624" i="2"/>
  <c r="H624" i="2"/>
  <c r="H624" i="1"/>
  <c r="E625" i="1"/>
  <c r="J624" i="1"/>
  <c r="M624" i="1"/>
  <c r="G728" i="4" l="1"/>
  <c r="H623" i="3"/>
  <c r="E623" i="3"/>
  <c r="D624" i="3"/>
  <c r="K623" i="3"/>
  <c r="H625" i="2"/>
  <c r="E625" i="2"/>
  <c r="D626" i="2"/>
  <c r="K625" i="2"/>
  <c r="H625" i="1"/>
  <c r="J625" i="1"/>
  <c r="M625" i="1"/>
  <c r="E626" i="1"/>
  <c r="G729" i="4" l="1"/>
  <c r="H624" i="3"/>
  <c r="E624" i="3"/>
  <c r="D625" i="3"/>
  <c r="K624" i="3"/>
  <c r="K626" i="2"/>
  <c r="H626" i="2"/>
  <c r="E626" i="2"/>
  <c r="D627" i="2"/>
  <c r="J626" i="1"/>
  <c r="H626" i="1"/>
  <c r="E627" i="1"/>
  <c r="M626" i="1"/>
  <c r="G730" i="4" l="1"/>
  <c r="D626" i="3"/>
  <c r="E625" i="3"/>
  <c r="H625" i="3"/>
  <c r="K625" i="3"/>
  <c r="E627" i="2"/>
  <c r="D628" i="2"/>
  <c r="H627" i="2"/>
  <c r="K627" i="2"/>
  <c r="E628" i="1"/>
  <c r="J627" i="1"/>
  <c r="H627" i="1"/>
  <c r="M627" i="1"/>
  <c r="G731" i="4" l="1"/>
  <c r="D627" i="3"/>
  <c r="H626" i="3"/>
  <c r="E626" i="3"/>
  <c r="K626" i="3"/>
  <c r="E628" i="2"/>
  <c r="H628" i="2"/>
  <c r="K628" i="2"/>
  <c r="D629" i="2"/>
  <c r="H628" i="1"/>
  <c r="E629" i="1"/>
  <c r="J628" i="1"/>
  <c r="M628" i="1"/>
  <c r="G732" i="4" l="1"/>
  <c r="H627" i="3"/>
  <c r="E627" i="3"/>
  <c r="D628" i="3"/>
  <c r="K627" i="3"/>
  <c r="H629" i="2"/>
  <c r="D630" i="2"/>
  <c r="E629" i="2"/>
  <c r="K629" i="2"/>
  <c r="J629" i="1"/>
  <c r="H629" i="1"/>
  <c r="E630" i="1"/>
  <c r="M629" i="1"/>
  <c r="G733" i="4" l="1"/>
  <c r="H628" i="3"/>
  <c r="E628" i="3"/>
  <c r="D629" i="3"/>
  <c r="K628" i="3"/>
  <c r="D631" i="2"/>
  <c r="H630" i="2"/>
  <c r="E630" i="2"/>
  <c r="K630" i="2"/>
  <c r="E631" i="1"/>
  <c r="H630" i="1"/>
  <c r="J630" i="1"/>
  <c r="M630" i="1"/>
  <c r="G734" i="4" l="1"/>
  <c r="D630" i="3"/>
  <c r="E629" i="3"/>
  <c r="H629" i="3"/>
  <c r="K629" i="3"/>
  <c r="E631" i="2"/>
  <c r="H631" i="2"/>
  <c r="K631" i="2"/>
  <c r="D632" i="2"/>
  <c r="E632" i="1"/>
  <c r="H631" i="1"/>
  <c r="J631" i="1"/>
  <c r="M631" i="1"/>
  <c r="G735" i="4" l="1"/>
  <c r="D631" i="3"/>
  <c r="H630" i="3"/>
  <c r="E630" i="3"/>
  <c r="K630" i="3"/>
  <c r="H632" i="2"/>
  <c r="E632" i="2"/>
  <c r="D633" i="2"/>
  <c r="K632" i="2"/>
  <c r="H632" i="1"/>
  <c r="J632" i="1"/>
  <c r="M632" i="1"/>
  <c r="E633" i="1"/>
  <c r="G736" i="4" l="1"/>
  <c r="H631" i="3"/>
  <c r="E631" i="3"/>
  <c r="D632" i="3"/>
  <c r="K631" i="3"/>
  <c r="D634" i="2"/>
  <c r="E633" i="2"/>
  <c r="H633" i="2"/>
  <c r="K633" i="2"/>
  <c r="J633" i="1"/>
  <c r="E634" i="1"/>
  <c r="H633" i="1"/>
  <c r="M633" i="1"/>
  <c r="G737" i="4" l="1"/>
  <c r="H632" i="3"/>
  <c r="E632" i="3"/>
  <c r="D633" i="3"/>
  <c r="K632" i="3"/>
  <c r="D635" i="2"/>
  <c r="E634" i="2"/>
  <c r="H634" i="2"/>
  <c r="K634" i="2"/>
  <c r="E635" i="1"/>
  <c r="J634" i="1"/>
  <c r="H634" i="1"/>
  <c r="M634" i="1"/>
  <c r="G738" i="4" l="1"/>
  <c r="D634" i="3"/>
  <c r="E633" i="3"/>
  <c r="H633" i="3"/>
  <c r="K633" i="3"/>
  <c r="E635" i="2"/>
  <c r="H635" i="2"/>
  <c r="D636" i="2"/>
  <c r="K635" i="2"/>
  <c r="H635" i="1"/>
  <c r="J635" i="1"/>
  <c r="E636" i="1"/>
  <c r="M635" i="1"/>
  <c r="G739" i="4" l="1"/>
  <c r="D635" i="3"/>
  <c r="H634" i="3"/>
  <c r="E634" i="3"/>
  <c r="K634" i="3"/>
  <c r="D637" i="2"/>
  <c r="H636" i="2"/>
  <c r="E636" i="2"/>
  <c r="K636" i="2"/>
  <c r="H636" i="1"/>
  <c r="J636" i="1"/>
  <c r="E637" i="1"/>
  <c r="M636" i="1"/>
  <c r="G740" i="4" l="1"/>
  <c r="H635" i="3"/>
  <c r="E635" i="3"/>
  <c r="D636" i="3"/>
  <c r="K635" i="3"/>
  <c r="D638" i="2"/>
  <c r="E637" i="2"/>
  <c r="H637" i="2"/>
  <c r="K637" i="2"/>
  <c r="E638" i="1"/>
  <c r="H637" i="1"/>
  <c r="M637" i="1"/>
  <c r="J637" i="1"/>
  <c r="G741" i="4" l="1"/>
  <c r="H636" i="3"/>
  <c r="E636" i="3"/>
  <c r="D637" i="3"/>
  <c r="K636" i="3"/>
  <c r="H638" i="2"/>
  <c r="E638" i="2"/>
  <c r="K638" i="2"/>
  <c r="D639" i="2"/>
  <c r="H638" i="1"/>
  <c r="J638" i="1"/>
  <c r="E639" i="1"/>
  <c r="M638" i="1"/>
  <c r="G742" i="4" l="1"/>
  <c r="D638" i="3"/>
  <c r="E637" i="3"/>
  <c r="H637" i="3"/>
  <c r="K637" i="3"/>
  <c r="E639" i="2"/>
  <c r="D640" i="2"/>
  <c r="H639" i="2"/>
  <c r="K639" i="2"/>
  <c r="J639" i="1"/>
  <c r="H639" i="1"/>
  <c r="E640" i="1"/>
  <c r="M639" i="1"/>
  <c r="G743" i="4" l="1"/>
  <c r="D639" i="3"/>
  <c r="H638" i="3"/>
  <c r="E638" i="3"/>
  <c r="K638" i="3"/>
  <c r="D641" i="2"/>
  <c r="H640" i="2"/>
  <c r="E640" i="2"/>
  <c r="K640" i="2"/>
  <c r="H640" i="1"/>
  <c r="E641" i="1"/>
  <c r="J640" i="1"/>
  <c r="M640" i="1"/>
  <c r="G744" i="4" l="1"/>
  <c r="H639" i="3"/>
  <c r="E639" i="3"/>
  <c r="D640" i="3"/>
  <c r="K639" i="3"/>
  <c r="H641" i="2"/>
  <c r="E641" i="2"/>
  <c r="D642" i="2"/>
  <c r="K641" i="2"/>
  <c r="H641" i="1"/>
  <c r="M641" i="1"/>
  <c r="J641" i="1"/>
  <c r="E642" i="1"/>
  <c r="G745" i="4" l="1"/>
  <c r="H640" i="3"/>
  <c r="E640" i="3"/>
  <c r="D641" i="3"/>
  <c r="K640" i="3"/>
  <c r="K642" i="2"/>
  <c r="H642" i="2"/>
  <c r="E642" i="2"/>
  <c r="D643" i="2"/>
  <c r="J642" i="1"/>
  <c r="H642" i="1"/>
  <c r="E643" i="1"/>
  <c r="M642" i="1"/>
  <c r="G746" i="4" l="1"/>
  <c r="D642" i="3"/>
  <c r="E641" i="3"/>
  <c r="H641" i="3"/>
  <c r="K641" i="3"/>
  <c r="E643" i="2"/>
  <c r="D644" i="2"/>
  <c r="H643" i="2"/>
  <c r="K643" i="2"/>
  <c r="E644" i="1"/>
  <c r="J643" i="1"/>
  <c r="H643" i="1"/>
  <c r="M643" i="1"/>
  <c r="G747" i="4" l="1"/>
  <c r="D643" i="3"/>
  <c r="H642" i="3"/>
  <c r="E642" i="3"/>
  <c r="K642" i="3"/>
  <c r="E644" i="2"/>
  <c r="H644" i="2"/>
  <c r="D645" i="2"/>
  <c r="K644" i="2"/>
  <c r="H644" i="1"/>
  <c r="E645" i="1"/>
  <c r="J644" i="1"/>
  <c r="M644" i="1"/>
  <c r="G748" i="4" l="1"/>
  <c r="H643" i="3"/>
  <c r="E643" i="3"/>
  <c r="D644" i="3"/>
  <c r="K643" i="3"/>
  <c r="H645" i="2"/>
  <c r="E645" i="2"/>
  <c r="D646" i="2"/>
  <c r="K645" i="2"/>
  <c r="J645" i="1"/>
  <c r="H645" i="1"/>
  <c r="E646" i="1"/>
  <c r="M645" i="1"/>
  <c r="G749" i="4" l="1"/>
  <c r="H644" i="3"/>
  <c r="E644" i="3"/>
  <c r="D645" i="3"/>
  <c r="K644" i="3"/>
  <c r="D647" i="2"/>
  <c r="H646" i="2"/>
  <c r="E646" i="2"/>
  <c r="K646" i="2"/>
  <c r="E647" i="1"/>
  <c r="J646" i="1"/>
  <c r="H646" i="1"/>
  <c r="M646" i="1"/>
  <c r="G750" i="4" l="1"/>
  <c r="D646" i="3"/>
  <c r="E645" i="3"/>
  <c r="H645" i="3"/>
  <c r="K645" i="3"/>
  <c r="E647" i="2"/>
  <c r="H647" i="2"/>
  <c r="K647" i="2"/>
  <c r="D648" i="2"/>
  <c r="E648" i="1"/>
  <c r="J647" i="1"/>
  <c r="H647" i="1"/>
  <c r="M647" i="1"/>
  <c r="G751" i="4" l="1"/>
  <c r="D647" i="3"/>
  <c r="H646" i="3"/>
  <c r="E646" i="3"/>
  <c r="K646" i="3"/>
  <c r="H648" i="2"/>
  <c r="E648" i="2"/>
  <c r="D649" i="2"/>
  <c r="K648" i="2"/>
  <c r="H648" i="1"/>
  <c r="J648" i="1"/>
  <c r="M648" i="1"/>
  <c r="E649" i="1"/>
  <c r="G752" i="4" l="1"/>
  <c r="H647" i="3"/>
  <c r="E647" i="3"/>
  <c r="D648" i="3"/>
  <c r="K647" i="3"/>
  <c r="D650" i="2"/>
  <c r="H649" i="2"/>
  <c r="E649" i="2"/>
  <c r="K649" i="2"/>
  <c r="J649" i="1"/>
  <c r="E650" i="1"/>
  <c r="H649" i="1"/>
  <c r="M649" i="1"/>
  <c r="G753" i="4" l="1"/>
  <c r="H648" i="3"/>
  <c r="E648" i="3"/>
  <c r="D649" i="3"/>
  <c r="K648" i="3"/>
  <c r="D651" i="2"/>
  <c r="E650" i="2"/>
  <c r="K650" i="2"/>
  <c r="H650" i="2"/>
  <c r="E651" i="1"/>
  <c r="J650" i="1"/>
  <c r="H650" i="1"/>
  <c r="M650" i="1"/>
  <c r="G754" i="4" l="1"/>
  <c r="D650" i="3"/>
  <c r="E649" i="3"/>
  <c r="H649" i="3"/>
  <c r="K649" i="3"/>
  <c r="E651" i="2"/>
  <c r="H651" i="2"/>
  <c r="D652" i="2"/>
  <c r="K651" i="2"/>
  <c r="H651" i="1"/>
  <c r="J651" i="1"/>
  <c r="E652" i="1"/>
  <c r="M651" i="1"/>
  <c r="G755" i="4" l="1"/>
  <c r="D651" i="3"/>
  <c r="H650" i="3"/>
  <c r="E650" i="3"/>
  <c r="K650" i="3"/>
  <c r="D653" i="2"/>
  <c r="E652" i="2"/>
  <c r="H652" i="2"/>
  <c r="K652" i="2"/>
  <c r="H652" i="1"/>
  <c r="J652" i="1"/>
  <c r="E653" i="1"/>
  <c r="M652" i="1"/>
  <c r="G756" i="4" l="1"/>
  <c r="H651" i="3"/>
  <c r="E651" i="3"/>
  <c r="D652" i="3"/>
  <c r="K651" i="3"/>
  <c r="D654" i="2"/>
  <c r="E653" i="2"/>
  <c r="H653" i="2"/>
  <c r="K653" i="2"/>
  <c r="E654" i="1"/>
  <c r="H653" i="1"/>
  <c r="J653" i="1"/>
  <c r="M653" i="1"/>
  <c r="G757" i="4" l="1"/>
  <c r="H652" i="3"/>
  <c r="E652" i="3"/>
  <c r="D653" i="3"/>
  <c r="K652" i="3"/>
  <c r="H654" i="2"/>
  <c r="E654" i="2"/>
  <c r="K654" i="2"/>
  <c r="D655" i="2"/>
  <c r="H654" i="1"/>
  <c r="J654" i="1"/>
  <c r="E655" i="1"/>
  <c r="M654" i="1"/>
  <c r="G758" i="4" l="1"/>
  <c r="D654" i="3"/>
  <c r="E653" i="3"/>
  <c r="H653" i="3"/>
  <c r="K653" i="3"/>
  <c r="E655" i="2"/>
  <c r="D656" i="2"/>
  <c r="H655" i="2"/>
  <c r="K655" i="2"/>
  <c r="J655" i="1"/>
  <c r="H655" i="1"/>
  <c r="E656" i="1"/>
  <c r="M655" i="1"/>
  <c r="G759" i="4" l="1"/>
  <c r="D655" i="3"/>
  <c r="H654" i="3"/>
  <c r="E654" i="3"/>
  <c r="K654" i="3"/>
  <c r="D657" i="2"/>
  <c r="K656" i="2"/>
  <c r="H656" i="2"/>
  <c r="E656" i="2"/>
  <c r="H656" i="1"/>
  <c r="E657" i="1"/>
  <c r="J656" i="1"/>
  <c r="M656" i="1"/>
  <c r="G760" i="4" l="1"/>
  <c r="H655" i="3"/>
  <c r="E655" i="3"/>
  <c r="D656" i="3"/>
  <c r="K655" i="3"/>
  <c r="H657" i="2"/>
  <c r="E657" i="2"/>
  <c r="K657" i="2"/>
  <c r="D658" i="2"/>
  <c r="H657" i="1"/>
  <c r="M657" i="1"/>
  <c r="J657" i="1"/>
  <c r="E658" i="1"/>
  <c r="G761" i="4" l="1"/>
  <c r="H656" i="3"/>
  <c r="E656" i="3"/>
  <c r="D657" i="3"/>
  <c r="K656" i="3"/>
  <c r="K658" i="2"/>
  <c r="H658" i="2"/>
  <c r="D659" i="2"/>
  <c r="E658" i="2"/>
  <c r="J658" i="1"/>
  <c r="H658" i="1"/>
  <c r="E659" i="1"/>
  <c r="M658" i="1"/>
  <c r="G762" i="4" l="1"/>
  <c r="D658" i="3"/>
  <c r="E657" i="3"/>
  <c r="H657" i="3"/>
  <c r="K657" i="3"/>
  <c r="E659" i="2"/>
  <c r="D660" i="2"/>
  <c r="H659" i="2"/>
  <c r="K659" i="2"/>
  <c r="E660" i="1"/>
  <c r="J659" i="1"/>
  <c r="H659" i="1"/>
  <c r="M659" i="1"/>
  <c r="G763" i="4" l="1"/>
  <c r="D659" i="3"/>
  <c r="H658" i="3"/>
  <c r="E658" i="3"/>
  <c r="K658" i="3"/>
  <c r="E660" i="2"/>
  <c r="H660" i="2"/>
  <c r="D661" i="2"/>
  <c r="K660" i="2"/>
  <c r="H660" i="1"/>
  <c r="E661" i="1"/>
  <c r="J660" i="1"/>
  <c r="M660" i="1"/>
  <c r="G764" i="4" l="1"/>
  <c r="H659" i="3"/>
  <c r="E659" i="3"/>
  <c r="D660" i="3"/>
  <c r="K659" i="3"/>
  <c r="H661" i="2"/>
  <c r="E661" i="2"/>
  <c r="D662" i="2"/>
  <c r="K661" i="2"/>
  <c r="J661" i="1"/>
  <c r="H661" i="1"/>
  <c r="E662" i="1"/>
  <c r="M661" i="1"/>
  <c r="G765" i="4" l="1"/>
  <c r="H660" i="3"/>
  <c r="E660" i="3"/>
  <c r="D661" i="3"/>
  <c r="K660" i="3"/>
  <c r="D663" i="2"/>
  <c r="H662" i="2"/>
  <c r="E662" i="2"/>
  <c r="K662" i="2"/>
  <c r="E663" i="1"/>
  <c r="J662" i="1"/>
  <c r="H662" i="1"/>
  <c r="M662" i="1"/>
  <c r="G766" i="4" l="1"/>
  <c r="D662" i="3"/>
  <c r="E661" i="3"/>
  <c r="H661" i="3"/>
  <c r="K661" i="3"/>
  <c r="E663" i="2"/>
  <c r="H663" i="2"/>
  <c r="D664" i="2"/>
  <c r="K663" i="2"/>
  <c r="E664" i="1"/>
  <c r="H663" i="1"/>
  <c r="J663" i="1"/>
  <c r="M663" i="1"/>
  <c r="G767" i="4" l="1"/>
  <c r="D663" i="3"/>
  <c r="H662" i="3"/>
  <c r="E662" i="3"/>
  <c r="K662" i="3"/>
  <c r="H664" i="2"/>
  <c r="E664" i="2"/>
  <c r="D665" i="2"/>
  <c r="K664" i="2"/>
  <c r="H664" i="1"/>
  <c r="J664" i="1"/>
  <c r="M664" i="1"/>
  <c r="E665" i="1"/>
  <c r="G768" i="4" l="1"/>
  <c r="H663" i="3"/>
  <c r="E663" i="3"/>
  <c r="D664" i="3"/>
  <c r="K663" i="3"/>
  <c r="D666" i="2"/>
  <c r="H665" i="2"/>
  <c r="E665" i="2"/>
  <c r="K665" i="2"/>
  <c r="J665" i="1"/>
  <c r="E666" i="1"/>
  <c r="H665" i="1"/>
  <c r="M665" i="1"/>
  <c r="G769" i="4" l="1"/>
  <c r="H664" i="3"/>
  <c r="E664" i="3"/>
  <c r="D665" i="3"/>
  <c r="K664" i="3"/>
  <c r="D667" i="2"/>
  <c r="E666" i="2"/>
  <c r="H666" i="2"/>
  <c r="K666" i="2"/>
  <c r="E667" i="1"/>
  <c r="M666" i="1"/>
  <c r="J666" i="1"/>
  <c r="H666" i="1"/>
  <c r="G770" i="4" l="1"/>
  <c r="D666" i="3"/>
  <c r="E665" i="3"/>
  <c r="H665" i="3"/>
  <c r="K665" i="3"/>
  <c r="E667" i="2"/>
  <c r="H667" i="2"/>
  <c r="D668" i="2"/>
  <c r="K667" i="2"/>
  <c r="H667" i="1"/>
  <c r="J667" i="1"/>
  <c r="M667" i="1"/>
  <c r="E668" i="1"/>
  <c r="G771" i="4" l="1"/>
  <c r="D667" i="3"/>
  <c r="H666" i="3"/>
  <c r="E666" i="3"/>
  <c r="K666" i="3"/>
  <c r="D669" i="2"/>
  <c r="H668" i="2"/>
  <c r="E668" i="2"/>
  <c r="K668" i="2"/>
  <c r="H668" i="1"/>
  <c r="J668" i="1"/>
  <c r="E669" i="1"/>
  <c r="M668" i="1"/>
  <c r="G772" i="4" l="1"/>
  <c r="H667" i="3"/>
  <c r="E667" i="3"/>
  <c r="D668" i="3"/>
  <c r="K667" i="3"/>
  <c r="D670" i="2"/>
  <c r="E669" i="2"/>
  <c r="H669" i="2"/>
  <c r="K669" i="2"/>
  <c r="E670" i="1"/>
  <c r="J669" i="1"/>
  <c r="H669" i="1"/>
  <c r="M669" i="1"/>
  <c r="G773" i="4" l="1"/>
  <c r="H668" i="3"/>
  <c r="E668" i="3"/>
  <c r="D669" i="3"/>
  <c r="K668" i="3"/>
  <c r="H670" i="2"/>
  <c r="E670" i="2"/>
  <c r="D671" i="2"/>
  <c r="K670" i="2"/>
  <c r="H670" i="1"/>
  <c r="J670" i="1"/>
  <c r="E671" i="1"/>
  <c r="M670" i="1"/>
  <c r="G774" i="4" l="1"/>
  <c r="D670" i="3"/>
  <c r="E669" i="3"/>
  <c r="H669" i="3"/>
  <c r="K669" i="3"/>
  <c r="E671" i="2"/>
  <c r="D672" i="2"/>
  <c r="H671" i="2"/>
  <c r="K671" i="2"/>
  <c r="J671" i="1"/>
  <c r="H671" i="1"/>
  <c r="E672" i="1"/>
  <c r="M671" i="1"/>
  <c r="G775" i="4" l="1"/>
  <c r="D671" i="3"/>
  <c r="H670" i="3"/>
  <c r="E670" i="3"/>
  <c r="K670" i="3"/>
  <c r="D673" i="2"/>
  <c r="K672" i="2"/>
  <c r="H672" i="2"/>
  <c r="E672" i="2"/>
  <c r="H672" i="1"/>
  <c r="E673" i="1"/>
  <c r="J672" i="1"/>
  <c r="M672" i="1"/>
  <c r="G776" i="4" l="1"/>
  <c r="H671" i="3"/>
  <c r="E671" i="3"/>
  <c r="D672" i="3"/>
  <c r="K671" i="3"/>
  <c r="H673" i="2"/>
  <c r="E673" i="2"/>
  <c r="D674" i="2"/>
  <c r="K673" i="2"/>
  <c r="H673" i="1"/>
  <c r="E674" i="1"/>
  <c r="M673" i="1"/>
  <c r="J673" i="1"/>
  <c r="G777" i="4" l="1"/>
  <c r="H672" i="3"/>
  <c r="E672" i="3"/>
  <c r="D673" i="3"/>
  <c r="K672" i="3"/>
  <c r="K674" i="2"/>
  <c r="H674" i="2"/>
  <c r="E674" i="2"/>
  <c r="D675" i="2"/>
  <c r="J674" i="1"/>
  <c r="H674" i="1"/>
  <c r="E675" i="1"/>
  <c r="M674" i="1"/>
  <c r="G778" i="4" l="1"/>
  <c r="D674" i="3"/>
  <c r="E673" i="3"/>
  <c r="H673" i="3"/>
  <c r="K673" i="3"/>
  <c r="E675" i="2"/>
  <c r="D676" i="2"/>
  <c r="H675" i="2"/>
  <c r="K675" i="2"/>
  <c r="E676" i="1"/>
  <c r="H675" i="1"/>
  <c r="J675" i="1"/>
  <c r="M675" i="1"/>
  <c r="G779" i="4" l="1"/>
  <c r="D675" i="3"/>
  <c r="H674" i="3"/>
  <c r="E674" i="3"/>
  <c r="K674" i="3"/>
  <c r="E676" i="2"/>
  <c r="H676" i="2"/>
  <c r="D677" i="2"/>
  <c r="K676" i="2"/>
  <c r="H676" i="1"/>
  <c r="E677" i="1"/>
  <c r="J676" i="1"/>
  <c r="M676" i="1"/>
  <c r="G780" i="4" l="1"/>
  <c r="H675" i="3"/>
  <c r="E675" i="3"/>
  <c r="D676" i="3"/>
  <c r="K675" i="3"/>
  <c r="H677" i="2"/>
  <c r="D678" i="2"/>
  <c r="E677" i="2"/>
  <c r="K677" i="2"/>
  <c r="J677" i="1"/>
  <c r="H677" i="1"/>
  <c r="E678" i="1"/>
  <c r="M677" i="1"/>
  <c r="G781" i="4" l="1"/>
  <c r="H676" i="3"/>
  <c r="E676" i="3"/>
  <c r="D677" i="3"/>
  <c r="K676" i="3"/>
  <c r="D679" i="2"/>
  <c r="E678" i="2"/>
  <c r="H678" i="2"/>
  <c r="K678" i="2"/>
  <c r="E679" i="1"/>
  <c r="J678" i="1"/>
  <c r="H678" i="1"/>
  <c r="M678" i="1"/>
  <c r="G782" i="4" l="1"/>
  <c r="D678" i="3"/>
  <c r="E677" i="3"/>
  <c r="H677" i="3"/>
  <c r="K677" i="3"/>
  <c r="E679" i="2"/>
  <c r="H679" i="2"/>
  <c r="D680" i="2"/>
  <c r="K679" i="2"/>
  <c r="E680" i="1"/>
  <c r="H679" i="1"/>
  <c r="J679" i="1"/>
  <c r="M679" i="1"/>
  <c r="G783" i="4" l="1"/>
  <c r="D679" i="3"/>
  <c r="H678" i="3"/>
  <c r="E678" i="3"/>
  <c r="K678" i="3"/>
  <c r="H680" i="2"/>
  <c r="E680" i="2"/>
  <c r="D681" i="2"/>
  <c r="K680" i="2"/>
  <c r="H680" i="1"/>
  <c r="J680" i="1"/>
  <c r="E681" i="1"/>
  <c r="M680" i="1"/>
  <c r="G784" i="4" l="1"/>
  <c r="H679" i="3"/>
  <c r="E679" i="3"/>
  <c r="D680" i="3"/>
  <c r="K679" i="3"/>
  <c r="D682" i="2"/>
  <c r="H681" i="2"/>
  <c r="E681" i="2"/>
  <c r="K681" i="2"/>
  <c r="J681" i="1"/>
  <c r="E682" i="1"/>
  <c r="H681" i="1"/>
  <c r="M681" i="1"/>
  <c r="G785" i="4" l="1"/>
  <c r="H680" i="3"/>
  <c r="E680" i="3"/>
  <c r="D681" i="3"/>
  <c r="K680" i="3"/>
  <c r="D683" i="2"/>
  <c r="E682" i="2"/>
  <c r="H682" i="2"/>
  <c r="K682" i="2"/>
  <c r="E683" i="1"/>
  <c r="J682" i="1"/>
  <c r="H682" i="1"/>
  <c r="M682" i="1"/>
  <c r="G786" i="4" l="1"/>
  <c r="D682" i="3"/>
  <c r="E681" i="3"/>
  <c r="H681" i="3"/>
  <c r="K681" i="3"/>
  <c r="E683" i="2"/>
  <c r="H683" i="2"/>
  <c r="D684" i="2"/>
  <c r="K683" i="2"/>
  <c r="H683" i="1"/>
  <c r="J683" i="1"/>
  <c r="E684" i="1"/>
  <c r="M683" i="1"/>
  <c r="G787" i="4" l="1"/>
  <c r="D683" i="3"/>
  <c r="H682" i="3"/>
  <c r="E682" i="3"/>
  <c r="K682" i="3"/>
  <c r="E684" i="2"/>
  <c r="D685" i="2"/>
  <c r="H684" i="2"/>
  <c r="K684" i="2"/>
  <c r="H684" i="1"/>
  <c r="J684" i="1"/>
  <c r="E685" i="1"/>
  <c r="M684" i="1"/>
  <c r="G788" i="4" l="1"/>
  <c r="H683" i="3"/>
  <c r="E683" i="3"/>
  <c r="D684" i="3"/>
  <c r="K683" i="3"/>
  <c r="E685" i="2"/>
  <c r="H685" i="2"/>
  <c r="K685" i="2"/>
  <c r="D686" i="2"/>
  <c r="E686" i="1"/>
  <c r="M685" i="1"/>
  <c r="J685" i="1"/>
  <c r="H685" i="1"/>
  <c r="G789" i="4" l="1"/>
  <c r="H684" i="3"/>
  <c r="E684" i="3"/>
  <c r="D685" i="3"/>
  <c r="K684" i="3"/>
  <c r="K686" i="2"/>
  <c r="H686" i="2"/>
  <c r="D687" i="2"/>
  <c r="E686" i="2"/>
  <c r="H686" i="1"/>
  <c r="J686" i="1"/>
  <c r="M686" i="1"/>
  <c r="E687" i="1"/>
  <c r="G790" i="4" l="1"/>
  <c r="D686" i="3"/>
  <c r="E685" i="3"/>
  <c r="H685" i="3"/>
  <c r="K685" i="3"/>
  <c r="E687" i="2"/>
  <c r="D688" i="2"/>
  <c r="H687" i="2"/>
  <c r="K687" i="2"/>
  <c r="J687" i="1"/>
  <c r="H687" i="1"/>
  <c r="M687" i="1"/>
  <c r="E688" i="1"/>
  <c r="G791" i="4" l="1"/>
  <c r="D687" i="3"/>
  <c r="H686" i="3"/>
  <c r="E686" i="3"/>
  <c r="K686" i="3"/>
  <c r="E688" i="2"/>
  <c r="H688" i="2"/>
  <c r="K688" i="2"/>
  <c r="D689" i="2"/>
  <c r="H688" i="1"/>
  <c r="E689" i="1"/>
  <c r="J688" i="1"/>
  <c r="M688" i="1"/>
  <c r="G792" i="4" l="1"/>
  <c r="H687" i="3"/>
  <c r="E687" i="3"/>
  <c r="D688" i="3"/>
  <c r="K687" i="3"/>
  <c r="D690" i="2"/>
  <c r="H689" i="2"/>
  <c r="E689" i="2"/>
  <c r="K689" i="2"/>
  <c r="H689" i="1"/>
  <c r="E690" i="1"/>
  <c r="M689" i="1"/>
  <c r="J689" i="1"/>
  <c r="G793" i="4" l="1"/>
  <c r="H688" i="3"/>
  <c r="E688" i="3"/>
  <c r="D689" i="3"/>
  <c r="K688" i="3"/>
  <c r="D691" i="2"/>
  <c r="E690" i="2"/>
  <c r="H690" i="2"/>
  <c r="K690" i="2"/>
  <c r="J690" i="1"/>
  <c r="H690" i="1"/>
  <c r="E691" i="1"/>
  <c r="M690" i="1"/>
  <c r="G794" i="4" l="1"/>
  <c r="D690" i="3"/>
  <c r="E689" i="3"/>
  <c r="H689" i="3"/>
  <c r="K689" i="3"/>
  <c r="E691" i="2"/>
  <c r="K691" i="2"/>
  <c r="H691" i="2"/>
  <c r="D692" i="2"/>
  <c r="E692" i="1"/>
  <c r="H691" i="1"/>
  <c r="J691" i="1"/>
  <c r="M691" i="1"/>
  <c r="G795" i="4" l="1"/>
  <c r="E690" i="3"/>
  <c r="H690" i="3"/>
  <c r="D691" i="3"/>
  <c r="K690" i="3"/>
  <c r="H692" i="2"/>
  <c r="E692" i="2"/>
  <c r="D693" i="2"/>
  <c r="K692" i="2"/>
  <c r="H692" i="1"/>
  <c r="E693" i="1"/>
  <c r="M692" i="1"/>
  <c r="J692" i="1"/>
  <c r="G796" i="4" l="1"/>
  <c r="H691" i="3"/>
  <c r="D692" i="3"/>
  <c r="E691" i="3"/>
  <c r="K691" i="3"/>
  <c r="D694" i="2"/>
  <c r="H693" i="2"/>
  <c r="E693" i="2"/>
  <c r="K693" i="2"/>
  <c r="J693" i="1"/>
  <c r="H693" i="1"/>
  <c r="E694" i="1"/>
  <c r="M693" i="1"/>
  <c r="G797" i="4" l="1"/>
  <c r="D693" i="3"/>
  <c r="H692" i="3"/>
  <c r="E692" i="3"/>
  <c r="K692" i="3"/>
  <c r="D695" i="2"/>
  <c r="E694" i="2"/>
  <c r="H694" i="2"/>
  <c r="K694" i="2"/>
  <c r="E695" i="1"/>
  <c r="H694" i="1"/>
  <c r="J694" i="1"/>
  <c r="M694" i="1"/>
  <c r="G798" i="4" l="1"/>
  <c r="E693" i="3"/>
  <c r="D694" i="3"/>
  <c r="H693" i="3"/>
  <c r="K693" i="3"/>
  <c r="E695" i="2"/>
  <c r="H695" i="2"/>
  <c r="D696" i="2"/>
  <c r="K695" i="2"/>
  <c r="E696" i="1"/>
  <c r="J695" i="1"/>
  <c r="H695" i="1"/>
  <c r="M695" i="1"/>
  <c r="G799" i="4" l="1"/>
  <c r="E694" i="3"/>
  <c r="H694" i="3"/>
  <c r="D695" i="3"/>
  <c r="K694" i="3"/>
  <c r="H696" i="2"/>
  <c r="E696" i="2"/>
  <c r="D697" i="2"/>
  <c r="K696" i="2"/>
  <c r="H696" i="1"/>
  <c r="J696" i="1"/>
  <c r="E697" i="1"/>
  <c r="M696" i="1"/>
  <c r="G800" i="4" l="1"/>
  <c r="D696" i="3"/>
  <c r="E695" i="3"/>
  <c r="H695" i="3"/>
  <c r="K695" i="3"/>
  <c r="D698" i="2"/>
  <c r="E697" i="2"/>
  <c r="H697" i="2"/>
  <c r="K697" i="2"/>
  <c r="J697" i="1"/>
  <c r="E698" i="1"/>
  <c r="H697" i="1"/>
  <c r="M697" i="1"/>
  <c r="G801" i="4" l="1"/>
  <c r="E696" i="3"/>
  <c r="H696" i="3"/>
  <c r="D697" i="3"/>
  <c r="K696" i="3"/>
  <c r="D699" i="2"/>
  <c r="H698" i="2"/>
  <c r="E698" i="2"/>
  <c r="K698" i="2"/>
  <c r="E699" i="1"/>
  <c r="H698" i="1"/>
  <c r="J698" i="1"/>
  <c r="M698" i="1"/>
  <c r="G802" i="4" l="1"/>
  <c r="H697" i="3"/>
  <c r="E697" i="3"/>
  <c r="D698" i="3"/>
  <c r="K697" i="3"/>
  <c r="E699" i="2"/>
  <c r="H699" i="2"/>
  <c r="D700" i="2"/>
  <c r="K699" i="2"/>
  <c r="H699" i="1"/>
  <c r="J699" i="1"/>
  <c r="M699" i="1"/>
  <c r="E700" i="1"/>
  <c r="G803" i="4" l="1"/>
  <c r="E698" i="3"/>
  <c r="D699" i="3"/>
  <c r="H698" i="3"/>
  <c r="K698" i="3"/>
  <c r="H700" i="2"/>
  <c r="E700" i="2"/>
  <c r="D701" i="2"/>
  <c r="K700" i="2"/>
  <c r="H700" i="1"/>
  <c r="J700" i="1"/>
  <c r="E701" i="1"/>
  <c r="M700" i="1"/>
  <c r="G804" i="4" l="1"/>
  <c r="D700" i="3"/>
  <c r="E699" i="3"/>
  <c r="K699" i="3"/>
  <c r="H699" i="3"/>
  <c r="D702" i="2"/>
  <c r="E701" i="2"/>
  <c r="H701" i="2"/>
  <c r="K701" i="2"/>
  <c r="E702" i="1"/>
  <c r="M701" i="1"/>
  <c r="H701" i="1"/>
  <c r="J701" i="1"/>
  <c r="G805" i="4" l="1"/>
  <c r="H700" i="3"/>
  <c r="E700" i="3"/>
  <c r="D701" i="3"/>
  <c r="K700" i="3"/>
  <c r="D703" i="2"/>
  <c r="H702" i="2"/>
  <c r="E702" i="2"/>
  <c r="K702" i="2"/>
  <c r="H702" i="1"/>
  <c r="J702" i="1"/>
  <c r="M702" i="1"/>
  <c r="E703" i="1"/>
  <c r="G806" i="4" l="1"/>
  <c r="K701" i="3"/>
  <c r="D702" i="3"/>
  <c r="E701" i="3"/>
  <c r="H701" i="3"/>
  <c r="E703" i="2"/>
  <c r="H703" i="2"/>
  <c r="K703" i="2"/>
  <c r="D704" i="2"/>
  <c r="J703" i="1"/>
  <c r="H703" i="1"/>
  <c r="E704" i="1"/>
  <c r="M703" i="1"/>
  <c r="G807" i="4" l="1"/>
  <c r="E702" i="3"/>
  <c r="D703" i="3"/>
  <c r="H702" i="3"/>
  <c r="K702" i="3"/>
  <c r="H704" i="2"/>
  <c r="E704" i="2"/>
  <c r="D705" i="2"/>
  <c r="K704" i="2"/>
  <c r="H704" i="1"/>
  <c r="E705" i="1"/>
  <c r="J704" i="1"/>
  <c r="M704" i="1"/>
  <c r="G808" i="4" l="1"/>
  <c r="H703" i="3"/>
  <c r="E703" i="3"/>
  <c r="D704" i="3"/>
  <c r="K703" i="3"/>
  <c r="D706" i="2"/>
  <c r="H705" i="2"/>
  <c r="E705" i="2"/>
  <c r="K705" i="2"/>
  <c r="H705" i="1"/>
  <c r="E706" i="1"/>
  <c r="J705" i="1"/>
  <c r="M705" i="1"/>
  <c r="G809" i="4" l="1"/>
  <c r="H704" i="3"/>
  <c r="E704" i="3"/>
  <c r="D705" i="3"/>
  <c r="K704" i="3"/>
  <c r="D707" i="2"/>
  <c r="H706" i="2"/>
  <c r="E706" i="2"/>
  <c r="K706" i="2"/>
  <c r="J706" i="1"/>
  <c r="H706" i="1"/>
  <c r="E707" i="1"/>
  <c r="M706" i="1"/>
  <c r="G810" i="4" l="1"/>
  <c r="D706" i="3"/>
  <c r="E705" i="3"/>
  <c r="H705" i="3"/>
  <c r="K705" i="3"/>
  <c r="E707" i="2"/>
  <c r="H707" i="2"/>
  <c r="K707" i="2"/>
  <c r="D708" i="2"/>
  <c r="E708" i="1"/>
  <c r="H707" i="1"/>
  <c r="J707" i="1"/>
  <c r="M707" i="1"/>
  <c r="G811" i="4" l="1"/>
  <c r="E706" i="3"/>
  <c r="H706" i="3"/>
  <c r="D707" i="3"/>
  <c r="K706" i="3"/>
  <c r="H708" i="2"/>
  <c r="E708" i="2"/>
  <c r="D709" i="2"/>
  <c r="K708" i="2"/>
  <c r="H708" i="1"/>
  <c r="E709" i="1"/>
  <c r="J708" i="1"/>
  <c r="M708" i="1"/>
  <c r="G812" i="4" l="1"/>
  <c r="H707" i="3"/>
  <c r="D708" i="3"/>
  <c r="E707" i="3"/>
  <c r="K707" i="3"/>
  <c r="D710" i="2"/>
  <c r="H709" i="2"/>
  <c r="E709" i="2"/>
  <c r="K709" i="2"/>
  <c r="J709" i="1"/>
  <c r="H709" i="1"/>
  <c r="E710" i="1"/>
  <c r="M709" i="1"/>
  <c r="G813" i="4" l="1"/>
  <c r="D709" i="3"/>
  <c r="H708" i="3"/>
  <c r="E708" i="3"/>
  <c r="K708" i="3"/>
  <c r="D711" i="2"/>
  <c r="E710" i="2"/>
  <c r="H710" i="2"/>
  <c r="K710" i="2"/>
  <c r="E711" i="1"/>
  <c r="J710" i="1"/>
  <c r="H710" i="1"/>
  <c r="M710" i="1"/>
  <c r="G814" i="4" l="1"/>
  <c r="E709" i="3"/>
  <c r="D710" i="3"/>
  <c r="H709" i="3"/>
  <c r="K709" i="3"/>
  <c r="E711" i="2"/>
  <c r="H711" i="2"/>
  <c r="D712" i="2"/>
  <c r="K711" i="2"/>
  <c r="E712" i="1"/>
  <c r="J711" i="1"/>
  <c r="H711" i="1"/>
  <c r="M711" i="1"/>
  <c r="G815" i="4" l="1"/>
  <c r="E710" i="3"/>
  <c r="H710" i="3"/>
  <c r="D711" i="3"/>
  <c r="K710" i="3"/>
  <c r="H712" i="2"/>
  <c r="E712" i="2"/>
  <c r="D713" i="2"/>
  <c r="K712" i="2"/>
  <c r="H712" i="1"/>
  <c r="J712" i="1"/>
  <c r="E713" i="1"/>
  <c r="M712" i="1"/>
  <c r="G816" i="4" l="1"/>
  <c r="D712" i="3"/>
  <c r="E711" i="3"/>
  <c r="K711" i="3"/>
  <c r="H711" i="3"/>
  <c r="D714" i="2"/>
  <c r="E713" i="2"/>
  <c r="H713" i="2"/>
  <c r="K713" i="2"/>
  <c r="J713" i="1"/>
  <c r="E714" i="1"/>
  <c r="H713" i="1"/>
  <c r="M713" i="1"/>
  <c r="G817" i="4" l="1"/>
  <c r="E712" i="3"/>
  <c r="H712" i="3"/>
  <c r="D713" i="3"/>
  <c r="K712" i="3"/>
  <c r="D715" i="2"/>
  <c r="H714" i="2"/>
  <c r="E714" i="2"/>
  <c r="K714" i="2"/>
  <c r="E715" i="1"/>
  <c r="H714" i="1"/>
  <c r="J714" i="1"/>
  <c r="M714" i="1"/>
  <c r="G818" i="4" l="1"/>
  <c r="H713" i="3"/>
  <c r="E713" i="3"/>
  <c r="D714" i="3"/>
  <c r="K713" i="3"/>
  <c r="E715" i="2"/>
  <c r="H715" i="2"/>
  <c r="D716" i="2"/>
  <c r="K715" i="2"/>
  <c r="H715" i="1"/>
  <c r="J715" i="1"/>
  <c r="E716" i="1"/>
  <c r="M715" i="1"/>
  <c r="G819" i="4" l="1"/>
  <c r="E714" i="3"/>
  <c r="D715" i="3"/>
  <c r="H714" i="3"/>
  <c r="K714" i="3"/>
  <c r="H716" i="2"/>
  <c r="E716" i="2"/>
  <c r="D717" i="2"/>
  <c r="K716" i="2"/>
  <c r="H716" i="1"/>
  <c r="J716" i="1"/>
  <c r="E717" i="1"/>
  <c r="M716" i="1"/>
  <c r="G820" i="4" l="1"/>
  <c r="D716" i="3"/>
  <c r="E715" i="3"/>
  <c r="K715" i="3"/>
  <c r="H715" i="3"/>
  <c r="D718" i="2"/>
  <c r="E717" i="2"/>
  <c r="H717" i="2"/>
  <c r="K717" i="2"/>
  <c r="E718" i="1"/>
  <c r="H717" i="1"/>
  <c r="J717" i="1"/>
  <c r="M717" i="1"/>
  <c r="G821" i="4" l="1"/>
  <c r="H716" i="3"/>
  <c r="E716" i="3"/>
  <c r="D717" i="3"/>
  <c r="K716" i="3"/>
  <c r="D719" i="2"/>
  <c r="H718" i="2"/>
  <c r="E718" i="2"/>
  <c r="K718" i="2"/>
  <c r="H718" i="1"/>
  <c r="J718" i="1"/>
  <c r="E719" i="1"/>
  <c r="M718" i="1"/>
  <c r="G822" i="4" l="1"/>
  <c r="K717" i="3"/>
  <c r="D718" i="3"/>
  <c r="E717" i="3"/>
  <c r="H717" i="3"/>
  <c r="E719" i="2"/>
  <c r="H719" i="2"/>
  <c r="K719" i="2"/>
  <c r="D720" i="2"/>
  <c r="J719" i="1"/>
  <c r="H719" i="1"/>
  <c r="E720" i="1"/>
  <c r="M719" i="1"/>
  <c r="G823" i="4" l="1"/>
  <c r="E718" i="3"/>
  <c r="D719" i="3"/>
  <c r="H718" i="3"/>
  <c r="K718" i="3"/>
  <c r="H720" i="2"/>
  <c r="E720" i="2"/>
  <c r="D721" i="2"/>
  <c r="K720" i="2"/>
  <c r="H720" i="1"/>
  <c r="E721" i="1"/>
  <c r="J720" i="1"/>
  <c r="M720" i="1"/>
  <c r="G824" i="4" l="1"/>
  <c r="H719" i="3"/>
  <c r="E719" i="3"/>
  <c r="D720" i="3"/>
  <c r="K719" i="3"/>
  <c r="D722" i="2"/>
  <c r="H721" i="2"/>
  <c r="E721" i="2"/>
  <c r="K721" i="2"/>
  <c r="H721" i="1"/>
  <c r="J721" i="1"/>
  <c r="E722" i="1"/>
  <c r="M721" i="1"/>
  <c r="G825" i="4" l="1"/>
  <c r="H720" i="3"/>
  <c r="E720" i="3"/>
  <c r="D721" i="3"/>
  <c r="K720" i="3"/>
  <c r="D723" i="2"/>
  <c r="H722" i="2"/>
  <c r="E722" i="2"/>
  <c r="K722" i="2"/>
  <c r="J722" i="1"/>
  <c r="H722" i="1"/>
  <c r="E723" i="1"/>
  <c r="M722" i="1"/>
  <c r="G826" i="4" l="1"/>
  <c r="D722" i="3"/>
  <c r="E721" i="3"/>
  <c r="H721" i="3"/>
  <c r="K721" i="3"/>
  <c r="E723" i="2"/>
  <c r="H723" i="2"/>
  <c r="K723" i="2"/>
  <c r="D724" i="2"/>
  <c r="E724" i="1"/>
  <c r="J723" i="1"/>
  <c r="H723" i="1"/>
  <c r="M723" i="1"/>
  <c r="G827" i="4" l="1"/>
  <c r="E722" i="3"/>
  <c r="H722" i="3"/>
  <c r="D723" i="3"/>
  <c r="K722" i="3"/>
  <c r="H724" i="2"/>
  <c r="E724" i="2"/>
  <c r="D725" i="2"/>
  <c r="K724" i="2"/>
  <c r="H724" i="1"/>
  <c r="E725" i="1"/>
  <c r="J724" i="1"/>
  <c r="M724" i="1"/>
  <c r="G828" i="4" l="1"/>
  <c r="H723" i="3"/>
  <c r="D724" i="3"/>
  <c r="E723" i="3"/>
  <c r="K723" i="3"/>
  <c r="D726" i="2"/>
  <c r="H725" i="2"/>
  <c r="E725" i="2"/>
  <c r="K725" i="2"/>
  <c r="J725" i="1"/>
  <c r="H725" i="1"/>
  <c r="E726" i="1"/>
  <c r="M725" i="1"/>
  <c r="G829" i="4" l="1"/>
  <c r="D725" i="3"/>
  <c r="H724" i="3"/>
  <c r="E724" i="3"/>
  <c r="K724" i="3"/>
  <c r="D727" i="2"/>
  <c r="E726" i="2"/>
  <c r="H726" i="2"/>
  <c r="K726" i="2"/>
  <c r="E727" i="1"/>
  <c r="H726" i="1"/>
  <c r="J726" i="1"/>
  <c r="M726" i="1"/>
  <c r="G830" i="4" l="1"/>
  <c r="E725" i="3"/>
  <c r="D726" i="3"/>
  <c r="H725" i="3"/>
  <c r="K725" i="3"/>
  <c r="E727" i="2"/>
  <c r="H727" i="2"/>
  <c r="D728" i="2"/>
  <c r="K727" i="2"/>
  <c r="E728" i="1"/>
  <c r="M727" i="1"/>
  <c r="J727" i="1"/>
  <c r="H727" i="1"/>
  <c r="G831" i="4" l="1"/>
  <c r="E726" i="3"/>
  <c r="H726" i="3"/>
  <c r="D727" i="3"/>
  <c r="K726" i="3"/>
  <c r="H728" i="2"/>
  <c r="E728" i="2"/>
  <c r="D729" i="2"/>
  <c r="K728" i="2"/>
  <c r="H728" i="1"/>
  <c r="J728" i="1"/>
  <c r="M728" i="1"/>
  <c r="E729" i="1"/>
  <c r="G832" i="4" l="1"/>
  <c r="D728" i="3"/>
  <c r="E727" i="3"/>
  <c r="H727" i="3"/>
  <c r="K727" i="3"/>
  <c r="D730" i="2"/>
  <c r="E729" i="2"/>
  <c r="H729" i="2"/>
  <c r="K729" i="2"/>
  <c r="J729" i="1"/>
  <c r="E730" i="1"/>
  <c r="H729" i="1"/>
  <c r="M729" i="1"/>
  <c r="G833" i="4" l="1"/>
  <c r="E728" i="3"/>
  <c r="H728" i="3"/>
  <c r="D729" i="3"/>
  <c r="K728" i="3"/>
  <c r="D731" i="2"/>
  <c r="H730" i="2"/>
  <c r="E730" i="2"/>
  <c r="K730" i="2"/>
  <c r="E731" i="1"/>
  <c r="J730" i="1"/>
  <c r="H730" i="1"/>
  <c r="M730" i="1"/>
  <c r="G834" i="4" l="1"/>
  <c r="H729" i="3"/>
  <c r="E729" i="3"/>
  <c r="D730" i="3"/>
  <c r="K729" i="3"/>
  <c r="E731" i="2"/>
  <c r="H731" i="2"/>
  <c r="D732" i="2"/>
  <c r="K731" i="2"/>
  <c r="H731" i="1"/>
  <c r="J731" i="1"/>
  <c r="E732" i="1"/>
  <c r="M731" i="1"/>
  <c r="G835" i="4" l="1"/>
  <c r="E730" i="3"/>
  <c r="D731" i="3"/>
  <c r="H730" i="3"/>
  <c r="K730" i="3"/>
  <c r="H732" i="2"/>
  <c r="E732" i="2"/>
  <c r="D733" i="2"/>
  <c r="K732" i="2"/>
  <c r="H732" i="1"/>
  <c r="J732" i="1"/>
  <c r="E733" i="1"/>
  <c r="M732" i="1"/>
  <c r="G836" i="4" l="1"/>
  <c r="D732" i="3"/>
  <c r="E731" i="3"/>
  <c r="K731" i="3"/>
  <c r="H731" i="3"/>
  <c r="D734" i="2"/>
  <c r="E733" i="2"/>
  <c r="H733" i="2"/>
  <c r="K733" i="2"/>
  <c r="E734" i="1"/>
  <c r="H733" i="1"/>
  <c r="M733" i="1"/>
  <c r="J733" i="1"/>
  <c r="G837" i="4" l="1"/>
  <c r="H732" i="3"/>
  <c r="E732" i="3"/>
  <c r="D733" i="3"/>
  <c r="K732" i="3"/>
  <c r="D735" i="2"/>
  <c r="H734" i="2"/>
  <c r="E734" i="2"/>
  <c r="K734" i="2"/>
  <c r="H734" i="1"/>
  <c r="J734" i="1"/>
  <c r="E735" i="1"/>
  <c r="M734" i="1"/>
  <c r="G838" i="4" l="1"/>
  <c r="K733" i="3"/>
  <c r="D734" i="3"/>
  <c r="E733" i="3"/>
  <c r="H733" i="3"/>
  <c r="E735" i="2"/>
  <c r="H735" i="2"/>
  <c r="K735" i="2"/>
  <c r="D736" i="2"/>
  <c r="J735" i="1"/>
  <c r="H735" i="1"/>
  <c r="E736" i="1"/>
  <c r="M735" i="1"/>
  <c r="G839" i="4" l="1"/>
  <c r="E734" i="3"/>
  <c r="D735" i="3"/>
  <c r="H734" i="3"/>
  <c r="K734" i="3"/>
  <c r="H736" i="2"/>
  <c r="E736" i="2"/>
  <c r="D737" i="2"/>
  <c r="K736" i="2"/>
  <c r="H736" i="1"/>
  <c r="E737" i="1"/>
  <c r="J736" i="1"/>
  <c r="M736" i="1"/>
  <c r="G840" i="4" l="1"/>
  <c r="H735" i="3"/>
  <c r="E735" i="3"/>
  <c r="D736" i="3"/>
  <c r="K735" i="3"/>
  <c r="D738" i="2"/>
  <c r="H737" i="2"/>
  <c r="E737" i="2"/>
  <c r="K737" i="2"/>
  <c r="H737" i="1"/>
  <c r="M737" i="1"/>
  <c r="J737" i="1"/>
  <c r="E738" i="1"/>
  <c r="G841" i="4" l="1"/>
  <c r="H736" i="3"/>
  <c r="E736" i="3"/>
  <c r="D737" i="3"/>
  <c r="K736" i="3"/>
  <c r="D739" i="2"/>
  <c r="H738" i="2"/>
  <c r="E738" i="2"/>
  <c r="K738" i="2"/>
  <c r="J738" i="1"/>
  <c r="H738" i="1"/>
  <c r="E739" i="1"/>
  <c r="M738" i="1"/>
  <c r="G842" i="4" l="1"/>
  <c r="D738" i="3"/>
  <c r="E737" i="3"/>
  <c r="H737" i="3"/>
  <c r="K737" i="3"/>
  <c r="E739" i="2"/>
  <c r="H739" i="2"/>
  <c r="K739" i="2"/>
  <c r="D740" i="2"/>
  <c r="E740" i="1"/>
  <c r="J739" i="1"/>
  <c r="H739" i="1"/>
  <c r="M739" i="1"/>
  <c r="G843" i="4" l="1"/>
  <c r="E738" i="3"/>
  <c r="H738" i="3"/>
  <c r="D739" i="3"/>
  <c r="K738" i="3"/>
  <c r="H740" i="2"/>
  <c r="E740" i="2"/>
  <c r="D741" i="2"/>
  <c r="K740" i="2"/>
  <c r="H740" i="1"/>
  <c r="E741" i="1"/>
  <c r="J740" i="1"/>
  <c r="M740" i="1"/>
  <c r="G844" i="4" l="1"/>
  <c r="H739" i="3"/>
  <c r="D740" i="3"/>
  <c r="E739" i="3"/>
  <c r="K739" i="3"/>
  <c r="E741" i="2"/>
  <c r="D742" i="2"/>
  <c r="H741" i="2"/>
  <c r="K741" i="2"/>
  <c r="J741" i="1"/>
  <c r="H741" i="1"/>
  <c r="E742" i="1"/>
  <c r="M741" i="1"/>
  <c r="G845" i="4" l="1"/>
  <c r="D741" i="3"/>
  <c r="H740" i="3"/>
  <c r="E740" i="3"/>
  <c r="K740" i="3"/>
  <c r="E742" i="2"/>
  <c r="H742" i="2"/>
  <c r="K742" i="2"/>
  <c r="D743" i="2"/>
  <c r="E743" i="1"/>
  <c r="J742" i="1"/>
  <c r="H742" i="1"/>
  <c r="M742" i="1"/>
  <c r="G846" i="4" l="1"/>
  <c r="E741" i="3"/>
  <c r="H741" i="3"/>
  <c r="D742" i="3"/>
  <c r="K741" i="3"/>
  <c r="H743" i="2"/>
  <c r="E743" i="2"/>
  <c r="D744" i="2"/>
  <c r="K743" i="2"/>
  <c r="E744" i="1"/>
  <c r="J743" i="1"/>
  <c r="H743" i="1"/>
  <c r="M743" i="1"/>
  <c r="G847" i="4" l="1"/>
  <c r="E742" i="3"/>
  <c r="H742" i="3"/>
  <c r="D743" i="3"/>
  <c r="K742" i="3"/>
  <c r="D745" i="2"/>
  <c r="H744" i="2"/>
  <c r="E744" i="2"/>
  <c r="K744" i="2"/>
  <c r="H744" i="1"/>
  <c r="J744" i="1"/>
  <c r="M744" i="1"/>
  <c r="E745" i="1"/>
  <c r="G848" i="4" l="1"/>
  <c r="D744" i="3"/>
  <c r="K743" i="3"/>
  <c r="H743" i="3"/>
  <c r="E743" i="3"/>
  <c r="E745" i="2"/>
  <c r="D746" i="2"/>
  <c r="H745" i="2"/>
  <c r="K745" i="2"/>
  <c r="J745" i="1"/>
  <c r="E746" i="1"/>
  <c r="H745" i="1"/>
  <c r="M745" i="1"/>
  <c r="G849" i="4" l="1"/>
  <c r="E744" i="3"/>
  <c r="H744" i="3"/>
  <c r="D745" i="3"/>
  <c r="K744" i="3"/>
  <c r="H746" i="2"/>
  <c r="E746" i="2"/>
  <c r="D747" i="2"/>
  <c r="K746" i="2"/>
  <c r="E747" i="1"/>
  <c r="M746" i="1"/>
  <c r="J746" i="1"/>
  <c r="H746" i="1"/>
  <c r="G850" i="4" l="1"/>
  <c r="H745" i="3"/>
  <c r="E745" i="3"/>
  <c r="K745" i="3"/>
  <c r="D746" i="3"/>
  <c r="D748" i="2"/>
  <c r="E747" i="2"/>
  <c r="H747" i="2"/>
  <c r="K747" i="2"/>
  <c r="H747" i="1"/>
  <c r="J747" i="1"/>
  <c r="E748" i="1"/>
  <c r="M747" i="1"/>
  <c r="G851" i="4" l="1"/>
  <c r="E746" i="3"/>
  <c r="D747" i="3"/>
  <c r="H746" i="3"/>
  <c r="K746" i="3"/>
  <c r="D749" i="2"/>
  <c r="H748" i="2"/>
  <c r="E748" i="2"/>
  <c r="K748" i="2"/>
  <c r="H748" i="1"/>
  <c r="J748" i="1"/>
  <c r="E749" i="1"/>
  <c r="M748" i="1"/>
  <c r="G852" i="4" l="1"/>
  <c r="E747" i="3"/>
  <c r="K747" i="3"/>
  <c r="H747" i="3"/>
  <c r="D748" i="3"/>
  <c r="E749" i="2"/>
  <c r="H749" i="2"/>
  <c r="K749" i="2"/>
  <c r="D750" i="2"/>
  <c r="E750" i="1"/>
  <c r="J749" i="1"/>
  <c r="H749" i="1"/>
  <c r="M749" i="1"/>
  <c r="G853" i="4" l="1"/>
  <c r="H748" i="3"/>
  <c r="E748" i="3"/>
  <c r="D749" i="3"/>
  <c r="K748" i="3"/>
  <c r="H750" i="2"/>
  <c r="D751" i="2"/>
  <c r="E750" i="2"/>
  <c r="K750" i="2"/>
  <c r="H750" i="1"/>
  <c r="J750" i="1"/>
  <c r="E751" i="1"/>
  <c r="M750" i="1"/>
  <c r="G854" i="4" l="1"/>
  <c r="K749" i="3"/>
  <c r="D750" i="3"/>
  <c r="H749" i="3"/>
  <c r="E749" i="3"/>
  <c r="D752" i="2"/>
  <c r="K751" i="2"/>
  <c r="H751" i="2"/>
  <c r="E751" i="2"/>
  <c r="J751" i="1"/>
  <c r="H751" i="1"/>
  <c r="E752" i="1"/>
  <c r="M751" i="1"/>
  <c r="G855" i="4" l="1"/>
  <c r="E750" i="3"/>
  <c r="D751" i="3"/>
  <c r="H750" i="3"/>
  <c r="K750" i="3"/>
  <c r="E752" i="2"/>
  <c r="H752" i="2"/>
  <c r="D753" i="2"/>
  <c r="K752" i="2"/>
  <c r="H752" i="1"/>
  <c r="E753" i="1"/>
  <c r="J752" i="1"/>
  <c r="M752" i="1"/>
  <c r="G856" i="4" l="1"/>
  <c r="H751" i="3"/>
  <c r="E751" i="3"/>
  <c r="D752" i="3"/>
  <c r="K751" i="3"/>
  <c r="E753" i="2"/>
  <c r="H753" i="2"/>
  <c r="D754" i="2"/>
  <c r="K753" i="2"/>
  <c r="H753" i="1"/>
  <c r="E754" i="1"/>
  <c r="M753" i="1"/>
  <c r="J753" i="1"/>
  <c r="G857" i="4" l="1"/>
  <c r="D753" i="3"/>
  <c r="H752" i="3"/>
  <c r="E752" i="3"/>
  <c r="K752" i="3"/>
  <c r="D755" i="2"/>
  <c r="E754" i="2"/>
  <c r="H754" i="2"/>
  <c r="K754" i="2"/>
  <c r="J754" i="1"/>
  <c r="H754" i="1"/>
  <c r="E755" i="1"/>
  <c r="M754" i="1"/>
  <c r="G858" i="4" l="1"/>
  <c r="D754" i="3"/>
  <c r="H753" i="3"/>
  <c r="E753" i="3"/>
  <c r="K753" i="3"/>
  <c r="E755" i="2"/>
  <c r="H755" i="2"/>
  <c r="D756" i="2"/>
  <c r="K755" i="2"/>
  <c r="E756" i="1"/>
  <c r="J755" i="1"/>
  <c r="H755" i="1"/>
  <c r="M755" i="1"/>
  <c r="G859" i="4" l="1"/>
  <c r="E754" i="3"/>
  <c r="H754" i="3"/>
  <c r="K754" i="3"/>
  <c r="D755" i="3"/>
  <c r="H756" i="2"/>
  <c r="E756" i="2"/>
  <c r="K756" i="2"/>
  <c r="D757" i="2"/>
  <c r="H756" i="1"/>
  <c r="J756" i="1"/>
  <c r="M756" i="1"/>
  <c r="E757" i="1"/>
  <c r="G860" i="4" l="1"/>
  <c r="H755" i="3"/>
  <c r="D756" i="3"/>
  <c r="E755" i="3"/>
  <c r="K755" i="3"/>
  <c r="E757" i="2"/>
  <c r="D758" i="2"/>
  <c r="H757" i="2"/>
  <c r="K757" i="2"/>
  <c r="J757" i="1"/>
  <c r="H757" i="1"/>
  <c r="E758" i="1"/>
  <c r="M757" i="1"/>
  <c r="G861" i="4" l="1"/>
  <c r="D757" i="3"/>
  <c r="H756" i="3"/>
  <c r="E756" i="3"/>
  <c r="K756" i="3"/>
  <c r="E758" i="2"/>
  <c r="K758" i="2"/>
  <c r="H758" i="2"/>
  <c r="D759" i="2"/>
  <c r="E759" i="1"/>
  <c r="J758" i="1"/>
  <c r="H758" i="1"/>
  <c r="M758" i="1"/>
  <c r="G862" i="4" l="1"/>
  <c r="E757" i="3"/>
  <c r="H757" i="3"/>
  <c r="D758" i="3"/>
  <c r="K757" i="3"/>
  <c r="H759" i="2"/>
  <c r="E759" i="2"/>
  <c r="D760" i="2"/>
  <c r="K759" i="2"/>
  <c r="E760" i="1"/>
  <c r="J759" i="1"/>
  <c r="H759" i="1"/>
  <c r="M759" i="1"/>
  <c r="G863" i="4" l="1"/>
  <c r="E758" i="3"/>
  <c r="H758" i="3"/>
  <c r="D759" i="3"/>
  <c r="K758" i="3"/>
  <c r="D761" i="2"/>
  <c r="H760" i="2"/>
  <c r="E760" i="2"/>
  <c r="K760" i="2"/>
  <c r="H760" i="1"/>
  <c r="J760" i="1"/>
  <c r="M760" i="1"/>
  <c r="E761" i="1"/>
  <c r="G864" i="4" l="1"/>
  <c r="D760" i="3"/>
  <c r="E759" i="3"/>
  <c r="K759" i="3"/>
  <c r="H759" i="3"/>
  <c r="E761" i="2"/>
  <c r="D762" i="2"/>
  <c r="H761" i="2"/>
  <c r="K761" i="2"/>
  <c r="J761" i="1"/>
  <c r="H761" i="1"/>
  <c r="E762" i="1"/>
  <c r="M761" i="1"/>
  <c r="G865" i="4" l="1"/>
  <c r="E760" i="3"/>
  <c r="H760" i="3"/>
  <c r="D761" i="3"/>
  <c r="K760" i="3"/>
  <c r="H762" i="2"/>
  <c r="E762" i="2"/>
  <c r="D763" i="2"/>
  <c r="K762" i="2"/>
  <c r="E763" i="1"/>
  <c r="J762" i="1"/>
  <c r="H762" i="1"/>
  <c r="M762" i="1"/>
  <c r="G866" i="4" l="1"/>
  <c r="H761" i="3"/>
  <c r="E761" i="3"/>
  <c r="K761" i="3"/>
  <c r="D762" i="3"/>
  <c r="D764" i="2"/>
  <c r="H763" i="2"/>
  <c r="E763" i="2"/>
  <c r="K763" i="2"/>
  <c r="E764" i="1"/>
  <c r="H763" i="1"/>
  <c r="J763" i="1"/>
  <c r="M763" i="1"/>
  <c r="G867" i="4" l="1"/>
  <c r="E762" i="3"/>
  <c r="D763" i="3"/>
  <c r="H762" i="3"/>
  <c r="K762" i="3"/>
  <c r="D765" i="2"/>
  <c r="E764" i="2"/>
  <c r="H764" i="2"/>
  <c r="K764" i="2"/>
  <c r="H764" i="1"/>
  <c r="J764" i="1"/>
  <c r="E765" i="1"/>
  <c r="M764" i="1"/>
  <c r="G868" i="4" l="1"/>
  <c r="E763" i="3"/>
  <c r="K763" i="3"/>
  <c r="H763" i="3"/>
  <c r="D764" i="3"/>
  <c r="E765" i="2"/>
  <c r="H765" i="2"/>
  <c r="D766" i="2"/>
  <c r="K765" i="2"/>
  <c r="J765" i="1"/>
  <c r="H765" i="1"/>
  <c r="E766" i="1"/>
  <c r="M765" i="1"/>
  <c r="G869" i="4" l="1"/>
  <c r="H764" i="3"/>
  <c r="E764" i="3"/>
  <c r="D765" i="3"/>
  <c r="K764" i="3"/>
  <c r="H766" i="2"/>
  <c r="D767" i="2"/>
  <c r="E766" i="2"/>
  <c r="K766" i="2"/>
  <c r="E767" i="1"/>
  <c r="H766" i="1"/>
  <c r="J766" i="1"/>
  <c r="M766" i="1"/>
  <c r="G870" i="4" l="1"/>
  <c r="D766" i="3"/>
  <c r="E765" i="3"/>
  <c r="H765" i="3"/>
  <c r="K765" i="3"/>
  <c r="D768" i="2"/>
  <c r="H767" i="2"/>
  <c r="E767" i="2"/>
  <c r="K767" i="2"/>
  <c r="E768" i="1"/>
  <c r="J767" i="1"/>
  <c r="H767" i="1"/>
  <c r="M767" i="1"/>
  <c r="G871" i="4" l="1"/>
  <c r="E766" i="3"/>
  <c r="H766" i="3"/>
  <c r="D767" i="3"/>
  <c r="K766" i="3"/>
  <c r="E768" i="2"/>
  <c r="H768" i="2"/>
  <c r="D769" i="2"/>
  <c r="K768" i="2"/>
  <c r="H768" i="1"/>
  <c r="J768" i="1"/>
  <c r="E769" i="1"/>
  <c r="M768" i="1"/>
  <c r="G872" i="4" l="1"/>
  <c r="H767" i="3"/>
  <c r="D768" i="3"/>
  <c r="E767" i="3"/>
  <c r="K767" i="3"/>
  <c r="E769" i="2"/>
  <c r="H769" i="2"/>
  <c r="D770" i="2"/>
  <c r="K769" i="2"/>
  <c r="J769" i="1"/>
  <c r="H769" i="1"/>
  <c r="E770" i="1"/>
  <c r="M769" i="1"/>
  <c r="G873" i="4" l="1"/>
  <c r="E768" i="3"/>
  <c r="H768" i="3"/>
  <c r="D769" i="3"/>
  <c r="K768" i="3"/>
  <c r="D771" i="2"/>
  <c r="K770" i="2"/>
  <c r="H770" i="2"/>
  <c r="E770" i="2"/>
  <c r="E771" i="1"/>
  <c r="H770" i="1"/>
  <c r="J770" i="1"/>
  <c r="M770" i="1"/>
  <c r="G874" i="4" l="1"/>
  <c r="D770" i="3"/>
  <c r="H769" i="3"/>
  <c r="E769" i="3"/>
  <c r="K769" i="3"/>
  <c r="E771" i="2"/>
  <c r="H771" i="2"/>
  <c r="D772" i="2"/>
  <c r="K771" i="2"/>
  <c r="E772" i="1"/>
  <c r="J771" i="1"/>
  <c r="H771" i="1"/>
  <c r="M771" i="1"/>
  <c r="G875" i="4" l="1"/>
  <c r="E770" i="3"/>
  <c r="D771" i="3"/>
  <c r="H770" i="3"/>
  <c r="K770" i="3"/>
  <c r="H772" i="2"/>
  <c r="E772" i="2"/>
  <c r="K772" i="2"/>
  <c r="D773" i="2"/>
  <c r="H772" i="1"/>
  <c r="J772" i="1"/>
  <c r="M772" i="1"/>
  <c r="E773" i="1"/>
  <c r="G876" i="4" l="1"/>
  <c r="H771" i="3"/>
  <c r="E771" i="3"/>
  <c r="K771" i="3"/>
  <c r="D772" i="3"/>
  <c r="E773" i="2"/>
  <c r="D774" i="2"/>
  <c r="H773" i="2"/>
  <c r="K773" i="2"/>
  <c r="J773" i="1"/>
  <c r="H773" i="1"/>
  <c r="E774" i="1"/>
  <c r="M773" i="1"/>
  <c r="G877" i="4" l="1"/>
  <c r="D773" i="3"/>
  <c r="H772" i="3"/>
  <c r="E772" i="3"/>
  <c r="K772" i="3"/>
  <c r="E774" i="2"/>
  <c r="D775" i="2"/>
  <c r="K774" i="2"/>
  <c r="H774" i="2"/>
  <c r="E775" i="1"/>
  <c r="J774" i="1"/>
  <c r="H774" i="1"/>
  <c r="M774" i="1"/>
  <c r="G878" i="4" l="1"/>
  <c r="D774" i="3"/>
  <c r="E773" i="3"/>
  <c r="H773" i="3"/>
  <c r="K773" i="3"/>
  <c r="H775" i="2"/>
  <c r="E775" i="2"/>
  <c r="D776" i="2"/>
  <c r="K775" i="2"/>
  <c r="E776" i="1"/>
  <c r="J775" i="1"/>
  <c r="H775" i="1"/>
  <c r="M775" i="1"/>
  <c r="G879" i="4" l="1"/>
  <c r="E774" i="3"/>
  <c r="H774" i="3"/>
  <c r="D775" i="3"/>
  <c r="K774" i="3"/>
  <c r="K776" i="2"/>
  <c r="D777" i="2"/>
  <c r="H776" i="2"/>
  <c r="E776" i="2"/>
  <c r="H776" i="1"/>
  <c r="J776" i="1"/>
  <c r="M776" i="1"/>
  <c r="E777" i="1"/>
  <c r="G880" i="4" l="1"/>
  <c r="H775" i="3"/>
  <c r="D776" i="3"/>
  <c r="E775" i="3"/>
  <c r="K775" i="3"/>
  <c r="E777" i="2"/>
  <c r="D778" i="2"/>
  <c r="K777" i="2"/>
  <c r="H777" i="2"/>
  <c r="J777" i="1"/>
  <c r="H777" i="1"/>
  <c r="E778" i="1"/>
  <c r="M777" i="1"/>
  <c r="G881" i="4" l="1"/>
  <c r="H776" i="3"/>
  <c r="E776" i="3"/>
  <c r="D777" i="3"/>
  <c r="K776" i="3"/>
  <c r="H778" i="2"/>
  <c r="E778" i="2"/>
  <c r="D779" i="2"/>
  <c r="K778" i="2"/>
  <c r="E779" i="1"/>
  <c r="J778" i="1"/>
  <c r="H778" i="1"/>
  <c r="M778" i="1"/>
  <c r="G882" i="4" l="1"/>
  <c r="D778" i="3"/>
  <c r="K777" i="3"/>
  <c r="E777" i="3"/>
  <c r="H777" i="3"/>
  <c r="D780" i="2"/>
  <c r="H779" i="2"/>
  <c r="E779" i="2"/>
  <c r="K779" i="2"/>
  <c r="E780" i="1"/>
  <c r="H779" i="1"/>
  <c r="J779" i="1"/>
  <c r="M779" i="1"/>
  <c r="G883" i="4" l="1"/>
  <c r="E778" i="3"/>
  <c r="H778" i="3"/>
  <c r="D779" i="3"/>
  <c r="K778" i="3"/>
  <c r="E780" i="2"/>
  <c r="H780" i="2"/>
  <c r="D781" i="2"/>
  <c r="K780" i="2"/>
  <c r="H780" i="1"/>
  <c r="J780" i="1"/>
  <c r="E781" i="1"/>
  <c r="M780" i="1"/>
  <c r="G884" i="4" l="1"/>
  <c r="H779" i="3"/>
  <c r="E779" i="3"/>
  <c r="D780" i="3"/>
  <c r="K779" i="3"/>
  <c r="H781" i="2"/>
  <c r="E781" i="2"/>
  <c r="D782" i="2"/>
  <c r="K781" i="2"/>
  <c r="J781" i="1"/>
  <c r="H781" i="1"/>
  <c r="E782" i="1"/>
  <c r="M781" i="1"/>
  <c r="G885" i="4" l="1"/>
  <c r="D781" i="3"/>
  <c r="H780" i="3"/>
  <c r="E780" i="3"/>
  <c r="K780" i="3"/>
  <c r="D783" i="2"/>
  <c r="H782" i="2"/>
  <c r="E782" i="2"/>
  <c r="K782" i="2"/>
  <c r="E783" i="1"/>
  <c r="H782" i="1"/>
  <c r="J782" i="1"/>
  <c r="M782" i="1"/>
  <c r="G886" i="4" l="1"/>
  <c r="D782" i="3"/>
  <c r="H781" i="3"/>
  <c r="E781" i="3"/>
  <c r="K781" i="3"/>
  <c r="D784" i="2"/>
  <c r="H783" i="2"/>
  <c r="E783" i="2"/>
  <c r="K783" i="2"/>
  <c r="E784" i="1"/>
  <c r="J783" i="1"/>
  <c r="H783" i="1"/>
  <c r="M783" i="1"/>
  <c r="G887" i="4" l="1"/>
  <c r="E782" i="3"/>
  <c r="D783" i="3"/>
  <c r="H782" i="3"/>
  <c r="K782" i="3"/>
  <c r="D785" i="2"/>
  <c r="H784" i="2"/>
  <c r="E784" i="2"/>
  <c r="K784" i="2"/>
  <c r="H784" i="1"/>
  <c r="J784" i="1"/>
  <c r="E785" i="1"/>
  <c r="M784" i="1"/>
  <c r="G888" i="4" l="1"/>
  <c r="H783" i="3"/>
  <c r="E783" i="3"/>
  <c r="K783" i="3"/>
  <c r="D784" i="3"/>
  <c r="H785" i="2"/>
  <c r="E785" i="2"/>
  <c r="D786" i="2"/>
  <c r="K785" i="2"/>
  <c r="J785" i="1"/>
  <c r="H785" i="1"/>
  <c r="E786" i="1"/>
  <c r="M785" i="1"/>
  <c r="G889" i="4" l="1"/>
  <c r="H784" i="3"/>
  <c r="D785" i="3"/>
  <c r="E784" i="3"/>
  <c r="K784" i="3"/>
  <c r="D787" i="2"/>
  <c r="H786" i="2"/>
  <c r="E786" i="2"/>
  <c r="K786" i="2"/>
  <c r="E787" i="1"/>
  <c r="H786" i="1"/>
  <c r="J786" i="1"/>
  <c r="M786" i="1"/>
  <c r="G890" i="4" l="1"/>
  <c r="D786" i="3"/>
  <c r="E785" i="3"/>
  <c r="H785" i="3"/>
  <c r="K785" i="3"/>
  <c r="D788" i="2"/>
  <c r="E787" i="2"/>
  <c r="H787" i="2"/>
  <c r="K787" i="2"/>
  <c r="E788" i="1"/>
  <c r="H787" i="1"/>
  <c r="J787" i="1"/>
  <c r="M787" i="1"/>
  <c r="G891" i="4" l="1"/>
  <c r="E786" i="3"/>
  <c r="H786" i="3"/>
  <c r="D787" i="3"/>
  <c r="K786" i="3"/>
  <c r="H788" i="2"/>
  <c r="E788" i="2"/>
  <c r="K788" i="2"/>
  <c r="D789" i="2"/>
  <c r="H788" i="1"/>
  <c r="J788" i="1"/>
  <c r="M788" i="1"/>
  <c r="E789" i="1"/>
  <c r="G892" i="4" l="1"/>
  <c r="H787" i="3"/>
  <c r="D788" i="3"/>
  <c r="E787" i="3"/>
  <c r="K787" i="3"/>
  <c r="H789" i="2"/>
  <c r="E789" i="2"/>
  <c r="D790" i="2"/>
  <c r="K789" i="2"/>
  <c r="J789" i="1"/>
  <c r="H789" i="1"/>
  <c r="E790" i="1"/>
  <c r="M789" i="1"/>
  <c r="G893" i="4" l="1"/>
  <c r="E788" i="3"/>
  <c r="H788" i="3"/>
  <c r="D789" i="3"/>
  <c r="K788" i="3"/>
  <c r="E790" i="2"/>
  <c r="H790" i="2"/>
  <c r="D791" i="2"/>
  <c r="K790" i="2"/>
  <c r="E791" i="1"/>
  <c r="J790" i="1"/>
  <c r="H790" i="1"/>
  <c r="M790" i="1"/>
  <c r="G894" i="4" l="1"/>
  <c r="D790" i="3"/>
  <c r="H789" i="3"/>
  <c r="E789" i="3"/>
  <c r="K789" i="3"/>
  <c r="D792" i="2"/>
  <c r="H791" i="2"/>
  <c r="E791" i="2"/>
  <c r="K791" i="2"/>
  <c r="E792" i="1"/>
  <c r="J791" i="1"/>
  <c r="H791" i="1"/>
  <c r="M791" i="1"/>
  <c r="G895" i="4" l="1"/>
  <c r="E790" i="3"/>
  <c r="D791" i="3"/>
  <c r="H790" i="3"/>
  <c r="K790" i="3"/>
  <c r="D793" i="2"/>
  <c r="E792" i="2"/>
  <c r="H792" i="2"/>
  <c r="K792" i="2"/>
  <c r="H792" i="1"/>
  <c r="J792" i="1"/>
  <c r="M792" i="1"/>
  <c r="E793" i="1"/>
  <c r="G896" i="4" l="1"/>
  <c r="H791" i="3"/>
  <c r="E791" i="3"/>
  <c r="D792" i="3"/>
  <c r="K791" i="3"/>
  <c r="H793" i="2"/>
  <c r="E793" i="2"/>
  <c r="D794" i="2"/>
  <c r="K793" i="2"/>
  <c r="J793" i="1"/>
  <c r="H793" i="1"/>
  <c r="E794" i="1"/>
  <c r="M793" i="1"/>
  <c r="G897" i="4" l="1"/>
  <c r="D793" i="3"/>
  <c r="H792" i="3"/>
  <c r="E792" i="3"/>
  <c r="K792" i="3"/>
  <c r="D795" i="2"/>
  <c r="E794" i="2"/>
  <c r="H794" i="2"/>
  <c r="K794" i="2"/>
  <c r="E795" i="1"/>
  <c r="J794" i="1"/>
  <c r="H794" i="1"/>
  <c r="M794" i="1"/>
  <c r="G898" i="4" l="1"/>
  <c r="D794" i="3"/>
  <c r="E793" i="3"/>
  <c r="H793" i="3"/>
  <c r="K793" i="3"/>
  <c r="D796" i="2"/>
  <c r="H795" i="2"/>
  <c r="E795" i="2"/>
  <c r="K795" i="2"/>
  <c r="E796" i="1"/>
  <c r="H795" i="1"/>
  <c r="J795" i="1"/>
  <c r="M795" i="1"/>
  <c r="G899" i="4" l="1"/>
  <c r="E794" i="3"/>
  <c r="D795" i="3"/>
  <c r="H794" i="3"/>
  <c r="K794" i="3"/>
  <c r="K796" i="2"/>
  <c r="D797" i="2"/>
  <c r="H796" i="2"/>
  <c r="E796" i="2"/>
  <c r="H796" i="1"/>
  <c r="J796" i="1"/>
  <c r="E797" i="1"/>
  <c r="M796" i="1"/>
  <c r="G900" i="4" l="1"/>
  <c r="H795" i="3"/>
  <c r="K795" i="3"/>
  <c r="E795" i="3"/>
  <c r="D796" i="3"/>
  <c r="H797" i="2"/>
  <c r="E797" i="2"/>
  <c r="D798" i="2"/>
  <c r="K797" i="2"/>
  <c r="J797" i="1"/>
  <c r="H797" i="1"/>
  <c r="E798" i="1"/>
  <c r="M797" i="1"/>
  <c r="G901" i="4" l="1"/>
  <c r="H796" i="3"/>
  <c r="E796" i="3"/>
  <c r="D797" i="3"/>
  <c r="K796" i="3"/>
  <c r="H798" i="2"/>
  <c r="E798" i="2"/>
  <c r="D799" i="2"/>
  <c r="K798" i="2"/>
  <c r="E799" i="1"/>
  <c r="H798" i="1"/>
  <c r="J798" i="1"/>
  <c r="M798" i="1"/>
  <c r="G902" i="4" l="1"/>
  <c r="D798" i="3"/>
  <c r="H797" i="3"/>
  <c r="E797" i="3"/>
  <c r="K797" i="3"/>
  <c r="D800" i="2"/>
  <c r="H799" i="2"/>
  <c r="E799" i="2"/>
  <c r="K799" i="2"/>
  <c r="E800" i="1"/>
  <c r="J799" i="1"/>
  <c r="H799" i="1"/>
  <c r="M799" i="1"/>
  <c r="G903" i="4" l="1"/>
  <c r="E798" i="3"/>
  <c r="H798" i="3"/>
  <c r="D799" i="3"/>
  <c r="K798" i="3"/>
  <c r="H800" i="2"/>
  <c r="E800" i="2"/>
  <c r="D801" i="2"/>
  <c r="K800" i="2"/>
  <c r="H800" i="1"/>
  <c r="J800" i="1"/>
  <c r="E801" i="1"/>
  <c r="M800" i="1"/>
  <c r="G904" i="4" l="1"/>
  <c r="H799" i="3"/>
  <c r="D800" i="3"/>
  <c r="E799" i="3"/>
  <c r="K799" i="3"/>
  <c r="H801" i="2"/>
  <c r="E801" i="2"/>
  <c r="D802" i="2"/>
  <c r="K801" i="2"/>
  <c r="J801" i="1"/>
  <c r="H801" i="1"/>
  <c r="E802" i="1"/>
  <c r="M801" i="1"/>
  <c r="G905" i="4" l="1"/>
  <c r="E800" i="3"/>
  <c r="H800" i="3"/>
  <c r="D801" i="3"/>
  <c r="K800" i="3"/>
  <c r="E802" i="2"/>
  <c r="H802" i="2"/>
  <c r="D803" i="2"/>
  <c r="K802" i="2"/>
  <c r="E803" i="1"/>
  <c r="H802" i="1"/>
  <c r="J802" i="1"/>
  <c r="M802" i="1"/>
  <c r="G906" i="4" l="1"/>
  <c r="D802" i="3"/>
  <c r="H801" i="3"/>
  <c r="E801" i="3"/>
  <c r="K801" i="3"/>
  <c r="D804" i="2"/>
  <c r="H803" i="2"/>
  <c r="E803" i="2"/>
  <c r="K803" i="2"/>
  <c r="E804" i="1"/>
  <c r="J803" i="1"/>
  <c r="H803" i="1"/>
  <c r="M803" i="1"/>
  <c r="G907" i="4" l="1"/>
  <c r="E802" i="3"/>
  <c r="D803" i="3"/>
  <c r="H802" i="3"/>
  <c r="K802" i="3"/>
  <c r="D805" i="2"/>
  <c r="H804" i="2"/>
  <c r="E804" i="2"/>
  <c r="K804" i="2"/>
  <c r="H804" i="1"/>
  <c r="J804" i="1"/>
  <c r="M804" i="1"/>
  <c r="E805" i="1"/>
  <c r="G908" i="4" l="1"/>
  <c r="H803" i="3"/>
  <c r="E803" i="3"/>
  <c r="K803" i="3"/>
  <c r="D804" i="3"/>
  <c r="H805" i="2"/>
  <c r="E805" i="2"/>
  <c r="D806" i="2"/>
  <c r="K805" i="2"/>
  <c r="J805" i="1"/>
  <c r="H805" i="1"/>
  <c r="E806" i="1"/>
  <c r="M805" i="1"/>
  <c r="G909" i="4" l="1"/>
  <c r="D805" i="3"/>
  <c r="H804" i="3"/>
  <c r="E804" i="3"/>
  <c r="K804" i="3"/>
  <c r="D807" i="2"/>
  <c r="H806" i="2"/>
  <c r="E806" i="2"/>
  <c r="K806" i="2"/>
  <c r="E807" i="1"/>
  <c r="J806" i="1"/>
  <c r="H806" i="1"/>
  <c r="M806" i="1"/>
  <c r="G910" i="4" l="1"/>
  <c r="D806" i="3"/>
  <c r="E805" i="3"/>
  <c r="H805" i="3"/>
  <c r="K805" i="3"/>
  <c r="D808" i="2"/>
  <c r="E807" i="2"/>
  <c r="H807" i="2"/>
  <c r="K807" i="2"/>
  <c r="E808" i="1"/>
  <c r="J807" i="1"/>
  <c r="H807" i="1"/>
  <c r="M807" i="1"/>
  <c r="G911" i="4" l="1"/>
  <c r="E806" i="3"/>
  <c r="H806" i="3"/>
  <c r="D807" i="3"/>
  <c r="K806" i="3"/>
  <c r="H808" i="2"/>
  <c r="D809" i="2"/>
  <c r="E808" i="2"/>
  <c r="K808" i="2"/>
  <c r="H808" i="1"/>
  <c r="J808" i="1"/>
  <c r="M808" i="1"/>
  <c r="E809" i="1"/>
  <c r="G912" i="4" l="1"/>
  <c r="H807" i="3"/>
  <c r="D808" i="3"/>
  <c r="K807" i="3"/>
  <c r="E807" i="3"/>
  <c r="H809" i="2"/>
  <c r="E809" i="2"/>
  <c r="D810" i="2"/>
  <c r="K809" i="2"/>
  <c r="J809" i="1"/>
  <c r="H809" i="1"/>
  <c r="E810" i="1"/>
  <c r="M809" i="1"/>
  <c r="G913" i="4" l="1"/>
  <c r="H808" i="3"/>
  <c r="E808" i="3"/>
  <c r="D809" i="3"/>
  <c r="K808" i="3"/>
  <c r="H810" i="2"/>
  <c r="E810" i="2"/>
  <c r="D811" i="2"/>
  <c r="K810" i="2"/>
  <c r="E811" i="1"/>
  <c r="J810" i="1"/>
  <c r="H810" i="1"/>
  <c r="M810" i="1"/>
  <c r="G914" i="4" l="1"/>
  <c r="D810" i="3"/>
  <c r="K809" i="3"/>
  <c r="H809" i="3"/>
  <c r="E809" i="3"/>
  <c r="D812" i="2"/>
  <c r="H811" i="2"/>
  <c r="E811" i="2"/>
  <c r="K811" i="2"/>
  <c r="E812" i="1"/>
  <c r="H811" i="1"/>
  <c r="J811" i="1"/>
  <c r="M811" i="1"/>
  <c r="G915" i="4" l="1"/>
  <c r="E810" i="3"/>
  <c r="H810" i="3"/>
  <c r="D811" i="3"/>
  <c r="K810" i="3"/>
  <c r="E812" i="2"/>
  <c r="H812" i="2"/>
  <c r="D813" i="2"/>
  <c r="K812" i="2"/>
  <c r="H812" i="1"/>
  <c r="J812" i="1"/>
  <c r="E813" i="1"/>
  <c r="M812" i="1"/>
  <c r="G916" i="4" l="1"/>
  <c r="H811" i="3"/>
  <c r="E811" i="3"/>
  <c r="D812" i="3"/>
  <c r="K811" i="3"/>
  <c r="H813" i="2"/>
  <c r="E813" i="2"/>
  <c r="D814" i="2"/>
  <c r="K813" i="2"/>
  <c r="J813" i="1"/>
  <c r="H813" i="1"/>
  <c r="E814" i="1"/>
  <c r="M813" i="1"/>
  <c r="G917" i="4" l="1"/>
  <c r="D813" i="3"/>
  <c r="H812" i="3"/>
  <c r="E812" i="3"/>
  <c r="K812" i="3"/>
  <c r="D815" i="2"/>
  <c r="H814" i="2"/>
  <c r="E814" i="2"/>
  <c r="K814" i="2"/>
  <c r="E815" i="1"/>
  <c r="H814" i="1"/>
  <c r="J814" i="1"/>
  <c r="M814" i="1"/>
  <c r="G918" i="4" l="1"/>
  <c r="D814" i="3"/>
  <c r="H813" i="3"/>
  <c r="E813" i="3"/>
  <c r="K813" i="3"/>
  <c r="D816" i="2"/>
  <c r="H815" i="2"/>
  <c r="E815" i="2"/>
  <c r="K815" i="2"/>
  <c r="E816" i="1"/>
  <c r="J815" i="1"/>
  <c r="H815" i="1"/>
  <c r="M815" i="1"/>
  <c r="G919" i="4" l="1"/>
  <c r="E814" i="3"/>
  <c r="D815" i="3"/>
  <c r="H814" i="3"/>
  <c r="K814" i="3"/>
  <c r="D817" i="2"/>
  <c r="H816" i="2"/>
  <c r="E816" i="2"/>
  <c r="K816" i="2"/>
  <c r="H816" i="1"/>
  <c r="J816" i="1"/>
  <c r="E817" i="1"/>
  <c r="M816" i="1"/>
  <c r="G920" i="4" l="1"/>
  <c r="H815" i="3"/>
  <c r="E815" i="3"/>
  <c r="D816" i="3"/>
  <c r="K815" i="3"/>
  <c r="H817" i="2"/>
  <c r="E817" i="2"/>
  <c r="D818" i="2"/>
  <c r="K817" i="2"/>
  <c r="J817" i="1"/>
  <c r="H817" i="1"/>
  <c r="E818" i="1"/>
  <c r="M817" i="1"/>
  <c r="G921" i="4" l="1"/>
  <c r="H816" i="3"/>
  <c r="D817" i="3"/>
  <c r="E816" i="3"/>
  <c r="K816" i="3"/>
  <c r="H818" i="2"/>
  <c r="D819" i="2"/>
  <c r="E818" i="2"/>
  <c r="K818" i="2"/>
  <c r="E819" i="1"/>
  <c r="H818" i="1"/>
  <c r="J818" i="1"/>
  <c r="M818" i="1"/>
  <c r="G922" i="4" l="1"/>
  <c r="D818" i="3"/>
  <c r="K817" i="3"/>
  <c r="H817" i="3"/>
  <c r="E817" i="3"/>
  <c r="D820" i="2"/>
  <c r="H819" i="2"/>
  <c r="E819" i="2"/>
  <c r="K819" i="2"/>
  <c r="E820" i="1"/>
  <c r="J819" i="1"/>
  <c r="H819" i="1"/>
  <c r="M819" i="1"/>
  <c r="G923" i="4" l="1"/>
  <c r="E818" i="3"/>
  <c r="H818" i="3"/>
  <c r="D819" i="3"/>
  <c r="K818" i="3"/>
  <c r="D821" i="2"/>
  <c r="E820" i="2"/>
  <c r="H820" i="2"/>
  <c r="K820" i="2"/>
  <c r="H820" i="1"/>
  <c r="J820" i="1"/>
  <c r="M820" i="1"/>
  <c r="E821" i="1"/>
  <c r="G924" i="4" l="1"/>
  <c r="H819" i="3"/>
  <c r="E819" i="3"/>
  <c r="D820" i="3"/>
  <c r="K819" i="3"/>
  <c r="H821" i="2"/>
  <c r="E821" i="2"/>
  <c r="D822" i="2"/>
  <c r="K821" i="2"/>
  <c r="J821" i="1"/>
  <c r="H821" i="1"/>
  <c r="E822" i="1"/>
  <c r="M821" i="1"/>
  <c r="G925" i="4" l="1"/>
  <c r="H820" i="3"/>
  <c r="E820" i="3"/>
  <c r="D821" i="3"/>
  <c r="K820" i="3"/>
  <c r="H822" i="2"/>
  <c r="D823" i="2"/>
  <c r="E822" i="2"/>
  <c r="K822" i="2"/>
  <c r="E823" i="1"/>
  <c r="J822" i="1"/>
  <c r="H822" i="1"/>
  <c r="M822" i="1"/>
  <c r="G926" i="4" l="1"/>
  <c r="D822" i="3"/>
  <c r="H821" i="3"/>
  <c r="E821" i="3"/>
  <c r="K821" i="3"/>
  <c r="D824" i="2"/>
  <c r="H823" i="2"/>
  <c r="E823" i="2"/>
  <c r="K823" i="2"/>
  <c r="E824" i="1"/>
  <c r="J823" i="1"/>
  <c r="H823" i="1"/>
  <c r="M823" i="1"/>
  <c r="G927" i="4" l="1"/>
  <c r="E822" i="3"/>
  <c r="H822" i="3"/>
  <c r="D823" i="3"/>
  <c r="K822" i="3"/>
  <c r="D825" i="2"/>
  <c r="E824" i="2"/>
  <c r="H824" i="2"/>
  <c r="K824" i="2"/>
  <c r="H824" i="1"/>
  <c r="J824" i="1"/>
  <c r="M824" i="1"/>
  <c r="E825" i="1"/>
  <c r="G928" i="4" l="1"/>
  <c r="H823" i="3"/>
  <c r="E823" i="3"/>
  <c r="D824" i="3"/>
  <c r="K823" i="3"/>
  <c r="H825" i="2"/>
  <c r="E825" i="2"/>
  <c r="D826" i="2"/>
  <c r="K825" i="2"/>
  <c r="J825" i="1"/>
  <c r="H825" i="1"/>
  <c r="E826" i="1"/>
  <c r="M825" i="1"/>
  <c r="G929" i="4" l="1"/>
  <c r="E824" i="3"/>
  <c r="H824" i="3"/>
  <c r="D825" i="3"/>
  <c r="K824" i="3"/>
  <c r="H826" i="2"/>
  <c r="D827" i="2"/>
  <c r="E826" i="2"/>
  <c r="K826" i="2"/>
  <c r="E827" i="1"/>
  <c r="J826" i="1"/>
  <c r="H826" i="1"/>
  <c r="M826" i="1"/>
  <c r="G930" i="4" l="1"/>
  <c r="D826" i="3"/>
  <c r="K825" i="3"/>
  <c r="E825" i="3"/>
  <c r="H825" i="3"/>
  <c r="D828" i="2"/>
  <c r="H827" i="2"/>
  <c r="E827" i="2"/>
  <c r="K827" i="2"/>
  <c r="E828" i="1"/>
  <c r="H827" i="1"/>
  <c r="J827" i="1"/>
  <c r="M827" i="1"/>
  <c r="G931" i="4" l="1"/>
  <c r="E826" i="3"/>
  <c r="H826" i="3"/>
  <c r="D827" i="3"/>
  <c r="K826" i="3"/>
  <c r="D829" i="2"/>
  <c r="H828" i="2"/>
  <c r="E828" i="2"/>
  <c r="K828" i="2"/>
  <c r="H828" i="1"/>
  <c r="J828" i="1"/>
  <c r="E829" i="1"/>
  <c r="M828" i="1"/>
  <c r="G932" i="4" l="1"/>
  <c r="H827" i="3"/>
  <c r="E827" i="3"/>
  <c r="D828" i="3"/>
  <c r="K827" i="3"/>
  <c r="H829" i="2"/>
  <c r="E829" i="2"/>
  <c r="D830" i="2"/>
  <c r="K829" i="2"/>
  <c r="J829" i="1"/>
  <c r="H829" i="1"/>
  <c r="E830" i="1"/>
  <c r="M829" i="1"/>
  <c r="G933" i="4" l="1"/>
  <c r="E828" i="3"/>
  <c r="D829" i="3"/>
  <c r="H828" i="3"/>
  <c r="K828" i="3"/>
  <c r="H830" i="2"/>
  <c r="D831" i="2"/>
  <c r="E830" i="2"/>
  <c r="K830" i="2"/>
  <c r="E831" i="1"/>
  <c r="H830" i="1"/>
  <c r="J830" i="1"/>
  <c r="M830" i="1"/>
  <c r="G934" i="4" l="1"/>
  <c r="H829" i="3"/>
  <c r="D830" i="3"/>
  <c r="K829" i="3"/>
  <c r="E829" i="3"/>
  <c r="D832" i="2"/>
  <c r="H831" i="2"/>
  <c r="E831" i="2"/>
  <c r="K831" i="2"/>
  <c r="E832" i="1"/>
  <c r="M831" i="1"/>
  <c r="J831" i="1"/>
  <c r="H831" i="1"/>
  <c r="G935" i="4" l="1"/>
  <c r="H830" i="3"/>
  <c r="E830" i="3"/>
  <c r="D831" i="3"/>
  <c r="K830" i="3"/>
  <c r="D833" i="2"/>
  <c r="H832" i="2"/>
  <c r="E832" i="2"/>
  <c r="K832" i="2"/>
  <c r="J832" i="1"/>
  <c r="H832" i="1"/>
  <c r="E833" i="1"/>
  <c r="M832" i="1"/>
  <c r="G936" i="4" l="1"/>
  <c r="D832" i="3"/>
  <c r="E831" i="3"/>
  <c r="H831" i="3"/>
  <c r="K831" i="3"/>
  <c r="H833" i="2"/>
  <c r="E833" i="2"/>
  <c r="D834" i="2"/>
  <c r="K833" i="2"/>
  <c r="J833" i="1"/>
  <c r="E834" i="1"/>
  <c r="H833" i="1"/>
  <c r="M833" i="1"/>
  <c r="G937" i="4" l="1"/>
  <c r="E832" i="3"/>
  <c r="H832" i="3"/>
  <c r="D833" i="3"/>
  <c r="K832" i="3"/>
  <c r="H834" i="2"/>
  <c r="D835" i="2"/>
  <c r="E834" i="2"/>
  <c r="K834" i="2"/>
  <c r="H834" i="1"/>
  <c r="E835" i="1"/>
  <c r="J834" i="1"/>
  <c r="M834" i="1"/>
  <c r="G938" i="4" l="1"/>
  <c r="H833" i="3"/>
  <c r="D834" i="3"/>
  <c r="E833" i="3"/>
  <c r="K833" i="3"/>
  <c r="D836" i="2"/>
  <c r="H835" i="2"/>
  <c r="E835" i="2"/>
  <c r="K835" i="2"/>
  <c r="H835" i="1"/>
  <c r="J835" i="1"/>
  <c r="E836" i="1"/>
  <c r="M835" i="1"/>
  <c r="G939" i="4" l="1"/>
  <c r="H834" i="3"/>
  <c r="D835" i="3"/>
  <c r="E834" i="3"/>
  <c r="K834" i="3"/>
  <c r="D837" i="2"/>
  <c r="H836" i="2"/>
  <c r="E836" i="2"/>
  <c r="K836" i="2"/>
  <c r="J836" i="1"/>
  <c r="H836" i="1"/>
  <c r="E837" i="1"/>
  <c r="M836" i="1"/>
  <c r="G940" i="4" l="1"/>
  <c r="D836" i="3"/>
  <c r="H835" i="3"/>
  <c r="E835" i="3"/>
  <c r="K835" i="3"/>
  <c r="H837" i="2"/>
  <c r="E837" i="2"/>
  <c r="D838" i="2"/>
  <c r="K837" i="2"/>
  <c r="E838" i="1"/>
  <c r="H837" i="1"/>
  <c r="J837" i="1"/>
  <c r="M837" i="1"/>
  <c r="G941" i="4" l="1"/>
  <c r="E836" i="3"/>
  <c r="D837" i="3"/>
  <c r="H836" i="3"/>
  <c r="K836" i="3"/>
  <c r="H838" i="2"/>
  <c r="D839" i="2"/>
  <c r="E838" i="2"/>
  <c r="K838" i="2"/>
  <c r="H838" i="1"/>
  <c r="J838" i="1"/>
  <c r="M838" i="1"/>
  <c r="E839" i="1"/>
  <c r="G942" i="4" l="1"/>
  <c r="H837" i="3"/>
  <c r="E837" i="3"/>
  <c r="K837" i="3"/>
  <c r="D838" i="3"/>
  <c r="D840" i="2"/>
  <c r="H839" i="2"/>
  <c r="E839" i="2"/>
  <c r="K839" i="2"/>
  <c r="J839" i="1"/>
  <c r="H839" i="1"/>
  <c r="E840" i="1"/>
  <c r="M839" i="1"/>
  <c r="G943" i="4" l="1"/>
  <c r="D839" i="3"/>
  <c r="H838" i="3"/>
  <c r="E838" i="3"/>
  <c r="K838" i="3"/>
  <c r="D841" i="2"/>
  <c r="E840" i="2"/>
  <c r="H840" i="2"/>
  <c r="K840" i="2"/>
  <c r="E841" i="1"/>
  <c r="J840" i="1"/>
  <c r="H840" i="1"/>
  <c r="M840" i="1"/>
  <c r="G944" i="4" l="1"/>
  <c r="D840" i="3"/>
  <c r="H839" i="3"/>
  <c r="E839" i="3"/>
  <c r="K839" i="3"/>
  <c r="H841" i="2"/>
  <c r="E841" i="2"/>
  <c r="D842" i="2"/>
  <c r="K841" i="2"/>
  <c r="E842" i="1"/>
  <c r="H841" i="1"/>
  <c r="J841" i="1"/>
  <c r="M841" i="1"/>
  <c r="G945" i="4" l="1"/>
  <c r="E840" i="3"/>
  <c r="H840" i="3"/>
  <c r="D841" i="3"/>
  <c r="K840" i="3"/>
  <c r="H842" i="2"/>
  <c r="D843" i="2"/>
  <c r="E842" i="2"/>
  <c r="K842" i="2"/>
  <c r="H842" i="1"/>
  <c r="J842" i="1"/>
  <c r="E843" i="1"/>
  <c r="M842" i="1"/>
  <c r="G946" i="4" l="1"/>
  <c r="H841" i="3"/>
  <c r="D842" i="3"/>
  <c r="E841" i="3"/>
  <c r="K841" i="3"/>
  <c r="D844" i="2"/>
  <c r="H843" i="2"/>
  <c r="E843" i="2"/>
  <c r="K843" i="2"/>
  <c r="E844" i="1"/>
  <c r="J843" i="1"/>
  <c r="H843" i="1"/>
  <c r="M843" i="1"/>
  <c r="G947" i="4" l="1"/>
  <c r="H842" i="3"/>
  <c r="E842" i="3"/>
  <c r="D843" i="3"/>
  <c r="K842" i="3"/>
  <c r="D845" i="2"/>
  <c r="E844" i="2"/>
  <c r="H844" i="2"/>
  <c r="K844" i="2"/>
  <c r="E845" i="1"/>
  <c r="H844" i="1"/>
  <c r="J844" i="1"/>
  <c r="M844" i="1"/>
  <c r="G948" i="4" l="1"/>
  <c r="D844" i="3"/>
  <c r="H843" i="3"/>
  <c r="E843" i="3"/>
  <c r="K843" i="3"/>
  <c r="H845" i="2"/>
  <c r="E845" i="2"/>
  <c r="D846" i="2"/>
  <c r="K845" i="2"/>
  <c r="J845" i="1"/>
  <c r="H845" i="1"/>
  <c r="M845" i="1"/>
  <c r="E846" i="1"/>
  <c r="G949" i="4" l="1"/>
  <c r="E844" i="3"/>
  <c r="H844" i="3"/>
  <c r="D845" i="3"/>
  <c r="K844" i="3"/>
  <c r="H846" i="2"/>
  <c r="D847" i="2"/>
  <c r="E846" i="2"/>
  <c r="K846" i="2"/>
  <c r="H846" i="1"/>
  <c r="E847" i="1"/>
  <c r="J846" i="1"/>
  <c r="M846" i="1"/>
  <c r="G950" i="4" l="1"/>
  <c r="H845" i="3"/>
  <c r="E845" i="3"/>
  <c r="D846" i="3"/>
  <c r="K845" i="3"/>
  <c r="D848" i="2"/>
  <c r="H847" i="2"/>
  <c r="E847" i="2"/>
  <c r="K847" i="2"/>
  <c r="E848" i="1"/>
  <c r="M847" i="1"/>
  <c r="J847" i="1"/>
  <c r="H847" i="1"/>
  <c r="G951" i="4" l="1"/>
  <c r="D847" i="3"/>
  <c r="H846" i="3"/>
  <c r="E846" i="3"/>
  <c r="K846" i="3"/>
  <c r="D849" i="2"/>
  <c r="H848" i="2"/>
  <c r="E848" i="2"/>
  <c r="K848" i="2"/>
  <c r="J848" i="1"/>
  <c r="H848" i="1"/>
  <c r="M848" i="1"/>
  <c r="E849" i="1"/>
  <c r="G952" i="4" l="1"/>
  <c r="D848" i="3"/>
  <c r="H847" i="3"/>
  <c r="E847" i="3"/>
  <c r="K847" i="3"/>
  <c r="H849" i="2"/>
  <c r="E849" i="2"/>
  <c r="D850" i="2"/>
  <c r="K849" i="2"/>
  <c r="J849" i="1"/>
  <c r="E850" i="1"/>
  <c r="H849" i="1"/>
  <c r="M849" i="1"/>
  <c r="G953" i="4" l="1"/>
  <c r="E848" i="3"/>
  <c r="D849" i="3"/>
  <c r="H848" i="3"/>
  <c r="K848" i="3"/>
  <c r="H850" i="2"/>
  <c r="D851" i="2"/>
  <c r="E850" i="2"/>
  <c r="K850" i="2"/>
  <c r="H850" i="1"/>
  <c r="E851" i="1"/>
  <c r="J850" i="1"/>
  <c r="M850" i="1"/>
  <c r="G954" i="4" l="1"/>
  <c r="H849" i="3"/>
  <c r="E849" i="3"/>
  <c r="D850" i="3"/>
  <c r="K849" i="3"/>
  <c r="D852" i="2"/>
  <c r="H851" i="2"/>
  <c r="E851" i="2"/>
  <c r="K851" i="2"/>
  <c r="H851" i="1"/>
  <c r="J851" i="1"/>
  <c r="E852" i="1"/>
  <c r="M851" i="1"/>
  <c r="G955" i="4" l="1"/>
  <c r="H850" i="3"/>
  <c r="D851" i="3"/>
  <c r="E850" i="3"/>
  <c r="K850" i="3"/>
  <c r="D853" i="2"/>
  <c r="E852" i="2"/>
  <c r="H852" i="2"/>
  <c r="K852" i="2"/>
  <c r="J852" i="1"/>
  <c r="E853" i="1"/>
  <c r="H852" i="1"/>
  <c r="M852" i="1"/>
  <c r="G956" i="4" l="1"/>
  <c r="D852" i="3"/>
  <c r="E851" i="3"/>
  <c r="H851" i="3"/>
  <c r="K851" i="3"/>
  <c r="H853" i="2"/>
  <c r="E853" i="2"/>
  <c r="D854" i="2"/>
  <c r="K853" i="2"/>
  <c r="E854" i="1"/>
  <c r="H853" i="1"/>
  <c r="J853" i="1"/>
  <c r="M853" i="1"/>
  <c r="G957" i="4" l="1"/>
  <c r="E852" i="3"/>
  <c r="H852" i="3"/>
  <c r="D853" i="3"/>
  <c r="K852" i="3"/>
  <c r="H854" i="2"/>
  <c r="D855" i="2"/>
  <c r="E854" i="2"/>
  <c r="K854" i="2"/>
  <c r="H854" i="1"/>
  <c r="J854" i="1"/>
  <c r="E855" i="1"/>
  <c r="M854" i="1"/>
  <c r="G958" i="4" l="1"/>
  <c r="H853" i="3"/>
  <c r="D854" i="3"/>
  <c r="E853" i="3"/>
  <c r="K853" i="3"/>
  <c r="D856" i="2"/>
  <c r="H855" i="2"/>
  <c r="E855" i="2"/>
  <c r="K855" i="2"/>
  <c r="J855" i="1"/>
  <c r="H855" i="1"/>
  <c r="E856" i="1"/>
  <c r="M855" i="1"/>
  <c r="G959" i="4" l="1"/>
  <c r="E854" i="3"/>
  <c r="D855" i="3"/>
  <c r="H854" i="3"/>
  <c r="K854" i="3"/>
  <c r="D857" i="2"/>
  <c r="E856" i="2"/>
  <c r="H856" i="2"/>
  <c r="K856" i="2"/>
  <c r="E857" i="1"/>
  <c r="J856" i="1"/>
  <c r="H856" i="1"/>
  <c r="M856" i="1"/>
  <c r="G960" i="4" l="1"/>
  <c r="D856" i="3"/>
  <c r="H855" i="3"/>
  <c r="E855" i="3"/>
  <c r="K855" i="3"/>
  <c r="H857" i="2"/>
  <c r="E857" i="2"/>
  <c r="D858" i="2"/>
  <c r="K857" i="2"/>
  <c r="E858" i="1"/>
  <c r="J857" i="1"/>
  <c r="H857" i="1"/>
  <c r="M857" i="1"/>
  <c r="G961" i="4" l="1"/>
  <c r="E856" i="3"/>
  <c r="D857" i="3"/>
  <c r="H856" i="3"/>
  <c r="K856" i="3"/>
  <c r="H858" i="2"/>
  <c r="D859" i="2"/>
  <c r="E858" i="2"/>
  <c r="K858" i="2"/>
  <c r="H858" i="1"/>
  <c r="E859" i="1"/>
  <c r="J858" i="1"/>
  <c r="M858" i="1"/>
  <c r="G962" i="4" l="1"/>
  <c r="H857" i="3"/>
  <c r="E857" i="3"/>
  <c r="D858" i="3"/>
  <c r="K857" i="3"/>
  <c r="D860" i="2"/>
  <c r="H859" i="2"/>
  <c r="E859" i="2"/>
  <c r="K859" i="2"/>
  <c r="J859" i="1"/>
  <c r="H859" i="1"/>
  <c r="E860" i="1"/>
  <c r="M859" i="1"/>
  <c r="G963" i="4" l="1"/>
  <c r="D859" i="3"/>
  <c r="E858" i="3"/>
  <c r="H858" i="3"/>
  <c r="K858" i="3"/>
  <c r="D861" i="2"/>
  <c r="H860" i="2"/>
  <c r="E860" i="2"/>
  <c r="K860" i="2"/>
  <c r="J860" i="1"/>
  <c r="E861" i="1"/>
  <c r="H860" i="1"/>
  <c r="M860" i="1"/>
  <c r="G964" i="4" l="1"/>
  <c r="D860" i="3"/>
  <c r="E859" i="3"/>
  <c r="H859" i="3"/>
  <c r="K859" i="3"/>
  <c r="D862" i="2"/>
  <c r="H861" i="2"/>
  <c r="E861" i="2"/>
  <c r="K861" i="2"/>
  <c r="E862" i="1"/>
  <c r="H861" i="1"/>
  <c r="J861" i="1"/>
  <c r="M861" i="1"/>
  <c r="G965" i="4" l="1"/>
  <c r="E860" i="3"/>
  <c r="H860" i="3"/>
  <c r="D861" i="3"/>
  <c r="K860" i="3"/>
  <c r="D863" i="2"/>
  <c r="E862" i="2"/>
  <c r="H862" i="2"/>
  <c r="K862" i="2"/>
  <c r="H862" i="1"/>
  <c r="J862" i="1"/>
  <c r="E863" i="1"/>
  <c r="M862" i="1"/>
  <c r="G966" i="4" l="1"/>
  <c r="H861" i="3"/>
  <c r="D862" i="3"/>
  <c r="K861" i="3"/>
  <c r="E861" i="3"/>
  <c r="H863" i="2"/>
  <c r="E863" i="2"/>
  <c r="D864" i="2"/>
  <c r="K863" i="2"/>
  <c r="J863" i="1"/>
  <c r="E864" i="1"/>
  <c r="H863" i="1"/>
  <c r="M863" i="1"/>
  <c r="G967" i="4" l="1"/>
  <c r="H862" i="3"/>
  <c r="E862" i="3"/>
  <c r="D863" i="3"/>
  <c r="K862" i="3"/>
  <c r="H864" i="2"/>
  <c r="E864" i="2"/>
  <c r="D865" i="2"/>
  <c r="K864" i="2"/>
  <c r="H864" i="1"/>
  <c r="J864" i="1"/>
  <c r="E865" i="1"/>
  <c r="M864" i="1"/>
  <c r="G968" i="4" l="1"/>
  <c r="D864" i="3"/>
  <c r="E863" i="3"/>
  <c r="H863" i="3"/>
  <c r="K863" i="3"/>
  <c r="D866" i="2"/>
  <c r="H865" i="2"/>
  <c r="E865" i="2"/>
  <c r="K865" i="2"/>
  <c r="E866" i="1"/>
  <c r="J865" i="1"/>
  <c r="H865" i="1"/>
  <c r="M865" i="1"/>
  <c r="G969" i="4" l="1"/>
  <c r="E864" i="3"/>
  <c r="H864" i="3"/>
  <c r="D865" i="3"/>
  <c r="K864" i="3"/>
  <c r="E866" i="2"/>
  <c r="H866" i="2"/>
  <c r="D867" i="2"/>
  <c r="K866" i="2"/>
  <c r="H866" i="1"/>
  <c r="E867" i="1"/>
  <c r="J866" i="1"/>
  <c r="M866" i="1"/>
  <c r="G970" i="4" l="1"/>
  <c r="H865" i="3"/>
  <c r="D866" i="3"/>
  <c r="E865" i="3"/>
  <c r="K865" i="3"/>
  <c r="H867" i="2"/>
  <c r="E867" i="2"/>
  <c r="D868" i="2"/>
  <c r="K867" i="2"/>
  <c r="J867" i="1"/>
  <c r="H867" i="1"/>
  <c r="E868" i="1"/>
  <c r="M867" i="1"/>
  <c r="G971" i="4" l="1"/>
  <c r="D867" i="3"/>
  <c r="H866" i="3"/>
  <c r="E866" i="3"/>
  <c r="K866" i="3"/>
  <c r="D869" i="2"/>
  <c r="E868" i="2"/>
  <c r="H868" i="2"/>
  <c r="K868" i="2"/>
  <c r="E869" i="1"/>
  <c r="J868" i="1"/>
  <c r="H868" i="1"/>
  <c r="M868" i="1"/>
  <c r="G972" i="4" l="1"/>
  <c r="D868" i="3"/>
  <c r="H867" i="3"/>
  <c r="E867" i="3"/>
  <c r="K867" i="3"/>
  <c r="D870" i="2"/>
  <c r="E869" i="2"/>
  <c r="H869" i="2"/>
  <c r="K869" i="2"/>
  <c r="E870" i="1"/>
  <c r="H869" i="1"/>
  <c r="J869" i="1"/>
  <c r="M869" i="1"/>
  <c r="G973" i="4" l="1"/>
  <c r="E868" i="3"/>
  <c r="D869" i="3"/>
  <c r="H868" i="3"/>
  <c r="K868" i="3"/>
  <c r="H870" i="2"/>
  <c r="E870" i="2"/>
  <c r="D871" i="2"/>
  <c r="K870" i="2"/>
  <c r="H870" i="1"/>
  <c r="E871" i="1"/>
  <c r="J870" i="1"/>
  <c r="M870" i="1"/>
  <c r="G974" i="4" l="1"/>
  <c r="H869" i="3"/>
  <c r="E869" i="3"/>
  <c r="K869" i="3"/>
  <c r="D870" i="3"/>
  <c r="H871" i="2"/>
  <c r="D872" i="2"/>
  <c r="E871" i="2"/>
  <c r="K871" i="2"/>
  <c r="J871" i="1"/>
  <c r="H871" i="1"/>
  <c r="M871" i="1"/>
  <c r="E872" i="1"/>
  <c r="G975" i="4" l="1"/>
  <c r="D871" i="3"/>
  <c r="H870" i="3"/>
  <c r="E870" i="3"/>
  <c r="K870" i="3"/>
  <c r="E872" i="2"/>
  <c r="H872" i="2"/>
  <c r="D873" i="2"/>
  <c r="K872" i="2"/>
  <c r="J872" i="1"/>
  <c r="H872" i="1"/>
  <c r="E873" i="1"/>
  <c r="M872" i="1"/>
  <c r="G976" i="4" l="1"/>
  <c r="D872" i="3"/>
  <c r="H871" i="3"/>
  <c r="E871" i="3"/>
  <c r="K871" i="3"/>
  <c r="D874" i="2"/>
  <c r="H873" i="2"/>
  <c r="E873" i="2"/>
  <c r="K873" i="2"/>
  <c r="E874" i="1"/>
  <c r="J873" i="1"/>
  <c r="H873" i="1"/>
  <c r="M873" i="1"/>
  <c r="G977" i="4" l="1"/>
  <c r="E872" i="3"/>
  <c r="H872" i="3"/>
  <c r="D873" i="3"/>
  <c r="K872" i="3"/>
  <c r="D875" i="2"/>
  <c r="H874" i="2"/>
  <c r="E874" i="2"/>
  <c r="K874" i="2"/>
  <c r="H874" i="1"/>
  <c r="J874" i="1"/>
  <c r="E875" i="1"/>
  <c r="M874" i="1"/>
  <c r="G978" i="4" l="1"/>
  <c r="H873" i="3"/>
  <c r="D874" i="3"/>
  <c r="E873" i="3"/>
  <c r="K873" i="3"/>
  <c r="H875" i="2"/>
  <c r="E875" i="2"/>
  <c r="D876" i="2"/>
  <c r="K875" i="2"/>
  <c r="J875" i="1"/>
  <c r="E876" i="1"/>
  <c r="H875" i="1"/>
  <c r="M875" i="1"/>
  <c r="G979" i="4" l="1"/>
  <c r="H874" i="3"/>
  <c r="E874" i="3"/>
  <c r="D875" i="3"/>
  <c r="K874" i="3"/>
  <c r="H876" i="2"/>
  <c r="D877" i="2"/>
  <c r="E876" i="2"/>
  <c r="K876" i="2"/>
  <c r="H876" i="1"/>
  <c r="J876" i="1"/>
  <c r="E877" i="1"/>
  <c r="M876" i="1"/>
  <c r="G980" i="4" l="1"/>
  <c r="D876" i="3"/>
  <c r="H875" i="3"/>
  <c r="E875" i="3"/>
  <c r="K875" i="3"/>
  <c r="D878" i="2"/>
  <c r="E877" i="2"/>
  <c r="H877" i="2"/>
  <c r="K877" i="2"/>
  <c r="E878" i="1"/>
  <c r="J877" i="1"/>
  <c r="H877" i="1"/>
  <c r="M877" i="1"/>
  <c r="G981" i="4" l="1"/>
  <c r="E876" i="3"/>
  <c r="H876" i="3"/>
  <c r="D877" i="3"/>
  <c r="K876" i="3"/>
  <c r="H878" i="2"/>
  <c r="E878" i="2"/>
  <c r="D879" i="2"/>
  <c r="K878" i="2"/>
  <c r="H878" i="1"/>
  <c r="E879" i="1"/>
  <c r="J878" i="1"/>
  <c r="M878" i="1"/>
  <c r="G982" i="4" l="1"/>
  <c r="H877" i="3"/>
  <c r="E877" i="3"/>
  <c r="D878" i="3"/>
  <c r="K877" i="3"/>
  <c r="H879" i="2"/>
  <c r="E879" i="2"/>
  <c r="D880" i="2"/>
  <c r="K879" i="2"/>
  <c r="J879" i="1"/>
  <c r="H879" i="1"/>
  <c r="E880" i="1"/>
  <c r="M879" i="1"/>
  <c r="G983" i="4" l="1"/>
  <c r="D879" i="3"/>
  <c r="H878" i="3"/>
  <c r="E878" i="3"/>
  <c r="K878" i="3"/>
  <c r="D881" i="2"/>
  <c r="H880" i="2"/>
  <c r="E880" i="2"/>
  <c r="K880" i="2"/>
  <c r="E881" i="1"/>
  <c r="J880" i="1"/>
  <c r="H880" i="1"/>
  <c r="M880" i="1"/>
  <c r="G984" i="4" l="1"/>
  <c r="D880" i="3"/>
  <c r="H879" i="3"/>
  <c r="E879" i="3"/>
  <c r="K879" i="3"/>
  <c r="D882" i="2"/>
  <c r="H881" i="2"/>
  <c r="E881" i="2"/>
  <c r="K881" i="2"/>
  <c r="E882" i="1"/>
  <c r="H881" i="1"/>
  <c r="M881" i="1"/>
  <c r="J881" i="1"/>
  <c r="G985" i="4" l="1"/>
  <c r="E880" i="3"/>
  <c r="D881" i="3"/>
  <c r="H880" i="3"/>
  <c r="K880" i="3"/>
  <c r="D883" i="2"/>
  <c r="E882" i="2"/>
  <c r="H882" i="2"/>
  <c r="K882" i="2"/>
  <c r="H882" i="1"/>
  <c r="J882" i="1"/>
  <c r="E883" i="1"/>
  <c r="M882" i="1"/>
  <c r="G986" i="4" l="1"/>
  <c r="H881" i="3"/>
  <c r="E881" i="3"/>
  <c r="K881" i="3"/>
  <c r="D882" i="3"/>
  <c r="H883" i="2"/>
  <c r="D884" i="2"/>
  <c r="E883" i="2"/>
  <c r="K883" i="2"/>
  <c r="J883" i="1"/>
  <c r="E884" i="1"/>
  <c r="H883" i="1"/>
  <c r="M883" i="1"/>
  <c r="G987" i="4" l="1"/>
  <c r="H882" i="3"/>
  <c r="D883" i="3"/>
  <c r="E882" i="3"/>
  <c r="K882" i="3"/>
  <c r="H884" i="2"/>
  <c r="E884" i="2"/>
  <c r="D885" i="2"/>
  <c r="K884" i="2"/>
  <c r="J884" i="1"/>
  <c r="H884" i="1"/>
  <c r="E885" i="1"/>
  <c r="M884" i="1"/>
  <c r="G988" i="4" l="1"/>
  <c r="D884" i="3"/>
  <c r="K883" i="3"/>
  <c r="H883" i="3"/>
  <c r="E883" i="3"/>
  <c r="D886" i="2"/>
  <c r="H885" i="2"/>
  <c r="E885" i="2"/>
  <c r="K885" i="2"/>
  <c r="E886" i="1"/>
  <c r="H885" i="1"/>
  <c r="J885" i="1"/>
  <c r="M885" i="1"/>
  <c r="G989" i="4" l="1"/>
  <c r="E884" i="3"/>
  <c r="H884" i="3"/>
  <c r="D885" i="3"/>
  <c r="K884" i="3"/>
  <c r="D887" i="2"/>
  <c r="E886" i="2"/>
  <c r="H886" i="2"/>
  <c r="K886" i="2"/>
  <c r="H886" i="1"/>
  <c r="J886" i="1"/>
  <c r="E887" i="1"/>
  <c r="M886" i="1"/>
  <c r="G990" i="4" l="1"/>
  <c r="H885" i="3"/>
  <c r="D886" i="3"/>
  <c r="K885" i="3"/>
  <c r="E885" i="3"/>
  <c r="H887" i="2"/>
  <c r="E887" i="2"/>
  <c r="K887" i="2"/>
  <c r="D888" i="2"/>
  <c r="J887" i="1"/>
  <c r="H887" i="1"/>
  <c r="E888" i="1"/>
  <c r="M887" i="1"/>
  <c r="G991" i="4" l="1"/>
  <c r="E886" i="3"/>
  <c r="H886" i="3"/>
  <c r="D887" i="3"/>
  <c r="K886" i="3"/>
  <c r="D889" i="2"/>
  <c r="H888" i="2"/>
  <c r="E888" i="2"/>
  <c r="K888" i="2"/>
  <c r="E889" i="1"/>
  <c r="J888" i="1"/>
  <c r="H888" i="1"/>
  <c r="M888" i="1"/>
  <c r="G992" i="4" l="1"/>
  <c r="D888" i="3"/>
  <c r="H887" i="3"/>
  <c r="E887" i="3"/>
  <c r="K887" i="3"/>
  <c r="D890" i="2"/>
  <c r="H889" i="2"/>
  <c r="E889" i="2"/>
  <c r="K889" i="2"/>
  <c r="E890" i="1"/>
  <c r="J889" i="1"/>
  <c r="H889" i="1"/>
  <c r="M889" i="1"/>
  <c r="G993" i="4" l="1"/>
  <c r="E888" i="3"/>
  <c r="D889" i="3"/>
  <c r="H888" i="3"/>
  <c r="K888" i="3"/>
  <c r="H890" i="2"/>
  <c r="E890" i="2"/>
  <c r="D891" i="2"/>
  <c r="K890" i="2"/>
  <c r="H890" i="1"/>
  <c r="E891" i="1"/>
  <c r="J890" i="1"/>
  <c r="M890" i="1"/>
  <c r="G994" i="4" l="1"/>
  <c r="H889" i="3"/>
  <c r="E889" i="3"/>
  <c r="D890" i="3"/>
  <c r="K889" i="3"/>
  <c r="H891" i="2"/>
  <c r="D892" i="2"/>
  <c r="E891" i="2"/>
  <c r="K891" i="2"/>
  <c r="J891" i="1"/>
  <c r="H891" i="1"/>
  <c r="E892" i="1"/>
  <c r="M891" i="1"/>
  <c r="G995" i="4" l="1"/>
  <c r="D891" i="3"/>
  <c r="H890" i="3"/>
  <c r="E890" i="3"/>
  <c r="K890" i="3"/>
  <c r="E892" i="2"/>
  <c r="H892" i="2"/>
  <c r="D893" i="2"/>
  <c r="K892" i="2"/>
  <c r="J892" i="1"/>
  <c r="E893" i="1"/>
  <c r="H892" i="1"/>
  <c r="M892" i="1"/>
  <c r="G996" i="4" l="1"/>
  <c r="D892" i="3"/>
  <c r="E891" i="3"/>
  <c r="H891" i="3"/>
  <c r="K891" i="3"/>
  <c r="D894" i="2"/>
  <c r="H893" i="2"/>
  <c r="E893" i="2"/>
  <c r="K893" i="2"/>
  <c r="E894" i="1"/>
  <c r="H893" i="1"/>
  <c r="J893" i="1"/>
  <c r="M893" i="1"/>
  <c r="G997" i="4" l="1"/>
  <c r="E892" i="3"/>
  <c r="D893" i="3"/>
  <c r="H892" i="3"/>
  <c r="K892" i="3"/>
  <c r="D895" i="2"/>
  <c r="H894" i="2"/>
  <c r="E894" i="2"/>
  <c r="K894" i="2"/>
  <c r="H894" i="1"/>
  <c r="J894" i="1"/>
  <c r="E895" i="1"/>
  <c r="M894" i="1"/>
  <c r="G998" i="4" l="1"/>
  <c r="H893" i="3"/>
  <c r="D894" i="3"/>
  <c r="K893" i="3"/>
  <c r="E893" i="3"/>
  <c r="H895" i="2"/>
  <c r="D896" i="2"/>
  <c r="E895" i="2"/>
  <c r="K895" i="2"/>
  <c r="J895" i="1"/>
  <c r="E896" i="1"/>
  <c r="H895" i="1"/>
  <c r="M895" i="1"/>
  <c r="G999" i="4" l="1"/>
  <c r="H894" i="3"/>
  <c r="E894" i="3"/>
  <c r="D895" i="3"/>
  <c r="K894" i="3"/>
  <c r="H896" i="2"/>
  <c r="E896" i="2"/>
  <c r="D897" i="2"/>
  <c r="K896" i="2"/>
  <c r="H896" i="1"/>
  <c r="J896" i="1"/>
  <c r="E897" i="1"/>
  <c r="M896" i="1"/>
  <c r="G1000" i="4" l="1"/>
  <c r="D896" i="3"/>
  <c r="H895" i="3"/>
  <c r="E895" i="3"/>
  <c r="K895" i="3"/>
  <c r="D898" i="2"/>
  <c r="H897" i="2"/>
  <c r="E897" i="2"/>
  <c r="K897" i="2"/>
  <c r="E898" i="1"/>
  <c r="J897" i="1"/>
  <c r="H897" i="1"/>
  <c r="M897" i="1"/>
  <c r="G1001" i="4" l="1"/>
  <c r="E896" i="3"/>
  <c r="H896" i="3"/>
  <c r="D897" i="3"/>
  <c r="K896" i="3"/>
  <c r="E898" i="2"/>
  <c r="H898" i="2"/>
  <c r="D899" i="2"/>
  <c r="K898" i="2"/>
  <c r="H898" i="1"/>
  <c r="E899" i="1"/>
  <c r="J898" i="1"/>
  <c r="M898" i="1"/>
  <c r="G1002" i="4" l="1"/>
  <c r="H897" i="3"/>
  <c r="D898" i="3"/>
  <c r="E897" i="3"/>
  <c r="K897" i="3"/>
  <c r="H899" i="2"/>
  <c r="E899" i="2"/>
  <c r="D900" i="2"/>
  <c r="K899" i="2"/>
  <c r="J899" i="1"/>
  <c r="H899" i="1"/>
  <c r="E900" i="1"/>
  <c r="M899" i="1"/>
  <c r="G1003" i="4" l="1"/>
  <c r="E898" i="3"/>
  <c r="D899" i="3"/>
  <c r="H898" i="3"/>
  <c r="K898" i="3"/>
  <c r="D901" i="2"/>
  <c r="H900" i="2"/>
  <c r="E900" i="2"/>
  <c r="K900" i="2"/>
  <c r="E901" i="1"/>
  <c r="J900" i="1"/>
  <c r="H900" i="1"/>
  <c r="M900" i="1"/>
  <c r="G1004" i="4" l="1"/>
  <c r="D900" i="3"/>
  <c r="H899" i="3"/>
  <c r="E899" i="3"/>
  <c r="K899" i="3"/>
  <c r="D902" i="2"/>
  <c r="E901" i="2"/>
  <c r="H901" i="2"/>
  <c r="K901" i="2"/>
  <c r="E902" i="1"/>
  <c r="H901" i="1"/>
  <c r="J901" i="1"/>
  <c r="M901" i="1"/>
  <c r="G1005" i="4" l="1"/>
  <c r="E900" i="3"/>
  <c r="D901" i="3"/>
  <c r="H900" i="3"/>
  <c r="K900" i="3"/>
  <c r="H902" i="2"/>
  <c r="D903" i="2"/>
  <c r="E902" i="2"/>
  <c r="K902" i="2"/>
  <c r="H902" i="1"/>
  <c r="E903" i="1"/>
  <c r="J902" i="1"/>
  <c r="M902" i="1"/>
  <c r="G1006" i="4" l="1"/>
  <c r="H901" i="3"/>
  <c r="E901" i="3"/>
  <c r="K901" i="3"/>
  <c r="D902" i="3"/>
  <c r="H903" i="2"/>
  <c r="D904" i="2"/>
  <c r="E903" i="2"/>
  <c r="K903" i="2"/>
  <c r="J903" i="1"/>
  <c r="H903" i="1"/>
  <c r="M903" i="1"/>
  <c r="E904" i="1"/>
  <c r="G1007" i="4" l="1"/>
  <c r="D903" i="3"/>
  <c r="H902" i="3"/>
  <c r="E902" i="3"/>
  <c r="K902" i="3"/>
  <c r="E904" i="2"/>
  <c r="D905" i="2"/>
  <c r="H904" i="2"/>
  <c r="K904" i="2"/>
  <c r="J904" i="1"/>
  <c r="H904" i="1"/>
  <c r="E905" i="1"/>
  <c r="M904" i="1"/>
  <c r="G1008" i="4" l="1"/>
  <c r="D904" i="3"/>
  <c r="E903" i="3"/>
  <c r="H903" i="3"/>
  <c r="K903" i="3"/>
  <c r="D906" i="2"/>
  <c r="H905" i="2"/>
  <c r="E905" i="2"/>
  <c r="K905" i="2"/>
  <c r="E906" i="1"/>
  <c r="J905" i="1"/>
  <c r="H905" i="1"/>
  <c r="M905" i="1"/>
  <c r="G1009" i="4" l="1"/>
  <c r="E904" i="3"/>
  <c r="H904" i="3"/>
  <c r="D905" i="3"/>
  <c r="K904" i="3"/>
  <c r="D907" i="2"/>
  <c r="E906" i="2"/>
  <c r="H906" i="2"/>
  <c r="K906" i="2"/>
  <c r="H906" i="1"/>
  <c r="J906" i="1"/>
  <c r="E907" i="1"/>
  <c r="M906" i="1"/>
  <c r="G1010" i="4" l="1"/>
  <c r="H905" i="3"/>
  <c r="D906" i="3"/>
  <c r="E905" i="3"/>
  <c r="K905" i="3"/>
  <c r="H907" i="2"/>
  <c r="E907" i="2"/>
  <c r="D908" i="2"/>
  <c r="K907" i="2"/>
  <c r="J907" i="1"/>
  <c r="E908" i="1"/>
  <c r="H907" i="1"/>
  <c r="M907" i="1"/>
  <c r="G1011" i="4" l="1"/>
  <c r="H906" i="3"/>
  <c r="E906" i="3"/>
  <c r="D907" i="3"/>
  <c r="K906" i="3"/>
  <c r="H908" i="2"/>
  <c r="D909" i="2"/>
  <c r="E908" i="2"/>
  <c r="K908" i="2"/>
  <c r="H908" i="1"/>
  <c r="J908" i="1"/>
  <c r="E909" i="1"/>
  <c r="M908" i="1"/>
  <c r="G1012" i="4" l="1"/>
  <c r="D908" i="3"/>
  <c r="H907" i="3"/>
  <c r="E907" i="3"/>
  <c r="K907" i="3"/>
  <c r="D910" i="2"/>
  <c r="H909" i="2"/>
  <c r="E909" i="2"/>
  <c r="K909" i="2"/>
  <c r="E910" i="1"/>
  <c r="J909" i="1"/>
  <c r="H909" i="1"/>
  <c r="M909" i="1"/>
  <c r="G1013" i="4" l="1"/>
  <c r="E908" i="3"/>
  <c r="H908" i="3"/>
  <c r="D909" i="3"/>
  <c r="K908" i="3"/>
  <c r="H910" i="2"/>
  <c r="E910" i="2"/>
  <c r="D911" i="2"/>
  <c r="K910" i="2"/>
  <c r="H910" i="1"/>
  <c r="J910" i="1"/>
  <c r="E911" i="1"/>
  <c r="M910" i="1"/>
  <c r="G1014" i="4" l="1"/>
  <c r="H909" i="3"/>
  <c r="E909" i="3"/>
  <c r="D910" i="3"/>
  <c r="K909" i="3"/>
  <c r="H911" i="2"/>
  <c r="E911" i="2"/>
  <c r="D912" i="2"/>
  <c r="K911" i="2"/>
  <c r="J911" i="1"/>
  <c r="H911" i="1"/>
  <c r="E912" i="1"/>
  <c r="M911" i="1"/>
  <c r="G1015" i="4" l="1"/>
  <c r="D911" i="3"/>
  <c r="H910" i="3"/>
  <c r="E910" i="3"/>
  <c r="K910" i="3"/>
  <c r="D913" i="2"/>
  <c r="H912" i="2"/>
  <c r="E912" i="2"/>
  <c r="K912" i="2"/>
  <c r="E913" i="1"/>
  <c r="J912" i="1"/>
  <c r="H912" i="1"/>
  <c r="M912" i="1"/>
  <c r="G1016" i="4" l="1"/>
  <c r="D912" i="3"/>
  <c r="H911" i="3"/>
  <c r="E911" i="3"/>
  <c r="K911" i="3"/>
  <c r="D914" i="2"/>
  <c r="H913" i="2"/>
  <c r="E913" i="2"/>
  <c r="K913" i="2"/>
  <c r="H913" i="1"/>
  <c r="J913" i="1"/>
  <c r="E914" i="1"/>
  <c r="M913" i="1"/>
  <c r="G1017" i="4" l="1"/>
  <c r="E912" i="3"/>
  <c r="D913" i="3"/>
  <c r="H912" i="3"/>
  <c r="K912" i="3"/>
  <c r="E914" i="2"/>
  <c r="D915" i="2"/>
  <c r="H914" i="2"/>
  <c r="K914" i="2"/>
  <c r="J914" i="1"/>
  <c r="H914" i="1"/>
  <c r="E915" i="1"/>
  <c r="M914" i="1"/>
  <c r="G1018" i="4" l="1"/>
  <c r="H913" i="3"/>
  <c r="E913" i="3"/>
  <c r="K913" i="3"/>
  <c r="D914" i="3"/>
  <c r="H915" i="2"/>
  <c r="D916" i="2"/>
  <c r="E915" i="2"/>
  <c r="K915" i="2"/>
  <c r="E916" i="1"/>
  <c r="J915" i="1"/>
  <c r="H915" i="1"/>
  <c r="M915" i="1"/>
  <c r="G1019" i="4" l="1"/>
  <c r="H914" i="3"/>
  <c r="D915" i="3"/>
  <c r="E914" i="3"/>
  <c r="K914" i="3"/>
  <c r="H916" i="2"/>
  <c r="E916" i="2"/>
  <c r="D917" i="2"/>
  <c r="K916" i="2"/>
  <c r="E917" i="1"/>
  <c r="H916" i="1"/>
  <c r="J916" i="1"/>
  <c r="M916" i="1"/>
  <c r="G1020" i="4" l="1"/>
  <c r="D916" i="3"/>
  <c r="H915" i="3"/>
  <c r="E915" i="3"/>
  <c r="K915" i="3"/>
  <c r="D918" i="2"/>
  <c r="H917" i="2"/>
  <c r="E917" i="2"/>
  <c r="K917" i="2"/>
  <c r="J917" i="1"/>
  <c r="E918" i="1"/>
  <c r="H917" i="1"/>
  <c r="M917" i="1"/>
  <c r="G1021" i="4" l="1"/>
  <c r="E916" i="3"/>
  <c r="H916" i="3"/>
  <c r="D917" i="3"/>
  <c r="K916" i="3"/>
  <c r="D919" i="2"/>
  <c r="H918" i="2"/>
  <c r="E918" i="2"/>
  <c r="K918" i="2"/>
  <c r="J918" i="1"/>
  <c r="E919" i="1"/>
  <c r="H918" i="1"/>
  <c r="M918" i="1"/>
  <c r="G1022" i="4" l="1"/>
  <c r="H917" i="3"/>
  <c r="D918" i="3"/>
  <c r="E917" i="3"/>
  <c r="K917" i="3"/>
  <c r="H919" i="2"/>
  <c r="E919" i="2"/>
  <c r="D920" i="2"/>
  <c r="K919" i="2"/>
  <c r="H919" i="1"/>
  <c r="J919" i="1"/>
  <c r="E920" i="1"/>
  <c r="M919" i="1"/>
  <c r="G1023" i="4" l="1"/>
  <c r="E918" i="3"/>
  <c r="H918" i="3"/>
  <c r="D919" i="3"/>
  <c r="K918" i="3"/>
  <c r="D921" i="2"/>
  <c r="H920" i="2"/>
  <c r="E920" i="2"/>
  <c r="K920" i="2"/>
  <c r="E921" i="1"/>
  <c r="J920" i="1"/>
  <c r="H920" i="1"/>
  <c r="M920" i="1"/>
  <c r="G1024" i="4" l="1"/>
  <c r="D920" i="3"/>
  <c r="H919" i="3"/>
  <c r="E919" i="3"/>
  <c r="K919" i="3"/>
  <c r="D922" i="2"/>
  <c r="E921" i="2"/>
  <c r="H921" i="2"/>
  <c r="K921" i="2"/>
  <c r="E922" i="1"/>
  <c r="H921" i="1"/>
  <c r="J921" i="1"/>
  <c r="M921" i="1"/>
  <c r="G1025" i="4" l="1"/>
  <c r="E920" i="3"/>
  <c r="D921" i="3"/>
  <c r="K920" i="3"/>
  <c r="H920" i="3"/>
  <c r="H922" i="2"/>
  <c r="E922" i="2"/>
  <c r="D923" i="2"/>
  <c r="K922" i="2"/>
  <c r="J922" i="1"/>
  <c r="H922" i="1"/>
  <c r="E923" i="1"/>
  <c r="M922" i="1"/>
  <c r="G1026" i="4" l="1"/>
  <c r="H921" i="3"/>
  <c r="E921" i="3"/>
  <c r="D922" i="3"/>
  <c r="K921" i="3"/>
  <c r="H923" i="2"/>
  <c r="D924" i="2"/>
  <c r="E923" i="2"/>
  <c r="K923" i="2"/>
  <c r="J923" i="1"/>
  <c r="E924" i="1"/>
  <c r="H923" i="1"/>
  <c r="M923" i="1"/>
  <c r="G1027" i="4" l="1"/>
  <c r="D923" i="3"/>
  <c r="H922" i="3"/>
  <c r="E922" i="3"/>
  <c r="K922" i="3"/>
  <c r="H924" i="2"/>
  <c r="D925" i="2"/>
  <c r="E924" i="2"/>
  <c r="K924" i="2"/>
  <c r="E925" i="1"/>
  <c r="H924" i="1"/>
  <c r="J924" i="1"/>
  <c r="M924" i="1"/>
  <c r="G1028" i="4" l="1"/>
  <c r="D924" i="3"/>
  <c r="E923" i="3"/>
  <c r="H923" i="3"/>
  <c r="K923" i="3"/>
  <c r="D926" i="2"/>
  <c r="H925" i="2"/>
  <c r="E925" i="2"/>
  <c r="K925" i="2"/>
  <c r="J925" i="1"/>
  <c r="H925" i="1"/>
  <c r="M925" i="1"/>
  <c r="E926" i="1"/>
  <c r="G1029" i="4" l="1"/>
  <c r="E924" i="3"/>
  <c r="D925" i="3"/>
  <c r="H924" i="3"/>
  <c r="K924" i="3"/>
  <c r="D927" i="2"/>
  <c r="H926" i="2"/>
  <c r="E926" i="2"/>
  <c r="K926" i="2"/>
  <c r="J926" i="1"/>
  <c r="E927" i="1"/>
  <c r="H926" i="1"/>
  <c r="M926" i="1"/>
  <c r="G1030" i="4" l="1"/>
  <c r="H925" i="3"/>
  <c r="D926" i="3"/>
  <c r="K925" i="3"/>
  <c r="E925" i="3"/>
  <c r="H927" i="2"/>
  <c r="E927" i="2"/>
  <c r="D928" i="2"/>
  <c r="K927" i="2"/>
  <c r="E928" i="1"/>
  <c r="H927" i="1"/>
  <c r="J927" i="1"/>
  <c r="M927" i="1"/>
  <c r="G1031" i="4" l="1"/>
  <c r="H926" i="3"/>
  <c r="E926" i="3"/>
  <c r="D927" i="3"/>
  <c r="K926" i="3"/>
  <c r="H928" i="2"/>
  <c r="E928" i="2"/>
  <c r="D929" i="2"/>
  <c r="K928" i="2"/>
  <c r="E929" i="1"/>
  <c r="J928" i="1"/>
  <c r="H928" i="1"/>
  <c r="M928" i="1"/>
  <c r="G1032" i="4" l="1"/>
  <c r="D928" i="3"/>
  <c r="H927" i="3"/>
  <c r="E927" i="3"/>
  <c r="K927" i="3"/>
  <c r="D930" i="2"/>
  <c r="H929" i="2"/>
  <c r="E929" i="2"/>
  <c r="K929" i="2"/>
  <c r="E930" i="1"/>
  <c r="J929" i="1"/>
  <c r="H929" i="1"/>
  <c r="M929" i="1"/>
  <c r="G1033" i="4" l="1"/>
  <c r="E928" i="3"/>
  <c r="H928" i="3"/>
  <c r="K928" i="3"/>
  <c r="D929" i="3"/>
  <c r="E930" i="2"/>
  <c r="D931" i="2"/>
  <c r="H930" i="2"/>
  <c r="K930" i="2"/>
  <c r="J930" i="1"/>
  <c r="E931" i="1"/>
  <c r="M930" i="1"/>
  <c r="H930" i="1"/>
  <c r="G1034" i="4" l="1"/>
  <c r="H929" i="3"/>
  <c r="D930" i="3"/>
  <c r="E929" i="3"/>
  <c r="K929" i="3"/>
  <c r="H931" i="2"/>
  <c r="E931" i="2"/>
  <c r="D932" i="2"/>
  <c r="K931" i="2"/>
  <c r="J931" i="1"/>
  <c r="H931" i="1"/>
  <c r="E932" i="1"/>
  <c r="M931" i="1"/>
  <c r="G1035" i="4" l="1"/>
  <c r="E930" i="3"/>
  <c r="D931" i="3"/>
  <c r="H930" i="3"/>
  <c r="K930" i="3"/>
  <c r="D933" i="2"/>
  <c r="H932" i="2"/>
  <c r="E932" i="2"/>
  <c r="K932" i="2"/>
  <c r="E933" i="1"/>
  <c r="J932" i="1"/>
  <c r="H932" i="1"/>
  <c r="M932" i="1"/>
  <c r="G1036" i="4" l="1"/>
  <c r="D932" i="3"/>
  <c r="H931" i="3"/>
  <c r="E931" i="3"/>
  <c r="K931" i="3"/>
  <c r="D934" i="2"/>
  <c r="E933" i="2"/>
  <c r="H933" i="2"/>
  <c r="K933" i="2"/>
  <c r="E934" i="1"/>
  <c r="H933" i="1"/>
  <c r="J933" i="1"/>
  <c r="M933" i="1"/>
  <c r="G1037" i="4" l="1"/>
  <c r="E932" i="3"/>
  <c r="D933" i="3"/>
  <c r="H932" i="3"/>
  <c r="K932" i="3"/>
  <c r="H934" i="2"/>
  <c r="D935" i="2"/>
  <c r="E934" i="2"/>
  <c r="K934" i="2"/>
  <c r="J934" i="1"/>
  <c r="H934" i="1"/>
  <c r="E935" i="1"/>
  <c r="M934" i="1"/>
  <c r="G1038" i="4" l="1"/>
  <c r="H933" i="3"/>
  <c r="E933" i="3"/>
  <c r="K933" i="3"/>
  <c r="D934" i="3"/>
  <c r="H935" i="2"/>
  <c r="D936" i="2"/>
  <c r="E935" i="2"/>
  <c r="K935" i="2"/>
  <c r="E936" i="1"/>
  <c r="H935" i="1"/>
  <c r="J935" i="1"/>
  <c r="M935" i="1"/>
  <c r="G1039" i="4" l="1"/>
  <c r="D935" i="3"/>
  <c r="E934" i="3"/>
  <c r="H934" i="3"/>
  <c r="K934" i="3"/>
  <c r="E936" i="2"/>
  <c r="H936" i="2"/>
  <c r="D937" i="2"/>
  <c r="K936" i="2"/>
  <c r="E937" i="1"/>
  <c r="H936" i="1"/>
  <c r="J936" i="1"/>
  <c r="M936" i="1"/>
  <c r="G1040" i="4" l="1"/>
  <c r="D936" i="3"/>
  <c r="E935" i="3"/>
  <c r="H935" i="3"/>
  <c r="K935" i="3"/>
  <c r="D938" i="2"/>
  <c r="H937" i="2"/>
  <c r="E937" i="2"/>
  <c r="K937" i="2"/>
  <c r="J937" i="1"/>
  <c r="H937" i="1"/>
  <c r="E938" i="1"/>
  <c r="M937" i="1"/>
  <c r="G1041" i="4" l="1"/>
  <c r="E936" i="3"/>
  <c r="D937" i="3"/>
  <c r="H936" i="3"/>
  <c r="K936" i="3"/>
  <c r="D939" i="2"/>
  <c r="H938" i="2"/>
  <c r="E938" i="2"/>
  <c r="K938" i="2"/>
  <c r="J938" i="1"/>
  <c r="E939" i="1"/>
  <c r="H938" i="1"/>
  <c r="M938" i="1"/>
  <c r="G1042" i="4" l="1"/>
  <c r="H937" i="3"/>
  <c r="E937" i="3"/>
  <c r="D938" i="3"/>
  <c r="K937" i="3"/>
  <c r="H939" i="2"/>
  <c r="E939" i="2"/>
  <c r="D940" i="2"/>
  <c r="K939" i="2"/>
  <c r="H939" i="1"/>
  <c r="J939" i="1"/>
  <c r="E940" i="1"/>
  <c r="M939" i="1"/>
  <c r="G1043" i="4" l="1"/>
  <c r="D939" i="3"/>
  <c r="H938" i="3"/>
  <c r="E938" i="3"/>
  <c r="K938" i="3"/>
  <c r="H940" i="2"/>
  <c r="E940" i="2"/>
  <c r="D941" i="2"/>
  <c r="K940" i="2"/>
  <c r="E941" i="1"/>
  <c r="J940" i="1"/>
  <c r="H940" i="1"/>
  <c r="M940" i="1"/>
  <c r="G1044" i="4" l="1"/>
  <c r="D940" i="3"/>
  <c r="E939" i="3"/>
  <c r="H939" i="3"/>
  <c r="K939" i="3"/>
  <c r="D942" i="2"/>
  <c r="H941" i="2"/>
  <c r="E941" i="2"/>
  <c r="K941" i="2"/>
  <c r="E942" i="1"/>
  <c r="J941" i="1"/>
  <c r="H941" i="1"/>
  <c r="M941" i="1"/>
  <c r="G1045" i="4" l="1"/>
  <c r="E940" i="3"/>
  <c r="H940" i="3"/>
  <c r="D941" i="3"/>
  <c r="K940" i="3"/>
  <c r="H942" i="2"/>
  <c r="E942" i="2"/>
  <c r="K942" i="2"/>
  <c r="D943" i="2"/>
  <c r="J942" i="1"/>
  <c r="H942" i="1"/>
  <c r="E943" i="1"/>
  <c r="M942" i="1"/>
  <c r="G1046" i="4" l="1"/>
  <c r="H941" i="3"/>
  <c r="E941" i="3"/>
  <c r="D942" i="3"/>
  <c r="K941" i="3"/>
  <c r="H943" i="2"/>
  <c r="D944" i="2"/>
  <c r="E943" i="2"/>
  <c r="K943" i="2"/>
  <c r="E944" i="1"/>
  <c r="J943" i="1"/>
  <c r="H943" i="1"/>
  <c r="M943" i="1"/>
  <c r="G1047" i="4" l="1"/>
  <c r="H942" i="3"/>
  <c r="E942" i="3"/>
  <c r="D943" i="3"/>
  <c r="K942" i="3"/>
  <c r="D945" i="2"/>
  <c r="H944" i="2"/>
  <c r="E944" i="2"/>
  <c r="K944" i="2"/>
  <c r="E945" i="1"/>
  <c r="H944" i="1"/>
  <c r="J944" i="1"/>
  <c r="M944" i="1"/>
  <c r="G1048" i="4" l="1"/>
  <c r="D944" i="3"/>
  <c r="H943" i="3"/>
  <c r="E943" i="3"/>
  <c r="K943" i="3"/>
  <c r="D946" i="2"/>
  <c r="H945" i="2"/>
  <c r="E945" i="2"/>
  <c r="K945" i="2"/>
  <c r="J945" i="1"/>
  <c r="H945" i="1"/>
  <c r="M945" i="1"/>
  <c r="E946" i="1"/>
  <c r="G1049" i="4" l="1"/>
  <c r="E944" i="3"/>
  <c r="H944" i="3"/>
  <c r="K944" i="3"/>
  <c r="D945" i="3"/>
  <c r="H946" i="2"/>
  <c r="E946" i="2"/>
  <c r="D947" i="2"/>
  <c r="K946" i="2"/>
  <c r="J946" i="1"/>
  <c r="H946" i="1"/>
  <c r="E947" i="1"/>
  <c r="M946" i="1"/>
  <c r="G1050" i="4" l="1"/>
  <c r="H945" i="3"/>
  <c r="E945" i="3"/>
  <c r="D946" i="3"/>
  <c r="K945" i="3"/>
  <c r="H947" i="2"/>
  <c r="D948" i="2"/>
  <c r="E947" i="2"/>
  <c r="K947" i="2"/>
  <c r="H947" i="1"/>
  <c r="J947" i="1"/>
  <c r="E948" i="1"/>
  <c r="M947" i="1"/>
  <c r="G1051" i="4" l="1"/>
  <c r="H946" i="3"/>
  <c r="E946" i="3"/>
  <c r="D947" i="3"/>
  <c r="K946" i="3"/>
  <c r="H948" i="2"/>
  <c r="E948" i="2"/>
  <c r="D949" i="2"/>
  <c r="K948" i="2"/>
  <c r="E949" i="1"/>
  <c r="H948" i="1"/>
  <c r="J948" i="1"/>
  <c r="M948" i="1"/>
  <c r="G1052" i="4" l="1"/>
  <c r="D948" i="3"/>
  <c r="H947" i="3"/>
  <c r="E947" i="3"/>
  <c r="K947" i="3"/>
  <c r="D950" i="2"/>
  <c r="E949" i="2"/>
  <c r="H949" i="2"/>
  <c r="K949" i="2"/>
  <c r="E950" i="1"/>
  <c r="H949" i="1"/>
  <c r="J949" i="1"/>
  <c r="M949" i="1"/>
  <c r="G1053" i="4" l="1"/>
  <c r="E948" i="3"/>
  <c r="H948" i="3"/>
  <c r="D949" i="3"/>
  <c r="K948" i="3"/>
  <c r="D951" i="2"/>
  <c r="K950" i="2"/>
  <c r="H950" i="2"/>
  <c r="E950" i="2"/>
  <c r="J950" i="1"/>
  <c r="H950" i="1"/>
  <c r="E951" i="1"/>
  <c r="M950" i="1"/>
  <c r="G1054" i="4" l="1"/>
  <c r="H949" i="3"/>
  <c r="E949" i="3"/>
  <c r="D950" i="3"/>
  <c r="K949" i="3"/>
  <c r="H951" i="2"/>
  <c r="E951" i="2"/>
  <c r="K951" i="2"/>
  <c r="D952" i="2"/>
  <c r="E952" i="1"/>
  <c r="H951" i="1"/>
  <c r="J951" i="1"/>
  <c r="M951" i="1"/>
  <c r="G1055" i="4" l="1"/>
  <c r="E950" i="3"/>
  <c r="H950" i="3"/>
  <c r="D951" i="3"/>
  <c r="K950" i="3"/>
  <c r="D953" i="2"/>
  <c r="H952" i="2"/>
  <c r="E952" i="2"/>
  <c r="K952" i="2"/>
  <c r="E953" i="1"/>
  <c r="J952" i="1"/>
  <c r="H952" i="1"/>
  <c r="M952" i="1"/>
  <c r="G1056" i="4" l="1"/>
  <c r="D952" i="3"/>
  <c r="H951" i="3"/>
  <c r="E951" i="3"/>
  <c r="K951" i="3"/>
  <c r="D954" i="2"/>
  <c r="H953" i="2"/>
  <c r="E953" i="2"/>
  <c r="K953" i="2"/>
  <c r="E954" i="1"/>
  <c r="H953" i="1"/>
  <c r="J953" i="1"/>
  <c r="M953" i="1"/>
  <c r="G1057" i="4" l="1"/>
  <c r="E952" i="3"/>
  <c r="H952" i="3"/>
  <c r="D953" i="3"/>
  <c r="K952" i="3"/>
  <c r="H954" i="2"/>
  <c r="E954" i="2"/>
  <c r="D955" i="2"/>
  <c r="K954" i="2"/>
  <c r="J954" i="1"/>
  <c r="H954" i="1"/>
  <c r="E955" i="1"/>
  <c r="M954" i="1"/>
  <c r="G1058" i="4" l="1"/>
  <c r="H953" i="3"/>
  <c r="E953" i="3"/>
  <c r="D954" i="3"/>
  <c r="K953" i="3"/>
  <c r="H955" i="2"/>
  <c r="D956" i="2"/>
  <c r="E955" i="2"/>
  <c r="K955" i="2"/>
  <c r="J955" i="1"/>
  <c r="H955" i="1"/>
  <c r="E956" i="1"/>
  <c r="M955" i="1"/>
  <c r="G1059" i="4" l="1"/>
  <c r="D955" i="3"/>
  <c r="E954" i="3"/>
  <c r="H954" i="3"/>
  <c r="K954" i="3"/>
  <c r="D957" i="2"/>
  <c r="E956" i="2"/>
  <c r="H956" i="2"/>
  <c r="K956" i="2"/>
  <c r="E957" i="1"/>
  <c r="J956" i="1"/>
  <c r="H956" i="1"/>
  <c r="M956" i="1"/>
  <c r="G1060" i="4" l="1"/>
  <c r="E955" i="3"/>
  <c r="D956" i="3"/>
  <c r="H955" i="3"/>
  <c r="K955" i="3"/>
  <c r="D958" i="2"/>
  <c r="H957" i="2"/>
  <c r="E957" i="2"/>
  <c r="K957" i="2"/>
  <c r="J957" i="1"/>
  <c r="H957" i="1"/>
  <c r="M957" i="1"/>
  <c r="E958" i="1"/>
  <c r="G1061" i="4" l="1"/>
  <c r="H956" i="3"/>
  <c r="E956" i="3"/>
  <c r="D957" i="3"/>
  <c r="K956" i="3"/>
  <c r="D959" i="2"/>
  <c r="E958" i="2"/>
  <c r="H958" i="2"/>
  <c r="K958" i="2"/>
  <c r="J958" i="1"/>
  <c r="H958" i="1"/>
  <c r="E959" i="1"/>
  <c r="M958" i="1"/>
  <c r="G1062" i="4" l="1"/>
  <c r="D958" i="3"/>
  <c r="H957" i="3"/>
  <c r="E957" i="3"/>
  <c r="K957" i="3"/>
  <c r="H959" i="2"/>
  <c r="D960" i="2"/>
  <c r="E959" i="2"/>
  <c r="K959" i="2"/>
  <c r="H959" i="1"/>
  <c r="E960" i="1"/>
  <c r="J959" i="1"/>
  <c r="M959" i="1"/>
  <c r="G1063" i="4" l="1"/>
  <c r="D959" i="3"/>
  <c r="E958" i="3"/>
  <c r="H958" i="3"/>
  <c r="K958" i="3"/>
  <c r="H960" i="2"/>
  <c r="E960" i="2"/>
  <c r="D961" i="2"/>
  <c r="K960" i="2"/>
  <c r="E961" i="1"/>
  <c r="J960" i="1"/>
  <c r="H960" i="1"/>
  <c r="M960" i="1"/>
  <c r="G1064" i="4" l="1"/>
  <c r="H959" i="3"/>
  <c r="E959" i="3"/>
  <c r="D960" i="3"/>
  <c r="K959" i="3"/>
  <c r="D962" i="2"/>
  <c r="E961" i="2"/>
  <c r="H961" i="2"/>
  <c r="K961" i="2"/>
  <c r="E962" i="1"/>
  <c r="H961" i="1"/>
  <c r="J961" i="1"/>
  <c r="M961" i="1"/>
  <c r="G1065" i="4" l="1"/>
  <c r="H960" i="3"/>
  <c r="D961" i="3"/>
  <c r="E960" i="3"/>
  <c r="K960" i="3"/>
  <c r="E962" i="2"/>
  <c r="H962" i="2"/>
  <c r="D963" i="2"/>
  <c r="K962" i="2"/>
  <c r="J962" i="1"/>
  <c r="H962" i="1"/>
  <c r="E963" i="1"/>
  <c r="M962" i="1"/>
  <c r="G1066" i="4" l="1"/>
  <c r="E961" i="3"/>
  <c r="D962" i="3"/>
  <c r="H961" i="3"/>
  <c r="K961" i="3"/>
  <c r="H963" i="2"/>
  <c r="E963" i="2"/>
  <c r="D964" i="2"/>
  <c r="K963" i="2"/>
  <c r="E964" i="1"/>
  <c r="H963" i="1"/>
  <c r="J963" i="1"/>
  <c r="M963" i="1"/>
  <c r="G1067" i="4" l="1"/>
  <c r="D963" i="3"/>
  <c r="H962" i="3"/>
  <c r="E962" i="3"/>
  <c r="K962" i="3"/>
  <c r="D965" i="2"/>
  <c r="H964" i="2"/>
  <c r="E964" i="2"/>
  <c r="K964" i="2"/>
  <c r="E965" i="1"/>
  <c r="H964" i="1"/>
  <c r="J964" i="1"/>
  <c r="M964" i="1"/>
  <c r="G1068" i="4" l="1"/>
  <c r="D964" i="3"/>
  <c r="E963" i="3"/>
  <c r="H963" i="3"/>
  <c r="K963" i="3"/>
  <c r="D966" i="2"/>
  <c r="E965" i="2"/>
  <c r="H965" i="2"/>
  <c r="K965" i="2"/>
  <c r="J965" i="1"/>
  <c r="H965" i="1"/>
  <c r="E966" i="1"/>
  <c r="M965" i="1"/>
  <c r="G1069" i="4" l="1"/>
  <c r="H964" i="3"/>
  <c r="E964" i="3"/>
  <c r="D965" i="3"/>
  <c r="K964" i="3"/>
  <c r="H966" i="2"/>
  <c r="E966" i="2"/>
  <c r="D967" i="2"/>
  <c r="K966" i="2"/>
  <c r="J966" i="1"/>
  <c r="H966" i="1"/>
  <c r="E967" i="1"/>
  <c r="M966" i="1"/>
  <c r="G1070" i="4" l="1"/>
  <c r="H965" i="3"/>
  <c r="E965" i="3"/>
  <c r="D966" i="3"/>
  <c r="K965" i="3"/>
  <c r="H967" i="2"/>
  <c r="D968" i="2"/>
  <c r="K967" i="2"/>
  <c r="E967" i="2"/>
  <c r="J967" i="1"/>
  <c r="H967" i="1"/>
  <c r="E968" i="1"/>
  <c r="M967" i="1"/>
  <c r="G1071" i="4" l="1"/>
  <c r="D967" i="3"/>
  <c r="H966" i="3"/>
  <c r="E966" i="3"/>
  <c r="K966" i="3"/>
  <c r="E968" i="2"/>
  <c r="H968" i="2"/>
  <c r="D969" i="2"/>
  <c r="K968" i="2"/>
  <c r="E969" i="1"/>
  <c r="H968" i="1"/>
  <c r="J968" i="1"/>
  <c r="M968" i="1"/>
  <c r="G1072" i="4" l="1"/>
  <c r="H967" i="3"/>
  <c r="E967" i="3"/>
  <c r="D968" i="3"/>
  <c r="K967" i="3"/>
  <c r="D970" i="2"/>
  <c r="H969" i="2"/>
  <c r="E969" i="2"/>
  <c r="K969" i="2"/>
  <c r="H969" i="1"/>
  <c r="J969" i="1"/>
  <c r="E970" i="1"/>
  <c r="M969" i="1"/>
  <c r="G1073" i="4" l="1"/>
  <c r="H968" i="3"/>
  <c r="D969" i="3"/>
  <c r="E968" i="3"/>
  <c r="K968" i="3"/>
  <c r="D971" i="2"/>
  <c r="H970" i="2"/>
  <c r="E970" i="2"/>
  <c r="K970" i="2"/>
  <c r="J970" i="1"/>
  <c r="H970" i="1"/>
  <c r="E971" i="1"/>
  <c r="M970" i="1"/>
  <c r="G1074" i="4" l="1"/>
  <c r="D970" i="3"/>
  <c r="E969" i="3"/>
  <c r="H969" i="3"/>
  <c r="K969" i="3"/>
  <c r="H971" i="2"/>
  <c r="E971" i="2"/>
  <c r="K971" i="2"/>
  <c r="D972" i="2"/>
  <c r="H971" i="1"/>
  <c r="J971" i="1"/>
  <c r="E972" i="1"/>
  <c r="M971" i="1"/>
  <c r="G1075" i="4" l="1"/>
  <c r="D971" i="3"/>
  <c r="H970" i="3"/>
  <c r="E970" i="3"/>
  <c r="K970" i="3"/>
  <c r="H972" i="2"/>
  <c r="D973" i="2"/>
  <c r="E972" i="2"/>
  <c r="K972" i="2"/>
  <c r="E973" i="1"/>
  <c r="J972" i="1"/>
  <c r="H972" i="1"/>
  <c r="M972" i="1"/>
  <c r="G1076" i="4" l="1"/>
  <c r="H971" i="3"/>
  <c r="E971" i="3"/>
  <c r="D972" i="3"/>
  <c r="K971" i="3"/>
  <c r="D974" i="2"/>
  <c r="E973" i="2"/>
  <c r="H973" i="2"/>
  <c r="K973" i="2"/>
  <c r="E974" i="1"/>
  <c r="J973" i="1"/>
  <c r="H973" i="1"/>
  <c r="M973" i="1"/>
  <c r="G1077" i="4" l="1"/>
  <c r="H972" i="3"/>
  <c r="D973" i="3"/>
  <c r="E972" i="3"/>
  <c r="K972" i="3"/>
  <c r="H974" i="2"/>
  <c r="E974" i="2"/>
  <c r="D975" i="2"/>
  <c r="K974" i="2"/>
  <c r="E975" i="1"/>
  <c r="J974" i="1"/>
  <c r="H974" i="1"/>
  <c r="M974" i="1"/>
  <c r="G1078" i="4" l="1"/>
  <c r="H973" i="3"/>
  <c r="E973" i="3"/>
  <c r="D974" i="3"/>
  <c r="K973" i="3"/>
  <c r="H975" i="2"/>
  <c r="E975" i="2"/>
  <c r="D976" i="2"/>
  <c r="K975" i="2"/>
  <c r="E976" i="1"/>
  <c r="J975" i="1"/>
  <c r="H975" i="1"/>
  <c r="M975" i="1"/>
  <c r="G1079" i="4" l="1"/>
  <c r="D975" i="3"/>
  <c r="H974" i="3"/>
  <c r="E974" i="3"/>
  <c r="K974" i="3"/>
  <c r="D977" i="2"/>
  <c r="H976" i="2"/>
  <c r="E976" i="2"/>
  <c r="K976" i="2"/>
  <c r="J976" i="1"/>
  <c r="H976" i="1"/>
  <c r="M976" i="1"/>
  <c r="E977" i="1"/>
  <c r="G1080" i="4" l="1"/>
  <c r="D976" i="3"/>
  <c r="H975" i="3"/>
  <c r="E975" i="3"/>
  <c r="K975" i="3"/>
  <c r="D978" i="2"/>
  <c r="H977" i="2"/>
  <c r="E977" i="2"/>
  <c r="K977" i="2"/>
  <c r="J977" i="1"/>
  <c r="H977" i="1"/>
  <c r="E978" i="1"/>
  <c r="M977" i="1"/>
  <c r="G1081" i="4" l="1"/>
  <c r="H976" i="3"/>
  <c r="E976" i="3"/>
  <c r="D977" i="3"/>
  <c r="K976" i="3"/>
  <c r="D979" i="2"/>
  <c r="E978" i="2"/>
  <c r="H978" i="2"/>
  <c r="K978" i="2"/>
  <c r="E979" i="1"/>
  <c r="H978" i="1"/>
  <c r="J978" i="1"/>
  <c r="M978" i="1"/>
  <c r="G1082" i="4" l="1"/>
  <c r="D978" i="3"/>
  <c r="H977" i="3"/>
  <c r="E977" i="3"/>
  <c r="K977" i="3"/>
  <c r="H979" i="2"/>
  <c r="D980" i="2"/>
  <c r="E979" i="2"/>
  <c r="K979" i="2"/>
  <c r="J979" i="1"/>
  <c r="H979" i="1"/>
  <c r="E980" i="1"/>
  <c r="M979" i="1"/>
  <c r="G1083" i="4" l="1"/>
  <c r="D979" i="3"/>
  <c r="E978" i="3"/>
  <c r="H978" i="3"/>
  <c r="K978" i="3"/>
  <c r="H980" i="2"/>
  <c r="E980" i="2"/>
  <c r="D981" i="2"/>
  <c r="K980" i="2"/>
  <c r="J980" i="1"/>
  <c r="H980" i="1"/>
  <c r="E981" i="1"/>
  <c r="M980" i="1"/>
  <c r="G1084" i="4" l="1"/>
  <c r="H979" i="3"/>
  <c r="E979" i="3"/>
  <c r="D980" i="3"/>
  <c r="K979" i="3"/>
  <c r="D982" i="2"/>
  <c r="H981" i="2"/>
  <c r="E981" i="2"/>
  <c r="K981" i="2"/>
  <c r="E982" i="1"/>
  <c r="J981" i="1"/>
  <c r="H981" i="1"/>
  <c r="M981" i="1"/>
  <c r="G1085" i="4" l="1"/>
  <c r="H980" i="3"/>
  <c r="D981" i="3"/>
  <c r="E980" i="3"/>
  <c r="K980" i="3"/>
  <c r="D983" i="2"/>
  <c r="E982" i="2"/>
  <c r="H982" i="2"/>
  <c r="K982" i="2"/>
  <c r="E983" i="1"/>
  <c r="H982" i="1"/>
  <c r="J982" i="1"/>
  <c r="M982" i="1"/>
  <c r="G1086" i="4" l="1"/>
  <c r="D982" i="3"/>
  <c r="E981" i="3"/>
  <c r="H981" i="3"/>
  <c r="K981" i="3"/>
  <c r="H983" i="2"/>
  <c r="E983" i="2"/>
  <c r="D984" i="2"/>
  <c r="K983" i="2"/>
  <c r="J983" i="1"/>
  <c r="H983" i="1"/>
  <c r="E984" i="1"/>
  <c r="M983" i="1"/>
  <c r="G1087" i="4" l="1"/>
  <c r="D983" i="3"/>
  <c r="H982" i="3"/>
  <c r="E982" i="3"/>
  <c r="K982" i="3"/>
  <c r="D985" i="2"/>
  <c r="E984" i="2"/>
  <c r="H984" i="2"/>
  <c r="K984" i="2"/>
  <c r="J984" i="1"/>
  <c r="E985" i="1"/>
  <c r="H984" i="1"/>
  <c r="M984" i="1"/>
  <c r="G1088" i="4" l="1"/>
  <c r="D984" i="3"/>
  <c r="H983" i="3"/>
  <c r="E983" i="3"/>
  <c r="K983" i="3"/>
  <c r="D986" i="2"/>
  <c r="E985" i="2"/>
  <c r="H985" i="2"/>
  <c r="K985" i="2"/>
  <c r="J985" i="1"/>
  <c r="H985" i="1"/>
  <c r="E986" i="1"/>
  <c r="M985" i="1"/>
  <c r="G1089" i="4" l="1"/>
  <c r="H984" i="3"/>
  <c r="E984" i="3"/>
  <c r="D985" i="3"/>
  <c r="K984" i="3"/>
  <c r="H986" i="2"/>
  <c r="E986" i="2"/>
  <c r="K986" i="2"/>
  <c r="D987" i="2"/>
  <c r="E987" i="1"/>
  <c r="J986" i="1"/>
  <c r="H986" i="1"/>
  <c r="M986" i="1"/>
  <c r="G1090" i="4" l="1"/>
  <c r="H985" i="3"/>
  <c r="E985" i="3"/>
  <c r="D986" i="3"/>
  <c r="K985" i="3"/>
  <c r="H987" i="2"/>
  <c r="D988" i="2"/>
  <c r="E987" i="2"/>
  <c r="K987" i="2"/>
  <c r="E988" i="1"/>
  <c r="J987" i="1"/>
  <c r="H987" i="1"/>
  <c r="M987" i="1"/>
  <c r="G1091" i="4" l="1"/>
  <c r="D987" i="3"/>
  <c r="H986" i="3"/>
  <c r="E986" i="3"/>
  <c r="K986" i="3"/>
  <c r="H988" i="2"/>
  <c r="E988" i="2"/>
  <c r="D989" i="2"/>
  <c r="K988" i="2"/>
  <c r="J988" i="1"/>
  <c r="E989" i="1"/>
  <c r="H988" i="1"/>
  <c r="M988" i="1"/>
  <c r="G1092" i="4" l="1"/>
  <c r="E987" i="3"/>
  <c r="D988" i="3"/>
  <c r="H987" i="3"/>
  <c r="K987" i="3"/>
  <c r="D990" i="2"/>
  <c r="H989" i="2"/>
  <c r="E989" i="2"/>
  <c r="K989" i="2"/>
  <c r="J989" i="1"/>
  <c r="H989" i="1"/>
  <c r="E990" i="1"/>
  <c r="M989" i="1"/>
  <c r="G1093" i="4" l="1"/>
  <c r="H988" i="3"/>
  <c r="E988" i="3"/>
  <c r="D989" i="3"/>
  <c r="K988" i="3"/>
  <c r="D991" i="2"/>
  <c r="H990" i="2"/>
  <c r="E990" i="2"/>
  <c r="K990" i="2"/>
  <c r="E991" i="1"/>
  <c r="H990" i="1"/>
  <c r="J990" i="1"/>
  <c r="M990" i="1"/>
  <c r="G1094" i="4" l="1"/>
  <c r="D990" i="3"/>
  <c r="E989" i="3"/>
  <c r="H989" i="3"/>
  <c r="K989" i="3"/>
  <c r="H991" i="2"/>
  <c r="D992" i="2"/>
  <c r="E991" i="2"/>
  <c r="K991" i="2"/>
  <c r="H991" i="1"/>
  <c r="J991" i="1"/>
  <c r="E992" i="1"/>
  <c r="M991" i="1"/>
  <c r="G1095" i="4" l="1"/>
  <c r="D991" i="3"/>
  <c r="E990" i="3"/>
  <c r="H990" i="3"/>
  <c r="K990" i="3"/>
  <c r="H992" i="2"/>
  <c r="E992" i="2"/>
  <c r="D993" i="2"/>
  <c r="K992" i="2"/>
  <c r="J992" i="1"/>
  <c r="E993" i="1"/>
  <c r="H992" i="1"/>
  <c r="M992" i="1"/>
  <c r="G1096" i="4" l="1"/>
  <c r="H991" i="3"/>
  <c r="E991" i="3"/>
  <c r="D992" i="3"/>
  <c r="K991" i="3"/>
  <c r="D994" i="2"/>
  <c r="E993" i="2"/>
  <c r="H993" i="2"/>
  <c r="K993" i="2"/>
  <c r="E994" i="1"/>
  <c r="H993" i="1"/>
  <c r="J993" i="1"/>
  <c r="M993" i="1"/>
  <c r="G1097" i="4" l="1"/>
  <c r="H992" i="3"/>
  <c r="D993" i="3"/>
  <c r="K992" i="3"/>
  <c r="E992" i="3"/>
  <c r="D995" i="2"/>
  <c r="H994" i="2"/>
  <c r="E994" i="2"/>
  <c r="K994" i="2"/>
  <c r="E995" i="1"/>
  <c r="H994" i="1"/>
  <c r="J994" i="1"/>
  <c r="M994" i="1"/>
  <c r="G1098" i="4" l="1"/>
  <c r="E993" i="3"/>
  <c r="H993" i="3"/>
  <c r="D994" i="3"/>
  <c r="K993" i="3"/>
  <c r="H995" i="2"/>
  <c r="E995" i="2"/>
  <c r="D996" i="2"/>
  <c r="K995" i="2"/>
  <c r="H995" i="1"/>
  <c r="E996" i="1"/>
  <c r="J995" i="1"/>
  <c r="M995" i="1"/>
  <c r="G1099" i="4" l="1"/>
  <c r="D995" i="3"/>
  <c r="H994" i="3"/>
  <c r="E994" i="3"/>
  <c r="K994" i="3"/>
  <c r="H996" i="2"/>
  <c r="E996" i="2"/>
  <c r="D997" i="2"/>
  <c r="K996" i="2"/>
  <c r="J996" i="1"/>
  <c r="E997" i="1"/>
  <c r="H996" i="1"/>
  <c r="M996" i="1"/>
  <c r="G1100" i="4" l="1"/>
  <c r="D996" i="3"/>
  <c r="H995" i="3"/>
  <c r="E995" i="3"/>
  <c r="K995" i="3"/>
  <c r="D998" i="2"/>
  <c r="H997" i="2"/>
  <c r="E997" i="2"/>
  <c r="K997" i="2"/>
  <c r="H997" i="1"/>
  <c r="J997" i="1"/>
  <c r="E998" i="1"/>
  <c r="M997" i="1"/>
  <c r="G1101" i="4" l="1"/>
  <c r="H996" i="3"/>
  <c r="E996" i="3"/>
  <c r="D997" i="3"/>
  <c r="K996" i="3"/>
  <c r="D999" i="2"/>
  <c r="H998" i="2"/>
  <c r="E998" i="2"/>
  <c r="K998" i="2"/>
  <c r="E999" i="1"/>
  <c r="J998" i="1"/>
  <c r="H998" i="1"/>
  <c r="M998" i="1"/>
  <c r="G1102" i="4" l="1"/>
  <c r="H997" i="3"/>
  <c r="D998" i="3"/>
  <c r="E997" i="3"/>
  <c r="K997" i="3"/>
  <c r="H999" i="2"/>
  <c r="E999" i="2"/>
  <c r="D1000" i="2"/>
  <c r="K999" i="2"/>
  <c r="E1000" i="1"/>
  <c r="H999" i="1"/>
  <c r="J999" i="1"/>
  <c r="M999" i="1"/>
  <c r="G1103" i="4" l="1"/>
  <c r="D999" i="3"/>
  <c r="H998" i="3"/>
  <c r="E998" i="3"/>
  <c r="K998" i="3"/>
  <c r="H1000" i="2"/>
  <c r="E1000" i="2"/>
  <c r="D1001" i="2"/>
  <c r="K1000" i="2"/>
  <c r="J1000" i="1"/>
  <c r="H1000" i="1"/>
  <c r="E1001" i="1"/>
  <c r="M1000" i="1"/>
  <c r="G1104" i="4" l="1"/>
  <c r="H999" i="3"/>
  <c r="E999" i="3"/>
  <c r="D1000" i="3"/>
  <c r="K999" i="3"/>
  <c r="D1002" i="2"/>
  <c r="E1001" i="2"/>
  <c r="H1001" i="2"/>
  <c r="K1001" i="2"/>
  <c r="J1001" i="1"/>
  <c r="H1001" i="1"/>
  <c r="E1002" i="1"/>
  <c r="M1001" i="1"/>
  <c r="G1105" i="4" l="1"/>
  <c r="H1000" i="3"/>
  <c r="D1001" i="3"/>
  <c r="E1000" i="3"/>
  <c r="K1000" i="3"/>
  <c r="D1003" i="2"/>
  <c r="H1002" i="2"/>
  <c r="E1002" i="2"/>
  <c r="K1002" i="2"/>
  <c r="E1003" i="1"/>
  <c r="J1002" i="1"/>
  <c r="H1002" i="1"/>
  <c r="M1002" i="1"/>
  <c r="G1106" i="4" l="1"/>
  <c r="D1002" i="3"/>
  <c r="H1001" i="3"/>
  <c r="E1001" i="3"/>
  <c r="K1001" i="3"/>
  <c r="H1003" i="2"/>
  <c r="E1003" i="2"/>
  <c r="D1004" i="2"/>
  <c r="K1003" i="2"/>
  <c r="J1003" i="1"/>
  <c r="H1003" i="1"/>
  <c r="E1004" i="1"/>
  <c r="M1003" i="1"/>
  <c r="G1107" i="4" l="1"/>
  <c r="D1003" i="3"/>
  <c r="H1002" i="3"/>
  <c r="E1002" i="3"/>
  <c r="K1002" i="3"/>
  <c r="H1004" i="2"/>
  <c r="E1004" i="2"/>
  <c r="D1005" i="2"/>
  <c r="K1004" i="2"/>
  <c r="J1004" i="1"/>
  <c r="E1005" i="1"/>
  <c r="H1004" i="1"/>
  <c r="M1004" i="1"/>
  <c r="G1108" i="4" l="1"/>
  <c r="D1004" i="3"/>
  <c r="H1003" i="3"/>
  <c r="E1003" i="3"/>
  <c r="K1003" i="3"/>
  <c r="D1006" i="2"/>
  <c r="H1005" i="2"/>
  <c r="E1005" i="2"/>
  <c r="K1005" i="2"/>
  <c r="E1006" i="1"/>
  <c r="J1005" i="1"/>
  <c r="H1005" i="1"/>
  <c r="M1005" i="1"/>
  <c r="G1109" i="4" l="1"/>
  <c r="H1004" i="3"/>
  <c r="E1004" i="3"/>
  <c r="D1005" i="3"/>
  <c r="K1004" i="3"/>
  <c r="D1007" i="2"/>
  <c r="H1006" i="2"/>
  <c r="E1006" i="2"/>
  <c r="K1006" i="2"/>
  <c r="E1007" i="1"/>
  <c r="J1006" i="1"/>
  <c r="M1006" i="1"/>
  <c r="H1006" i="1"/>
  <c r="G1110" i="4" l="1"/>
  <c r="D1006" i="3"/>
  <c r="H1005" i="3"/>
  <c r="E1005" i="3"/>
  <c r="K1005" i="3"/>
  <c r="E1007" i="2"/>
  <c r="H1007" i="2"/>
  <c r="D1008" i="2"/>
  <c r="K1007" i="2"/>
  <c r="H1007" i="1"/>
  <c r="E1008" i="1"/>
  <c r="J1007" i="1"/>
  <c r="M1007" i="1"/>
  <c r="G1111" i="4" l="1"/>
  <c r="D1007" i="3"/>
  <c r="H1006" i="3"/>
  <c r="E1006" i="3"/>
  <c r="K1006" i="3"/>
  <c r="D1009" i="2"/>
  <c r="H1008" i="2"/>
  <c r="E1008" i="2"/>
  <c r="K1008" i="2"/>
  <c r="J1008" i="1"/>
  <c r="H1008" i="1"/>
  <c r="E1009" i="1"/>
  <c r="M1008" i="1"/>
  <c r="G1112" i="4" l="1"/>
  <c r="H1007" i="3"/>
  <c r="E1007" i="3"/>
  <c r="D1008" i="3"/>
  <c r="K1007" i="3"/>
  <c r="D1010" i="2"/>
  <c r="H1009" i="2"/>
  <c r="E1009" i="2"/>
  <c r="K1009" i="2"/>
  <c r="E1010" i="1"/>
  <c r="J1009" i="1"/>
  <c r="H1009" i="1"/>
  <c r="M1009" i="1"/>
  <c r="G1113" i="4" l="1"/>
  <c r="H1008" i="3"/>
  <c r="E1008" i="3"/>
  <c r="D1009" i="3"/>
  <c r="K1008" i="3"/>
  <c r="H1010" i="2"/>
  <c r="E1010" i="2"/>
  <c r="K1010" i="2"/>
  <c r="D1011" i="2"/>
  <c r="E1011" i="1"/>
  <c r="H1010" i="1"/>
  <c r="J1010" i="1"/>
  <c r="M1010" i="1"/>
  <c r="G1114" i="4" l="1"/>
  <c r="E1009" i="3"/>
  <c r="D1010" i="3"/>
  <c r="H1009" i="3"/>
  <c r="K1009" i="3"/>
  <c r="E1011" i="2"/>
  <c r="D1012" i="2"/>
  <c r="H1011" i="2"/>
  <c r="K1011" i="2"/>
  <c r="H1011" i="1"/>
  <c r="J1011" i="1"/>
  <c r="E1012" i="1"/>
  <c r="M1011" i="1"/>
  <c r="G1115" i="4" l="1"/>
  <c r="D1011" i="3"/>
  <c r="H1010" i="3"/>
  <c r="E1010" i="3"/>
  <c r="K1010" i="3"/>
  <c r="D1013" i="2"/>
  <c r="K1012" i="2"/>
  <c r="H1012" i="2"/>
  <c r="E1012" i="2"/>
  <c r="J1012" i="1"/>
  <c r="E1013" i="1"/>
  <c r="M1012" i="1"/>
  <c r="H1012" i="1"/>
  <c r="G1116" i="4" l="1"/>
  <c r="D1012" i="3"/>
  <c r="H1011" i="3"/>
  <c r="E1011" i="3"/>
  <c r="K1011" i="3"/>
  <c r="H1013" i="2"/>
  <c r="E1013" i="2"/>
  <c r="K1013" i="2"/>
  <c r="D1014" i="2"/>
  <c r="J1013" i="1"/>
  <c r="H1013" i="1"/>
  <c r="E1014" i="1"/>
  <c r="M1013" i="1"/>
  <c r="G1117" i="4" l="1"/>
  <c r="H1012" i="3"/>
  <c r="E1012" i="3"/>
  <c r="D1013" i="3"/>
  <c r="K1012" i="3"/>
  <c r="H1014" i="2"/>
  <c r="D1015" i="2"/>
  <c r="E1014" i="2"/>
  <c r="K1014" i="2"/>
  <c r="E1015" i="1"/>
  <c r="H1014" i="1"/>
  <c r="J1014" i="1"/>
  <c r="M1014" i="1"/>
  <c r="G1118" i="4" l="1"/>
  <c r="D1014" i="3"/>
  <c r="H1013" i="3"/>
  <c r="E1013" i="3"/>
  <c r="K1013" i="3"/>
  <c r="E1015" i="2"/>
  <c r="D1016" i="2"/>
  <c r="H1015" i="2"/>
  <c r="K1015" i="2"/>
  <c r="H1015" i="1"/>
  <c r="J1015" i="1"/>
  <c r="E1016" i="1"/>
  <c r="M1015" i="1"/>
  <c r="G1119" i="4" l="1"/>
  <c r="D1015" i="3"/>
  <c r="H1014" i="3"/>
  <c r="E1014" i="3"/>
  <c r="K1014" i="3"/>
  <c r="E1016" i="2"/>
  <c r="H1016" i="2"/>
  <c r="D1017" i="2"/>
  <c r="K1016" i="2"/>
  <c r="J1016" i="1"/>
  <c r="E1017" i="1"/>
  <c r="H1016" i="1"/>
  <c r="M1016" i="1"/>
  <c r="G1120" i="4" l="1"/>
  <c r="D1016" i="3"/>
  <c r="H1015" i="3"/>
  <c r="E1015" i="3"/>
  <c r="K1015" i="3"/>
  <c r="E1017" i="2"/>
  <c r="D1018" i="2"/>
  <c r="H1017" i="2"/>
  <c r="K1017" i="2"/>
  <c r="E1018" i="1"/>
  <c r="J1017" i="1"/>
  <c r="H1017" i="1"/>
  <c r="M1017" i="1"/>
  <c r="G1121" i="4" l="1"/>
  <c r="H1016" i="3"/>
  <c r="E1016" i="3"/>
  <c r="D1017" i="3"/>
  <c r="K1016" i="3"/>
  <c r="D1019" i="2"/>
  <c r="E1018" i="2"/>
  <c r="H1018" i="2"/>
  <c r="K1018" i="2"/>
  <c r="E1019" i="1"/>
  <c r="J1018" i="1"/>
  <c r="H1018" i="1"/>
  <c r="M1018" i="1"/>
  <c r="G1122" i="4" l="1"/>
  <c r="H1017" i="3"/>
  <c r="E1017" i="3"/>
  <c r="D1018" i="3"/>
  <c r="K1017" i="3"/>
  <c r="H1019" i="2"/>
  <c r="E1019" i="2"/>
  <c r="D1020" i="2"/>
  <c r="K1019" i="2"/>
  <c r="H1019" i="1"/>
  <c r="E1020" i="1"/>
  <c r="J1019" i="1"/>
  <c r="M1019" i="1"/>
  <c r="G1123" i="4" l="1"/>
  <c r="D1019" i="3"/>
  <c r="H1018" i="3"/>
  <c r="E1018" i="3"/>
  <c r="K1018" i="3"/>
  <c r="D1021" i="2"/>
  <c r="H1020" i="2"/>
  <c r="E1020" i="2"/>
  <c r="K1020" i="2"/>
  <c r="J1020" i="1"/>
  <c r="H1020" i="1"/>
  <c r="E1021" i="1"/>
  <c r="M1020" i="1"/>
  <c r="G1124" i="4" l="1"/>
  <c r="H1019" i="3"/>
  <c r="E1019" i="3"/>
  <c r="D1020" i="3"/>
  <c r="K1019" i="3"/>
  <c r="E1021" i="2"/>
  <c r="D1022" i="2"/>
  <c r="H1021" i="2"/>
  <c r="K1021" i="2"/>
  <c r="E1022" i="1"/>
  <c r="J1021" i="1"/>
  <c r="H1021" i="1"/>
  <c r="M1021" i="1"/>
  <c r="G1125" i="4" l="1"/>
  <c r="H1020" i="3"/>
  <c r="E1020" i="3"/>
  <c r="D1021" i="3"/>
  <c r="K1020" i="3"/>
  <c r="H1022" i="2"/>
  <c r="E1022" i="2"/>
  <c r="D1023" i="2"/>
  <c r="K1022" i="2"/>
  <c r="E1023" i="1"/>
  <c r="J1022" i="1"/>
  <c r="H1022" i="1"/>
  <c r="M1022" i="1"/>
  <c r="G1126" i="4" l="1"/>
  <c r="D1022" i="3"/>
  <c r="H1021" i="3"/>
  <c r="E1021" i="3"/>
  <c r="K1021" i="3"/>
  <c r="D1024" i="2"/>
  <c r="E1023" i="2"/>
  <c r="H1023" i="2"/>
  <c r="K1023" i="2"/>
  <c r="H1023" i="1"/>
  <c r="J1023" i="1"/>
  <c r="E1024" i="1"/>
  <c r="M1023" i="1"/>
  <c r="G1127" i="4" l="1"/>
  <c r="D1023" i="3"/>
  <c r="H1022" i="3"/>
  <c r="E1022" i="3"/>
  <c r="K1022" i="3"/>
  <c r="D1025" i="2"/>
  <c r="E1024" i="2"/>
  <c r="H1024" i="2"/>
  <c r="K1024" i="2"/>
  <c r="J1024" i="1"/>
  <c r="E1025" i="1"/>
  <c r="M1024" i="1"/>
  <c r="H1024" i="1"/>
  <c r="G1128" i="4" l="1"/>
  <c r="D1024" i="3"/>
  <c r="E1023" i="3"/>
  <c r="H1023" i="3"/>
  <c r="K1023" i="3"/>
  <c r="E1025" i="2"/>
  <c r="H1025" i="2"/>
  <c r="D1026" i="2"/>
  <c r="K1025" i="2"/>
  <c r="H1025" i="1"/>
  <c r="J1025" i="1"/>
  <c r="E1026" i="1"/>
  <c r="M1025" i="1"/>
  <c r="G1129" i="4" l="1"/>
  <c r="H1024" i="3"/>
  <c r="E1024" i="3"/>
  <c r="D1025" i="3"/>
  <c r="K1024" i="3"/>
  <c r="D1027" i="2"/>
  <c r="K1026" i="2"/>
  <c r="H1026" i="2"/>
  <c r="E1026" i="2"/>
  <c r="E1027" i="1"/>
  <c r="J1026" i="1"/>
  <c r="H1026" i="1"/>
  <c r="M1026" i="1"/>
  <c r="G1130" i="4" l="1"/>
  <c r="D1026" i="3"/>
  <c r="E1025" i="3"/>
  <c r="H1025" i="3"/>
  <c r="K1025" i="3"/>
  <c r="E1027" i="2"/>
  <c r="H1027" i="2"/>
  <c r="K1027" i="2"/>
  <c r="D1028" i="2"/>
  <c r="H1027" i="1"/>
  <c r="J1027" i="1"/>
  <c r="E1028" i="1"/>
  <c r="M1027" i="1"/>
  <c r="G1131" i="4" l="1"/>
  <c r="D1027" i="3"/>
  <c r="E1026" i="3"/>
  <c r="K1026" i="3"/>
  <c r="H1026" i="3"/>
  <c r="E1028" i="2"/>
  <c r="H1028" i="2"/>
  <c r="D1029" i="2"/>
  <c r="K1028" i="2"/>
  <c r="J1028" i="1"/>
  <c r="H1028" i="1"/>
  <c r="E1029" i="1"/>
  <c r="M1028" i="1"/>
  <c r="G1132" i="4" l="1"/>
  <c r="H1027" i="3"/>
  <c r="E1027" i="3"/>
  <c r="D1028" i="3"/>
  <c r="K1027" i="3"/>
  <c r="E1029" i="2"/>
  <c r="D1030" i="2"/>
  <c r="H1029" i="2"/>
  <c r="K1029" i="2"/>
  <c r="E1030" i="1"/>
  <c r="J1029" i="1"/>
  <c r="H1029" i="1"/>
  <c r="M1029" i="1"/>
  <c r="G1133" i="4" l="1"/>
  <c r="H1028" i="3"/>
  <c r="E1028" i="3"/>
  <c r="D1029" i="3"/>
  <c r="K1028" i="3"/>
  <c r="H1030" i="2"/>
  <c r="E1030" i="2"/>
  <c r="D1031" i="2"/>
  <c r="K1030" i="2"/>
  <c r="E1031" i="1"/>
  <c r="H1030" i="1"/>
  <c r="J1030" i="1"/>
  <c r="M1030" i="1"/>
  <c r="G1134" i="4" l="1"/>
  <c r="H1029" i="3"/>
  <c r="E1029" i="3"/>
  <c r="D1030" i="3"/>
  <c r="K1029" i="3"/>
  <c r="E1031" i="2"/>
  <c r="D1032" i="2"/>
  <c r="H1031" i="2"/>
  <c r="K1031" i="2"/>
  <c r="H1031" i="1"/>
  <c r="E1032" i="1"/>
  <c r="J1031" i="1"/>
  <c r="M1031" i="1"/>
  <c r="G1135" i="4" l="1"/>
  <c r="D1031" i="3"/>
  <c r="E1030" i="3"/>
  <c r="H1030" i="3"/>
  <c r="K1030" i="3"/>
  <c r="D1033" i="2"/>
  <c r="E1032" i="2"/>
  <c r="K1032" i="2"/>
  <c r="H1032" i="2"/>
  <c r="J1032" i="1"/>
  <c r="M1032" i="1"/>
  <c r="H1032" i="1"/>
  <c r="E1033" i="1"/>
  <c r="G1136" i="4" l="1"/>
  <c r="E1031" i="3"/>
  <c r="D1032" i="3"/>
  <c r="H1031" i="3"/>
  <c r="K1031" i="3"/>
  <c r="E1033" i="2"/>
  <c r="D1034" i="2"/>
  <c r="H1033" i="2"/>
  <c r="K1033" i="2"/>
  <c r="J1033" i="1"/>
  <c r="E1034" i="1"/>
  <c r="H1033" i="1"/>
  <c r="M1033" i="1"/>
  <c r="G1137" i="4" l="1"/>
  <c r="H1032" i="3"/>
  <c r="E1032" i="3"/>
  <c r="D1033" i="3"/>
  <c r="K1032" i="3"/>
  <c r="E1034" i="2"/>
  <c r="D1035" i="2"/>
  <c r="H1034" i="2"/>
  <c r="K1034" i="2"/>
  <c r="E1035" i="1"/>
  <c r="J1034" i="1"/>
  <c r="H1034" i="1"/>
  <c r="M1034" i="1"/>
  <c r="G1138" i="4" l="1"/>
  <c r="D1034" i="3"/>
  <c r="H1033" i="3"/>
  <c r="E1033" i="3"/>
  <c r="K1033" i="3"/>
  <c r="H1035" i="2"/>
  <c r="E1035" i="2"/>
  <c r="D1036" i="2"/>
  <c r="K1035" i="2"/>
  <c r="H1035" i="1"/>
  <c r="J1035" i="1"/>
  <c r="E1036" i="1"/>
  <c r="M1035" i="1"/>
  <c r="G1139" i="4" l="1"/>
  <c r="D1035" i="3"/>
  <c r="H1034" i="3"/>
  <c r="E1034" i="3"/>
  <c r="K1034" i="3"/>
  <c r="D1037" i="2"/>
  <c r="H1036" i="2"/>
  <c r="E1036" i="2"/>
  <c r="K1036" i="2"/>
  <c r="J1036" i="1"/>
  <c r="E1037" i="1"/>
  <c r="H1036" i="1"/>
  <c r="M1036" i="1"/>
  <c r="G1140" i="4" l="1"/>
  <c r="D1036" i="3"/>
  <c r="H1035" i="3"/>
  <c r="E1035" i="3"/>
  <c r="K1035" i="3"/>
  <c r="E1037" i="2"/>
  <c r="H1037" i="2"/>
  <c r="D1038" i="2"/>
  <c r="K1037" i="2"/>
  <c r="H1037" i="1"/>
  <c r="E1038" i="1"/>
  <c r="J1037" i="1"/>
  <c r="M1037" i="1"/>
  <c r="G1141" i="4" l="1"/>
  <c r="H1036" i="3"/>
  <c r="E1036" i="3"/>
  <c r="D1037" i="3"/>
  <c r="K1036" i="3"/>
  <c r="H1038" i="2"/>
  <c r="E1038" i="2"/>
  <c r="D1039" i="2"/>
  <c r="K1038" i="2"/>
  <c r="E1039" i="1"/>
  <c r="J1038" i="1"/>
  <c r="M1038" i="1"/>
  <c r="H1038" i="1"/>
  <c r="G1142" i="4" l="1"/>
  <c r="D1038" i="3"/>
  <c r="H1037" i="3"/>
  <c r="E1037" i="3"/>
  <c r="K1037" i="3"/>
  <c r="D1040" i="2"/>
  <c r="H1039" i="2"/>
  <c r="E1039" i="2"/>
  <c r="K1039" i="2"/>
  <c r="H1039" i="1"/>
  <c r="E1040" i="1"/>
  <c r="J1039" i="1"/>
  <c r="M1039" i="1"/>
  <c r="G1143" i="4" l="1"/>
  <c r="D1039" i="3"/>
  <c r="H1038" i="3"/>
  <c r="E1038" i="3"/>
  <c r="K1038" i="3"/>
  <c r="D1041" i="2"/>
  <c r="E1040" i="2"/>
  <c r="H1040" i="2"/>
  <c r="K1040" i="2"/>
  <c r="J1040" i="1"/>
  <c r="H1040" i="1"/>
  <c r="E1041" i="1"/>
  <c r="M1040" i="1"/>
  <c r="G1144" i="4" l="1"/>
  <c r="H1039" i="3"/>
  <c r="E1039" i="3"/>
  <c r="D1040" i="3"/>
  <c r="K1039" i="3"/>
  <c r="E1041" i="2"/>
  <c r="H1041" i="2"/>
  <c r="D1042" i="2"/>
  <c r="K1041" i="2"/>
  <c r="E1042" i="1"/>
  <c r="J1041" i="1"/>
  <c r="H1041" i="1"/>
  <c r="M1041" i="1"/>
  <c r="G1145" i="4" l="1"/>
  <c r="H1040" i="3"/>
  <c r="E1040" i="3"/>
  <c r="D1041" i="3"/>
  <c r="K1040" i="3"/>
  <c r="D1043" i="2"/>
  <c r="E1042" i="2"/>
  <c r="H1042" i="2"/>
  <c r="K1042" i="2"/>
  <c r="E1043" i="1"/>
  <c r="H1042" i="1"/>
  <c r="J1042" i="1"/>
  <c r="M1042" i="1"/>
  <c r="G1146" i="4" l="1"/>
  <c r="E1041" i="3"/>
  <c r="H1041" i="3"/>
  <c r="D1042" i="3"/>
  <c r="K1041" i="3"/>
  <c r="D1044" i="2"/>
  <c r="H1043" i="2"/>
  <c r="E1043" i="2"/>
  <c r="K1043" i="2"/>
  <c r="H1043" i="1"/>
  <c r="E1044" i="1"/>
  <c r="J1043" i="1"/>
  <c r="M1043" i="1"/>
  <c r="G1147" i="4" l="1"/>
  <c r="D1043" i="3"/>
  <c r="H1042" i="3"/>
  <c r="E1042" i="3"/>
  <c r="K1042" i="3"/>
  <c r="E1044" i="2"/>
  <c r="H1044" i="2"/>
  <c r="D1045" i="2"/>
  <c r="K1044" i="2"/>
  <c r="J1044" i="1"/>
  <c r="E1045" i="1"/>
  <c r="M1044" i="1"/>
  <c r="H1044" i="1"/>
  <c r="G1148" i="4" l="1"/>
  <c r="D1044" i="3"/>
  <c r="H1043" i="3"/>
  <c r="E1043" i="3"/>
  <c r="K1043" i="3"/>
  <c r="E1045" i="2"/>
  <c r="D1046" i="2"/>
  <c r="H1045" i="2"/>
  <c r="K1045" i="2"/>
  <c r="J1045" i="1"/>
  <c r="H1045" i="1"/>
  <c r="E1046" i="1"/>
  <c r="M1045" i="1"/>
  <c r="G1149" i="4" l="1"/>
  <c r="H1044" i="3"/>
  <c r="E1044" i="3"/>
  <c r="D1045" i="3"/>
  <c r="K1044" i="3"/>
  <c r="D1047" i="2"/>
  <c r="E1046" i="2"/>
  <c r="H1046" i="2"/>
  <c r="K1046" i="2"/>
  <c r="E1047" i="1"/>
  <c r="J1046" i="1"/>
  <c r="H1046" i="1"/>
  <c r="M1046" i="1"/>
  <c r="G1150" i="4" l="1"/>
  <c r="D1046" i="3"/>
  <c r="H1045" i="3"/>
  <c r="E1045" i="3"/>
  <c r="K1045" i="3"/>
  <c r="E1047" i="2"/>
  <c r="H1047" i="2"/>
  <c r="D1048" i="2"/>
  <c r="K1047" i="2"/>
  <c r="H1047" i="1"/>
  <c r="J1047" i="1"/>
  <c r="E1048" i="1"/>
  <c r="M1047" i="1"/>
  <c r="G1151" i="4" l="1"/>
  <c r="D1047" i="3"/>
  <c r="H1046" i="3"/>
  <c r="E1046" i="3"/>
  <c r="K1046" i="3"/>
  <c r="H1048" i="2"/>
  <c r="K1048" i="2"/>
  <c r="E1048" i="2"/>
  <c r="D1049" i="2"/>
  <c r="J1048" i="1"/>
  <c r="E1049" i="1"/>
  <c r="H1048" i="1"/>
  <c r="M1048" i="1"/>
  <c r="G1152" i="4" l="1"/>
  <c r="D1048" i="3"/>
  <c r="H1047" i="3"/>
  <c r="E1047" i="3"/>
  <c r="K1047" i="3"/>
  <c r="E1049" i="2"/>
  <c r="D1050" i="2"/>
  <c r="H1049" i="2"/>
  <c r="K1049" i="2"/>
  <c r="E1050" i="1"/>
  <c r="J1049" i="1"/>
  <c r="H1049" i="1"/>
  <c r="M1049" i="1"/>
  <c r="G1153" i="4" l="1"/>
  <c r="H1048" i="3"/>
  <c r="E1048" i="3"/>
  <c r="D1049" i="3"/>
  <c r="K1048" i="3"/>
  <c r="E1050" i="2"/>
  <c r="H1050" i="2"/>
  <c r="K1050" i="2"/>
  <c r="D1051" i="2"/>
  <c r="E1051" i="1"/>
  <c r="J1050" i="1"/>
  <c r="H1050" i="1"/>
  <c r="M1050" i="1"/>
  <c r="G1154" i="4" l="1"/>
  <c r="H1049" i="3"/>
  <c r="E1049" i="3"/>
  <c r="D1050" i="3"/>
  <c r="K1049" i="3"/>
  <c r="H1051" i="2"/>
  <c r="D1052" i="2"/>
  <c r="E1051" i="2"/>
  <c r="K1051" i="2"/>
  <c r="H1051" i="1"/>
  <c r="E1052" i="1"/>
  <c r="J1051" i="1"/>
  <c r="M1051" i="1"/>
  <c r="G1155" i="4" l="1"/>
  <c r="D1051" i="3"/>
  <c r="H1050" i="3"/>
  <c r="E1050" i="3"/>
  <c r="K1050" i="3"/>
  <c r="D1053" i="2"/>
  <c r="H1052" i="2"/>
  <c r="E1052" i="2"/>
  <c r="K1052" i="2"/>
  <c r="J1052" i="1"/>
  <c r="H1052" i="1"/>
  <c r="E1053" i="1"/>
  <c r="M1052" i="1"/>
  <c r="G1156" i="4" l="1"/>
  <c r="D1052" i="3"/>
  <c r="H1051" i="3"/>
  <c r="E1051" i="3"/>
  <c r="K1051" i="3"/>
  <c r="E1053" i="2"/>
  <c r="D1054" i="2"/>
  <c r="H1053" i="2"/>
  <c r="K1053" i="2"/>
  <c r="E1054" i="1"/>
  <c r="H1053" i="1"/>
  <c r="J1053" i="1"/>
  <c r="M1053" i="1"/>
  <c r="G1157" i="4" l="1"/>
  <c r="H1052" i="3"/>
  <c r="D1053" i="3"/>
  <c r="E1052" i="3"/>
  <c r="K1052" i="3"/>
  <c r="H1054" i="2"/>
  <c r="E1054" i="2"/>
  <c r="D1055" i="2"/>
  <c r="K1054" i="2"/>
  <c r="E1055" i="1"/>
  <c r="J1054" i="1"/>
  <c r="H1054" i="1"/>
  <c r="M1054" i="1"/>
  <c r="G1158" i="4" l="1"/>
  <c r="H1053" i="3"/>
  <c r="D1054" i="3"/>
  <c r="E1053" i="3"/>
  <c r="K1053" i="3"/>
  <c r="D1056" i="2"/>
  <c r="E1055" i="2"/>
  <c r="H1055" i="2"/>
  <c r="K1055" i="2"/>
  <c r="H1055" i="1"/>
  <c r="J1055" i="1"/>
  <c r="E1056" i="1"/>
  <c r="M1055" i="1"/>
  <c r="G1159" i="4" l="1"/>
  <c r="D1055" i="3"/>
  <c r="H1054" i="3"/>
  <c r="E1054" i="3"/>
  <c r="K1054" i="3"/>
  <c r="D1057" i="2"/>
  <c r="H1056" i="2"/>
  <c r="E1056" i="2"/>
  <c r="K1056" i="2"/>
  <c r="J1056" i="1"/>
  <c r="E1057" i="1"/>
  <c r="M1056" i="1"/>
  <c r="H1056" i="1"/>
  <c r="G1160" i="4" l="1"/>
  <c r="D1056" i="3"/>
  <c r="H1055" i="3"/>
  <c r="K1055" i="3"/>
  <c r="E1055" i="3"/>
  <c r="E1057" i="2"/>
  <c r="H1057" i="2"/>
  <c r="D1058" i="2"/>
  <c r="K1057" i="2"/>
  <c r="H1057" i="1"/>
  <c r="J1057" i="1"/>
  <c r="E1058" i="1"/>
  <c r="M1057" i="1"/>
  <c r="G1161" i="4" l="1"/>
  <c r="D1057" i="3"/>
  <c r="H1056" i="3"/>
  <c r="E1056" i="3"/>
  <c r="K1056" i="3"/>
  <c r="D1059" i="2"/>
  <c r="H1058" i="2"/>
  <c r="E1058" i="2"/>
  <c r="K1058" i="2"/>
  <c r="E1059" i="1"/>
  <c r="H1058" i="1"/>
  <c r="J1058" i="1"/>
  <c r="M1058" i="1"/>
  <c r="G1162" i="4" l="1"/>
  <c r="H1057" i="3"/>
  <c r="D1058" i="3"/>
  <c r="E1057" i="3"/>
  <c r="K1057" i="3"/>
  <c r="D1060" i="2"/>
  <c r="E1059" i="2"/>
  <c r="H1059" i="2"/>
  <c r="K1059" i="2"/>
  <c r="H1059" i="1"/>
  <c r="E1060" i="1"/>
  <c r="J1059" i="1"/>
  <c r="M1059" i="1"/>
  <c r="G1163" i="4" l="1"/>
  <c r="H1058" i="3"/>
  <c r="D1059" i="3"/>
  <c r="E1058" i="3"/>
  <c r="K1058" i="3"/>
  <c r="E1060" i="2"/>
  <c r="H1060" i="2"/>
  <c r="D1061" i="2"/>
  <c r="K1060" i="2"/>
  <c r="J1060" i="1"/>
  <c r="H1060" i="1"/>
  <c r="E1061" i="1"/>
  <c r="M1060" i="1"/>
  <c r="G1164" i="4" l="1"/>
  <c r="D1060" i="3"/>
  <c r="K1059" i="3"/>
  <c r="H1059" i="3"/>
  <c r="E1059" i="3"/>
  <c r="E1061" i="2"/>
  <c r="D1062" i="2"/>
  <c r="H1061" i="2"/>
  <c r="K1061" i="2"/>
  <c r="E1062" i="1"/>
  <c r="J1061" i="1"/>
  <c r="H1061" i="1"/>
  <c r="M1061" i="1"/>
  <c r="G1165" i="4" l="1"/>
  <c r="E1060" i="3"/>
  <c r="H1060" i="3"/>
  <c r="D1061" i="3"/>
  <c r="K1060" i="3"/>
  <c r="D1063" i="2"/>
  <c r="K1062" i="2"/>
  <c r="H1062" i="2"/>
  <c r="E1062" i="2"/>
  <c r="E1063" i="1"/>
  <c r="H1062" i="1"/>
  <c r="J1062" i="1"/>
  <c r="M1062" i="1"/>
  <c r="G1166" i="4" l="1"/>
  <c r="H1061" i="3"/>
  <c r="E1061" i="3"/>
  <c r="D1062" i="3"/>
  <c r="K1061" i="3"/>
  <c r="E1063" i="2"/>
  <c r="H1063" i="2"/>
  <c r="K1063" i="2"/>
  <c r="D1064" i="2"/>
  <c r="H1063" i="1"/>
  <c r="E1064" i="1"/>
  <c r="J1063" i="1"/>
  <c r="M1063" i="1"/>
  <c r="G1167" i="4" l="1"/>
  <c r="D1063" i="3"/>
  <c r="H1062" i="3"/>
  <c r="E1062" i="3"/>
  <c r="K1062" i="3"/>
  <c r="H1064" i="2"/>
  <c r="K1064" i="2"/>
  <c r="D1065" i="2"/>
  <c r="E1064" i="2"/>
  <c r="J1064" i="1"/>
  <c r="E1065" i="1"/>
  <c r="M1064" i="1"/>
  <c r="H1064" i="1"/>
  <c r="G1168" i="4" l="1"/>
  <c r="D1064" i="3"/>
  <c r="E1063" i="3"/>
  <c r="K1063" i="3"/>
  <c r="H1063" i="3"/>
  <c r="E1065" i="2"/>
  <c r="D1066" i="2"/>
  <c r="H1065" i="2"/>
  <c r="K1065" i="2"/>
  <c r="J1065" i="1"/>
  <c r="H1065" i="1"/>
  <c r="E1066" i="1"/>
  <c r="M1065" i="1"/>
  <c r="G1169" i="4" l="1"/>
  <c r="H1064" i="3"/>
  <c r="D1065" i="3"/>
  <c r="E1064" i="3"/>
  <c r="K1064" i="3"/>
  <c r="E1066" i="2"/>
  <c r="D1067" i="2"/>
  <c r="K1066" i="2"/>
  <c r="H1066" i="2"/>
  <c r="E1067" i="1"/>
  <c r="J1066" i="1"/>
  <c r="H1066" i="1"/>
  <c r="M1066" i="1"/>
  <c r="G1170" i="4" l="1"/>
  <c r="H1065" i="3"/>
  <c r="D1066" i="3"/>
  <c r="E1065" i="3"/>
  <c r="K1065" i="3"/>
  <c r="H1067" i="2"/>
  <c r="E1067" i="2"/>
  <c r="D1068" i="2"/>
  <c r="K1067" i="2"/>
  <c r="H1067" i="1"/>
  <c r="J1067" i="1"/>
  <c r="M1067" i="1"/>
  <c r="E1068" i="1"/>
  <c r="G1171" i="4" l="1"/>
  <c r="E1066" i="3"/>
  <c r="D1067" i="3"/>
  <c r="H1066" i="3"/>
  <c r="K1066" i="3"/>
  <c r="D1069" i="2"/>
  <c r="H1068" i="2"/>
  <c r="E1068" i="2"/>
  <c r="K1068" i="2"/>
  <c r="J1068" i="1"/>
  <c r="E1069" i="1"/>
  <c r="H1068" i="1"/>
  <c r="M1068" i="1"/>
  <c r="G1172" i="4" l="1"/>
  <c r="D1068" i="3"/>
  <c r="H1067" i="3"/>
  <c r="E1067" i="3"/>
  <c r="K1067" i="3"/>
  <c r="E1069" i="2"/>
  <c r="H1069" i="2"/>
  <c r="K1069" i="2"/>
  <c r="D1070" i="2"/>
  <c r="H1069" i="1"/>
  <c r="E1070" i="1"/>
  <c r="J1069" i="1"/>
  <c r="M1069" i="1"/>
  <c r="G1173" i="4" l="1"/>
  <c r="D1069" i="3"/>
  <c r="H1068" i="3"/>
  <c r="E1068" i="3"/>
  <c r="K1068" i="3"/>
  <c r="H1070" i="2"/>
  <c r="E1070" i="2"/>
  <c r="D1071" i="2"/>
  <c r="K1070" i="2"/>
  <c r="E1071" i="1"/>
  <c r="J1070" i="1"/>
  <c r="H1070" i="1"/>
  <c r="M1070" i="1"/>
  <c r="G1174" i="4" l="1"/>
  <c r="H1069" i="3"/>
  <c r="E1069" i="3"/>
  <c r="D1070" i="3"/>
  <c r="K1069" i="3"/>
  <c r="D1072" i="2"/>
  <c r="H1071" i="2"/>
  <c r="E1071" i="2"/>
  <c r="K1071" i="2"/>
  <c r="H1071" i="1"/>
  <c r="E1072" i="1"/>
  <c r="J1071" i="1"/>
  <c r="M1071" i="1"/>
  <c r="G1175" i="4" l="1"/>
  <c r="H1070" i="3"/>
  <c r="D1071" i="3"/>
  <c r="E1070" i="3"/>
  <c r="K1070" i="3"/>
  <c r="D1073" i="2"/>
  <c r="H1072" i="2"/>
  <c r="E1072" i="2"/>
  <c r="K1072" i="2"/>
  <c r="J1072" i="1"/>
  <c r="H1072" i="1"/>
  <c r="E1073" i="1"/>
  <c r="M1072" i="1"/>
  <c r="G1176" i="4" l="1"/>
  <c r="D1072" i="3"/>
  <c r="H1071" i="3"/>
  <c r="E1071" i="3"/>
  <c r="K1071" i="3"/>
  <c r="E1073" i="2"/>
  <c r="H1073" i="2"/>
  <c r="D1074" i="2"/>
  <c r="K1073" i="2"/>
  <c r="E1074" i="1"/>
  <c r="H1073" i="1"/>
  <c r="J1073" i="1"/>
  <c r="M1073" i="1"/>
  <c r="G1177" i="4" l="1"/>
  <c r="H1072" i="3"/>
  <c r="E1072" i="3"/>
  <c r="D1073" i="3"/>
  <c r="K1072" i="3"/>
  <c r="H1074" i="2"/>
  <c r="D1075" i="2"/>
  <c r="E1074" i="2"/>
  <c r="K1074" i="2"/>
  <c r="E1075" i="1"/>
  <c r="H1074" i="1"/>
  <c r="J1074" i="1"/>
  <c r="M1074" i="1"/>
  <c r="G1178" i="4" l="1"/>
  <c r="H1073" i="3"/>
  <c r="E1073" i="3"/>
  <c r="D1074" i="3"/>
  <c r="K1073" i="3"/>
  <c r="E1075" i="2"/>
  <c r="D1076" i="2"/>
  <c r="H1075" i="2"/>
  <c r="K1075" i="2"/>
  <c r="H1075" i="1"/>
  <c r="J1075" i="1"/>
  <c r="E1076" i="1"/>
  <c r="M1075" i="1"/>
  <c r="G1179" i="4" l="1"/>
  <c r="D1075" i="3"/>
  <c r="H1074" i="3"/>
  <c r="E1074" i="3"/>
  <c r="K1074" i="3"/>
  <c r="D1077" i="2"/>
  <c r="E1076" i="2"/>
  <c r="H1076" i="2"/>
  <c r="K1076" i="2"/>
  <c r="J1076" i="1"/>
  <c r="E1077" i="1"/>
  <c r="M1076" i="1"/>
  <c r="H1076" i="1"/>
  <c r="G1180" i="4" l="1"/>
  <c r="D1076" i="3"/>
  <c r="H1075" i="3"/>
  <c r="E1075" i="3"/>
  <c r="K1075" i="3"/>
  <c r="E1077" i="2"/>
  <c r="D1078" i="2"/>
  <c r="H1077" i="2"/>
  <c r="K1077" i="2"/>
  <c r="J1077" i="1"/>
  <c r="H1077" i="1"/>
  <c r="E1078" i="1"/>
  <c r="M1077" i="1"/>
  <c r="G1181" i="4" l="1"/>
  <c r="D1077" i="3"/>
  <c r="H1076" i="3"/>
  <c r="E1076" i="3"/>
  <c r="K1076" i="3"/>
  <c r="H1078" i="2"/>
  <c r="E1078" i="2"/>
  <c r="D1079" i="2"/>
  <c r="K1078" i="2"/>
  <c r="E1079" i="1"/>
  <c r="J1078" i="1"/>
  <c r="H1078" i="1"/>
  <c r="M1078" i="1"/>
  <c r="G1182" i="4" l="1"/>
  <c r="H1077" i="3"/>
  <c r="D1078" i="3"/>
  <c r="E1077" i="3"/>
  <c r="K1077" i="3"/>
  <c r="D1080" i="2"/>
  <c r="H1079" i="2"/>
  <c r="E1079" i="2"/>
  <c r="K1079" i="2"/>
  <c r="H1079" i="1"/>
  <c r="J1079" i="1"/>
  <c r="E1080" i="1"/>
  <c r="M1079" i="1"/>
  <c r="G1183" i="4" l="1"/>
  <c r="H1078" i="3"/>
  <c r="E1078" i="3"/>
  <c r="D1079" i="3"/>
  <c r="K1078" i="3"/>
  <c r="D1081" i="2"/>
  <c r="H1080" i="2"/>
  <c r="E1080" i="2"/>
  <c r="K1080" i="2"/>
  <c r="J1080" i="1"/>
  <c r="H1080" i="1"/>
  <c r="E1081" i="1"/>
  <c r="M1080" i="1"/>
  <c r="G1184" i="4" l="1"/>
  <c r="D1080" i="3"/>
  <c r="H1079" i="3"/>
  <c r="E1079" i="3"/>
  <c r="K1079" i="3"/>
  <c r="H1081" i="2"/>
  <c r="E1081" i="2"/>
  <c r="D1082" i="2"/>
  <c r="K1081" i="2"/>
  <c r="E1082" i="1"/>
  <c r="J1081" i="1"/>
  <c r="H1081" i="1"/>
  <c r="M1081" i="1"/>
  <c r="G1185" i="4" l="1"/>
  <c r="D1081" i="3"/>
  <c r="H1080" i="3"/>
  <c r="E1080" i="3"/>
  <c r="K1080" i="3"/>
  <c r="E1082" i="2"/>
  <c r="D1083" i="2"/>
  <c r="H1082" i="2"/>
  <c r="K1082" i="2"/>
  <c r="E1083" i="1"/>
  <c r="J1082" i="1"/>
  <c r="H1082" i="1"/>
  <c r="M1082" i="1"/>
  <c r="G1186" i="4" l="1"/>
  <c r="H1081" i="3"/>
  <c r="E1081" i="3"/>
  <c r="D1082" i="3"/>
  <c r="K1081" i="3"/>
  <c r="D1084" i="2"/>
  <c r="E1083" i="2"/>
  <c r="H1083" i="2"/>
  <c r="K1083" i="2"/>
  <c r="H1083" i="1"/>
  <c r="E1084" i="1"/>
  <c r="J1083" i="1"/>
  <c r="M1083" i="1"/>
  <c r="G1187" i="4" l="1"/>
  <c r="H1082" i="3"/>
  <c r="E1082" i="3"/>
  <c r="D1083" i="3"/>
  <c r="K1082" i="3"/>
  <c r="H1084" i="2"/>
  <c r="E1084" i="2"/>
  <c r="D1085" i="2"/>
  <c r="K1084" i="2"/>
  <c r="J1084" i="1"/>
  <c r="H1084" i="1"/>
  <c r="E1085" i="1"/>
  <c r="M1084" i="1"/>
  <c r="G1188" i="4" l="1"/>
  <c r="D1084" i="3"/>
  <c r="E1083" i="3"/>
  <c r="H1083" i="3"/>
  <c r="K1083" i="3"/>
  <c r="H1085" i="2"/>
  <c r="E1085" i="2"/>
  <c r="D1086" i="2"/>
  <c r="K1085" i="2"/>
  <c r="J1085" i="1"/>
  <c r="E1086" i="1"/>
  <c r="H1085" i="1"/>
  <c r="M1085" i="1"/>
  <c r="G1189" i="4" l="1"/>
  <c r="D1085" i="3"/>
  <c r="H1084" i="3"/>
  <c r="E1084" i="3"/>
  <c r="K1084" i="3"/>
  <c r="E1086" i="2"/>
  <c r="D1087" i="2"/>
  <c r="H1086" i="2"/>
  <c r="K1086" i="2"/>
  <c r="E1087" i="1"/>
  <c r="J1086" i="1"/>
  <c r="H1086" i="1"/>
  <c r="M1086" i="1"/>
  <c r="G1190" i="4" l="1"/>
  <c r="H1085" i="3"/>
  <c r="E1085" i="3"/>
  <c r="D1086" i="3"/>
  <c r="K1085" i="3"/>
  <c r="E1087" i="2"/>
  <c r="H1087" i="2"/>
  <c r="D1088" i="2"/>
  <c r="K1087" i="2"/>
  <c r="H1087" i="1"/>
  <c r="J1087" i="1"/>
  <c r="E1088" i="1"/>
  <c r="M1087" i="1"/>
  <c r="G1191" i="4" l="1"/>
  <c r="H1086" i="3"/>
  <c r="E1086" i="3"/>
  <c r="D1087" i="3"/>
  <c r="K1086" i="3"/>
  <c r="H1088" i="2"/>
  <c r="D1089" i="2"/>
  <c r="E1088" i="2"/>
  <c r="K1088" i="2"/>
  <c r="J1088" i="1"/>
  <c r="E1089" i="1"/>
  <c r="H1088" i="1"/>
  <c r="M1088" i="1"/>
  <c r="G1192" i="4" l="1"/>
  <c r="D1088" i="3"/>
  <c r="H1087" i="3"/>
  <c r="E1087" i="3"/>
  <c r="K1087" i="3"/>
  <c r="D1090" i="2"/>
  <c r="E1089" i="2"/>
  <c r="H1089" i="2"/>
  <c r="K1089" i="2"/>
  <c r="H1089" i="1"/>
  <c r="J1089" i="1"/>
  <c r="E1090" i="1"/>
  <c r="M1089" i="1"/>
  <c r="G1193" i="4" l="1"/>
  <c r="D1089" i="3"/>
  <c r="H1088" i="3"/>
  <c r="E1088" i="3"/>
  <c r="K1088" i="3"/>
  <c r="E1090" i="2"/>
  <c r="D1091" i="2"/>
  <c r="K1090" i="2"/>
  <c r="H1090" i="2"/>
  <c r="E1091" i="1"/>
  <c r="J1090" i="1"/>
  <c r="H1090" i="1"/>
  <c r="M1090" i="1"/>
  <c r="G1194" i="4" l="1"/>
  <c r="H1089" i="3"/>
  <c r="E1089" i="3"/>
  <c r="D1090" i="3"/>
  <c r="K1089" i="3"/>
  <c r="H1091" i="2"/>
  <c r="E1091" i="2"/>
  <c r="D1092" i="2"/>
  <c r="K1091" i="2"/>
  <c r="H1091" i="1"/>
  <c r="E1092" i="1"/>
  <c r="J1091" i="1"/>
  <c r="M1091" i="1"/>
  <c r="G1195" i="4" l="1"/>
  <c r="H1090" i="3"/>
  <c r="E1090" i="3"/>
  <c r="D1091" i="3"/>
  <c r="K1090" i="3"/>
  <c r="D1093" i="2"/>
  <c r="E1092" i="2"/>
  <c r="H1092" i="2"/>
  <c r="K1092" i="2"/>
  <c r="J1092" i="1"/>
  <c r="H1092" i="1"/>
  <c r="E1093" i="1"/>
  <c r="M1092" i="1"/>
  <c r="G1196" i="4" l="1"/>
  <c r="D1092" i="3"/>
  <c r="E1091" i="3"/>
  <c r="H1091" i="3"/>
  <c r="K1091" i="3"/>
  <c r="D1094" i="2"/>
  <c r="H1093" i="2"/>
  <c r="E1093" i="2"/>
  <c r="K1093" i="2"/>
  <c r="E1094" i="1"/>
  <c r="J1093" i="1"/>
  <c r="H1093" i="1"/>
  <c r="M1093" i="1"/>
  <c r="G1197" i="4" l="1"/>
  <c r="D1093" i="3"/>
  <c r="H1092" i="3"/>
  <c r="E1092" i="3"/>
  <c r="K1092" i="3"/>
  <c r="E1094" i="2"/>
  <c r="H1094" i="2"/>
  <c r="D1095" i="2"/>
  <c r="K1094" i="2"/>
  <c r="E1095" i="1"/>
  <c r="H1094" i="1"/>
  <c r="J1094" i="1"/>
  <c r="M1094" i="1"/>
  <c r="G1198" i="4" l="1"/>
  <c r="H1093" i="3"/>
  <c r="E1093" i="3"/>
  <c r="D1094" i="3"/>
  <c r="K1093" i="3"/>
  <c r="D1096" i="2"/>
  <c r="H1095" i="2"/>
  <c r="E1095" i="2"/>
  <c r="K1095" i="2"/>
  <c r="H1095" i="1"/>
  <c r="E1096" i="1"/>
  <c r="J1095" i="1"/>
  <c r="M1095" i="1"/>
  <c r="G1199" i="4" l="1"/>
  <c r="H1094" i="3"/>
  <c r="E1094" i="3"/>
  <c r="D1095" i="3"/>
  <c r="K1094" i="3"/>
  <c r="D1097" i="2"/>
  <c r="H1096" i="2"/>
  <c r="E1096" i="2"/>
  <c r="K1096" i="2"/>
  <c r="J1096" i="1"/>
  <c r="E1097" i="1"/>
  <c r="M1096" i="1"/>
  <c r="H1096" i="1"/>
  <c r="G1200" i="4" l="1"/>
  <c r="D1096" i="3"/>
  <c r="H1095" i="3"/>
  <c r="E1095" i="3"/>
  <c r="K1095" i="3"/>
  <c r="H1097" i="2"/>
  <c r="E1097" i="2"/>
  <c r="D1098" i="2"/>
  <c r="K1097" i="2"/>
  <c r="J1097" i="1"/>
  <c r="H1097" i="1"/>
  <c r="E1098" i="1"/>
  <c r="M1097" i="1"/>
  <c r="G1201" i="4" l="1"/>
  <c r="D1097" i="3"/>
  <c r="H1096" i="3"/>
  <c r="E1096" i="3"/>
  <c r="K1096" i="3"/>
  <c r="E1098" i="2"/>
  <c r="D1099" i="2"/>
  <c r="H1098" i="2"/>
  <c r="K1098" i="2"/>
  <c r="E1099" i="1"/>
  <c r="J1098" i="1"/>
  <c r="H1098" i="1"/>
  <c r="M1098" i="1"/>
  <c r="G1202" i="4" l="1"/>
  <c r="H1097" i="3"/>
  <c r="E1097" i="3"/>
  <c r="D1098" i="3"/>
  <c r="K1097" i="3"/>
  <c r="D1100" i="2"/>
  <c r="K1099" i="2"/>
  <c r="H1099" i="2"/>
  <c r="E1099" i="2"/>
  <c r="H1099" i="1"/>
  <c r="J1099" i="1"/>
  <c r="M1099" i="1"/>
  <c r="E1100" i="1"/>
  <c r="G1203" i="4" l="1"/>
  <c r="H1098" i="3"/>
  <c r="E1098" i="3"/>
  <c r="D1099" i="3"/>
  <c r="K1098" i="3"/>
  <c r="H1100" i="2"/>
  <c r="E1100" i="2"/>
  <c r="D1101" i="2"/>
  <c r="K1100" i="2"/>
  <c r="J1100" i="1"/>
  <c r="E1101" i="1"/>
  <c r="H1100" i="1"/>
  <c r="M1100" i="1"/>
  <c r="G1204" i="4" l="1"/>
  <c r="D1100" i="3"/>
  <c r="E1099" i="3"/>
  <c r="H1099" i="3"/>
  <c r="K1099" i="3"/>
  <c r="H1101" i="2"/>
  <c r="D1102" i="2"/>
  <c r="E1101" i="2"/>
  <c r="K1101" i="2"/>
  <c r="H1101" i="1"/>
  <c r="E1102" i="1"/>
  <c r="J1101" i="1"/>
  <c r="M1101" i="1"/>
  <c r="G1205" i="4" l="1"/>
  <c r="D1101" i="3"/>
  <c r="H1100" i="3"/>
  <c r="E1100" i="3"/>
  <c r="K1100" i="3"/>
  <c r="E1102" i="2"/>
  <c r="D1103" i="2"/>
  <c r="H1102" i="2"/>
  <c r="K1102" i="2"/>
  <c r="E1103" i="1"/>
  <c r="J1102" i="1"/>
  <c r="H1102" i="1"/>
  <c r="M1102" i="1"/>
  <c r="G1206" i="4" l="1"/>
  <c r="H1101" i="3"/>
  <c r="E1101" i="3"/>
  <c r="D1102" i="3"/>
  <c r="K1101" i="3"/>
  <c r="E1103" i="2"/>
  <c r="K1103" i="2"/>
  <c r="D1104" i="2"/>
  <c r="H1103" i="2"/>
  <c r="H1103" i="1"/>
  <c r="E1104" i="1"/>
  <c r="J1103" i="1"/>
  <c r="M1103" i="1"/>
  <c r="G1207" i="4" l="1"/>
  <c r="H1102" i="3"/>
  <c r="E1102" i="3"/>
  <c r="D1103" i="3"/>
  <c r="K1102" i="3"/>
  <c r="H1104" i="2"/>
  <c r="D1105" i="2"/>
  <c r="E1104" i="2"/>
  <c r="K1104" i="2"/>
  <c r="J1104" i="1"/>
  <c r="H1104" i="1"/>
  <c r="E1105" i="1"/>
  <c r="M1104" i="1"/>
  <c r="G1208" i="4" l="1"/>
  <c r="D1104" i="3"/>
  <c r="H1103" i="3"/>
  <c r="E1103" i="3"/>
  <c r="K1103" i="3"/>
  <c r="D1106" i="2"/>
  <c r="E1105" i="2"/>
  <c r="H1105" i="2"/>
  <c r="K1105" i="2"/>
  <c r="E1106" i="1"/>
  <c r="J1105" i="1"/>
  <c r="H1105" i="1"/>
  <c r="M1105" i="1"/>
  <c r="G1209" i="4" l="1"/>
  <c r="D1105" i="3"/>
  <c r="H1104" i="3"/>
  <c r="E1104" i="3"/>
  <c r="K1104" i="3"/>
  <c r="E1106" i="2"/>
  <c r="H1106" i="2"/>
  <c r="D1107" i="2"/>
  <c r="K1106" i="2"/>
  <c r="E1107" i="1"/>
  <c r="H1106" i="1"/>
  <c r="J1106" i="1"/>
  <c r="M1106" i="1"/>
  <c r="G1210" i="4" l="1"/>
  <c r="H1105" i="3"/>
  <c r="E1105" i="3"/>
  <c r="D1106" i="3"/>
  <c r="K1105" i="3"/>
  <c r="H1107" i="2"/>
  <c r="E1107" i="2"/>
  <c r="D1108" i="2"/>
  <c r="K1107" i="2"/>
  <c r="H1107" i="1"/>
  <c r="J1107" i="1"/>
  <c r="E1108" i="1"/>
  <c r="M1107" i="1"/>
  <c r="G1211" i="4" l="1"/>
  <c r="H1106" i="3"/>
  <c r="E1106" i="3"/>
  <c r="D1107" i="3"/>
  <c r="K1106" i="3"/>
  <c r="D1109" i="2"/>
  <c r="E1108" i="2"/>
  <c r="H1108" i="2"/>
  <c r="K1108" i="2"/>
  <c r="J1108" i="1"/>
  <c r="E1109" i="1"/>
  <c r="M1108" i="1"/>
  <c r="H1108" i="1"/>
  <c r="G1212" i="4" l="1"/>
  <c r="D1108" i="3"/>
  <c r="E1107" i="3"/>
  <c r="H1107" i="3"/>
  <c r="K1107" i="3"/>
  <c r="D1110" i="2"/>
  <c r="H1109" i="2"/>
  <c r="E1109" i="2"/>
  <c r="K1109" i="2"/>
  <c r="J1109" i="1"/>
  <c r="H1109" i="1"/>
  <c r="E1110" i="1"/>
  <c r="M1109" i="1"/>
  <c r="G1213" i="4" l="1"/>
  <c r="D1109" i="3"/>
  <c r="H1108" i="3"/>
  <c r="E1108" i="3"/>
  <c r="K1108" i="3"/>
  <c r="E1110" i="2"/>
  <c r="H1110" i="2"/>
  <c r="K1110" i="2"/>
  <c r="D1111" i="2"/>
  <c r="E1111" i="1"/>
  <c r="J1110" i="1"/>
  <c r="H1110" i="1"/>
  <c r="M1110" i="1"/>
  <c r="G1214" i="4" l="1"/>
  <c r="H1109" i="3"/>
  <c r="E1109" i="3"/>
  <c r="D1110" i="3"/>
  <c r="K1109" i="3"/>
  <c r="D1112" i="2"/>
  <c r="H1111" i="2"/>
  <c r="E1111" i="2"/>
  <c r="K1111" i="2"/>
  <c r="H1111" i="1"/>
  <c r="J1111" i="1"/>
  <c r="E1112" i="1"/>
  <c r="M1111" i="1"/>
  <c r="G1215" i="4" l="1"/>
  <c r="H1110" i="3"/>
  <c r="E1110" i="3"/>
  <c r="D1111" i="3"/>
  <c r="K1110" i="3"/>
  <c r="D1113" i="2"/>
  <c r="H1112" i="2"/>
  <c r="E1112" i="2"/>
  <c r="K1112" i="2"/>
  <c r="J1112" i="1"/>
  <c r="H1112" i="1"/>
  <c r="E1113" i="1"/>
  <c r="M1112" i="1"/>
  <c r="G1216" i="4" l="1"/>
  <c r="D1112" i="3"/>
  <c r="H1111" i="3"/>
  <c r="E1111" i="3"/>
  <c r="K1111" i="3"/>
  <c r="H1113" i="2"/>
  <c r="E1113" i="2"/>
  <c r="D1114" i="2"/>
  <c r="K1113" i="2"/>
  <c r="E1114" i="1"/>
  <c r="H1113" i="1"/>
  <c r="J1113" i="1"/>
  <c r="M1113" i="1"/>
  <c r="G1217" i="4" l="1"/>
  <c r="D1113" i="3"/>
  <c r="H1112" i="3"/>
  <c r="E1112" i="3"/>
  <c r="K1112" i="3"/>
  <c r="E1114" i="2"/>
  <c r="H1114" i="2"/>
  <c r="D1115" i="2"/>
  <c r="K1114" i="2"/>
  <c r="E1115" i="1"/>
  <c r="J1114" i="1"/>
  <c r="H1114" i="1"/>
  <c r="M1114" i="1"/>
  <c r="G1218" i="4" l="1"/>
  <c r="H1113" i="3"/>
  <c r="E1113" i="3"/>
  <c r="D1114" i="3"/>
  <c r="K1113" i="3"/>
  <c r="D1116" i="2"/>
  <c r="K1115" i="2"/>
  <c r="H1115" i="2"/>
  <c r="E1115" i="2"/>
  <c r="H1115" i="1"/>
  <c r="E1116" i="1"/>
  <c r="J1115" i="1"/>
  <c r="M1115" i="1"/>
  <c r="G1219" i="4" l="1"/>
  <c r="H1114" i="3"/>
  <c r="E1114" i="3"/>
  <c r="D1115" i="3"/>
  <c r="K1114" i="3"/>
  <c r="H1116" i="2"/>
  <c r="E1116" i="2"/>
  <c r="D1117" i="2"/>
  <c r="K1116" i="2"/>
  <c r="J1116" i="1"/>
  <c r="H1116" i="1"/>
  <c r="E1117" i="1"/>
  <c r="M1116" i="1"/>
  <c r="G1220" i="4" l="1"/>
  <c r="D1116" i="3"/>
  <c r="E1115" i="3"/>
  <c r="H1115" i="3"/>
  <c r="K1115" i="3"/>
  <c r="H1117" i="2"/>
  <c r="D1118" i="2"/>
  <c r="E1117" i="2"/>
  <c r="K1117" i="2"/>
  <c r="J1117" i="1"/>
  <c r="E1118" i="1"/>
  <c r="H1117" i="1"/>
  <c r="M1117" i="1"/>
  <c r="G1221" i="4" l="1"/>
  <c r="D1117" i="3"/>
  <c r="H1116" i="3"/>
  <c r="E1116" i="3"/>
  <c r="K1116" i="3"/>
  <c r="E1118" i="2"/>
  <c r="D1119" i="2"/>
  <c r="H1118" i="2"/>
  <c r="K1118" i="2"/>
  <c r="E1119" i="1"/>
  <c r="J1118" i="1"/>
  <c r="H1118" i="1"/>
  <c r="M1118" i="1"/>
  <c r="G1222" i="4" l="1"/>
  <c r="D1118" i="3"/>
  <c r="H1117" i="3"/>
  <c r="E1117" i="3"/>
  <c r="K1117" i="3"/>
  <c r="H1119" i="2"/>
  <c r="E1119" i="2"/>
  <c r="D1120" i="2"/>
  <c r="K1119" i="2"/>
  <c r="H1119" i="1"/>
  <c r="J1119" i="1"/>
  <c r="E1120" i="1"/>
  <c r="M1119" i="1"/>
  <c r="G1223" i="4" l="1"/>
  <c r="H1118" i="3"/>
  <c r="D1119" i="3"/>
  <c r="E1118" i="3"/>
  <c r="K1118" i="3"/>
  <c r="K1120" i="2"/>
  <c r="H1120" i="2"/>
  <c r="E1120" i="2"/>
  <c r="D1121" i="2"/>
  <c r="J1120" i="1"/>
  <c r="E1121" i="1"/>
  <c r="H1120" i="1"/>
  <c r="M1120" i="1"/>
  <c r="G1224" i="4" l="1"/>
  <c r="H1119" i="3"/>
  <c r="E1119" i="3"/>
  <c r="D1120" i="3"/>
  <c r="K1119" i="3"/>
  <c r="E1121" i="2"/>
  <c r="H1121" i="2"/>
  <c r="D1122" i="2"/>
  <c r="K1121" i="2"/>
  <c r="H1121" i="1"/>
  <c r="J1121" i="1"/>
  <c r="E1122" i="1"/>
  <c r="M1121" i="1"/>
  <c r="G1225" i="4" l="1"/>
  <c r="D1121" i="3"/>
  <c r="H1120" i="3"/>
  <c r="E1120" i="3"/>
  <c r="K1120" i="3"/>
  <c r="H1122" i="2"/>
  <c r="E1122" i="2"/>
  <c r="D1123" i="2"/>
  <c r="K1122" i="2"/>
  <c r="E1123" i="1"/>
  <c r="J1122" i="1"/>
  <c r="H1122" i="1"/>
  <c r="M1122" i="1"/>
  <c r="G1226" i="4" l="1"/>
  <c r="D1122" i="3"/>
  <c r="E1121" i="3"/>
  <c r="H1121" i="3"/>
  <c r="K1121" i="3"/>
  <c r="E1123" i="2"/>
  <c r="H1123" i="2"/>
  <c r="K1123" i="2"/>
  <c r="D1124" i="2"/>
  <c r="H1123" i="1"/>
  <c r="E1124" i="1"/>
  <c r="J1123" i="1"/>
  <c r="M1123" i="1"/>
  <c r="G1227" i="4" l="1"/>
  <c r="H1122" i="3"/>
  <c r="E1122" i="3"/>
  <c r="D1123" i="3"/>
  <c r="K1122" i="3"/>
  <c r="H1124" i="2"/>
  <c r="E1124" i="2"/>
  <c r="D1125" i="2"/>
  <c r="K1124" i="2"/>
  <c r="J1124" i="1"/>
  <c r="H1124" i="1"/>
  <c r="E1125" i="1"/>
  <c r="M1124" i="1"/>
  <c r="G1228" i="4" l="1"/>
  <c r="D1124" i="3"/>
  <c r="E1123" i="3"/>
  <c r="H1123" i="3"/>
  <c r="K1123" i="3"/>
  <c r="E1125" i="2"/>
  <c r="D1126" i="2"/>
  <c r="H1125" i="2"/>
  <c r="K1125" i="2"/>
  <c r="E1126" i="1"/>
  <c r="J1125" i="1"/>
  <c r="H1125" i="1"/>
  <c r="M1125" i="1"/>
  <c r="G1229" i="4" l="1"/>
  <c r="D1125" i="3"/>
  <c r="E1124" i="3"/>
  <c r="H1124" i="3"/>
  <c r="K1124" i="3"/>
  <c r="E1126" i="2"/>
  <c r="H1126" i="2"/>
  <c r="D1127" i="2"/>
  <c r="K1126" i="2"/>
  <c r="E1127" i="1"/>
  <c r="H1126" i="1"/>
  <c r="J1126" i="1"/>
  <c r="M1126" i="1"/>
  <c r="G1230" i="4" l="1"/>
  <c r="H1125" i="3"/>
  <c r="E1125" i="3"/>
  <c r="D1126" i="3"/>
  <c r="K1125" i="3"/>
  <c r="H1127" i="2"/>
  <c r="E1127" i="2"/>
  <c r="K1127" i="2"/>
  <c r="D1128" i="2"/>
  <c r="H1127" i="1"/>
  <c r="J1127" i="1"/>
  <c r="E1128" i="1"/>
  <c r="M1127" i="1"/>
  <c r="G1231" i="4" l="1"/>
  <c r="H1126" i="3"/>
  <c r="D1127" i="3"/>
  <c r="E1126" i="3"/>
  <c r="K1126" i="3"/>
  <c r="H1128" i="2"/>
  <c r="E1128" i="2"/>
  <c r="K1128" i="2"/>
  <c r="D1129" i="2"/>
  <c r="J1128" i="1"/>
  <c r="E1129" i="1"/>
  <c r="H1128" i="1"/>
  <c r="M1128" i="1"/>
  <c r="G1232" i="4" l="1"/>
  <c r="H1127" i="3"/>
  <c r="E1127" i="3"/>
  <c r="D1128" i="3"/>
  <c r="K1127" i="3"/>
  <c r="E1129" i="2"/>
  <c r="H1129" i="2"/>
  <c r="D1130" i="2"/>
  <c r="K1129" i="2"/>
  <c r="J1129" i="1"/>
  <c r="H1129" i="1"/>
  <c r="E1130" i="1"/>
  <c r="M1129" i="1"/>
  <c r="G1233" i="4" l="1"/>
  <c r="D1129" i="3"/>
  <c r="H1128" i="3"/>
  <c r="E1128" i="3"/>
  <c r="K1128" i="3"/>
  <c r="E1130" i="2"/>
  <c r="H1130" i="2"/>
  <c r="K1130" i="2"/>
  <c r="D1131" i="2"/>
  <c r="E1131" i="1"/>
  <c r="J1130" i="1"/>
  <c r="H1130" i="1"/>
  <c r="M1130" i="1"/>
  <c r="G1234" i="4" l="1"/>
  <c r="D1130" i="3"/>
  <c r="H1129" i="3"/>
  <c r="E1129" i="3"/>
  <c r="K1129" i="3"/>
  <c r="H1131" i="2"/>
  <c r="E1131" i="2"/>
  <c r="D1132" i="2"/>
  <c r="K1131" i="2"/>
  <c r="H1131" i="1"/>
  <c r="J1131" i="1"/>
  <c r="M1131" i="1"/>
  <c r="E1132" i="1"/>
  <c r="G1235" i="4" l="1"/>
  <c r="H1130" i="3"/>
  <c r="D1131" i="3"/>
  <c r="E1130" i="3"/>
  <c r="K1130" i="3"/>
  <c r="H1132" i="2"/>
  <c r="D1133" i="2"/>
  <c r="E1132" i="2"/>
  <c r="K1132" i="2"/>
  <c r="J1132" i="1"/>
  <c r="E1133" i="1"/>
  <c r="H1132" i="1"/>
  <c r="M1132" i="1"/>
  <c r="G1236" i="4" l="1"/>
  <c r="H1131" i="3"/>
  <c r="E1131" i="3"/>
  <c r="D1132" i="3"/>
  <c r="K1131" i="3"/>
  <c r="E1133" i="2"/>
  <c r="H1133" i="2"/>
  <c r="K1133" i="2"/>
  <c r="D1134" i="2"/>
  <c r="E1134" i="1"/>
  <c r="J1133" i="1"/>
  <c r="H1133" i="1"/>
  <c r="M1133" i="1"/>
  <c r="G1237" i="4" l="1"/>
  <c r="D1133" i="3"/>
  <c r="E1132" i="3"/>
  <c r="H1132" i="3"/>
  <c r="K1132" i="3"/>
  <c r="E1134" i="2"/>
  <c r="D1135" i="2"/>
  <c r="K1134" i="2"/>
  <c r="H1134" i="2"/>
  <c r="E1135" i="1"/>
  <c r="J1134" i="1"/>
  <c r="H1134" i="1"/>
  <c r="M1134" i="1"/>
  <c r="G1238" i="4" l="1"/>
  <c r="E1133" i="3"/>
  <c r="D1134" i="3"/>
  <c r="H1133" i="3"/>
  <c r="K1133" i="3"/>
  <c r="H1135" i="2"/>
  <c r="E1135" i="2"/>
  <c r="D1136" i="2"/>
  <c r="K1135" i="2"/>
  <c r="H1135" i="1"/>
  <c r="E1136" i="1"/>
  <c r="J1135" i="1"/>
  <c r="M1135" i="1"/>
  <c r="G1239" i="4" l="1"/>
  <c r="H1134" i="3"/>
  <c r="E1134" i="3"/>
  <c r="D1135" i="3"/>
  <c r="K1134" i="3"/>
  <c r="E1136" i="2"/>
  <c r="H1136" i="2"/>
  <c r="K1136" i="2"/>
  <c r="D1137" i="2"/>
  <c r="J1136" i="1"/>
  <c r="H1136" i="1"/>
  <c r="E1137" i="1"/>
  <c r="M1136" i="1"/>
  <c r="G1240" i="4" l="1"/>
  <c r="D1136" i="3"/>
  <c r="E1135" i="3"/>
  <c r="H1135" i="3"/>
  <c r="K1135" i="3"/>
  <c r="E1137" i="2"/>
  <c r="H1137" i="2"/>
  <c r="D1138" i="2"/>
  <c r="K1137" i="2"/>
  <c r="J1137" i="1"/>
  <c r="E1138" i="1"/>
  <c r="H1137" i="1"/>
  <c r="M1137" i="1"/>
  <c r="G1241" i="4" l="1"/>
  <c r="D1137" i="3"/>
  <c r="E1136" i="3"/>
  <c r="H1136" i="3"/>
  <c r="K1136" i="3"/>
  <c r="E1138" i="2"/>
  <c r="D1139" i="2"/>
  <c r="H1138" i="2"/>
  <c r="K1138" i="2"/>
  <c r="H1138" i="1"/>
  <c r="J1138" i="1"/>
  <c r="E1139" i="1"/>
  <c r="M1138" i="1"/>
  <c r="G1242" i="4" l="1"/>
  <c r="D1138" i="3"/>
  <c r="H1137" i="3"/>
  <c r="E1137" i="3"/>
  <c r="K1137" i="3"/>
  <c r="E1139" i="2"/>
  <c r="H1139" i="2"/>
  <c r="K1139" i="2"/>
  <c r="D1140" i="2"/>
  <c r="E1140" i="1"/>
  <c r="J1139" i="1"/>
  <c r="H1139" i="1"/>
  <c r="M1139" i="1"/>
  <c r="G1243" i="4" l="1"/>
  <c r="H1138" i="3"/>
  <c r="D1139" i="3"/>
  <c r="E1138" i="3"/>
  <c r="K1138" i="3"/>
  <c r="H1140" i="2"/>
  <c r="E1140" i="2"/>
  <c r="D1141" i="2"/>
  <c r="K1140" i="2"/>
  <c r="E1141" i="1"/>
  <c r="H1140" i="1"/>
  <c r="M1140" i="1"/>
  <c r="J1140" i="1"/>
  <c r="G1244" i="4" l="1"/>
  <c r="H1139" i="3"/>
  <c r="E1139" i="3"/>
  <c r="D1140" i="3"/>
  <c r="K1139" i="3"/>
  <c r="E1141" i="2"/>
  <c r="H1141" i="2"/>
  <c r="K1141" i="2"/>
  <c r="D1142" i="2"/>
  <c r="J1141" i="1"/>
  <c r="H1141" i="1"/>
  <c r="E1142" i="1"/>
  <c r="M1141" i="1"/>
  <c r="G1245" i="4" l="1"/>
  <c r="H1140" i="3"/>
  <c r="D1141" i="3"/>
  <c r="E1140" i="3"/>
  <c r="K1140" i="3"/>
  <c r="H1142" i="2"/>
  <c r="E1142" i="2"/>
  <c r="D1143" i="2"/>
  <c r="K1142" i="2"/>
  <c r="J1142" i="1"/>
  <c r="H1142" i="1"/>
  <c r="E1143" i="1"/>
  <c r="M1142" i="1"/>
  <c r="G1246" i="4" l="1"/>
  <c r="E1141" i="3"/>
  <c r="H1141" i="3"/>
  <c r="D1142" i="3"/>
  <c r="K1141" i="3"/>
  <c r="E1143" i="2"/>
  <c r="H1143" i="2"/>
  <c r="D1144" i="2"/>
  <c r="K1143" i="2"/>
  <c r="E1144" i="1"/>
  <c r="J1143" i="1"/>
  <c r="H1143" i="1"/>
  <c r="M1143" i="1"/>
  <c r="G1247" i="4" l="1"/>
  <c r="H1142" i="3"/>
  <c r="E1142" i="3"/>
  <c r="K1142" i="3"/>
  <c r="D1143" i="3"/>
  <c r="H1144" i="2"/>
  <c r="K1144" i="2"/>
  <c r="D1145" i="2"/>
  <c r="E1144" i="2"/>
  <c r="H1144" i="1"/>
  <c r="E1145" i="1"/>
  <c r="J1144" i="1"/>
  <c r="M1144" i="1"/>
  <c r="G1248" i="4" l="1"/>
  <c r="H1143" i="3"/>
  <c r="E1143" i="3"/>
  <c r="D1144" i="3"/>
  <c r="K1143" i="3"/>
  <c r="E1145" i="2"/>
  <c r="H1145" i="2"/>
  <c r="D1146" i="2"/>
  <c r="K1145" i="2"/>
  <c r="J1145" i="1"/>
  <c r="H1145" i="1"/>
  <c r="E1146" i="1"/>
  <c r="M1145" i="1"/>
  <c r="G1249" i="4" l="1"/>
  <c r="H1144" i="3"/>
  <c r="E1144" i="3"/>
  <c r="D1145" i="3"/>
  <c r="K1144" i="3"/>
  <c r="K1146" i="2"/>
  <c r="H1146" i="2"/>
  <c r="E1146" i="2"/>
  <c r="D1147" i="2"/>
  <c r="E1147" i="1"/>
  <c r="J1146" i="1"/>
  <c r="H1146" i="1"/>
  <c r="M1146" i="1"/>
  <c r="G1250" i="4" l="1"/>
  <c r="H1145" i="3"/>
  <c r="D1146" i="3"/>
  <c r="E1145" i="3"/>
  <c r="K1145" i="3"/>
  <c r="H1147" i="2"/>
  <c r="D1148" i="2"/>
  <c r="E1147" i="2"/>
  <c r="K1147" i="2"/>
  <c r="E1148" i="1"/>
  <c r="H1147" i="1"/>
  <c r="J1147" i="1"/>
  <c r="M1147" i="1"/>
  <c r="G1251" i="4" l="1"/>
  <c r="H1146" i="3"/>
  <c r="E1146" i="3"/>
  <c r="K1146" i="3"/>
  <c r="D1147" i="3"/>
  <c r="H1148" i="2"/>
  <c r="E1148" i="2"/>
  <c r="D1149" i="2"/>
  <c r="K1148" i="2"/>
  <c r="E1149" i="1"/>
  <c r="J1148" i="1"/>
  <c r="H1148" i="1"/>
  <c r="M1148" i="1"/>
  <c r="G1252" i="4" l="1"/>
  <c r="H1147" i="3"/>
  <c r="D1148" i="3"/>
  <c r="K1147" i="3"/>
  <c r="E1147" i="3"/>
  <c r="E1149" i="2"/>
  <c r="D1150" i="2"/>
  <c r="H1149" i="2"/>
  <c r="K1149" i="2"/>
  <c r="J1149" i="1"/>
  <c r="E1150" i="1"/>
  <c r="H1149" i="1"/>
  <c r="M1149" i="1"/>
  <c r="G1253" i="4" l="1"/>
  <c r="H1148" i="3"/>
  <c r="E1148" i="3"/>
  <c r="D1149" i="3"/>
  <c r="K1148" i="3"/>
  <c r="E1150" i="2"/>
  <c r="H1150" i="2"/>
  <c r="K1150" i="2"/>
  <c r="D1151" i="2"/>
  <c r="E1151" i="1"/>
  <c r="H1150" i="1"/>
  <c r="J1150" i="1"/>
  <c r="M1150" i="1"/>
  <c r="G1254" i="4" l="1"/>
  <c r="D1150" i="3"/>
  <c r="E1149" i="3"/>
  <c r="H1149" i="3"/>
  <c r="K1149" i="3"/>
  <c r="H1151" i="2"/>
  <c r="D1152" i="2"/>
  <c r="E1151" i="2"/>
  <c r="K1151" i="2"/>
  <c r="E1152" i="1"/>
  <c r="J1151" i="1"/>
  <c r="H1151" i="1"/>
  <c r="M1151" i="1"/>
  <c r="G1255" i="4" l="1"/>
  <c r="H1150" i="3"/>
  <c r="E1150" i="3"/>
  <c r="K1150" i="3"/>
  <c r="D1151" i="3"/>
  <c r="E1152" i="2"/>
  <c r="H1152" i="2"/>
  <c r="D1153" i="2"/>
  <c r="K1152" i="2"/>
  <c r="H1152" i="1"/>
  <c r="J1152" i="1"/>
  <c r="M1152" i="1"/>
  <c r="E1153" i="1"/>
  <c r="G1256" i="4" l="1"/>
  <c r="D1152" i="3"/>
  <c r="H1151" i="3"/>
  <c r="E1151" i="3"/>
  <c r="K1151" i="3"/>
  <c r="E1153" i="2"/>
  <c r="D1154" i="2"/>
  <c r="H1153" i="2"/>
  <c r="K1153" i="2"/>
  <c r="J1153" i="1"/>
  <c r="E1154" i="1"/>
  <c r="H1153" i="1"/>
  <c r="M1153" i="1"/>
  <c r="G1257" i="4" l="1"/>
  <c r="H1152" i="3"/>
  <c r="D1153" i="3"/>
  <c r="E1152" i="3"/>
  <c r="K1152" i="3"/>
  <c r="E1154" i="2"/>
  <c r="D1155" i="2"/>
  <c r="H1154" i="2"/>
  <c r="K1154" i="2"/>
  <c r="E1155" i="1"/>
  <c r="H1154" i="1"/>
  <c r="J1154" i="1"/>
  <c r="M1154" i="1"/>
  <c r="G1258" i="4" l="1"/>
  <c r="H1153" i="3"/>
  <c r="D1154" i="3"/>
  <c r="E1153" i="3"/>
  <c r="K1153" i="3"/>
  <c r="E1155" i="2"/>
  <c r="H1155" i="2"/>
  <c r="D1156" i="2"/>
  <c r="K1155" i="2"/>
  <c r="E1156" i="1"/>
  <c r="J1155" i="1"/>
  <c r="H1155" i="1"/>
  <c r="M1155" i="1"/>
  <c r="G1259" i="4" l="1"/>
  <c r="E1154" i="3"/>
  <c r="H1154" i="3"/>
  <c r="K1154" i="3"/>
  <c r="D1155" i="3"/>
  <c r="E1156" i="2"/>
  <c r="H1156" i="2"/>
  <c r="K1156" i="2"/>
  <c r="D1157" i="2"/>
  <c r="H1156" i="1"/>
  <c r="J1156" i="1"/>
  <c r="E1157" i="1"/>
  <c r="M1156" i="1"/>
  <c r="G1260" i="4" l="1"/>
  <c r="D1156" i="3"/>
  <c r="K1155" i="3"/>
  <c r="E1155" i="3"/>
  <c r="H1155" i="3"/>
  <c r="E1157" i="2"/>
  <c r="D1158" i="2"/>
  <c r="H1157" i="2"/>
  <c r="K1157" i="2"/>
  <c r="J1157" i="1"/>
  <c r="E1158" i="1"/>
  <c r="H1157" i="1"/>
  <c r="M1157" i="1"/>
  <c r="G1261" i="4" l="1"/>
  <c r="H1156" i="3"/>
  <c r="K1156" i="3"/>
  <c r="E1156" i="3"/>
  <c r="D1157" i="3"/>
  <c r="E1158" i="2"/>
  <c r="H1158" i="2"/>
  <c r="K1158" i="2"/>
  <c r="D1159" i="2"/>
  <c r="E1159" i="1"/>
  <c r="H1158" i="1"/>
  <c r="J1158" i="1"/>
  <c r="M1158" i="1"/>
  <c r="G1262" i="4" l="1"/>
  <c r="H1157" i="3"/>
  <c r="E1157" i="3"/>
  <c r="D1158" i="3"/>
  <c r="K1157" i="3"/>
  <c r="H1159" i="2"/>
  <c r="E1159" i="2"/>
  <c r="D1160" i="2"/>
  <c r="K1159" i="2"/>
  <c r="E1160" i="1"/>
  <c r="J1159" i="1"/>
  <c r="H1159" i="1"/>
  <c r="M1159" i="1"/>
  <c r="G1263" i="4" l="1"/>
  <c r="E1158" i="3"/>
  <c r="H1158" i="3"/>
  <c r="K1158" i="3"/>
  <c r="D1159" i="3"/>
  <c r="H1160" i="2"/>
  <c r="E1160" i="2"/>
  <c r="K1160" i="2"/>
  <c r="D1161" i="2"/>
  <c r="H1160" i="1"/>
  <c r="J1160" i="1"/>
  <c r="E1161" i="1"/>
  <c r="M1160" i="1"/>
  <c r="G1264" i="4" l="1"/>
  <c r="E1159" i="3"/>
  <c r="D1160" i="3"/>
  <c r="H1159" i="3"/>
  <c r="K1159" i="3"/>
  <c r="E1161" i="2"/>
  <c r="H1161" i="2"/>
  <c r="D1162" i="2"/>
  <c r="K1161" i="2"/>
  <c r="J1161" i="1"/>
  <c r="E1162" i="1"/>
  <c r="H1161" i="1"/>
  <c r="M1161" i="1"/>
  <c r="G1265" i="4" l="1"/>
  <c r="H1160" i="3"/>
  <c r="E1160" i="3"/>
  <c r="D1161" i="3"/>
  <c r="K1160" i="3"/>
  <c r="K1162" i="2"/>
  <c r="H1162" i="2"/>
  <c r="E1162" i="2"/>
  <c r="D1163" i="2"/>
  <c r="E1163" i="1"/>
  <c r="H1162" i="1"/>
  <c r="J1162" i="1"/>
  <c r="M1162" i="1"/>
  <c r="G1266" i="4" l="1"/>
  <c r="D1162" i="3"/>
  <c r="H1161" i="3"/>
  <c r="E1161" i="3"/>
  <c r="K1161" i="3"/>
  <c r="H1163" i="2"/>
  <c r="E1163" i="2"/>
  <c r="D1164" i="2"/>
  <c r="K1163" i="2"/>
  <c r="E1164" i="1"/>
  <c r="J1163" i="1"/>
  <c r="H1163" i="1"/>
  <c r="M1163" i="1"/>
  <c r="G1267" i="4" l="1"/>
  <c r="E1162" i="3"/>
  <c r="K1162" i="3"/>
  <c r="H1162" i="3"/>
  <c r="D1163" i="3"/>
  <c r="H1164" i="2"/>
  <c r="D1165" i="2"/>
  <c r="E1164" i="2"/>
  <c r="K1164" i="2"/>
  <c r="H1164" i="1"/>
  <c r="J1164" i="1"/>
  <c r="E1165" i="1"/>
  <c r="M1164" i="1"/>
  <c r="G1268" i="4" l="1"/>
  <c r="H1163" i="3"/>
  <c r="E1163" i="3"/>
  <c r="K1163" i="3"/>
  <c r="D1164" i="3"/>
  <c r="E1165" i="2"/>
  <c r="H1165" i="2"/>
  <c r="D1166" i="2"/>
  <c r="K1165" i="2"/>
  <c r="J1165" i="1"/>
  <c r="E1166" i="1"/>
  <c r="H1165" i="1"/>
  <c r="M1165" i="1"/>
  <c r="G1269" i="4" l="1"/>
  <c r="H1164" i="3"/>
  <c r="E1164" i="3"/>
  <c r="D1165" i="3"/>
  <c r="K1164" i="3"/>
  <c r="E1166" i="2"/>
  <c r="D1167" i="2"/>
  <c r="K1166" i="2"/>
  <c r="H1166" i="2"/>
  <c r="E1167" i="1"/>
  <c r="H1166" i="1"/>
  <c r="J1166" i="1"/>
  <c r="M1166" i="1"/>
  <c r="G1270" i="4" l="1"/>
  <c r="E1165" i="3"/>
  <c r="D1166" i="3"/>
  <c r="H1165" i="3"/>
  <c r="K1165" i="3"/>
  <c r="H1167" i="2"/>
  <c r="E1167" i="2"/>
  <c r="D1168" i="2"/>
  <c r="K1167" i="2"/>
  <c r="E1168" i="1"/>
  <c r="J1167" i="1"/>
  <c r="H1167" i="1"/>
  <c r="M1167" i="1"/>
  <c r="G1271" i="4" l="1"/>
  <c r="E1166" i="3"/>
  <c r="H1166" i="3"/>
  <c r="D1167" i="3"/>
  <c r="K1166" i="3"/>
  <c r="E1168" i="2"/>
  <c r="H1168" i="2"/>
  <c r="D1169" i="2"/>
  <c r="K1168" i="2"/>
  <c r="H1168" i="1"/>
  <c r="J1168" i="1"/>
  <c r="E1169" i="1"/>
  <c r="M1168" i="1"/>
  <c r="G1272" i="4" l="1"/>
  <c r="E1167" i="3"/>
  <c r="D1168" i="3"/>
  <c r="H1167" i="3"/>
  <c r="K1167" i="3"/>
  <c r="E1169" i="2"/>
  <c r="H1169" i="2"/>
  <c r="D1170" i="2"/>
  <c r="K1169" i="2"/>
  <c r="J1169" i="1"/>
  <c r="E1170" i="1"/>
  <c r="H1169" i="1"/>
  <c r="M1169" i="1"/>
  <c r="G1273" i="4" l="1"/>
  <c r="H1168" i="3"/>
  <c r="E1168" i="3"/>
  <c r="D1169" i="3"/>
  <c r="K1168" i="3"/>
  <c r="E1170" i="2"/>
  <c r="D1171" i="2"/>
  <c r="H1170" i="2"/>
  <c r="K1170" i="2"/>
  <c r="E1171" i="1"/>
  <c r="H1170" i="1"/>
  <c r="J1170" i="1"/>
  <c r="M1170" i="1"/>
  <c r="G1274" i="4" l="1"/>
  <c r="D1170" i="3"/>
  <c r="H1169" i="3"/>
  <c r="E1169" i="3"/>
  <c r="K1169" i="3"/>
  <c r="E1171" i="2"/>
  <c r="H1171" i="2"/>
  <c r="K1171" i="2"/>
  <c r="D1172" i="2"/>
  <c r="E1172" i="1"/>
  <c r="J1171" i="1"/>
  <c r="H1171" i="1"/>
  <c r="M1171" i="1"/>
  <c r="G1275" i="4" l="1"/>
  <c r="E1170" i="3"/>
  <c r="H1170" i="3"/>
  <c r="D1171" i="3"/>
  <c r="K1170" i="3"/>
  <c r="E1172" i="2"/>
  <c r="H1172" i="2"/>
  <c r="K1172" i="2"/>
  <c r="D1173" i="2"/>
  <c r="H1172" i="1"/>
  <c r="J1172" i="1"/>
  <c r="E1173" i="1"/>
  <c r="M1172" i="1"/>
  <c r="G1276" i="4" l="1"/>
  <c r="H1171" i="3"/>
  <c r="D1172" i="3"/>
  <c r="E1171" i="3"/>
  <c r="K1171" i="3"/>
  <c r="E1173" i="2"/>
  <c r="H1173" i="2"/>
  <c r="D1174" i="2"/>
  <c r="K1173" i="2"/>
  <c r="J1173" i="1"/>
  <c r="E1174" i="1"/>
  <c r="H1173" i="1"/>
  <c r="M1173" i="1"/>
  <c r="G1277" i="4" l="1"/>
  <c r="H1172" i="3"/>
  <c r="E1172" i="3"/>
  <c r="D1173" i="3"/>
  <c r="K1172" i="3"/>
  <c r="H1174" i="2"/>
  <c r="E1174" i="2"/>
  <c r="K1174" i="2"/>
  <c r="D1175" i="2"/>
  <c r="E1175" i="1"/>
  <c r="H1174" i="1"/>
  <c r="J1174" i="1"/>
  <c r="M1174" i="1"/>
  <c r="G1278" i="4" l="1"/>
  <c r="E1173" i="3"/>
  <c r="H1173" i="3"/>
  <c r="D1174" i="3"/>
  <c r="K1173" i="3"/>
  <c r="E1175" i="2"/>
  <c r="H1175" i="2"/>
  <c r="K1175" i="2"/>
  <c r="D1176" i="2"/>
  <c r="E1176" i="1"/>
  <c r="H1175" i="1"/>
  <c r="J1175" i="1"/>
  <c r="M1175" i="1"/>
  <c r="G1279" i="4" l="1"/>
  <c r="H1174" i="3"/>
  <c r="E1174" i="3"/>
  <c r="K1174" i="3"/>
  <c r="D1175" i="3"/>
  <c r="H1176" i="2"/>
  <c r="D1177" i="2"/>
  <c r="E1176" i="2"/>
  <c r="K1176" i="2"/>
  <c r="H1176" i="1"/>
  <c r="J1176" i="1"/>
  <c r="E1177" i="1"/>
  <c r="M1176" i="1"/>
  <c r="G1281" i="4" l="1"/>
  <c r="G1280" i="4"/>
  <c r="H1175" i="3"/>
  <c r="E1175" i="3"/>
  <c r="D1176" i="3"/>
  <c r="K1175" i="3"/>
  <c r="E1177" i="2"/>
  <c r="K1177" i="2"/>
  <c r="H1177" i="2"/>
  <c r="D1178" i="2"/>
  <c r="J1177" i="1"/>
  <c r="E1178" i="1"/>
  <c r="H1177" i="1"/>
  <c r="M1177" i="1"/>
  <c r="H1176" i="3" l="1"/>
  <c r="E1176" i="3"/>
  <c r="D1177" i="3"/>
  <c r="K1176" i="3"/>
  <c r="K1178" i="2"/>
  <c r="H1178" i="2"/>
  <c r="E1178" i="2"/>
  <c r="D1179" i="2"/>
  <c r="E1179" i="1"/>
  <c r="H1178" i="1"/>
  <c r="J1178" i="1"/>
  <c r="M1178" i="1"/>
  <c r="H1177" i="3" l="1"/>
  <c r="E1177" i="3"/>
  <c r="D1178" i="3"/>
  <c r="K1177" i="3"/>
  <c r="H1179" i="2"/>
  <c r="E1179" i="2"/>
  <c r="K1179" i="2"/>
  <c r="D1180" i="2"/>
  <c r="E1180" i="1"/>
  <c r="H1179" i="1"/>
  <c r="J1179" i="1"/>
  <c r="M1179" i="1"/>
  <c r="H1178" i="3" l="1"/>
  <c r="E1178" i="3"/>
  <c r="K1178" i="3"/>
  <c r="D1179" i="3"/>
  <c r="H1180" i="2"/>
  <c r="E1180" i="2"/>
  <c r="K1180" i="2"/>
  <c r="D1181" i="2"/>
  <c r="J1180" i="1"/>
  <c r="H1180" i="1"/>
  <c r="E1181" i="1"/>
  <c r="M1180" i="1"/>
  <c r="H1179" i="3" l="1"/>
  <c r="E1179" i="3"/>
  <c r="D1180" i="3"/>
  <c r="K1179" i="3"/>
  <c r="H1181" i="2"/>
  <c r="D1182" i="2"/>
  <c r="K1181" i="2"/>
  <c r="E1181" i="2"/>
  <c r="J1181" i="1"/>
  <c r="E1182" i="1"/>
  <c r="H1181" i="1"/>
  <c r="M1181" i="1"/>
  <c r="H1180" i="3" l="1"/>
  <c r="E1180" i="3"/>
  <c r="D1181" i="3"/>
  <c r="K1180" i="3"/>
  <c r="E1182" i="2"/>
  <c r="H1182" i="2"/>
  <c r="D1183" i="2"/>
  <c r="K1182" i="2"/>
  <c r="J1182" i="1"/>
  <c r="H1182" i="1"/>
  <c r="E1183" i="1"/>
  <c r="M1182" i="1"/>
  <c r="H1181" i="3" l="1"/>
  <c r="E1181" i="3"/>
  <c r="K1181" i="3"/>
  <c r="D1182" i="3"/>
  <c r="E1183" i="2"/>
  <c r="H1183" i="2"/>
  <c r="D1184" i="2"/>
  <c r="K1183" i="2"/>
  <c r="E1184" i="1"/>
  <c r="J1183" i="1"/>
  <c r="H1183" i="1"/>
  <c r="M1183" i="1"/>
  <c r="H1182" i="3" l="1"/>
  <c r="E1182" i="3"/>
  <c r="D1183" i="3"/>
  <c r="K1182" i="3"/>
  <c r="H1184" i="2"/>
  <c r="K1184" i="2"/>
  <c r="E1184" i="2"/>
  <c r="D1185" i="2"/>
  <c r="E1185" i="1"/>
  <c r="J1184" i="1"/>
  <c r="H1184" i="1"/>
  <c r="M1184" i="1"/>
  <c r="H1183" i="3" l="1"/>
  <c r="E1183" i="3"/>
  <c r="D1184" i="3"/>
  <c r="K1183" i="3"/>
  <c r="H1185" i="2"/>
  <c r="E1185" i="2"/>
  <c r="K1185" i="2"/>
  <c r="D1186" i="2"/>
  <c r="J1185" i="1"/>
  <c r="E1186" i="1"/>
  <c r="M1185" i="1"/>
  <c r="H1185" i="1"/>
  <c r="H1184" i="3" l="1"/>
  <c r="K1184" i="3"/>
  <c r="E1184" i="3"/>
  <c r="D1185" i="3"/>
  <c r="E1186" i="2"/>
  <c r="H1186" i="2"/>
  <c r="D1187" i="2"/>
  <c r="K1186" i="2"/>
  <c r="J1186" i="1"/>
  <c r="H1186" i="1"/>
  <c r="E1187" i="1"/>
  <c r="M1186" i="1"/>
  <c r="H1185" i="3" l="1"/>
  <c r="D1186" i="3"/>
  <c r="E1185" i="3"/>
  <c r="K1185" i="3"/>
  <c r="H1187" i="2"/>
  <c r="K1187" i="2"/>
  <c r="E1187" i="2"/>
  <c r="D1188" i="2"/>
  <c r="E1188" i="1"/>
  <c r="J1187" i="1"/>
  <c r="H1187" i="1"/>
  <c r="M1187" i="1"/>
  <c r="E1186" i="3" l="1"/>
  <c r="K1186" i="3"/>
  <c r="H1186" i="3"/>
  <c r="D1187" i="3"/>
  <c r="H1188" i="2"/>
  <c r="E1188" i="2"/>
  <c r="K1188" i="2"/>
  <c r="D1189" i="2"/>
  <c r="H1188" i="1"/>
  <c r="E1189" i="1"/>
  <c r="J1188" i="1"/>
  <c r="M1188" i="1"/>
  <c r="H1187" i="3" l="1"/>
  <c r="E1187" i="3"/>
  <c r="K1187" i="3"/>
  <c r="D1188" i="3"/>
  <c r="H1189" i="2"/>
  <c r="E1189" i="2"/>
  <c r="D1190" i="2"/>
  <c r="K1189" i="2"/>
  <c r="J1189" i="1"/>
  <c r="H1189" i="1"/>
  <c r="E1190" i="1"/>
  <c r="M1189" i="1"/>
  <c r="H1188" i="3" l="1"/>
  <c r="E1188" i="3"/>
  <c r="D1189" i="3"/>
  <c r="K1188" i="3"/>
  <c r="H1190" i="2"/>
  <c r="E1190" i="2"/>
  <c r="D1191" i="2"/>
  <c r="K1190" i="2"/>
  <c r="E1191" i="1"/>
  <c r="J1190" i="1"/>
  <c r="H1190" i="1"/>
  <c r="M1190" i="1"/>
  <c r="E1189" i="3" l="1"/>
  <c r="D1190" i="3"/>
  <c r="H1189" i="3"/>
  <c r="K1189" i="3"/>
  <c r="H1191" i="2"/>
  <c r="E1191" i="2"/>
  <c r="D1192" i="2"/>
  <c r="K1191" i="2"/>
  <c r="E1192" i="1"/>
  <c r="H1191" i="1"/>
  <c r="J1191" i="1"/>
  <c r="M1191" i="1"/>
  <c r="E1190" i="3" l="1"/>
  <c r="H1190" i="3"/>
  <c r="K1190" i="3"/>
  <c r="D1191" i="3"/>
  <c r="E1192" i="2"/>
  <c r="H1192" i="2"/>
  <c r="K1192" i="2"/>
  <c r="D1193" i="2"/>
  <c r="J1192" i="1"/>
  <c r="H1192" i="1"/>
  <c r="E1193" i="1"/>
  <c r="M1192" i="1"/>
  <c r="E1191" i="3" l="1"/>
  <c r="H1191" i="3"/>
  <c r="D1192" i="3"/>
  <c r="K1191" i="3"/>
  <c r="H1193" i="2"/>
  <c r="E1193" i="2"/>
  <c r="D1194" i="2"/>
  <c r="K1193" i="2"/>
  <c r="J1193" i="1"/>
  <c r="E1194" i="1"/>
  <c r="H1193" i="1"/>
  <c r="M1193" i="1"/>
  <c r="H1192" i="3" l="1"/>
  <c r="D1193" i="3"/>
  <c r="E1192" i="3"/>
  <c r="K1192" i="3"/>
  <c r="H1194" i="2"/>
  <c r="D1195" i="2"/>
  <c r="E1194" i="2"/>
  <c r="K1194" i="2"/>
  <c r="H1194" i="1"/>
  <c r="E1195" i="1"/>
  <c r="J1194" i="1"/>
  <c r="M1194" i="1"/>
  <c r="E1193" i="3" l="1"/>
  <c r="H1193" i="3"/>
  <c r="D1194" i="3"/>
  <c r="K1193" i="3"/>
  <c r="E1195" i="2"/>
  <c r="H1195" i="2"/>
  <c r="K1195" i="2"/>
  <c r="D1196" i="2"/>
  <c r="E1196" i="1"/>
  <c r="J1195" i="1"/>
  <c r="H1195" i="1"/>
  <c r="M1195" i="1"/>
  <c r="E1194" i="3" l="1"/>
  <c r="H1194" i="3"/>
  <c r="K1194" i="3"/>
  <c r="D1195" i="3"/>
  <c r="E1196" i="2"/>
  <c r="D1197" i="2"/>
  <c r="H1196" i="2"/>
  <c r="K1196" i="2"/>
  <c r="E1197" i="1"/>
  <c r="J1196" i="1"/>
  <c r="H1196" i="1"/>
  <c r="M1196" i="1"/>
  <c r="H1195" i="3" l="1"/>
  <c r="D1196" i="3"/>
  <c r="E1195" i="3"/>
  <c r="K1195" i="3"/>
  <c r="H1197" i="2"/>
  <c r="E1197" i="2"/>
  <c r="D1198" i="2"/>
  <c r="K1197" i="2"/>
  <c r="J1197" i="1"/>
  <c r="H1197" i="1"/>
  <c r="E1198" i="1"/>
  <c r="M1197" i="1"/>
  <c r="H1196" i="3" l="1"/>
  <c r="E1196" i="3"/>
  <c r="D1197" i="3"/>
  <c r="K1196" i="3"/>
  <c r="E1198" i="2"/>
  <c r="H1198" i="2"/>
  <c r="D1199" i="2"/>
  <c r="K1198" i="2"/>
  <c r="E1199" i="1"/>
  <c r="H1198" i="1"/>
  <c r="J1198" i="1"/>
  <c r="M1198" i="1"/>
  <c r="E1197" i="3" l="1"/>
  <c r="H1197" i="3"/>
  <c r="D1198" i="3"/>
  <c r="K1197" i="3"/>
  <c r="H1199" i="2"/>
  <c r="E1199" i="2"/>
  <c r="D1200" i="2"/>
  <c r="K1199" i="2"/>
  <c r="E1200" i="1"/>
  <c r="H1199" i="1"/>
  <c r="J1199" i="1"/>
  <c r="M1199" i="1"/>
  <c r="H1198" i="3" l="1"/>
  <c r="E1198" i="3"/>
  <c r="K1198" i="3"/>
  <c r="D1199" i="3"/>
  <c r="E1200" i="2"/>
  <c r="D1201" i="2"/>
  <c r="H1200" i="2"/>
  <c r="K1200" i="2"/>
  <c r="M1200" i="1"/>
  <c r="J1200" i="1"/>
  <c r="E1201" i="1"/>
  <c r="H1200" i="1"/>
  <c r="H1199" i="3" l="1"/>
  <c r="E1199" i="3"/>
  <c r="K1199" i="3"/>
  <c r="D1200" i="3"/>
  <c r="H1201" i="2"/>
  <c r="E1201" i="2"/>
  <c r="D1202" i="2"/>
  <c r="K1201" i="2"/>
  <c r="J1201" i="1"/>
  <c r="H1201" i="1"/>
  <c r="M1201" i="1"/>
  <c r="E1202" i="1"/>
  <c r="H1200" i="3" l="1"/>
  <c r="E1200" i="3"/>
  <c r="D1201" i="3"/>
  <c r="K1200" i="3"/>
  <c r="H1202" i="2"/>
  <c r="E1202" i="2"/>
  <c r="K1202" i="2"/>
  <c r="D1203" i="2"/>
  <c r="J1202" i="1"/>
  <c r="H1202" i="1"/>
  <c r="E1203" i="1"/>
  <c r="M1202" i="1"/>
  <c r="H1201" i="3" l="1"/>
  <c r="D1202" i="3"/>
  <c r="E1201" i="3"/>
  <c r="K1201" i="3"/>
  <c r="H1203" i="2"/>
  <c r="E1203" i="2"/>
  <c r="K1203" i="2"/>
  <c r="D1204" i="2"/>
  <c r="E1204" i="1"/>
  <c r="J1203" i="1"/>
  <c r="H1203" i="1"/>
  <c r="M1203" i="1"/>
  <c r="H1202" i="3" l="1"/>
  <c r="E1202" i="3"/>
  <c r="K1202" i="3"/>
  <c r="D1203" i="3"/>
  <c r="H1204" i="2"/>
  <c r="E1204" i="2"/>
  <c r="D1205" i="2"/>
  <c r="K1204" i="2"/>
  <c r="H1204" i="1"/>
  <c r="J1204" i="1"/>
  <c r="E1205" i="1"/>
  <c r="M1204" i="1"/>
  <c r="H1203" i="3" l="1"/>
  <c r="D1204" i="3"/>
  <c r="E1203" i="3"/>
  <c r="K1203" i="3"/>
  <c r="H1205" i="2"/>
  <c r="D1206" i="2"/>
  <c r="E1205" i="2"/>
  <c r="K1205" i="2"/>
  <c r="J1205" i="1"/>
  <c r="H1205" i="1"/>
  <c r="E1206" i="1"/>
  <c r="M1205" i="1"/>
  <c r="H1204" i="3" l="1"/>
  <c r="E1204" i="3"/>
  <c r="D1205" i="3"/>
  <c r="K1204" i="3"/>
  <c r="E1206" i="2"/>
  <c r="H1206" i="2"/>
  <c r="D1207" i="2"/>
  <c r="K1206" i="2"/>
  <c r="E1207" i="1"/>
  <c r="H1206" i="1"/>
  <c r="J1206" i="1"/>
  <c r="M1206" i="1"/>
  <c r="D1206" i="3" l="1"/>
  <c r="H1205" i="3"/>
  <c r="E1205" i="3"/>
  <c r="K1205" i="3"/>
  <c r="H1207" i="2"/>
  <c r="E1207" i="2"/>
  <c r="K1207" i="2"/>
  <c r="D1208" i="2"/>
  <c r="E1208" i="1"/>
  <c r="J1207" i="1"/>
  <c r="H1207" i="1"/>
  <c r="M1207" i="1"/>
  <c r="H1206" i="3" l="1"/>
  <c r="E1206" i="3"/>
  <c r="D1207" i="3"/>
  <c r="K1206" i="3"/>
  <c r="H1208" i="2"/>
  <c r="E1208" i="2"/>
  <c r="K1208" i="2"/>
  <c r="D1209" i="2"/>
  <c r="E1209" i="1"/>
  <c r="J1208" i="1"/>
  <c r="H1208" i="1"/>
  <c r="M1208" i="1"/>
  <c r="D1208" i="3" l="1"/>
  <c r="H1207" i="3"/>
  <c r="E1207" i="3"/>
  <c r="K1207" i="3"/>
  <c r="H1209" i="2"/>
  <c r="E1209" i="2"/>
  <c r="D1210" i="2"/>
  <c r="K1209" i="2"/>
  <c r="J1209" i="1"/>
  <c r="H1209" i="1"/>
  <c r="M1209" i="1"/>
  <c r="E1210" i="1"/>
  <c r="H1208" i="3" l="1"/>
  <c r="E1208" i="3"/>
  <c r="D1209" i="3"/>
  <c r="K1208" i="3"/>
  <c r="E1210" i="2"/>
  <c r="D1211" i="2"/>
  <c r="H1210" i="2"/>
  <c r="K1210" i="2"/>
  <c r="E1211" i="1"/>
  <c r="J1210" i="1"/>
  <c r="H1210" i="1"/>
  <c r="M1210" i="1"/>
  <c r="H1209" i="3" l="1"/>
  <c r="E1209" i="3"/>
  <c r="D1210" i="3"/>
  <c r="K1209" i="3"/>
  <c r="H1211" i="2"/>
  <c r="E1211" i="2"/>
  <c r="K1211" i="2"/>
  <c r="D1212" i="2"/>
  <c r="E1212" i="1"/>
  <c r="H1211" i="1"/>
  <c r="J1211" i="1"/>
  <c r="M1211" i="1"/>
  <c r="H1210" i="3" l="1"/>
  <c r="E1210" i="3"/>
  <c r="K1210" i="3"/>
  <c r="D1211" i="3"/>
  <c r="H1212" i="2"/>
  <c r="E1212" i="2"/>
  <c r="K1212" i="2"/>
  <c r="D1213" i="2"/>
  <c r="J1212" i="1"/>
  <c r="M1212" i="1"/>
  <c r="E1213" i="1"/>
  <c r="H1212" i="1"/>
  <c r="E1211" i="3" l="1"/>
  <c r="D1212" i="3"/>
  <c r="H1211" i="3"/>
  <c r="K1211" i="3"/>
  <c r="H1213" i="2"/>
  <c r="E1213" i="2"/>
  <c r="K1213" i="2"/>
  <c r="D1214" i="2"/>
  <c r="J1213" i="1"/>
  <c r="H1213" i="1"/>
  <c r="E1214" i="1"/>
  <c r="M1213" i="1"/>
  <c r="H1212" i="3" l="1"/>
  <c r="E1212" i="3"/>
  <c r="D1213" i="3"/>
  <c r="K1212" i="3"/>
  <c r="D1215" i="2"/>
  <c r="H1214" i="2"/>
  <c r="E1214" i="2"/>
  <c r="K1214" i="2"/>
  <c r="H1214" i="1"/>
  <c r="J1214" i="1"/>
  <c r="E1215" i="1"/>
  <c r="M1214" i="1"/>
  <c r="E1213" i="3" l="1"/>
  <c r="H1213" i="3"/>
  <c r="K1213" i="3"/>
  <c r="D1214" i="3"/>
  <c r="E1215" i="2"/>
  <c r="H1215" i="2"/>
  <c r="K1215" i="2"/>
  <c r="D1216" i="2"/>
  <c r="E1216" i="1"/>
  <c r="J1215" i="1"/>
  <c r="H1215" i="1"/>
  <c r="M1215" i="1"/>
  <c r="H1214" i="3" l="1"/>
  <c r="E1214" i="3"/>
  <c r="K1214" i="3"/>
  <c r="D1215" i="3"/>
  <c r="D1217" i="2"/>
  <c r="H1216" i="2"/>
  <c r="E1216" i="2"/>
  <c r="K1216" i="2"/>
  <c r="H1216" i="1"/>
  <c r="J1216" i="1"/>
  <c r="M1216" i="1"/>
  <c r="E1217" i="1"/>
  <c r="D1216" i="3" l="1"/>
  <c r="H1215" i="3"/>
  <c r="E1215" i="3"/>
  <c r="K1215" i="3"/>
  <c r="H1217" i="2"/>
  <c r="E1217" i="2"/>
  <c r="D1218" i="2"/>
  <c r="K1217" i="2"/>
  <c r="J1217" i="1"/>
  <c r="H1217" i="1"/>
  <c r="E1218" i="1"/>
  <c r="M1217" i="1"/>
  <c r="H1216" i="3" l="1"/>
  <c r="E1216" i="3"/>
  <c r="D1217" i="3"/>
  <c r="K1216" i="3"/>
  <c r="H1218" i="2"/>
  <c r="E1218" i="2"/>
  <c r="K1218" i="2"/>
  <c r="D1219" i="2"/>
  <c r="J1218" i="1"/>
  <c r="E1219" i="1"/>
  <c r="H1218" i="1"/>
  <c r="M1218" i="1"/>
  <c r="H1217" i="3" l="1"/>
  <c r="E1217" i="3"/>
  <c r="K1217" i="3"/>
  <c r="D1218" i="3"/>
  <c r="E1219" i="2"/>
  <c r="H1219" i="2"/>
  <c r="D1220" i="2"/>
  <c r="K1219" i="2"/>
  <c r="E1220" i="1"/>
  <c r="J1219" i="1"/>
  <c r="H1219" i="1"/>
  <c r="M1219" i="1"/>
  <c r="H1218" i="3" l="1"/>
  <c r="E1218" i="3"/>
  <c r="D1219" i="3"/>
  <c r="K1218" i="3"/>
  <c r="H1220" i="2"/>
  <c r="E1220" i="2"/>
  <c r="D1221" i="2"/>
  <c r="K1220" i="2"/>
  <c r="E1221" i="1"/>
  <c r="J1220" i="1"/>
  <c r="H1220" i="1"/>
  <c r="M1220" i="1"/>
  <c r="H1219" i="3" l="1"/>
  <c r="E1219" i="3"/>
  <c r="K1219" i="3"/>
  <c r="D1220" i="3"/>
  <c r="H1221" i="2"/>
  <c r="E1221" i="2"/>
  <c r="D1222" i="2"/>
  <c r="K1221" i="2"/>
  <c r="J1221" i="1"/>
  <c r="H1221" i="1"/>
  <c r="E1222" i="1"/>
  <c r="M1221" i="1"/>
  <c r="H1220" i="3" l="1"/>
  <c r="E1220" i="3"/>
  <c r="D1221" i="3"/>
  <c r="K1220" i="3"/>
  <c r="H1222" i="2"/>
  <c r="E1222" i="2"/>
  <c r="K1222" i="2"/>
  <c r="D1223" i="2"/>
  <c r="J1222" i="1"/>
  <c r="E1223" i="1"/>
  <c r="H1222" i="1"/>
  <c r="M1222" i="1"/>
  <c r="H1221" i="3" l="1"/>
  <c r="E1221" i="3"/>
  <c r="D1222" i="3"/>
  <c r="K1221" i="3"/>
  <c r="H1223" i="2"/>
  <c r="E1223" i="2"/>
  <c r="K1223" i="2"/>
  <c r="D1224" i="2"/>
  <c r="E1224" i="1"/>
  <c r="J1223" i="1"/>
  <c r="M1223" i="1"/>
  <c r="H1223" i="1"/>
  <c r="H1222" i="3" l="1"/>
  <c r="E1222" i="3"/>
  <c r="K1222" i="3"/>
  <c r="D1223" i="3"/>
  <c r="E1224" i="2"/>
  <c r="H1224" i="2"/>
  <c r="D1225" i="2"/>
  <c r="K1224" i="2"/>
  <c r="J1224" i="1"/>
  <c r="H1224" i="1"/>
  <c r="M1224" i="1"/>
  <c r="E1225" i="1"/>
  <c r="E1223" i="3" l="1"/>
  <c r="H1223" i="3"/>
  <c r="D1224" i="3"/>
  <c r="K1223" i="3"/>
  <c r="H1225" i="2"/>
  <c r="E1225" i="2"/>
  <c r="D1226" i="2"/>
  <c r="K1225" i="2"/>
  <c r="J1225" i="1"/>
  <c r="H1225" i="1"/>
  <c r="E1226" i="1"/>
  <c r="M1225" i="1"/>
  <c r="H1224" i="3" l="1"/>
  <c r="E1224" i="3"/>
  <c r="D1225" i="3"/>
  <c r="K1224" i="3"/>
  <c r="H1226" i="2"/>
  <c r="E1226" i="2"/>
  <c r="K1226" i="2"/>
  <c r="D1227" i="2"/>
  <c r="H1226" i="1"/>
  <c r="E1227" i="1"/>
  <c r="J1226" i="1"/>
  <c r="M1226" i="1"/>
  <c r="H1225" i="3" l="1"/>
  <c r="E1225" i="3"/>
  <c r="D1226" i="3"/>
  <c r="K1225" i="3"/>
  <c r="E1227" i="2"/>
  <c r="K1227" i="2"/>
  <c r="H1227" i="2"/>
  <c r="D1228" i="2"/>
  <c r="E1228" i="1"/>
  <c r="J1227" i="1"/>
  <c r="H1227" i="1"/>
  <c r="M1227" i="1"/>
  <c r="E1226" i="3" l="1"/>
  <c r="H1226" i="3"/>
  <c r="K1226" i="3"/>
  <c r="D1227" i="3"/>
  <c r="H1228" i="2"/>
  <c r="E1228" i="2"/>
  <c r="K1228" i="2"/>
  <c r="D1229" i="2"/>
  <c r="E1229" i="1"/>
  <c r="H1228" i="1"/>
  <c r="J1228" i="1"/>
  <c r="M1228" i="1"/>
  <c r="E1227" i="3" l="1"/>
  <c r="D1228" i="3"/>
  <c r="H1227" i="3"/>
  <c r="K1227" i="3"/>
  <c r="H1229" i="2"/>
  <c r="E1229" i="2"/>
  <c r="D1230" i="2"/>
  <c r="K1229" i="2"/>
  <c r="J1229" i="1"/>
  <c r="H1229" i="1"/>
  <c r="E1230" i="1"/>
  <c r="M1229" i="1"/>
  <c r="H1228" i="3" l="1"/>
  <c r="E1228" i="3"/>
  <c r="D1229" i="3"/>
  <c r="K1228" i="3"/>
  <c r="E1230" i="2"/>
  <c r="H1230" i="2"/>
  <c r="D1231" i="2"/>
  <c r="K1230" i="2"/>
  <c r="E1231" i="1"/>
  <c r="J1230" i="1"/>
  <c r="H1230" i="1"/>
  <c r="M1230" i="1"/>
  <c r="E1229" i="3" l="1"/>
  <c r="H1229" i="3"/>
  <c r="D1230" i="3"/>
  <c r="K1229" i="3"/>
  <c r="H1231" i="2"/>
  <c r="E1231" i="2"/>
  <c r="K1231" i="2"/>
  <c r="D1232" i="2"/>
  <c r="E1232" i="1"/>
  <c r="H1231" i="1"/>
  <c r="J1231" i="1"/>
  <c r="M1231" i="1"/>
  <c r="E1230" i="3" l="1"/>
  <c r="H1230" i="3"/>
  <c r="D1231" i="3"/>
  <c r="K1230" i="3"/>
  <c r="E1232" i="2"/>
  <c r="D1233" i="2"/>
  <c r="H1232" i="2"/>
  <c r="K1232" i="2"/>
  <c r="M1232" i="1"/>
  <c r="E1233" i="1"/>
  <c r="J1232" i="1"/>
  <c r="H1232" i="1"/>
  <c r="E1231" i="3" l="1"/>
  <c r="D1232" i="3"/>
  <c r="H1231" i="3"/>
  <c r="K1231" i="3"/>
  <c r="H1233" i="2"/>
  <c r="E1233" i="2"/>
  <c r="D1234" i="2"/>
  <c r="K1233" i="2"/>
  <c r="J1233" i="1"/>
  <c r="H1233" i="1"/>
  <c r="M1233" i="1"/>
  <c r="E1234" i="1"/>
  <c r="H1232" i="3" l="1"/>
  <c r="E1232" i="3"/>
  <c r="D1233" i="3"/>
  <c r="K1232" i="3"/>
  <c r="E1234" i="2"/>
  <c r="H1234" i="2"/>
  <c r="D1235" i="2"/>
  <c r="K1234" i="2"/>
  <c r="J1234" i="1"/>
  <c r="H1234" i="1"/>
  <c r="E1235" i="1"/>
  <c r="M1234" i="1"/>
  <c r="H1233" i="3" l="1"/>
  <c r="E1233" i="3"/>
  <c r="D1234" i="3"/>
  <c r="K1233" i="3"/>
  <c r="H1235" i="2"/>
  <c r="E1235" i="2"/>
  <c r="K1235" i="2"/>
  <c r="D1236" i="2"/>
  <c r="E1236" i="1"/>
  <c r="H1235" i="1"/>
  <c r="J1235" i="1"/>
  <c r="M1235" i="1"/>
  <c r="H1234" i="3" l="1"/>
  <c r="E1234" i="3"/>
  <c r="K1234" i="3"/>
  <c r="D1235" i="3"/>
  <c r="E1236" i="2"/>
  <c r="H1236" i="2"/>
  <c r="K1236" i="2"/>
  <c r="D1237" i="2"/>
  <c r="H1236" i="1"/>
  <c r="J1236" i="1"/>
  <c r="E1237" i="1"/>
  <c r="M1236" i="1"/>
  <c r="H1235" i="3" l="1"/>
  <c r="E1235" i="3"/>
  <c r="D1236" i="3"/>
  <c r="K1235" i="3"/>
  <c r="H1237" i="2"/>
  <c r="E1237" i="2"/>
  <c r="K1237" i="2"/>
  <c r="D1238" i="2"/>
  <c r="J1237" i="1"/>
  <c r="H1237" i="1"/>
  <c r="E1238" i="1"/>
  <c r="M1237" i="1"/>
  <c r="H1236" i="3" l="1"/>
  <c r="D1237" i="3"/>
  <c r="E1236" i="3"/>
  <c r="K1236" i="3"/>
  <c r="H1238" i="2"/>
  <c r="E1238" i="2"/>
  <c r="D1239" i="2"/>
  <c r="K1238" i="2"/>
  <c r="J1238" i="1"/>
  <c r="H1238" i="1"/>
  <c r="E1239" i="1"/>
  <c r="M1238" i="1"/>
  <c r="E1237" i="3" l="1"/>
  <c r="H1237" i="3"/>
  <c r="D1238" i="3"/>
  <c r="K1237" i="3"/>
  <c r="H1239" i="2"/>
  <c r="E1239" i="2"/>
  <c r="K1239" i="2"/>
  <c r="D1240" i="2"/>
  <c r="E1240" i="1"/>
  <c r="J1239" i="1"/>
  <c r="H1239" i="1"/>
  <c r="M1239" i="1"/>
  <c r="H1238" i="3" l="1"/>
  <c r="K1238" i="3"/>
  <c r="E1238" i="3"/>
  <c r="D1239" i="3"/>
  <c r="H1240" i="2"/>
  <c r="E1240" i="2"/>
  <c r="K1240" i="2"/>
  <c r="D1241" i="2"/>
  <c r="E1241" i="1"/>
  <c r="J1240" i="1"/>
  <c r="H1240" i="1"/>
  <c r="M1240" i="1"/>
  <c r="H1239" i="3" l="1"/>
  <c r="E1239" i="3"/>
  <c r="K1239" i="3"/>
  <c r="D1240" i="3"/>
  <c r="H1241" i="2"/>
  <c r="E1241" i="2"/>
  <c r="D1242" i="2"/>
  <c r="K1241" i="2"/>
  <c r="J1241" i="1"/>
  <c r="H1241" i="1"/>
  <c r="M1241" i="1"/>
  <c r="E1242" i="1"/>
  <c r="H1240" i="3" l="1"/>
  <c r="D1241" i="3"/>
  <c r="K1240" i="3"/>
  <c r="E1240" i="3"/>
  <c r="H1242" i="2"/>
  <c r="E1242" i="2"/>
  <c r="D1243" i="2"/>
  <c r="K1242" i="2"/>
  <c r="E1243" i="1"/>
  <c r="J1242" i="1"/>
  <c r="H1242" i="1"/>
  <c r="M1242" i="1"/>
  <c r="H1241" i="3" l="1"/>
  <c r="E1241" i="3"/>
  <c r="D1242" i="3"/>
  <c r="K1241" i="3"/>
  <c r="H1243" i="2"/>
  <c r="E1243" i="2"/>
  <c r="K1243" i="2"/>
  <c r="D1244" i="2"/>
  <c r="E1244" i="1"/>
  <c r="H1243" i="1"/>
  <c r="J1243" i="1"/>
  <c r="M1243" i="1"/>
  <c r="E1242" i="3" l="1"/>
  <c r="K1242" i="3"/>
  <c r="H1242" i="3"/>
  <c r="D1243" i="3"/>
  <c r="H1244" i="2"/>
  <c r="E1244" i="2"/>
  <c r="K1244" i="2"/>
  <c r="D1245" i="2"/>
  <c r="J1244" i="1"/>
  <c r="M1244" i="1"/>
  <c r="E1245" i="1"/>
  <c r="H1244" i="1"/>
  <c r="H1243" i="3" l="1"/>
  <c r="D1244" i="3"/>
  <c r="E1243" i="3"/>
  <c r="K1243" i="3"/>
  <c r="H1245" i="2"/>
  <c r="E1245" i="2"/>
  <c r="K1245" i="2"/>
  <c r="D1246" i="2"/>
  <c r="J1245" i="1"/>
  <c r="H1245" i="1"/>
  <c r="E1246" i="1"/>
  <c r="M1245" i="1"/>
  <c r="H1244" i="3" l="1"/>
  <c r="K1244" i="3"/>
  <c r="E1244" i="3"/>
  <c r="D1245" i="3"/>
  <c r="D1247" i="2"/>
  <c r="H1246" i="2"/>
  <c r="E1246" i="2"/>
  <c r="K1246" i="2"/>
  <c r="H1246" i="1"/>
  <c r="J1246" i="1"/>
  <c r="E1247" i="1"/>
  <c r="M1246" i="1"/>
  <c r="H1245" i="3" l="1"/>
  <c r="E1245" i="3"/>
  <c r="D1246" i="3"/>
  <c r="K1245" i="3"/>
  <c r="E1247" i="2"/>
  <c r="H1247" i="2"/>
  <c r="K1247" i="2"/>
  <c r="D1248" i="2"/>
  <c r="E1248" i="1"/>
  <c r="H1247" i="1"/>
  <c r="J1247" i="1"/>
  <c r="M1247" i="1"/>
  <c r="E1246" i="3" l="1"/>
  <c r="H1246" i="3"/>
  <c r="K1246" i="3"/>
  <c r="D1247" i="3"/>
  <c r="D1249" i="2"/>
  <c r="E1248" i="2"/>
  <c r="K1248" i="2"/>
  <c r="H1248" i="2"/>
  <c r="H1248" i="1"/>
  <c r="J1248" i="1"/>
  <c r="E1249" i="1"/>
  <c r="M1248" i="1"/>
  <c r="E1247" i="3" l="1"/>
  <c r="D1248" i="3"/>
  <c r="H1247" i="3"/>
  <c r="K1247" i="3"/>
  <c r="H1249" i="2"/>
  <c r="E1249" i="2"/>
  <c r="K1249" i="2"/>
  <c r="D1250" i="2"/>
  <c r="J1249" i="1"/>
  <c r="H1249" i="1"/>
  <c r="E1250" i="1"/>
  <c r="M1249" i="1"/>
  <c r="H1248" i="3" l="1"/>
  <c r="E1248" i="3"/>
  <c r="K1248" i="3"/>
  <c r="D1249" i="3"/>
  <c r="H1250" i="2"/>
  <c r="E1250" i="2"/>
  <c r="K1250" i="2"/>
  <c r="D1251" i="2"/>
  <c r="E1251" i="1"/>
  <c r="J1250" i="1"/>
  <c r="H1250" i="1"/>
  <c r="M1250" i="1"/>
  <c r="E1249" i="3" l="1"/>
  <c r="D1250" i="3"/>
  <c r="H1249" i="3"/>
  <c r="K1249" i="3"/>
  <c r="E1251" i="2"/>
  <c r="H1251" i="2"/>
  <c r="K1251" i="2"/>
  <c r="D1252" i="2"/>
  <c r="E1252" i="1"/>
  <c r="J1251" i="1"/>
  <c r="H1251" i="1"/>
  <c r="M1251" i="1"/>
  <c r="H1250" i="3" l="1"/>
  <c r="E1250" i="3"/>
  <c r="K1250" i="3"/>
  <c r="D1251" i="3"/>
  <c r="H1252" i="2"/>
  <c r="D1253" i="2"/>
  <c r="E1252" i="2"/>
  <c r="K1252" i="2"/>
  <c r="E1253" i="1"/>
  <c r="J1252" i="1"/>
  <c r="H1252" i="1"/>
  <c r="M1252" i="1"/>
  <c r="H1251" i="3" l="1"/>
  <c r="E1251" i="3"/>
  <c r="K1251" i="3"/>
  <c r="D1252" i="3"/>
  <c r="H1253" i="2"/>
  <c r="E1253" i="2"/>
  <c r="D1254" i="2"/>
  <c r="K1253" i="2"/>
  <c r="J1253" i="1"/>
  <c r="H1253" i="1"/>
  <c r="E1254" i="1"/>
  <c r="M1253" i="1"/>
  <c r="H1252" i="3" l="1"/>
  <c r="K1252" i="3"/>
  <c r="E1252" i="3"/>
  <c r="D1253" i="3"/>
  <c r="H1254" i="2"/>
  <c r="E1254" i="2"/>
  <c r="D1255" i="2"/>
  <c r="K1254" i="2"/>
  <c r="J1254" i="1"/>
  <c r="E1255" i="1"/>
  <c r="H1254" i="1"/>
  <c r="M1254" i="1"/>
  <c r="E1253" i="3" l="1"/>
  <c r="D1254" i="3"/>
  <c r="H1253" i="3"/>
  <c r="K1253" i="3"/>
  <c r="H1255" i="2"/>
  <c r="E1255" i="2"/>
  <c r="D1256" i="2"/>
  <c r="K1255" i="2"/>
  <c r="E1256" i="1"/>
  <c r="H1255" i="1"/>
  <c r="J1255" i="1"/>
  <c r="M1255" i="1"/>
  <c r="E1254" i="3" l="1"/>
  <c r="H1254" i="3"/>
  <c r="K1254" i="3"/>
  <c r="D1255" i="3"/>
  <c r="E1256" i="2"/>
  <c r="H1256" i="2"/>
  <c r="D1257" i="2"/>
  <c r="K1256" i="2"/>
  <c r="J1256" i="1"/>
  <c r="H1256" i="1"/>
  <c r="M1256" i="1"/>
  <c r="E1257" i="1"/>
  <c r="H1255" i="3" l="1"/>
  <c r="E1255" i="3"/>
  <c r="K1255" i="3"/>
  <c r="D1256" i="3"/>
  <c r="H1257" i="2"/>
  <c r="E1257" i="2"/>
  <c r="K1257" i="2"/>
  <c r="D1258" i="2"/>
  <c r="J1257" i="1"/>
  <c r="H1257" i="1"/>
  <c r="E1258" i="1"/>
  <c r="M1257" i="1"/>
  <c r="H1256" i="3" l="1"/>
  <c r="K1256" i="3"/>
  <c r="E1256" i="3"/>
  <c r="D1257" i="3"/>
  <c r="H1258" i="2"/>
  <c r="D1259" i="2"/>
  <c r="E1258" i="2"/>
  <c r="K1258" i="2"/>
  <c r="H1258" i="1"/>
  <c r="E1259" i="1"/>
  <c r="J1258" i="1"/>
  <c r="M1258" i="1"/>
  <c r="E1257" i="3" l="1"/>
  <c r="H1257" i="3"/>
  <c r="K1257" i="3"/>
  <c r="D1258" i="3"/>
  <c r="E1259" i="2"/>
  <c r="H1259" i="2"/>
  <c r="K1259" i="2"/>
  <c r="D1260" i="2"/>
  <c r="E1260" i="1"/>
  <c r="H1259" i="1"/>
  <c r="J1259" i="1"/>
  <c r="M1259" i="1"/>
  <c r="H1258" i="3" l="1"/>
  <c r="E1258" i="3"/>
  <c r="D1259" i="3"/>
  <c r="K1258" i="3"/>
  <c r="H1260" i="2"/>
  <c r="E1260" i="2"/>
  <c r="D1261" i="2"/>
  <c r="K1260" i="2"/>
  <c r="E1261" i="1"/>
  <c r="J1260" i="1"/>
  <c r="H1260" i="1"/>
  <c r="M1260" i="1"/>
  <c r="H1259" i="3" l="1"/>
  <c r="E1259" i="3"/>
  <c r="D1260" i="3"/>
  <c r="K1259" i="3"/>
  <c r="H1261" i="2"/>
  <c r="E1261" i="2"/>
  <c r="D1262" i="2"/>
  <c r="K1261" i="2"/>
  <c r="J1261" i="1"/>
  <c r="H1261" i="1"/>
  <c r="E1262" i="1"/>
  <c r="M1261" i="1"/>
  <c r="H1260" i="3" l="1"/>
  <c r="E1260" i="3"/>
  <c r="K1260" i="3"/>
  <c r="D1261" i="3"/>
  <c r="E1262" i="2"/>
  <c r="H1262" i="2"/>
  <c r="K1262" i="2"/>
  <c r="D1263" i="2"/>
  <c r="E1263" i="1"/>
  <c r="J1262" i="1"/>
  <c r="H1262" i="1"/>
  <c r="M1262" i="1"/>
  <c r="E1261" i="3" l="1"/>
  <c r="H1261" i="3"/>
  <c r="K1261" i="3"/>
  <c r="D1262" i="3"/>
  <c r="H1263" i="2"/>
  <c r="E1263" i="2"/>
  <c r="D1264" i="2"/>
  <c r="K1263" i="2"/>
  <c r="E1264" i="1"/>
  <c r="H1263" i="1"/>
  <c r="J1263" i="1"/>
  <c r="M1263" i="1"/>
  <c r="E1262" i="3" l="1"/>
  <c r="H1262" i="3"/>
  <c r="K1262" i="3"/>
  <c r="D1263" i="3"/>
  <c r="E1264" i="2"/>
  <c r="D1265" i="2"/>
  <c r="H1264" i="2"/>
  <c r="K1264" i="2"/>
  <c r="M1264" i="1"/>
  <c r="E1265" i="1"/>
  <c r="J1264" i="1"/>
  <c r="H1264" i="1"/>
  <c r="E1263" i="3" l="1"/>
  <c r="D1264" i="3"/>
  <c r="H1263" i="3"/>
  <c r="K1263" i="3"/>
  <c r="H1265" i="2"/>
  <c r="E1265" i="2"/>
  <c r="D1266" i="2"/>
  <c r="K1265" i="2"/>
  <c r="J1265" i="1"/>
  <c r="H1265" i="1"/>
  <c r="M1265" i="1"/>
  <c r="E1266" i="1"/>
  <c r="H1264" i="3" l="1"/>
  <c r="E1264" i="3"/>
  <c r="D1265" i="3"/>
  <c r="K1264" i="3"/>
  <c r="E1266" i="2"/>
  <c r="D1267" i="2"/>
  <c r="H1266" i="2"/>
  <c r="K1266" i="2"/>
  <c r="J1266" i="1"/>
  <c r="H1266" i="1"/>
  <c r="E1267" i="1"/>
  <c r="M1266" i="1"/>
  <c r="E1265" i="3" l="1"/>
  <c r="H1265" i="3"/>
  <c r="K1265" i="3"/>
  <c r="D1266" i="3"/>
  <c r="H1267" i="2"/>
  <c r="E1267" i="2"/>
  <c r="K1267" i="2"/>
  <c r="D1268" i="2"/>
  <c r="E1268" i="1"/>
  <c r="J1267" i="1"/>
  <c r="H1267" i="1"/>
  <c r="M1267" i="1"/>
  <c r="K1266" i="3" l="1"/>
  <c r="H1266" i="3"/>
  <c r="E1266" i="3"/>
  <c r="D1267" i="3"/>
  <c r="E1268" i="2"/>
  <c r="H1268" i="2"/>
  <c r="K1268" i="2"/>
  <c r="D1269" i="2"/>
  <c r="H1268" i="1"/>
  <c r="J1268" i="1"/>
  <c r="E1269" i="1"/>
  <c r="M1268" i="1"/>
  <c r="H1267" i="3" l="1"/>
  <c r="E1267" i="3"/>
  <c r="D1268" i="3"/>
  <c r="K1267" i="3"/>
  <c r="H1269" i="2"/>
  <c r="E1269" i="2"/>
  <c r="D1270" i="2"/>
  <c r="K1269" i="2"/>
  <c r="J1269" i="1"/>
  <c r="H1269" i="1"/>
  <c r="E1270" i="1"/>
  <c r="M1269" i="1"/>
  <c r="H1268" i="3" l="1"/>
  <c r="E1268" i="3"/>
  <c r="K1268" i="3"/>
  <c r="D1269" i="3"/>
  <c r="E1270" i="2"/>
  <c r="H1270" i="2"/>
  <c r="D1271" i="2"/>
  <c r="K1270" i="2"/>
  <c r="J1270" i="1"/>
  <c r="H1270" i="1"/>
  <c r="E1271" i="1"/>
  <c r="M1270" i="1"/>
  <c r="E1269" i="3" l="1"/>
  <c r="H1269" i="3"/>
  <c r="D1270" i="3"/>
  <c r="K1269" i="3"/>
  <c r="H1271" i="2"/>
  <c r="E1271" i="2"/>
  <c r="K1271" i="2"/>
  <c r="D1272" i="2"/>
  <c r="E1272" i="1"/>
  <c r="J1271" i="1"/>
  <c r="H1271" i="1"/>
  <c r="M1271" i="1"/>
  <c r="H1270" i="3" l="1"/>
  <c r="E1270" i="3"/>
  <c r="K1270" i="3"/>
  <c r="D1271" i="3"/>
  <c r="H1272" i="2"/>
  <c r="E1272" i="2"/>
  <c r="K1272" i="2"/>
  <c r="D1273" i="2"/>
  <c r="E1273" i="1"/>
  <c r="H1272" i="1"/>
  <c r="J1272" i="1"/>
  <c r="M1272" i="1"/>
  <c r="E1271" i="3" l="1"/>
  <c r="H1271" i="3"/>
  <c r="D1272" i="3"/>
  <c r="K1271" i="3"/>
  <c r="H1273" i="2"/>
  <c r="E1273" i="2"/>
  <c r="D1274" i="2"/>
  <c r="K1273" i="2"/>
  <c r="J1273" i="1"/>
  <c r="H1273" i="1"/>
  <c r="E1274" i="1"/>
  <c r="M1273" i="1"/>
  <c r="H1272" i="3" l="1"/>
  <c r="E1272" i="3"/>
  <c r="K1272" i="3"/>
  <c r="D1273" i="3"/>
  <c r="H1274" i="2"/>
  <c r="E1274" i="2"/>
  <c r="K1274" i="2"/>
  <c r="D1275" i="2"/>
  <c r="E1275" i="1"/>
  <c r="H1274" i="1"/>
  <c r="J1274" i="1"/>
  <c r="M1274" i="1"/>
  <c r="E1273" i="3" l="1"/>
  <c r="H1273" i="3"/>
  <c r="D1274" i="3"/>
  <c r="K1273" i="3"/>
  <c r="E1275" i="2"/>
  <c r="H1275" i="2"/>
  <c r="K1275" i="2"/>
  <c r="D1276" i="2"/>
  <c r="E1276" i="1"/>
  <c r="H1275" i="1"/>
  <c r="J1275" i="1"/>
  <c r="M1275" i="1"/>
  <c r="H1274" i="3" l="1"/>
  <c r="E1274" i="3"/>
  <c r="D1275" i="3"/>
  <c r="K1274" i="3"/>
  <c r="H1276" i="2"/>
  <c r="E1276" i="2"/>
  <c r="K1276" i="2"/>
  <c r="J1276" i="1"/>
  <c r="M1276" i="1"/>
  <c r="H1276" i="1"/>
  <c r="E1277" i="1"/>
  <c r="E1275" i="3" l="1"/>
  <c r="K1275" i="3"/>
  <c r="H1275" i="3"/>
  <c r="D1276" i="3"/>
  <c r="H1277" i="2"/>
  <c r="E1277" i="2"/>
  <c r="K1277" i="2"/>
  <c r="D1278" i="2"/>
  <c r="J1277" i="1"/>
  <c r="H1277" i="1"/>
  <c r="E1278" i="1"/>
  <c r="M1277" i="1"/>
  <c r="H1276" i="3" l="1"/>
  <c r="E1276" i="3"/>
  <c r="K1276" i="3"/>
  <c r="D1277" i="3"/>
  <c r="E1278" i="2"/>
  <c r="H1278" i="2"/>
  <c r="D1279" i="2"/>
  <c r="K1278" i="2"/>
  <c r="H1278" i="1"/>
  <c r="J1278" i="1"/>
  <c r="E1279" i="1"/>
  <c r="M1278" i="1"/>
  <c r="E1277" i="3" l="1"/>
  <c r="D1278" i="3"/>
  <c r="H1277" i="3"/>
  <c r="K1277" i="3"/>
  <c r="H1279" i="2"/>
  <c r="E1279" i="2"/>
  <c r="K1279" i="2"/>
  <c r="D1280" i="2"/>
  <c r="E1280" i="1"/>
  <c r="J1279" i="1"/>
  <c r="H1279" i="1"/>
  <c r="M1279" i="1"/>
  <c r="K1278" i="3" l="1"/>
  <c r="E1278" i="3"/>
  <c r="H1278" i="3"/>
  <c r="D1279" i="3"/>
  <c r="E1280" i="2"/>
  <c r="D1281" i="2"/>
  <c r="K1280" i="2"/>
  <c r="H1280" i="2"/>
  <c r="H1280" i="1"/>
  <c r="E1281" i="1"/>
  <c r="J1280" i="1"/>
  <c r="M1280" i="1"/>
  <c r="E1279" i="3" l="1"/>
  <c r="H1279" i="3"/>
  <c r="K1279" i="3"/>
  <c r="D1280" i="3"/>
  <c r="K1283" i="2"/>
  <c r="O1283" i="2" s="1"/>
  <c r="N1299" i="2" s="1"/>
  <c r="K1285" i="2"/>
  <c r="O1285" i="2" s="1"/>
  <c r="K1287" i="2"/>
  <c r="O1287" i="2" s="1"/>
  <c r="K1289" i="2"/>
  <c r="O1289" i="2" s="1"/>
  <c r="K1291" i="2"/>
  <c r="O1291" i="2" s="1"/>
  <c r="H1281" i="2"/>
  <c r="E1281" i="2"/>
  <c r="E1283" i="2" s="1"/>
  <c r="K1281" i="2"/>
  <c r="M1283" i="1"/>
  <c r="Q1283" i="1" s="1"/>
  <c r="M1285" i="1"/>
  <c r="Q1285" i="1" s="1"/>
  <c r="M1288" i="1"/>
  <c r="Q1288" i="1" s="1"/>
  <c r="M1289" i="1"/>
  <c r="Q1289" i="1" s="1"/>
  <c r="M1291" i="1"/>
  <c r="Q1291" i="1" s="1"/>
  <c r="J1281" i="1"/>
  <c r="H1281" i="1"/>
  <c r="H1283" i="1" s="1"/>
  <c r="M1281" i="1"/>
  <c r="H1280" i="3" l="1"/>
  <c r="K1280" i="3"/>
  <c r="E1280" i="3"/>
  <c r="D1281" i="3"/>
  <c r="K1297" i="2"/>
  <c r="O1297" i="2" s="1"/>
  <c r="K1296" i="2"/>
  <c r="O1296" i="2" s="1"/>
  <c r="K1295" i="2"/>
  <c r="O1295" i="2" s="1"/>
  <c r="K1294" i="2"/>
  <c r="O1294" i="2" s="1"/>
  <c r="K1293" i="2"/>
  <c r="O1293" i="2" s="1"/>
  <c r="K1290" i="2"/>
  <c r="O1290" i="2" s="1"/>
  <c r="K1288" i="2"/>
  <c r="O1288" i="2" s="1"/>
  <c r="K1284" i="2"/>
  <c r="O1284" i="2" s="1"/>
  <c r="K1286" i="2"/>
  <c r="O1286" i="2" s="1"/>
  <c r="K1292" i="2"/>
  <c r="O1292" i="2" s="1"/>
  <c r="M1297" i="1"/>
  <c r="Q1297" i="1" s="1"/>
  <c r="M1296" i="1"/>
  <c r="Q1296" i="1" s="1"/>
  <c r="M1294" i="1"/>
  <c r="Q1294" i="1" s="1"/>
  <c r="M1295" i="1"/>
  <c r="Q1295" i="1" s="1"/>
  <c r="M1293" i="1"/>
  <c r="Q1293" i="1" s="1"/>
  <c r="M1290" i="1"/>
  <c r="Q1290" i="1" s="1"/>
  <c r="M1292" i="1"/>
  <c r="Q1292" i="1" s="1"/>
  <c r="M1284" i="1"/>
  <c r="Q1284" i="1" s="1"/>
  <c r="M1287" i="1"/>
  <c r="Q1287" i="1" s="1"/>
  <c r="M1286" i="1"/>
  <c r="Q1286" i="1" s="1"/>
  <c r="Q1299" i="1" l="1"/>
  <c r="O1299" i="2"/>
  <c r="E1281" i="3"/>
  <c r="E1283" i="3" s="1"/>
  <c r="H1281" i="3"/>
  <c r="K1281" i="3"/>
  <c r="K1283" i="3"/>
  <c r="O1283" i="3" s="1"/>
  <c r="K1285" i="3"/>
  <c r="O1285" i="3" s="1"/>
  <c r="K1288" i="3"/>
  <c r="O1288" i="3" s="1"/>
  <c r="K1297" i="3" l="1"/>
  <c r="O1297" i="3" s="1"/>
  <c r="K1296" i="3"/>
  <c r="O1296" i="3" s="1"/>
  <c r="K1294" i="3"/>
  <c r="O1294" i="3" s="1"/>
  <c r="K1295" i="3"/>
  <c r="O1295" i="3" s="1"/>
  <c r="K1291" i="3"/>
  <c r="O1291" i="3" s="1"/>
  <c r="K1290" i="3"/>
  <c r="O1290" i="3" s="1"/>
  <c r="K1293" i="3"/>
  <c r="O1293" i="3" s="1"/>
  <c r="K1292" i="3"/>
  <c r="O1292" i="3" s="1"/>
  <c r="K1284" i="3"/>
  <c r="O1284" i="3" s="1"/>
  <c r="K1289" i="3"/>
  <c r="O1289" i="3" s="1"/>
  <c r="K1286" i="3"/>
  <c r="O1286" i="3" s="1"/>
  <c r="K1287" i="3"/>
  <c r="O1287" i="3" s="1"/>
  <c r="O1299" i="3" l="1"/>
</calcChain>
</file>

<file path=xl/sharedStrings.xml><?xml version="1.0" encoding="utf-8"?>
<sst xmlns="http://schemas.openxmlformats.org/spreadsheetml/2006/main" count="150" uniqueCount="70">
  <si>
    <t>Date</t>
  </si>
  <si>
    <t>S&amp;P</t>
  </si>
  <si>
    <t>Return</t>
  </si>
  <si>
    <t>Variance</t>
  </si>
  <si>
    <t>Likelihood</t>
  </si>
  <si>
    <t>Volatility</t>
  </si>
  <si>
    <t>Autocorrelation Analysis</t>
  </si>
  <si>
    <t>S</t>
  </si>
  <si>
    <t>u</t>
  </si>
  <si>
    <t>simga^2</t>
  </si>
  <si>
    <t>L</t>
  </si>
  <si>
    <t>sigma in percent</t>
  </si>
  <si>
    <t>u^2</t>
  </si>
  <si>
    <t>u^2/sigma^2</t>
  </si>
  <si>
    <t>Ljung-Box</t>
  </si>
  <si>
    <t>Lag</t>
  </si>
  <si>
    <t>w_k</t>
  </si>
  <si>
    <t>Before EWMA</t>
  </si>
  <si>
    <t>After EWMA</t>
  </si>
  <si>
    <t>lambda</t>
  </si>
  <si>
    <t>before GARCH</t>
  </si>
  <si>
    <t>after GARCH</t>
  </si>
  <si>
    <t>omega</t>
  </si>
  <si>
    <t>beta</t>
  </si>
  <si>
    <t>alpha</t>
  </si>
  <si>
    <t>Long run variance per day</t>
  </si>
  <si>
    <t>Long run volatility per day</t>
  </si>
  <si>
    <t>Long run volatility per year</t>
  </si>
  <si>
    <t>gamma</t>
  </si>
  <si>
    <t>gamma+alpha+beta</t>
  </si>
  <si>
    <t>Sample Variance</t>
  </si>
  <si>
    <t>Sample Volatility</t>
  </si>
  <si>
    <t>Day</t>
  </si>
  <si>
    <t>sum llk</t>
  </si>
  <si>
    <t>Vasicek model</t>
  </si>
  <si>
    <t xml:space="preserve">rho </t>
  </si>
  <si>
    <t>sum likelihood</t>
  </si>
  <si>
    <t>Summary statistics of default rates</t>
  </si>
  <si>
    <t>PD</t>
  </si>
  <si>
    <t>Mean</t>
  </si>
  <si>
    <t>Default Rate</t>
  </si>
  <si>
    <t>Probability</t>
  </si>
  <si>
    <t>Standard Error</t>
  </si>
  <si>
    <t>Year</t>
  </si>
  <si>
    <t>Default</t>
  </si>
  <si>
    <t>Median</t>
  </si>
  <si>
    <t>Rate (%)</t>
  </si>
  <si>
    <t>Rate</t>
  </si>
  <si>
    <t>Mode</t>
  </si>
  <si>
    <t>Standard Deviation</t>
  </si>
  <si>
    <t>Kurtosis</t>
  </si>
  <si>
    <t>Skewness</t>
  </si>
  <si>
    <t>Range</t>
  </si>
  <si>
    <t>Minimum</t>
  </si>
  <si>
    <t>Maximum</t>
  </si>
  <si>
    <t>Sum</t>
  </si>
  <si>
    <t>Count</t>
  </si>
  <si>
    <t>worst case default rate</t>
  </si>
  <si>
    <t>X</t>
  </si>
  <si>
    <t>WCDR</t>
  </si>
  <si>
    <t>Summary statistics of default rate</t>
  </si>
  <si>
    <t>sum log likelihood</t>
  </si>
  <si>
    <t>LOG Likelihood</t>
  </si>
  <si>
    <t>etc. until end of sample</t>
  </si>
  <si>
    <t>=D4^2</t>
  </si>
  <si>
    <t>=(1-lambda)*D5^2</t>
  </si>
  <si>
    <t xml:space="preserve">                +lambda*E5</t>
  </si>
  <si>
    <t>Solver searches over
B1283 (which is omega*100000)
B1284 (which is beta)
B1285 (which is alpha*10)
The likelihood function (to be maximized) is in E1283
omega, beta and alpha are in C1283:C1285.
The reason we search for B1283:B1285 rather than C1283:C1285 is that the way adopted can make Solver converge more quickly. Otherwise, Solver could diverge due to extremely small numbers. It is just a 'trick' for efficient optimization.</t>
  </si>
  <si>
    <t>rho</t>
  </si>
  <si>
    <t>In variance targeting, the long run average variance, V_L, is set equal to the sample variance.
This means that alpha = 1 - beta - omega/V_L.
Solver searches for values of B1283:B1284 that maximize the likelihood function in E1283.
omega, beta and alpha are in cells C1283:C1285.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</si>
</sst>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等线"/>
      <family val="2"/>
      <scheme val="minor"/>
    </font>
    <font>
      <b/>
      <sz val="12"/>
      <color theme="1"/>
      <name val="等线"/>
      <family val="2"/>
      <scheme val="minor"/>
    </font>
    <font>
      <sz val="10"/>
      <name val="MS Sans Serif"/>
      <family val="2"/>
    </font>
    <font>
      <sz val="12"/>
      <color theme="1"/>
      <name val="等线"/>
      <scheme val="minor"/>
    </font>
    <font>
      <b/>
      <sz val="12"/>
      <name val="等线"/>
      <scheme val="minor"/>
    </font>
    <font>
      <sz val="12"/>
      <name val="等线"/>
      <scheme val="minor"/>
    </font>
    <font>
      <b/>
      <sz val="12"/>
      <name val="等线"/>
      <family val="2"/>
      <scheme val="minor"/>
    </font>
    <font>
      <sz val="12"/>
      <name val="等线"/>
      <family val="2"/>
      <scheme val="minor"/>
    </font>
    <font>
      <i/>
      <sz val="12"/>
      <color theme="1"/>
      <name val="等线"/>
      <family val="2"/>
      <scheme val="minor"/>
    </font>
    <font>
      <sz val="12"/>
      <color theme="8"/>
      <name val="等线"/>
      <scheme val="minor"/>
    </font>
    <font>
      <sz val="9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5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61">
    <xf numFmtId="0" fontId="0" fillId="0" borderId="0" xfId="0"/>
    <xf numFmtId="0" fontId="5" fillId="0" borderId="0" xfId="1" applyFont="1"/>
    <xf numFmtId="0" fontId="3" fillId="0" borderId="0" xfId="1" applyFont="1"/>
    <xf numFmtId="0" fontId="4" fillId="0" borderId="0" xfId="0" applyFont="1" applyAlignment="1">
      <alignment vertical="center"/>
    </xf>
    <xf numFmtId="0" fontId="4" fillId="0" borderId="0" xfId="1" applyFont="1" applyAlignment="1">
      <alignment vertical="center"/>
    </xf>
    <xf numFmtId="0" fontId="0" fillId="0" borderId="0" xfId="1" applyFont="1" applyAlignment="1">
      <alignment vertical="center"/>
    </xf>
    <xf numFmtId="14" fontId="3" fillId="0" borderId="0" xfId="0" applyNumberFormat="1" applyFont="1" applyAlignment="1">
      <alignment vertical="center"/>
    </xf>
    <xf numFmtId="0" fontId="3" fillId="0" borderId="0" xfId="1" applyFont="1" applyAlignment="1">
      <alignment vertical="center"/>
    </xf>
    <xf numFmtId="0" fontId="5" fillId="0" borderId="0" xfId="1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6" fillId="0" borderId="0" xfId="1" applyFont="1" applyAlignment="1">
      <alignment vertical="center"/>
    </xf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0" fontId="7" fillId="0" borderId="0" xfId="1" applyFont="1" applyAlignment="1">
      <alignment vertical="center"/>
    </xf>
    <xf numFmtId="0" fontId="7" fillId="0" borderId="0" xfId="0" applyFont="1" applyAlignment="1">
      <alignment vertical="center"/>
    </xf>
    <xf numFmtId="0" fontId="1" fillId="0" borderId="0" xfId="0" applyFont="1"/>
    <xf numFmtId="0" fontId="3" fillId="0" borderId="0" xfId="0" applyFont="1" applyAlignment="1">
      <alignment vertical="center"/>
    </xf>
    <xf numFmtId="0" fontId="3" fillId="0" borderId="0" xfId="0" applyFont="1"/>
    <xf numFmtId="0" fontId="5" fillId="0" borderId="0" xfId="0" applyFont="1"/>
    <xf numFmtId="0" fontId="4" fillId="0" borderId="0" xfId="0" applyFont="1"/>
    <xf numFmtId="0" fontId="4" fillId="0" borderId="0" xfId="1" applyFont="1"/>
    <xf numFmtId="0" fontId="6" fillId="0" borderId="0" xfId="1" applyFont="1"/>
    <xf numFmtId="14" fontId="3" fillId="0" borderId="0" xfId="0" applyNumberFormat="1" applyFont="1"/>
    <xf numFmtId="0" fontId="5" fillId="3" borderId="0" xfId="1" applyFont="1" applyFill="1"/>
    <xf numFmtId="0" fontId="9" fillId="0" borderId="0" xfId="1" quotePrefix="1" applyFont="1"/>
    <xf numFmtId="0" fontId="5" fillId="0" borderId="0" xfId="1" quotePrefix="1" applyFont="1"/>
    <xf numFmtId="0" fontId="5" fillId="4" borderId="0" xfId="1" applyFont="1" applyFill="1"/>
    <xf numFmtId="0" fontId="9" fillId="0" borderId="0" xfId="1" applyFont="1"/>
    <xf numFmtId="0" fontId="7" fillId="3" borderId="1" xfId="1" applyFont="1" applyFill="1" applyBorder="1" applyAlignment="1">
      <alignment vertical="center"/>
    </xf>
    <xf numFmtId="0" fontId="7" fillId="3" borderId="2" xfId="1" applyFont="1" applyFill="1" applyBorder="1" applyAlignment="1">
      <alignment vertical="center"/>
    </xf>
    <xf numFmtId="0" fontId="0" fillId="3" borderId="4" xfId="0" applyFill="1" applyBorder="1" applyAlignment="1">
      <alignment vertical="center"/>
    </xf>
    <xf numFmtId="0" fontId="3" fillId="2" borderId="4" xfId="0" applyFont="1" applyFill="1" applyBorder="1" applyAlignment="1">
      <alignment vertical="center"/>
    </xf>
    <xf numFmtId="0" fontId="3" fillId="2" borderId="4" xfId="0" applyFont="1" applyFill="1" applyBorder="1"/>
    <xf numFmtId="0" fontId="9" fillId="0" borderId="0" xfId="0" applyFont="1"/>
    <xf numFmtId="0" fontId="5" fillId="2" borderId="1" xfId="0" applyFont="1" applyFill="1" applyBorder="1" applyAlignment="1">
      <alignment vertical="center"/>
    </xf>
    <xf numFmtId="0" fontId="5" fillId="2" borderId="2" xfId="0" applyFont="1" applyFill="1" applyBorder="1" applyAlignment="1">
      <alignment vertical="center"/>
    </xf>
    <xf numFmtId="0" fontId="5" fillId="2" borderId="3" xfId="0" applyFont="1" applyFill="1" applyBorder="1" applyAlignment="1">
      <alignment vertical="center"/>
    </xf>
    <xf numFmtId="0" fontId="5" fillId="2" borderId="1" xfId="0" applyFont="1" applyFill="1" applyBorder="1"/>
    <xf numFmtId="0" fontId="5" fillId="2" borderId="2" xfId="0" applyFont="1" applyFill="1" applyBorder="1"/>
    <xf numFmtId="0" fontId="5" fillId="2" borderId="3" xfId="0" applyFont="1" applyFill="1" applyBorder="1"/>
    <xf numFmtId="0" fontId="5" fillId="3" borderId="1" xfId="0" applyFont="1" applyFill="1" applyBorder="1"/>
    <xf numFmtId="0" fontId="5" fillId="3" borderId="2" xfId="0" applyFont="1" applyFill="1" applyBorder="1"/>
    <xf numFmtId="0" fontId="5" fillId="3" borderId="3" xfId="0" applyFont="1" applyFill="1" applyBorder="1"/>
    <xf numFmtId="0" fontId="0" fillId="3" borderId="1" xfId="0" applyFill="1" applyBorder="1"/>
    <xf numFmtId="0" fontId="0" fillId="4" borderId="4" xfId="0" applyFill="1" applyBorder="1"/>
    <xf numFmtId="0" fontId="8" fillId="0" borderId="5" xfId="0" applyFont="1" applyBorder="1"/>
    <xf numFmtId="0" fontId="0" fillId="3" borderId="3" xfId="0" applyFill="1" applyBorder="1"/>
    <xf numFmtId="0" fontId="0" fillId="0" borderId="6" xfId="0" applyBorder="1"/>
    <xf numFmtId="0" fontId="0" fillId="3" borderId="7" xfId="0" applyFill="1" applyBorder="1"/>
    <xf numFmtId="0" fontId="0" fillId="3" borderId="8" xfId="0" applyFill="1" applyBorder="1"/>
    <xf numFmtId="0" fontId="0" fillId="3" borderId="4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2" xfId="0" applyFill="1" applyBorder="1"/>
    <xf numFmtId="0" fontId="0" fillId="3" borderId="11" xfId="0" applyFill="1" applyBorder="1"/>
    <xf numFmtId="0" fontId="0" fillId="3" borderId="12" xfId="0" applyFill="1" applyBorder="1"/>
    <xf numFmtId="0" fontId="9" fillId="0" borderId="0" xfId="0" applyFont="1" applyAlignment="1">
      <alignment wrapText="1"/>
    </xf>
    <xf numFmtId="0" fontId="0" fillId="3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3" borderId="15" xfId="0" applyFill="1" applyBorder="1" applyAlignment="1">
      <alignment horizontal="center"/>
    </xf>
  </cellXfs>
  <cellStyles count="2">
    <cellStyle name="Normal_DRI_FX1" xfId="1" xr:uid="{2029DCEE-274D-3F4E-8945-ABB7378391A6}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default rate PDF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'Vasicek model'!$F$8:$F$108</c:f>
              <c:numCache>
                <c:formatCode>General</c:formatCode>
                <c:ptCount val="101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9.0000000000000011E-3</c:v>
                </c:pt>
                <c:pt idx="10">
                  <c:v>1.0000000000000002E-2</c:v>
                </c:pt>
                <c:pt idx="11">
                  <c:v>1.1000000000000003E-2</c:v>
                </c:pt>
                <c:pt idx="12">
                  <c:v>1.2000000000000004E-2</c:v>
                </c:pt>
                <c:pt idx="13">
                  <c:v>1.3000000000000005E-2</c:v>
                </c:pt>
                <c:pt idx="14">
                  <c:v>1.4000000000000005E-2</c:v>
                </c:pt>
                <c:pt idx="15">
                  <c:v>1.5000000000000006E-2</c:v>
                </c:pt>
                <c:pt idx="16">
                  <c:v>1.6000000000000007E-2</c:v>
                </c:pt>
                <c:pt idx="17">
                  <c:v>1.7000000000000008E-2</c:v>
                </c:pt>
                <c:pt idx="18">
                  <c:v>1.8000000000000009E-2</c:v>
                </c:pt>
                <c:pt idx="19">
                  <c:v>1.900000000000001E-2</c:v>
                </c:pt>
                <c:pt idx="20">
                  <c:v>2.0000000000000011E-2</c:v>
                </c:pt>
                <c:pt idx="21">
                  <c:v>2.1000000000000012E-2</c:v>
                </c:pt>
                <c:pt idx="22">
                  <c:v>2.2000000000000013E-2</c:v>
                </c:pt>
                <c:pt idx="23">
                  <c:v>2.3000000000000013E-2</c:v>
                </c:pt>
                <c:pt idx="24">
                  <c:v>2.4000000000000014E-2</c:v>
                </c:pt>
                <c:pt idx="25">
                  <c:v>2.5000000000000015E-2</c:v>
                </c:pt>
                <c:pt idx="26">
                  <c:v>2.6000000000000016E-2</c:v>
                </c:pt>
                <c:pt idx="27">
                  <c:v>2.7000000000000017E-2</c:v>
                </c:pt>
                <c:pt idx="28">
                  <c:v>2.8000000000000018E-2</c:v>
                </c:pt>
                <c:pt idx="29">
                  <c:v>2.9000000000000019E-2</c:v>
                </c:pt>
                <c:pt idx="30">
                  <c:v>3.000000000000002E-2</c:v>
                </c:pt>
                <c:pt idx="31">
                  <c:v>3.1000000000000021E-2</c:v>
                </c:pt>
                <c:pt idx="32">
                  <c:v>3.2000000000000021E-2</c:v>
                </c:pt>
                <c:pt idx="33">
                  <c:v>3.3000000000000022E-2</c:v>
                </c:pt>
                <c:pt idx="34">
                  <c:v>3.4000000000000023E-2</c:v>
                </c:pt>
                <c:pt idx="35">
                  <c:v>3.5000000000000024E-2</c:v>
                </c:pt>
                <c:pt idx="36">
                  <c:v>3.6000000000000025E-2</c:v>
                </c:pt>
                <c:pt idx="37">
                  <c:v>3.7000000000000026E-2</c:v>
                </c:pt>
                <c:pt idx="38">
                  <c:v>3.8000000000000027E-2</c:v>
                </c:pt>
                <c:pt idx="39">
                  <c:v>3.9000000000000028E-2</c:v>
                </c:pt>
                <c:pt idx="40">
                  <c:v>4.0000000000000029E-2</c:v>
                </c:pt>
                <c:pt idx="41">
                  <c:v>4.1000000000000029E-2</c:v>
                </c:pt>
                <c:pt idx="42">
                  <c:v>4.200000000000003E-2</c:v>
                </c:pt>
                <c:pt idx="43">
                  <c:v>4.3000000000000031E-2</c:v>
                </c:pt>
                <c:pt idx="44">
                  <c:v>4.4000000000000032E-2</c:v>
                </c:pt>
                <c:pt idx="45">
                  <c:v>4.5000000000000033E-2</c:v>
                </c:pt>
                <c:pt idx="46">
                  <c:v>4.6000000000000034E-2</c:v>
                </c:pt>
                <c:pt idx="47">
                  <c:v>4.7000000000000035E-2</c:v>
                </c:pt>
                <c:pt idx="48">
                  <c:v>4.8000000000000036E-2</c:v>
                </c:pt>
                <c:pt idx="49">
                  <c:v>4.9000000000000037E-2</c:v>
                </c:pt>
                <c:pt idx="50">
                  <c:v>5.0000000000000037E-2</c:v>
                </c:pt>
                <c:pt idx="51">
                  <c:v>5.1000000000000038E-2</c:v>
                </c:pt>
                <c:pt idx="52">
                  <c:v>5.2000000000000039E-2</c:v>
                </c:pt>
                <c:pt idx="53">
                  <c:v>5.300000000000004E-2</c:v>
                </c:pt>
                <c:pt idx="54">
                  <c:v>5.4000000000000041E-2</c:v>
                </c:pt>
                <c:pt idx="55">
                  <c:v>5.5000000000000042E-2</c:v>
                </c:pt>
                <c:pt idx="56">
                  <c:v>5.6000000000000043E-2</c:v>
                </c:pt>
                <c:pt idx="57">
                  <c:v>5.7000000000000044E-2</c:v>
                </c:pt>
                <c:pt idx="58">
                  <c:v>5.8000000000000045E-2</c:v>
                </c:pt>
                <c:pt idx="59">
                  <c:v>5.9000000000000045E-2</c:v>
                </c:pt>
                <c:pt idx="60">
                  <c:v>6.0000000000000046E-2</c:v>
                </c:pt>
                <c:pt idx="61">
                  <c:v>6.1000000000000047E-2</c:v>
                </c:pt>
                <c:pt idx="62">
                  <c:v>6.2000000000000048E-2</c:v>
                </c:pt>
                <c:pt idx="63">
                  <c:v>6.3000000000000042E-2</c:v>
                </c:pt>
                <c:pt idx="64">
                  <c:v>6.4000000000000043E-2</c:v>
                </c:pt>
                <c:pt idx="65">
                  <c:v>6.5000000000000044E-2</c:v>
                </c:pt>
                <c:pt idx="66">
                  <c:v>6.6000000000000045E-2</c:v>
                </c:pt>
                <c:pt idx="67">
                  <c:v>6.7000000000000046E-2</c:v>
                </c:pt>
                <c:pt idx="68">
                  <c:v>6.8000000000000047E-2</c:v>
                </c:pt>
                <c:pt idx="69">
                  <c:v>6.9000000000000047E-2</c:v>
                </c:pt>
                <c:pt idx="70">
                  <c:v>7.0000000000000048E-2</c:v>
                </c:pt>
                <c:pt idx="71">
                  <c:v>7.1000000000000049E-2</c:v>
                </c:pt>
                <c:pt idx="72">
                  <c:v>7.200000000000005E-2</c:v>
                </c:pt>
                <c:pt idx="73">
                  <c:v>7.3000000000000051E-2</c:v>
                </c:pt>
                <c:pt idx="74">
                  <c:v>7.4000000000000052E-2</c:v>
                </c:pt>
                <c:pt idx="75">
                  <c:v>7.5000000000000053E-2</c:v>
                </c:pt>
                <c:pt idx="76">
                  <c:v>7.6000000000000054E-2</c:v>
                </c:pt>
                <c:pt idx="77">
                  <c:v>7.7000000000000055E-2</c:v>
                </c:pt>
                <c:pt idx="78">
                  <c:v>7.8000000000000055E-2</c:v>
                </c:pt>
                <c:pt idx="79">
                  <c:v>7.9000000000000056E-2</c:v>
                </c:pt>
                <c:pt idx="80">
                  <c:v>8.0000000000000057E-2</c:v>
                </c:pt>
                <c:pt idx="81">
                  <c:v>8.1000000000000058E-2</c:v>
                </c:pt>
                <c:pt idx="82">
                  <c:v>8.2000000000000059E-2</c:v>
                </c:pt>
                <c:pt idx="83">
                  <c:v>8.300000000000006E-2</c:v>
                </c:pt>
                <c:pt idx="84">
                  <c:v>8.4000000000000061E-2</c:v>
                </c:pt>
                <c:pt idx="85">
                  <c:v>8.5000000000000062E-2</c:v>
                </c:pt>
                <c:pt idx="86">
                  <c:v>8.6000000000000063E-2</c:v>
                </c:pt>
                <c:pt idx="87">
                  <c:v>8.7000000000000063E-2</c:v>
                </c:pt>
                <c:pt idx="88">
                  <c:v>8.8000000000000064E-2</c:v>
                </c:pt>
                <c:pt idx="89">
                  <c:v>8.9000000000000065E-2</c:v>
                </c:pt>
                <c:pt idx="90">
                  <c:v>9.0000000000000066E-2</c:v>
                </c:pt>
                <c:pt idx="91">
                  <c:v>9.1000000000000067E-2</c:v>
                </c:pt>
                <c:pt idx="92">
                  <c:v>9.2000000000000068E-2</c:v>
                </c:pt>
                <c:pt idx="93">
                  <c:v>9.3000000000000069E-2</c:v>
                </c:pt>
                <c:pt idx="94">
                  <c:v>9.400000000000007E-2</c:v>
                </c:pt>
                <c:pt idx="95">
                  <c:v>9.500000000000007E-2</c:v>
                </c:pt>
                <c:pt idx="96">
                  <c:v>9.6000000000000071E-2</c:v>
                </c:pt>
                <c:pt idx="97">
                  <c:v>9.7000000000000072E-2</c:v>
                </c:pt>
                <c:pt idx="98">
                  <c:v>9.8000000000000073E-2</c:v>
                </c:pt>
                <c:pt idx="99">
                  <c:v>9.9000000000000074E-2</c:v>
                </c:pt>
                <c:pt idx="100">
                  <c:v>0.10000000000000007</c:v>
                </c:pt>
              </c:numCache>
            </c:numRef>
          </c:xVal>
          <c:yVal>
            <c:numRef>
              <c:f>'Vasicek model'!$G$8:$G$108</c:f>
              <c:numCache>
                <c:formatCode>General</c:formatCode>
                <c:ptCount val="101"/>
                <c:pt idx="0">
                  <c:v>0</c:v>
                </c:pt>
                <c:pt idx="1">
                  <c:v>26.572210750484654</c:v>
                </c:pt>
                <c:pt idx="2">
                  <c:v>49.875786879495188</c:v>
                </c:pt>
                <c:pt idx="3">
                  <c:v>61.141285691923954</c:v>
                </c:pt>
                <c:pt idx="4">
                  <c:v>64.959719638243527</c:v>
                </c:pt>
                <c:pt idx="5">
                  <c:v>64.596097574999064</c:v>
                </c:pt>
                <c:pt idx="6">
                  <c:v>61.982253111102295</c:v>
                </c:pt>
                <c:pt idx="7">
                  <c:v>58.236623961069562</c:v>
                </c:pt>
                <c:pt idx="8">
                  <c:v>54.005878531434767</c:v>
                </c:pt>
                <c:pt idx="9">
                  <c:v>49.662242465250266</c:v>
                </c:pt>
                <c:pt idx="10">
                  <c:v>45.41635104107452</c:v>
                </c:pt>
                <c:pt idx="11">
                  <c:v>41.382666197176412</c:v>
                </c:pt>
                <c:pt idx="12">
                  <c:v>37.618072779612142</c:v>
                </c:pt>
                <c:pt idx="13">
                  <c:v>34.145027991908492</c:v>
                </c:pt>
                <c:pt idx="14">
                  <c:v>30.965633066631575</c:v>
                </c:pt>
                <c:pt idx="15">
                  <c:v>28.070268427060558</c:v>
                </c:pt>
                <c:pt idx="16">
                  <c:v>25.442918900110648</c:v>
                </c:pt>
                <c:pt idx="17">
                  <c:v>23.064455898584967</c:v>
                </c:pt>
                <c:pt idx="18">
                  <c:v>20.914644954442938</c:v>
                </c:pt>
                <c:pt idx="19">
                  <c:v>18.973351958059844</c:v>
                </c:pt>
                <c:pt idx="20">
                  <c:v>17.221243621028378</c:v>
                </c:pt>
                <c:pt idx="21">
                  <c:v>15.640168700284361</c:v>
                </c:pt>
                <c:pt idx="22">
                  <c:v>14.213338757457874</c:v>
                </c:pt>
                <c:pt idx="23">
                  <c:v>12.925384552681184</c:v>
                </c:pt>
                <c:pt idx="24">
                  <c:v>11.762337003267104</c:v>
                </c:pt>
                <c:pt idx="25">
                  <c:v>10.711564182824485</c:v>
                </c:pt>
                <c:pt idx="26">
                  <c:v>9.7616845407308688</c:v>
                </c:pt>
                <c:pt idx="27">
                  <c:v>8.9024691730052901</c:v>
                </c:pt>
                <c:pt idx="28">
                  <c:v>8.1247411789813224</c:v>
                </c:pt>
                <c:pt idx="29">
                  <c:v>7.4202770047424638</c:v>
                </c:pt>
                <c:pt idx="30">
                  <c:v>6.7817126314757523</c:v>
                </c:pt>
                <c:pt idx="31">
                  <c:v>6.2024561426468932</c:v>
                </c:pt>
                <c:pt idx="32">
                  <c:v>5.6766073545024431</c:v>
                </c:pt>
                <c:pt idx="33">
                  <c:v>5.1988846591794129</c:v>
                </c:pt>
                <c:pt idx="34">
                  <c:v>4.7645589021187611</c:v>
                </c:pt>
                <c:pt idx="35">
                  <c:v>4.3693939246080156</c:v>
                </c:pt>
                <c:pt idx="36">
                  <c:v>4.0095933007511269</c:v>
                </c:pt>
                <c:pt idx="37">
                  <c:v>3.6817527543120683</c:v>
                </c:pt>
                <c:pt idx="38">
                  <c:v>3.38281773352448</c:v>
                </c:pt>
                <c:pt idx="39">
                  <c:v>3.110045636990717</c:v>
                </c:pt>
                <c:pt idx="40">
                  <c:v>2.8609722118388725</c:v>
                </c:pt>
                <c:pt idx="41">
                  <c:v>2.6333816802112517</c:v>
                </c:pt>
                <c:pt idx="42">
                  <c:v>2.4252801879253441</c:v>
                </c:pt>
                <c:pt idx="43">
                  <c:v>2.2348722072455587</c:v>
                </c:pt>
                <c:pt idx="44">
                  <c:v>2.0605395625717313</c:v>
                </c:pt>
                <c:pt idx="45">
                  <c:v>1.9008227825888018</c:v>
                </c:pt>
                <c:pt idx="46">
                  <c:v>1.7544045145574467</c:v>
                </c:pt>
                <c:pt idx="47">
                  <c:v>1.6200947657705325</c:v>
                </c:pt>
                <c:pt idx="48">
                  <c:v>1.4968177637413478</c:v>
                </c:pt>
                <c:pt idx="49">
                  <c:v>1.3836002505276002</c:v>
                </c:pt>
                <c:pt idx="50">
                  <c:v>1.2795610478906168</c:v>
                </c:pt>
                <c:pt idx="51">
                  <c:v>1.1839017489378585</c:v>
                </c:pt>
                <c:pt idx="52">
                  <c:v>1.0958984087061634</c:v>
                </c:pt>
                <c:pt idx="53">
                  <c:v>1.0148941210206646</c:v>
                </c:pt>
                <c:pt idx="54">
                  <c:v>0.94029238210992472</c:v>
                </c:pt>
                <c:pt idx="55">
                  <c:v>0.87155115305904696</c:v>
                </c:pt>
                <c:pt idx="56">
                  <c:v>0.8081775434118933</c:v>
                </c:pt>
                <c:pt idx="57">
                  <c:v>0.74972304724845462</c:v>
                </c:pt>
                <c:pt idx="58">
                  <c:v>0.69577927100567283</c:v>
                </c:pt>
                <c:pt idx="59">
                  <c:v>0.6459740993061206</c:v>
                </c:pt>
                <c:pt idx="60">
                  <c:v>0.59996825122246755</c:v>
                </c:pt>
                <c:pt idx="61">
                  <c:v>0.55745218483616055</c:v>
                </c:pt>
                <c:pt idx="62">
                  <c:v>0.51814331273508407</c:v>
                </c:pt>
                <c:pt idx="63">
                  <c:v>0.48178349531525028</c:v>
                </c:pt>
                <c:pt idx="64">
                  <c:v>0.44813678247409017</c:v>
                </c:pt>
                <c:pt idx="65">
                  <c:v>0.41698737756855964</c:v>
                </c:pt>
                <c:pt idx="66">
                  <c:v>0.38813780041257423</c:v>
                </c:pt>
                <c:pt idx="67">
                  <c:v>0.36140722865199981</c:v>
                </c:pt>
                <c:pt idx="68">
                  <c:v>0.33662999912230429</c:v>
                </c:pt>
                <c:pt idx="69">
                  <c:v>0.31365425279949349</c:v>
                </c:pt>
                <c:pt idx="70">
                  <c:v>0.29234070873090789</c:v>
                </c:pt>
                <c:pt idx="71">
                  <c:v>0.27256155390576298</c:v>
                </c:pt>
                <c:pt idx="72">
                  <c:v>0.25419943742057466</c:v>
                </c:pt>
                <c:pt idx="73">
                  <c:v>0.23714655853246597</c:v>
                </c:pt>
                <c:pt idx="74">
                  <c:v>0.2213038392927501</c:v>
                </c:pt>
                <c:pt idx="75">
                  <c:v>0.2065801734300782</c:v>
                </c:pt>
                <c:pt idx="76">
                  <c:v>0.19289174402118944</c:v>
                </c:pt>
                <c:pt idx="77">
                  <c:v>0.18016140326073549</c:v>
                </c:pt>
                <c:pt idx="78">
                  <c:v>0.16831810833008587</c:v>
                </c:pt>
                <c:pt idx="79">
                  <c:v>0.15729640797924421</c:v>
                </c:pt>
                <c:pt idx="80">
                  <c:v>0.14703597498330448</c:v>
                </c:pt>
                <c:pt idx="81">
                  <c:v>0.13748118012391572</c:v>
                </c:pt>
                <c:pt idx="82">
                  <c:v>0.12858070378283729</c:v>
                </c:pt>
                <c:pt idx="83">
                  <c:v>0.12028718162504397</c:v>
                </c:pt>
                <c:pt idx="84">
                  <c:v>0.11255688119820834</c:v>
                </c:pt>
                <c:pt idx="85">
                  <c:v>0.10534940658799974</c:v>
                </c:pt>
                <c:pt idx="86">
                  <c:v>9.8627428548888771E-2</c:v>
                </c:pt>
                <c:pt idx="87">
                  <c:v>9.2356437781263859E-2</c:v>
                </c:pt>
                <c:pt idx="88">
                  <c:v>8.6504519251104528E-2</c:v>
                </c:pt>
                <c:pt idx="89">
                  <c:v>8.1042145650732422E-2</c:v>
                </c:pt>
                <c:pt idx="90">
                  <c:v>7.5941988281011466E-2</c:v>
                </c:pt>
                <c:pt idx="91">
                  <c:v>7.1178743798780211E-2</c:v>
                </c:pt>
                <c:pt idx="92">
                  <c:v>6.6728975420324743E-2</c:v>
                </c:pt>
                <c:pt idx="93">
                  <c:v>6.2570967304107189E-2</c:v>
                </c:pt>
                <c:pt idx="94">
                  <c:v>5.8684590955198616E-2</c:v>
                </c:pt>
                <c:pt idx="95">
                  <c:v>5.5051182601322461E-2</c:v>
                </c:pt>
                <c:pt idx="96">
                  <c:v>5.1653430587419058E-2</c:v>
                </c:pt>
                <c:pt idx="97">
                  <c:v>4.8475271923107494E-2</c:v>
                </c:pt>
                <c:pt idx="98">
                  <c:v>4.5501797196476415E-2</c:v>
                </c:pt>
                <c:pt idx="99">
                  <c:v>4.2719163139029993E-2</c:v>
                </c:pt>
                <c:pt idx="100">
                  <c:v>4.011451219119877E-2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6AE-EA46-9AB3-7A9464CEBD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6838256"/>
        <c:axId val="1968355552"/>
      </c:scatterChart>
      <c:valAx>
        <c:axId val="1966838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8355552"/>
        <c:crosses val="autoZero"/>
        <c:crossBetween val="midCat"/>
      </c:valAx>
      <c:valAx>
        <c:axId val="196835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6838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Default rate PDF for different rhos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'Vasicek model - replication'!$J$6</c:f>
              <c:strCache>
                <c:ptCount val="1"/>
                <c:pt idx="0">
                  <c:v>0.01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'Vasicek model - replication'!$I$8:$I$108</c:f>
              <c:numCache>
                <c:formatCode>General</c:formatCode>
                <c:ptCount val="101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9.0000000000000011E-3</c:v>
                </c:pt>
                <c:pt idx="10">
                  <c:v>1.0000000000000002E-2</c:v>
                </c:pt>
                <c:pt idx="11">
                  <c:v>1.1000000000000003E-2</c:v>
                </c:pt>
                <c:pt idx="12">
                  <c:v>1.2000000000000004E-2</c:v>
                </c:pt>
                <c:pt idx="13">
                  <c:v>1.3000000000000005E-2</c:v>
                </c:pt>
                <c:pt idx="14">
                  <c:v>1.4000000000000005E-2</c:v>
                </c:pt>
                <c:pt idx="15">
                  <c:v>1.5000000000000006E-2</c:v>
                </c:pt>
                <c:pt idx="16">
                  <c:v>1.6000000000000007E-2</c:v>
                </c:pt>
                <c:pt idx="17">
                  <c:v>1.7000000000000008E-2</c:v>
                </c:pt>
                <c:pt idx="18">
                  <c:v>1.8000000000000009E-2</c:v>
                </c:pt>
                <c:pt idx="19">
                  <c:v>1.900000000000001E-2</c:v>
                </c:pt>
                <c:pt idx="20">
                  <c:v>2.0000000000000011E-2</c:v>
                </c:pt>
                <c:pt idx="21">
                  <c:v>2.1000000000000012E-2</c:v>
                </c:pt>
                <c:pt idx="22">
                  <c:v>2.2000000000000013E-2</c:v>
                </c:pt>
                <c:pt idx="23">
                  <c:v>2.3000000000000013E-2</c:v>
                </c:pt>
                <c:pt idx="24">
                  <c:v>2.4000000000000014E-2</c:v>
                </c:pt>
                <c:pt idx="25">
                  <c:v>2.5000000000000015E-2</c:v>
                </c:pt>
                <c:pt idx="26">
                  <c:v>2.6000000000000016E-2</c:v>
                </c:pt>
                <c:pt idx="27">
                  <c:v>2.7000000000000017E-2</c:v>
                </c:pt>
                <c:pt idx="28">
                  <c:v>2.8000000000000018E-2</c:v>
                </c:pt>
                <c:pt idx="29">
                  <c:v>2.9000000000000019E-2</c:v>
                </c:pt>
                <c:pt idx="30">
                  <c:v>3.000000000000002E-2</c:v>
                </c:pt>
                <c:pt idx="31">
                  <c:v>3.1000000000000021E-2</c:v>
                </c:pt>
                <c:pt idx="32">
                  <c:v>3.2000000000000021E-2</c:v>
                </c:pt>
                <c:pt idx="33">
                  <c:v>3.3000000000000022E-2</c:v>
                </c:pt>
                <c:pt idx="34">
                  <c:v>3.4000000000000023E-2</c:v>
                </c:pt>
                <c:pt idx="35">
                  <c:v>3.5000000000000024E-2</c:v>
                </c:pt>
                <c:pt idx="36">
                  <c:v>3.6000000000000025E-2</c:v>
                </c:pt>
                <c:pt idx="37">
                  <c:v>3.7000000000000026E-2</c:v>
                </c:pt>
                <c:pt idx="38">
                  <c:v>3.8000000000000027E-2</c:v>
                </c:pt>
                <c:pt idx="39">
                  <c:v>3.9000000000000028E-2</c:v>
                </c:pt>
                <c:pt idx="40">
                  <c:v>4.0000000000000029E-2</c:v>
                </c:pt>
                <c:pt idx="41">
                  <c:v>4.1000000000000029E-2</c:v>
                </c:pt>
                <c:pt idx="42">
                  <c:v>4.200000000000003E-2</c:v>
                </c:pt>
                <c:pt idx="43">
                  <c:v>4.3000000000000031E-2</c:v>
                </c:pt>
                <c:pt idx="44">
                  <c:v>4.4000000000000032E-2</c:v>
                </c:pt>
                <c:pt idx="45">
                  <c:v>4.5000000000000033E-2</c:v>
                </c:pt>
                <c:pt idx="46">
                  <c:v>4.6000000000000034E-2</c:v>
                </c:pt>
                <c:pt idx="47">
                  <c:v>4.7000000000000035E-2</c:v>
                </c:pt>
                <c:pt idx="48">
                  <c:v>4.8000000000000036E-2</c:v>
                </c:pt>
                <c:pt idx="49">
                  <c:v>4.9000000000000037E-2</c:v>
                </c:pt>
                <c:pt idx="50">
                  <c:v>5.0000000000000037E-2</c:v>
                </c:pt>
                <c:pt idx="51">
                  <c:v>5.1000000000000038E-2</c:v>
                </c:pt>
                <c:pt idx="52">
                  <c:v>5.2000000000000039E-2</c:v>
                </c:pt>
                <c:pt idx="53">
                  <c:v>5.300000000000004E-2</c:v>
                </c:pt>
                <c:pt idx="54">
                  <c:v>5.4000000000000041E-2</c:v>
                </c:pt>
                <c:pt idx="55">
                  <c:v>5.5000000000000042E-2</c:v>
                </c:pt>
                <c:pt idx="56">
                  <c:v>5.6000000000000043E-2</c:v>
                </c:pt>
                <c:pt idx="57">
                  <c:v>5.7000000000000044E-2</c:v>
                </c:pt>
                <c:pt idx="58">
                  <c:v>5.8000000000000045E-2</c:v>
                </c:pt>
                <c:pt idx="59">
                  <c:v>5.9000000000000045E-2</c:v>
                </c:pt>
                <c:pt idx="60">
                  <c:v>6.0000000000000046E-2</c:v>
                </c:pt>
                <c:pt idx="61">
                  <c:v>6.1000000000000047E-2</c:v>
                </c:pt>
                <c:pt idx="62">
                  <c:v>6.2000000000000048E-2</c:v>
                </c:pt>
                <c:pt idx="63">
                  <c:v>6.3000000000000042E-2</c:v>
                </c:pt>
                <c:pt idx="64">
                  <c:v>6.4000000000000043E-2</c:v>
                </c:pt>
                <c:pt idx="65">
                  <c:v>6.5000000000000044E-2</c:v>
                </c:pt>
                <c:pt idx="66">
                  <c:v>6.6000000000000045E-2</c:v>
                </c:pt>
                <c:pt idx="67">
                  <c:v>6.7000000000000046E-2</c:v>
                </c:pt>
                <c:pt idx="68">
                  <c:v>6.8000000000000047E-2</c:v>
                </c:pt>
                <c:pt idx="69">
                  <c:v>6.9000000000000047E-2</c:v>
                </c:pt>
                <c:pt idx="70">
                  <c:v>7.0000000000000048E-2</c:v>
                </c:pt>
                <c:pt idx="71">
                  <c:v>7.1000000000000049E-2</c:v>
                </c:pt>
                <c:pt idx="72">
                  <c:v>7.200000000000005E-2</c:v>
                </c:pt>
                <c:pt idx="73">
                  <c:v>7.3000000000000051E-2</c:v>
                </c:pt>
                <c:pt idx="74">
                  <c:v>7.4000000000000052E-2</c:v>
                </c:pt>
                <c:pt idx="75">
                  <c:v>7.5000000000000053E-2</c:v>
                </c:pt>
                <c:pt idx="76">
                  <c:v>7.6000000000000054E-2</c:v>
                </c:pt>
                <c:pt idx="77">
                  <c:v>7.7000000000000055E-2</c:v>
                </c:pt>
                <c:pt idx="78">
                  <c:v>7.8000000000000055E-2</c:v>
                </c:pt>
                <c:pt idx="79">
                  <c:v>7.9000000000000056E-2</c:v>
                </c:pt>
                <c:pt idx="80">
                  <c:v>8.0000000000000057E-2</c:v>
                </c:pt>
                <c:pt idx="81">
                  <c:v>8.1000000000000058E-2</c:v>
                </c:pt>
                <c:pt idx="82">
                  <c:v>8.2000000000000059E-2</c:v>
                </c:pt>
                <c:pt idx="83">
                  <c:v>8.300000000000006E-2</c:v>
                </c:pt>
                <c:pt idx="84">
                  <c:v>8.4000000000000061E-2</c:v>
                </c:pt>
                <c:pt idx="85">
                  <c:v>8.5000000000000062E-2</c:v>
                </c:pt>
                <c:pt idx="86">
                  <c:v>8.6000000000000063E-2</c:v>
                </c:pt>
                <c:pt idx="87">
                  <c:v>8.7000000000000063E-2</c:v>
                </c:pt>
                <c:pt idx="88">
                  <c:v>8.8000000000000064E-2</c:v>
                </c:pt>
                <c:pt idx="89">
                  <c:v>8.9000000000000065E-2</c:v>
                </c:pt>
                <c:pt idx="90">
                  <c:v>9.0000000000000066E-2</c:v>
                </c:pt>
                <c:pt idx="91">
                  <c:v>9.1000000000000067E-2</c:v>
                </c:pt>
                <c:pt idx="92">
                  <c:v>9.2000000000000068E-2</c:v>
                </c:pt>
                <c:pt idx="93">
                  <c:v>9.3000000000000069E-2</c:v>
                </c:pt>
                <c:pt idx="94">
                  <c:v>9.400000000000007E-2</c:v>
                </c:pt>
                <c:pt idx="95">
                  <c:v>9.500000000000007E-2</c:v>
                </c:pt>
                <c:pt idx="96">
                  <c:v>9.6000000000000071E-2</c:v>
                </c:pt>
                <c:pt idx="97">
                  <c:v>9.7000000000000072E-2</c:v>
                </c:pt>
                <c:pt idx="98">
                  <c:v>9.8000000000000073E-2</c:v>
                </c:pt>
                <c:pt idx="99">
                  <c:v>9.9000000000000074E-2</c:v>
                </c:pt>
                <c:pt idx="100">
                  <c:v>0.10000000000000007</c:v>
                </c:pt>
              </c:numCache>
            </c:numRef>
          </c:xVal>
          <c:yVal>
            <c:numRef>
              <c:f>'Vasicek model - replication'!$J$8:$J$108</c:f>
              <c:numCache>
                <c:formatCode>General</c:formatCode>
                <c:ptCount val="101"/>
                <c:pt idx="0">
                  <c:v>0</c:v>
                </c:pt>
                <c:pt idx="1">
                  <c:v>8.1129876645414708E-10</c:v>
                </c:pt>
                <c:pt idx="2">
                  <c:v>3.3554096722252495E-4</c:v>
                </c:pt>
                <c:pt idx="3">
                  <c:v>0.10681829942823035</c:v>
                </c:pt>
                <c:pt idx="4">
                  <c:v>2.5439702527105168</c:v>
                </c:pt>
                <c:pt idx="5">
                  <c:v>16.722277279255014</c:v>
                </c:pt>
                <c:pt idx="6">
                  <c:v>52.091939232521561</c:v>
                </c:pt>
                <c:pt idx="7">
                  <c:v>100.82168171487686</c:v>
                </c:pt>
                <c:pt idx="8">
                  <c:v>141.25051509410937</c:v>
                </c:pt>
                <c:pt idx="9">
                  <c:v>157.28546206526516</c:v>
                </c:pt>
                <c:pt idx="10">
                  <c:v>147.92542110750833</c:v>
                </c:pt>
                <c:pt idx="11">
                  <c:v>122.46520656928089</c:v>
                </c:pt>
                <c:pt idx="12">
                  <c:v>91.890798442002435</c:v>
                </c:pt>
                <c:pt idx="13">
                  <c:v>63.831004368629564</c:v>
                </c:pt>
                <c:pt idx="14">
                  <c:v>41.701449170162498</c:v>
                </c:pt>
                <c:pt idx="15">
                  <c:v>25.932502673205093</c:v>
                </c:pt>
                <c:pt idx="16">
                  <c:v>15.493319115325921</c:v>
                </c:pt>
                <c:pt idx="17">
                  <c:v>8.9581389652873504</c:v>
                </c:pt>
                <c:pt idx="18">
                  <c:v>5.0417729679678853</c:v>
                </c:pt>
                <c:pt idx="19">
                  <c:v>2.7750292267303038</c:v>
                </c:pt>
                <c:pt idx="20">
                  <c:v>1.4994004790367839</c:v>
                </c:pt>
                <c:pt idx="21">
                  <c:v>0.79778157649664105</c:v>
                </c:pt>
                <c:pt idx="22">
                  <c:v>0.41906628740140034</c:v>
                </c:pt>
                <c:pt idx="23">
                  <c:v>0.21779240483571313</c:v>
                </c:pt>
                <c:pt idx="24">
                  <c:v>0.11218687569983558</c:v>
                </c:pt>
                <c:pt idx="25">
                  <c:v>5.7363553888340267E-2</c:v>
                </c:pt>
                <c:pt idx="26">
                  <c:v>2.9152751684089515E-2</c:v>
                </c:pt>
                <c:pt idx="27">
                  <c:v>1.4741593994577317E-2</c:v>
                </c:pt>
                <c:pt idx="28">
                  <c:v>7.4239272101189E-3</c:v>
                </c:pt>
                <c:pt idx="29">
                  <c:v>3.7264279818661305E-3</c:v>
                </c:pt>
                <c:pt idx="30">
                  <c:v>1.8656000770332949E-3</c:v>
                </c:pt>
                <c:pt idx="31">
                  <c:v>9.3211034377902813E-4</c:v>
                </c:pt>
                <c:pt idx="32">
                  <c:v>4.6500814454730836E-4</c:v>
                </c:pt>
                <c:pt idx="33">
                  <c:v>2.3173423533753208E-4</c:v>
                </c:pt>
                <c:pt idx="34">
                  <c:v>1.1540454548088854E-4</c:v>
                </c:pt>
                <c:pt idx="35">
                  <c:v>5.7451802392768537E-5</c:v>
                </c:pt>
                <c:pt idx="36">
                  <c:v>2.8599514472176204E-5</c:v>
                </c:pt>
                <c:pt idx="37">
                  <c:v>1.4239605716345767E-5</c:v>
                </c:pt>
                <c:pt idx="38">
                  <c:v>7.092797638918898E-6</c:v>
                </c:pt>
                <c:pt idx="39">
                  <c:v>3.535096383493979E-6</c:v>
                </c:pt>
                <c:pt idx="40">
                  <c:v>1.7632835741499903E-6</c:v>
                </c:pt>
                <c:pt idx="41">
                  <c:v>8.8032713548103417E-7</c:v>
                </c:pt>
                <c:pt idx="42">
                  <c:v>4.3996961759126682E-7</c:v>
                </c:pt>
                <c:pt idx="43">
                  <c:v>2.201437865078586E-7</c:v>
                </c:pt>
                <c:pt idx="44">
                  <c:v>1.1029034364930433E-7</c:v>
                </c:pt>
                <c:pt idx="45">
                  <c:v>5.5328954377054629E-8</c:v>
                </c:pt>
                <c:pt idx="46">
                  <c:v>2.7796047206958662E-8</c:v>
                </c:pt>
                <c:pt idx="47">
                  <c:v>1.3984809903398688E-8</c:v>
                </c:pt>
                <c:pt idx="48">
                  <c:v>7.046874523288897E-9</c:v>
                </c:pt>
                <c:pt idx="49">
                  <c:v>3.5565018242497253E-9</c:v>
                </c:pt>
                <c:pt idx="50">
                  <c:v>1.797848573145004E-9</c:v>
                </c:pt>
                <c:pt idx="51">
                  <c:v>9.1033473998460815E-10</c:v>
                </c:pt>
                <c:pt idx="52">
                  <c:v>4.6172034857948521E-10</c:v>
                </c:pt>
                <c:pt idx="53">
                  <c:v>2.3458305018953781E-10</c:v>
                </c:pt>
                <c:pt idx="54">
                  <c:v>1.1938833089684266E-10</c:v>
                </c:pt>
                <c:pt idx="55">
                  <c:v>6.0866873699552011E-11</c:v>
                </c:pt>
                <c:pt idx="56">
                  <c:v>3.1085559405009802E-11</c:v>
                </c:pt>
                <c:pt idx="57">
                  <c:v>1.5903705250350992E-11</c:v>
                </c:pt>
                <c:pt idx="58">
                  <c:v>8.1508339743804464E-12</c:v>
                </c:pt>
                <c:pt idx="59">
                  <c:v>4.1847638640193275E-12</c:v>
                </c:pt>
                <c:pt idx="60">
                  <c:v>2.1523117235938567E-12</c:v>
                </c:pt>
                <c:pt idx="61">
                  <c:v>1.1089295537358564E-12</c:v>
                </c:pt>
                <c:pt idx="62">
                  <c:v>5.7235544759396161E-13</c:v>
                </c:pt>
                <c:pt idx="63">
                  <c:v>2.9592972020694806E-13</c:v>
                </c:pt>
                <c:pt idx="64">
                  <c:v>1.5327434328332801E-13</c:v>
                </c:pt>
                <c:pt idx="65">
                  <c:v>7.9525267929934381E-14</c:v>
                </c:pt>
                <c:pt idx="66">
                  <c:v>4.133251329760477E-14</c:v>
                </c:pt>
                <c:pt idx="67">
                  <c:v>2.1519157217775406E-14</c:v>
                </c:pt>
                <c:pt idx="68">
                  <c:v>1.1222790939039683E-14</c:v>
                </c:pt>
                <c:pt idx="69">
                  <c:v>5.8629166983992719E-15</c:v>
                </c:pt>
                <c:pt idx="70">
                  <c:v>3.0680228138112533E-15</c:v>
                </c:pt>
                <c:pt idx="71">
                  <c:v>1.6081626544454337E-15</c:v>
                </c:pt>
                <c:pt idx="72">
                  <c:v>8.4434936025121445E-16</c:v>
                </c:pt>
                <c:pt idx="73">
                  <c:v>4.4404736661557626E-16</c:v>
                </c:pt>
                <c:pt idx="74">
                  <c:v>2.3390809880997264E-16</c:v>
                </c:pt>
                <c:pt idx="75">
                  <c:v>1.2341383248936072E-16</c:v>
                </c:pt>
                <c:pt idx="76">
                  <c:v>6.5219684603764064E-17</c:v>
                </c:pt>
                <c:pt idx="77">
                  <c:v>3.452100053139855E-17</c:v>
                </c:pt>
                <c:pt idx="78">
                  <c:v>1.8300853390136175E-17</c:v>
                </c:pt>
                <c:pt idx="79">
                  <c:v>9.717084656241886E-18</c:v>
                </c:pt>
                <c:pt idx="80">
                  <c:v>5.1673828585240672E-18</c:v>
                </c:pt>
                <c:pt idx="81">
                  <c:v>2.7521277582921516E-18</c:v>
                </c:pt>
                <c:pt idx="82">
                  <c:v>1.4679899818799535E-18</c:v>
                </c:pt>
                <c:pt idx="83">
                  <c:v>7.8420096925629645E-19</c:v>
                </c:pt>
                <c:pt idx="84">
                  <c:v>4.1954123996012864E-19</c:v>
                </c:pt>
                <c:pt idx="85">
                  <c:v>2.2478025161467276E-19</c:v>
                </c:pt>
                <c:pt idx="86">
                  <c:v>1.2060660085624728E-19</c:v>
                </c:pt>
                <c:pt idx="87">
                  <c:v>6.4804722778484906E-20</c:v>
                </c:pt>
                <c:pt idx="88">
                  <c:v>3.4870496711956454E-20</c:v>
                </c:pt>
                <c:pt idx="89">
                  <c:v>1.8789653491125548E-20</c:v>
                </c:pt>
                <c:pt idx="90">
                  <c:v>1.0138690365574381E-20</c:v>
                </c:pt>
                <c:pt idx="91">
                  <c:v>5.478235803039759E-21</c:v>
                </c:pt>
                <c:pt idx="92">
                  <c:v>2.9640717627719182E-21</c:v>
                </c:pt>
                <c:pt idx="93">
                  <c:v>1.6059027149359725E-21</c:v>
                </c:pt>
                <c:pt idx="94">
                  <c:v>8.712157429282043E-22</c:v>
                </c:pt>
                <c:pt idx="95">
                  <c:v>4.7326200962557096E-22</c:v>
                </c:pt>
                <c:pt idx="96">
                  <c:v>2.5741897072207255E-22</c:v>
                </c:pt>
                <c:pt idx="97">
                  <c:v>1.4019612566321254E-22</c:v>
                </c:pt>
                <c:pt idx="98">
                  <c:v>7.6450734525427915E-23</c:v>
                </c:pt>
                <c:pt idx="99">
                  <c:v>4.1741801162497206E-23</c:v>
                </c:pt>
                <c:pt idx="100">
                  <c:v>2.281908987007363E-23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F2F-B645-805D-E692D0B44E84}"/>
            </c:ext>
          </c:extLst>
        </c:ser>
        <c:ser>
          <c:idx val="1"/>
          <c:order val="1"/>
          <c:tx>
            <c:strRef>
              <c:f>'Vasicek model - replication'!$K$6</c:f>
              <c:strCache>
                <c:ptCount val="1"/>
                <c:pt idx="0">
                  <c:v>0.1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'Vasicek model - replication'!$I$8:$I$108</c:f>
              <c:numCache>
                <c:formatCode>General</c:formatCode>
                <c:ptCount val="101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9.0000000000000011E-3</c:v>
                </c:pt>
                <c:pt idx="10">
                  <c:v>1.0000000000000002E-2</c:v>
                </c:pt>
                <c:pt idx="11">
                  <c:v>1.1000000000000003E-2</c:v>
                </c:pt>
                <c:pt idx="12">
                  <c:v>1.2000000000000004E-2</c:v>
                </c:pt>
                <c:pt idx="13">
                  <c:v>1.3000000000000005E-2</c:v>
                </c:pt>
                <c:pt idx="14">
                  <c:v>1.4000000000000005E-2</c:v>
                </c:pt>
                <c:pt idx="15">
                  <c:v>1.5000000000000006E-2</c:v>
                </c:pt>
                <c:pt idx="16">
                  <c:v>1.6000000000000007E-2</c:v>
                </c:pt>
                <c:pt idx="17">
                  <c:v>1.7000000000000008E-2</c:v>
                </c:pt>
                <c:pt idx="18">
                  <c:v>1.8000000000000009E-2</c:v>
                </c:pt>
                <c:pt idx="19">
                  <c:v>1.900000000000001E-2</c:v>
                </c:pt>
                <c:pt idx="20">
                  <c:v>2.0000000000000011E-2</c:v>
                </c:pt>
                <c:pt idx="21">
                  <c:v>2.1000000000000012E-2</c:v>
                </c:pt>
                <c:pt idx="22">
                  <c:v>2.2000000000000013E-2</c:v>
                </c:pt>
                <c:pt idx="23">
                  <c:v>2.3000000000000013E-2</c:v>
                </c:pt>
                <c:pt idx="24">
                  <c:v>2.4000000000000014E-2</c:v>
                </c:pt>
                <c:pt idx="25">
                  <c:v>2.5000000000000015E-2</c:v>
                </c:pt>
                <c:pt idx="26">
                  <c:v>2.6000000000000016E-2</c:v>
                </c:pt>
                <c:pt idx="27">
                  <c:v>2.7000000000000017E-2</c:v>
                </c:pt>
                <c:pt idx="28">
                  <c:v>2.8000000000000018E-2</c:v>
                </c:pt>
                <c:pt idx="29">
                  <c:v>2.9000000000000019E-2</c:v>
                </c:pt>
                <c:pt idx="30">
                  <c:v>3.000000000000002E-2</c:v>
                </c:pt>
                <c:pt idx="31">
                  <c:v>3.1000000000000021E-2</c:v>
                </c:pt>
                <c:pt idx="32">
                  <c:v>3.2000000000000021E-2</c:v>
                </c:pt>
                <c:pt idx="33">
                  <c:v>3.3000000000000022E-2</c:v>
                </c:pt>
                <c:pt idx="34">
                  <c:v>3.4000000000000023E-2</c:v>
                </c:pt>
                <c:pt idx="35">
                  <c:v>3.5000000000000024E-2</c:v>
                </c:pt>
                <c:pt idx="36">
                  <c:v>3.6000000000000025E-2</c:v>
                </c:pt>
                <c:pt idx="37">
                  <c:v>3.7000000000000026E-2</c:v>
                </c:pt>
                <c:pt idx="38">
                  <c:v>3.8000000000000027E-2</c:v>
                </c:pt>
                <c:pt idx="39">
                  <c:v>3.9000000000000028E-2</c:v>
                </c:pt>
                <c:pt idx="40">
                  <c:v>4.0000000000000029E-2</c:v>
                </c:pt>
                <c:pt idx="41">
                  <c:v>4.1000000000000029E-2</c:v>
                </c:pt>
                <c:pt idx="42">
                  <c:v>4.200000000000003E-2</c:v>
                </c:pt>
                <c:pt idx="43">
                  <c:v>4.3000000000000031E-2</c:v>
                </c:pt>
                <c:pt idx="44">
                  <c:v>4.4000000000000032E-2</c:v>
                </c:pt>
                <c:pt idx="45">
                  <c:v>4.5000000000000033E-2</c:v>
                </c:pt>
                <c:pt idx="46">
                  <c:v>4.6000000000000034E-2</c:v>
                </c:pt>
                <c:pt idx="47">
                  <c:v>4.7000000000000035E-2</c:v>
                </c:pt>
                <c:pt idx="48">
                  <c:v>4.8000000000000036E-2</c:v>
                </c:pt>
                <c:pt idx="49">
                  <c:v>4.9000000000000037E-2</c:v>
                </c:pt>
                <c:pt idx="50">
                  <c:v>5.0000000000000037E-2</c:v>
                </c:pt>
                <c:pt idx="51">
                  <c:v>5.1000000000000038E-2</c:v>
                </c:pt>
                <c:pt idx="52">
                  <c:v>5.2000000000000039E-2</c:v>
                </c:pt>
                <c:pt idx="53">
                  <c:v>5.300000000000004E-2</c:v>
                </c:pt>
                <c:pt idx="54">
                  <c:v>5.4000000000000041E-2</c:v>
                </c:pt>
                <c:pt idx="55">
                  <c:v>5.5000000000000042E-2</c:v>
                </c:pt>
                <c:pt idx="56">
                  <c:v>5.6000000000000043E-2</c:v>
                </c:pt>
                <c:pt idx="57">
                  <c:v>5.7000000000000044E-2</c:v>
                </c:pt>
                <c:pt idx="58">
                  <c:v>5.8000000000000045E-2</c:v>
                </c:pt>
                <c:pt idx="59">
                  <c:v>5.9000000000000045E-2</c:v>
                </c:pt>
                <c:pt idx="60">
                  <c:v>6.0000000000000046E-2</c:v>
                </c:pt>
                <c:pt idx="61">
                  <c:v>6.1000000000000047E-2</c:v>
                </c:pt>
                <c:pt idx="62">
                  <c:v>6.2000000000000048E-2</c:v>
                </c:pt>
                <c:pt idx="63">
                  <c:v>6.3000000000000042E-2</c:v>
                </c:pt>
                <c:pt idx="64">
                  <c:v>6.4000000000000043E-2</c:v>
                </c:pt>
                <c:pt idx="65">
                  <c:v>6.5000000000000044E-2</c:v>
                </c:pt>
                <c:pt idx="66">
                  <c:v>6.6000000000000045E-2</c:v>
                </c:pt>
                <c:pt idx="67">
                  <c:v>6.7000000000000046E-2</c:v>
                </c:pt>
                <c:pt idx="68">
                  <c:v>6.8000000000000047E-2</c:v>
                </c:pt>
                <c:pt idx="69">
                  <c:v>6.9000000000000047E-2</c:v>
                </c:pt>
                <c:pt idx="70">
                  <c:v>7.0000000000000048E-2</c:v>
                </c:pt>
                <c:pt idx="71">
                  <c:v>7.1000000000000049E-2</c:v>
                </c:pt>
                <c:pt idx="72">
                  <c:v>7.200000000000005E-2</c:v>
                </c:pt>
                <c:pt idx="73">
                  <c:v>7.3000000000000051E-2</c:v>
                </c:pt>
                <c:pt idx="74">
                  <c:v>7.4000000000000052E-2</c:v>
                </c:pt>
                <c:pt idx="75">
                  <c:v>7.5000000000000053E-2</c:v>
                </c:pt>
                <c:pt idx="76">
                  <c:v>7.6000000000000054E-2</c:v>
                </c:pt>
                <c:pt idx="77">
                  <c:v>7.7000000000000055E-2</c:v>
                </c:pt>
                <c:pt idx="78">
                  <c:v>7.8000000000000055E-2</c:v>
                </c:pt>
                <c:pt idx="79">
                  <c:v>7.9000000000000056E-2</c:v>
                </c:pt>
                <c:pt idx="80">
                  <c:v>8.0000000000000057E-2</c:v>
                </c:pt>
                <c:pt idx="81">
                  <c:v>8.1000000000000058E-2</c:v>
                </c:pt>
                <c:pt idx="82">
                  <c:v>8.2000000000000059E-2</c:v>
                </c:pt>
                <c:pt idx="83">
                  <c:v>8.300000000000006E-2</c:v>
                </c:pt>
                <c:pt idx="84">
                  <c:v>8.4000000000000061E-2</c:v>
                </c:pt>
                <c:pt idx="85">
                  <c:v>8.5000000000000062E-2</c:v>
                </c:pt>
                <c:pt idx="86">
                  <c:v>8.6000000000000063E-2</c:v>
                </c:pt>
                <c:pt idx="87">
                  <c:v>8.7000000000000063E-2</c:v>
                </c:pt>
                <c:pt idx="88">
                  <c:v>8.8000000000000064E-2</c:v>
                </c:pt>
                <c:pt idx="89">
                  <c:v>8.9000000000000065E-2</c:v>
                </c:pt>
                <c:pt idx="90">
                  <c:v>9.0000000000000066E-2</c:v>
                </c:pt>
                <c:pt idx="91">
                  <c:v>9.1000000000000067E-2</c:v>
                </c:pt>
                <c:pt idx="92">
                  <c:v>9.2000000000000068E-2</c:v>
                </c:pt>
                <c:pt idx="93">
                  <c:v>9.3000000000000069E-2</c:v>
                </c:pt>
                <c:pt idx="94">
                  <c:v>9.400000000000007E-2</c:v>
                </c:pt>
                <c:pt idx="95">
                  <c:v>9.500000000000007E-2</c:v>
                </c:pt>
                <c:pt idx="96">
                  <c:v>9.6000000000000071E-2</c:v>
                </c:pt>
                <c:pt idx="97">
                  <c:v>9.7000000000000072E-2</c:v>
                </c:pt>
                <c:pt idx="98">
                  <c:v>9.8000000000000073E-2</c:v>
                </c:pt>
                <c:pt idx="99">
                  <c:v>9.9000000000000074E-2</c:v>
                </c:pt>
                <c:pt idx="100">
                  <c:v>0.10000000000000007</c:v>
                </c:pt>
              </c:numCache>
            </c:numRef>
          </c:xVal>
          <c:yVal>
            <c:numRef>
              <c:f>'Vasicek model - replication'!$K$8:$K$108</c:f>
              <c:numCache>
                <c:formatCode>General</c:formatCode>
                <c:ptCount val="101"/>
                <c:pt idx="0">
                  <c:v>0</c:v>
                </c:pt>
                <c:pt idx="1">
                  <c:v>56.90687007686995</c:v>
                </c:pt>
                <c:pt idx="2">
                  <c:v>83.426890703007359</c:v>
                </c:pt>
                <c:pt idx="3">
                  <c:v>88.284860537790934</c:v>
                </c:pt>
                <c:pt idx="4">
                  <c:v>84.399244811521129</c:v>
                </c:pt>
                <c:pt idx="5">
                  <c:v>77.26693052822958</c:v>
                </c:pt>
                <c:pt idx="6">
                  <c:v>69.260124053026075</c:v>
                </c:pt>
                <c:pt idx="7">
                  <c:v>61.409709770598994</c:v>
                </c:pt>
                <c:pt idx="8">
                  <c:v>54.142738169165604</c:v>
                </c:pt>
                <c:pt idx="9">
                  <c:v>47.606242027259071</c:v>
                </c:pt>
                <c:pt idx="10">
                  <c:v>41.816917591385895</c:v>
                </c:pt>
                <c:pt idx="11">
                  <c:v>36.732865368934853</c:v>
                </c:pt>
                <c:pt idx="12">
                  <c:v>32.288671236059216</c:v>
                </c:pt>
                <c:pt idx="13">
                  <c:v>28.412585009414421</c:v>
                </c:pt>
                <c:pt idx="14">
                  <c:v>25.034725613519406</c:v>
                </c:pt>
                <c:pt idx="15">
                  <c:v>22.090723203843883</c:v>
                </c:pt>
                <c:pt idx="16">
                  <c:v>19.523038851036972</c:v>
                </c:pt>
                <c:pt idx="17">
                  <c:v>17.281122892302189</c:v>
                </c:pt>
                <c:pt idx="18">
                  <c:v>15.321020425640638</c:v>
                </c:pt>
                <c:pt idx="19">
                  <c:v>13.604743175464296</c:v>
                </c:pt>
                <c:pt idx="20">
                  <c:v>12.099573138315344</c:v>
                </c:pt>
                <c:pt idx="21">
                  <c:v>10.777380853506925</c:v>
                </c:pt>
                <c:pt idx="22">
                  <c:v>9.6139967578531813</c:v>
                </c:pt>
                <c:pt idx="23">
                  <c:v>8.5886504272770914</c:v>
                </c:pt>
                <c:pt idx="24">
                  <c:v>7.6834801981842809</c:v>
                </c:pt>
                <c:pt idx="25">
                  <c:v>6.8831095747040525</c:v>
                </c:pt>
                <c:pt idx="26">
                  <c:v>6.1742841343993593</c:v>
                </c:pt>
                <c:pt idx="27">
                  <c:v>5.5455617704431166</c:v>
                </c:pt>
                <c:pt idx="28">
                  <c:v>4.98704917449533</c:v>
                </c:pt>
                <c:pt idx="29">
                  <c:v>4.4901779837512912</c:v>
                </c:pt>
                <c:pt idx="30">
                  <c:v>4.0475147201214341</c:v>
                </c:pt>
                <c:pt idx="31">
                  <c:v>3.6525993960092151</c:v>
                </c:pt>
                <c:pt idx="32">
                  <c:v>3.2998083767024928</c:v>
                </c:pt>
                <c:pt idx="33">
                  <c:v>2.9842377403244202</c:v>
                </c:pt>
                <c:pt idx="34">
                  <c:v>2.7016039505262714</c:v>
                </c:pt>
                <c:pt idx="35">
                  <c:v>2.4481591540225618</c:v>
                </c:pt>
                <c:pt idx="36">
                  <c:v>2.2206188397288038</c:v>
                </c:pt>
                <c:pt idx="37">
                  <c:v>2.0160999561867223</c:v>
                </c:pt>
                <c:pt idx="38">
                  <c:v>1.8320678873602647</c:v>
                </c:pt>
                <c:pt idx="39">
                  <c:v>1.6662909417434246</c:v>
                </c:pt>
                <c:pt idx="40">
                  <c:v>1.5168012233448396</c:v>
                </c:pt>
                <c:pt idx="41">
                  <c:v>1.3818609319730444</c:v>
                </c:pt>
                <c:pt idx="42">
                  <c:v>1.259933289934446</c:v>
                </c:pt>
                <c:pt idx="43">
                  <c:v>1.1496574175477119</c:v>
                </c:pt>
                <c:pt idx="44">
                  <c:v>1.0498265848045076</c:v>
                </c:pt>
                <c:pt idx="45">
                  <c:v>0.9593693544517562</c:v>
                </c:pt>
                <c:pt idx="46">
                  <c:v>0.87733320556096395</c:v>
                </c:pt>
                <c:pt idx="47">
                  <c:v>0.80287028864141374</c:v>
                </c:pt>
                <c:pt idx="48">
                  <c:v>0.73522501550328967</c:v>
                </c:pt>
                <c:pt idx="49">
                  <c:v>0.67372323101164944</c:v>
                </c:pt>
                <c:pt idx="50">
                  <c:v>0.61776275094278743</c:v>
                </c:pt>
                <c:pt idx="51">
                  <c:v>0.56680508148305508</c:v>
                </c:pt>
                <c:pt idx="52">
                  <c:v>0.52036816242890427</c:v>
                </c:pt>
                <c:pt idx="53">
                  <c:v>0.47801999863070643</c:v>
                </c:pt>
                <c:pt idx="54">
                  <c:v>0.43937306331714748</c:v>
                </c:pt>
                <c:pt idx="55">
                  <c:v>0.40407937317943721</c:v>
                </c:pt>
                <c:pt idx="56">
                  <c:v>0.37182614893353394</c:v>
                </c:pt>
                <c:pt idx="57">
                  <c:v>0.34233198688915534</c:v>
                </c:pt>
                <c:pt idx="58">
                  <c:v>0.31534347715000677</c:v>
                </c:pt>
                <c:pt idx="59">
                  <c:v>0.29063221271306555</c:v>
                </c:pt>
                <c:pt idx="60">
                  <c:v>0.26799214114671066</c:v>
                </c:pt>
                <c:pt idx="61">
                  <c:v>0.24723721689311223</c:v>
                </c:pt>
                <c:pt idx="62">
                  <c:v>0.22819931771567376</c:v>
                </c:pt>
                <c:pt idx="63">
                  <c:v>0.21072639352923789</c:v>
                </c:pt>
                <c:pt idx="64">
                  <c:v>0.1946808199199726</c:v>
                </c:pt>
                <c:pt idx="65">
                  <c:v>0.17993793217771975</c:v>
                </c:pt>
                <c:pt idx="66">
                  <c:v>0.16638471870546012</c:v>
                </c:pt>
                <c:pt idx="67">
                  <c:v>0.1539186553061147</c:v>
                </c:pt>
                <c:pt idx="68">
                  <c:v>0.14244666413360288</c:v>
                </c:pt>
                <c:pt idx="69">
                  <c:v>0.13188418308162975</c:v>
                </c:pt>
                <c:pt idx="70">
                  <c:v>0.1221543331119552</c:v>
                </c:pt>
                <c:pt idx="71">
                  <c:v>0.11318717252922586</c:v>
                </c:pt>
                <c:pt idx="72">
                  <c:v>0.1049190285224384</c:v>
                </c:pt>
                <c:pt idx="73">
                  <c:v>9.7291897439595598E-2</c:v>
                </c:pt>
                <c:pt idx="74">
                  <c:v>9.025290626459391E-2</c:v>
                </c:pt>
                <c:pt idx="75">
                  <c:v>8.3753828642866374E-2</c:v>
                </c:pt>
                <c:pt idx="76">
                  <c:v>7.7750649571321273E-2</c:v>
                </c:pt>
                <c:pt idx="77">
                  <c:v>7.2203173542945198E-2</c:v>
                </c:pt>
                <c:pt idx="78">
                  <c:v>6.7074671529034235E-2</c:v>
                </c:pt>
                <c:pt idx="79">
                  <c:v>6.2331562703346909E-2</c:v>
                </c:pt>
                <c:pt idx="80">
                  <c:v>5.7943127271182879E-2</c:v>
                </c:pt>
                <c:pt idx="81">
                  <c:v>5.3881247170808159E-2</c:v>
                </c:pt>
                <c:pt idx="82">
                  <c:v>5.0120171771321172E-2</c:v>
                </c:pt>
                <c:pt idx="83">
                  <c:v>4.663630600602893E-2</c:v>
                </c:pt>
                <c:pt idx="84">
                  <c:v>4.3408018658879347E-2</c:v>
                </c:pt>
                <c:pt idx="85">
                  <c:v>4.041546876783509E-2</c:v>
                </c:pt>
                <c:pt idx="86">
                  <c:v>3.7640448327306113E-2</c:v>
                </c:pt>
                <c:pt idx="87">
                  <c:v>3.5066239665181978E-2</c:v>
                </c:pt>
                <c:pt idx="88">
                  <c:v>3.2677486041680644E-2</c:v>
                </c:pt>
                <c:pt idx="89">
                  <c:v>3.0460074169659762E-2</c:v>
                </c:pt>
                <c:pt idx="90">
                  <c:v>2.8401027491582406E-2</c:v>
                </c:pt>
                <c:pt idx="91">
                  <c:v>2.6488409168894968E-2</c:v>
                </c:pt>
                <c:pt idx="92">
                  <c:v>2.4711233846947366E-2</c:v>
                </c:pt>
                <c:pt idx="93">
                  <c:v>2.3059387354291305E-2</c:v>
                </c:pt>
                <c:pt idx="94">
                  <c:v>2.1523553580552243E-2</c:v>
                </c:pt>
                <c:pt idx="95">
                  <c:v>2.0095147853258673E-2</c:v>
                </c:pt>
                <c:pt idx="96">
                  <c:v>1.876625620211414E-2</c:v>
                </c:pt>
                <c:pt idx="97">
                  <c:v>1.7529579960054015E-2</c:v>
                </c:pt>
                <c:pt idx="98">
                  <c:v>1.6378385204912117E-2</c:v>
                </c:pt>
                <c:pt idx="99">
                  <c:v>1.5306456594291461E-2</c:v>
                </c:pt>
                <c:pt idx="100">
                  <c:v>1.4308055189952654E-2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F2F-B645-805D-E692D0B44E84}"/>
            </c:ext>
          </c:extLst>
        </c:ser>
        <c:ser>
          <c:idx val="2"/>
          <c:order val="2"/>
          <c:tx>
            <c:strRef>
              <c:f>'Vasicek model - replication'!$L$6</c:f>
              <c:strCache>
                <c:ptCount val="1"/>
                <c:pt idx="0">
                  <c:v>0.3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'Vasicek model - replication'!$I$8:$I$108</c:f>
              <c:numCache>
                <c:formatCode>General</c:formatCode>
                <c:ptCount val="101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9.0000000000000011E-3</c:v>
                </c:pt>
                <c:pt idx="10">
                  <c:v>1.0000000000000002E-2</c:v>
                </c:pt>
                <c:pt idx="11">
                  <c:v>1.1000000000000003E-2</c:v>
                </c:pt>
                <c:pt idx="12">
                  <c:v>1.2000000000000004E-2</c:v>
                </c:pt>
                <c:pt idx="13">
                  <c:v>1.3000000000000005E-2</c:v>
                </c:pt>
                <c:pt idx="14">
                  <c:v>1.4000000000000005E-2</c:v>
                </c:pt>
                <c:pt idx="15">
                  <c:v>1.5000000000000006E-2</c:v>
                </c:pt>
                <c:pt idx="16">
                  <c:v>1.6000000000000007E-2</c:v>
                </c:pt>
                <c:pt idx="17">
                  <c:v>1.7000000000000008E-2</c:v>
                </c:pt>
                <c:pt idx="18">
                  <c:v>1.8000000000000009E-2</c:v>
                </c:pt>
                <c:pt idx="19">
                  <c:v>1.900000000000001E-2</c:v>
                </c:pt>
                <c:pt idx="20">
                  <c:v>2.0000000000000011E-2</c:v>
                </c:pt>
                <c:pt idx="21">
                  <c:v>2.1000000000000012E-2</c:v>
                </c:pt>
                <c:pt idx="22">
                  <c:v>2.2000000000000013E-2</c:v>
                </c:pt>
                <c:pt idx="23">
                  <c:v>2.3000000000000013E-2</c:v>
                </c:pt>
                <c:pt idx="24">
                  <c:v>2.4000000000000014E-2</c:v>
                </c:pt>
                <c:pt idx="25">
                  <c:v>2.5000000000000015E-2</c:v>
                </c:pt>
                <c:pt idx="26">
                  <c:v>2.6000000000000016E-2</c:v>
                </c:pt>
                <c:pt idx="27">
                  <c:v>2.7000000000000017E-2</c:v>
                </c:pt>
                <c:pt idx="28">
                  <c:v>2.8000000000000018E-2</c:v>
                </c:pt>
                <c:pt idx="29">
                  <c:v>2.9000000000000019E-2</c:v>
                </c:pt>
                <c:pt idx="30">
                  <c:v>3.000000000000002E-2</c:v>
                </c:pt>
                <c:pt idx="31">
                  <c:v>3.1000000000000021E-2</c:v>
                </c:pt>
                <c:pt idx="32">
                  <c:v>3.2000000000000021E-2</c:v>
                </c:pt>
                <c:pt idx="33">
                  <c:v>3.3000000000000022E-2</c:v>
                </c:pt>
                <c:pt idx="34">
                  <c:v>3.4000000000000023E-2</c:v>
                </c:pt>
                <c:pt idx="35">
                  <c:v>3.5000000000000024E-2</c:v>
                </c:pt>
                <c:pt idx="36">
                  <c:v>3.6000000000000025E-2</c:v>
                </c:pt>
                <c:pt idx="37">
                  <c:v>3.7000000000000026E-2</c:v>
                </c:pt>
                <c:pt idx="38">
                  <c:v>3.8000000000000027E-2</c:v>
                </c:pt>
                <c:pt idx="39">
                  <c:v>3.9000000000000028E-2</c:v>
                </c:pt>
                <c:pt idx="40">
                  <c:v>4.0000000000000029E-2</c:v>
                </c:pt>
                <c:pt idx="41">
                  <c:v>4.1000000000000029E-2</c:v>
                </c:pt>
                <c:pt idx="42">
                  <c:v>4.200000000000003E-2</c:v>
                </c:pt>
                <c:pt idx="43">
                  <c:v>4.3000000000000031E-2</c:v>
                </c:pt>
                <c:pt idx="44">
                  <c:v>4.4000000000000032E-2</c:v>
                </c:pt>
                <c:pt idx="45">
                  <c:v>4.5000000000000033E-2</c:v>
                </c:pt>
                <c:pt idx="46">
                  <c:v>4.6000000000000034E-2</c:v>
                </c:pt>
                <c:pt idx="47">
                  <c:v>4.7000000000000035E-2</c:v>
                </c:pt>
                <c:pt idx="48">
                  <c:v>4.8000000000000036E-2</c:v>
                </c:pt>
                <c:pt idx="49">
                  <c:v>4.9000000000000037E-2</c:v>
                </c:pt>
                <c:pt idx="50">
                  <c:v>5.0000000000000037E-2</c:v>
                </c:pt>
                <c:pt idx="51">
                  <c:v>5.1000000000000038E-2</c:v>
                </c:pt>
                <c:pt idx="52">
                  <c:v>5.2000000000000039E-2</c:v>
                </c:pt>
                <c:pt idx="53">
                  <c:v>5.300000000000004E-2</c:v>
                </c:pt>
                <c:pt idx="54">
                  <c:v>5.4000000000000041E-2</c:v>
                </c:pt>
                <c:pt idx="55">
                  <c:v>5.5000000000000042E-2</c:v>
                </c:pt>
                <c:pt idx="56">
                  <c:v>5.6000000000000043E-2</c:v>
                </c:pt>
                <c:pt idx="57">
                  <c:v>5.7000000000000044E-2</c:v>
                </c:pt>
                <c:pt idx="58">
                  <c:v>5.8000000000000045E-2</c:v>
                </c:pt>
                <c:pt idx="59">
                  <c:v>5.9000000000000045E-2</c:v>
                </c:pt>
                <c:pt idx="60">
                  <c:v>6.0000000000000046E-2</c:v>
                </c:pt>
                <c:pt idx="61">
                  <c:v>6.1000000000000047E-2</c:v>
                </c:pt>
                <c:pt idx="62">
                  <c:v>6.2000000000000048E-2</c:v>
                </c:pt>
                <c:pt idx="63">
                  <c:v>6.3000000000000042E-2</c:v>
                </c:pt>
                <c:pt idx="64">
                  <c:v>6.4000000000000043E-2</c:v>
                </c:pt>
                <c:pt idx="65">
                  <c:v>6.5000000000000044E-2</c:v>
                </c:pt>
                <c:pt idx="66">
                  <c:v>6.6000000000000045E-2</c:v>
                </c:pt>
                <c:pt idx="67">
                  <c:v>6.7000000000000046E-2</c:v>
                </c:pt>
                <c:pt idx="68">
                  <c:v>6.8000000000000047E-2</c:v>
                </c:pt>
                <c:pt idx="69">
                  <c:v>6.9000000000000047E-2</c:v>
                </c:pt>
                <c:pt idx="70">
                  <c:v>7.0000000000000048E-2</c:v>
                </c:pt>
                <c:pt idx="71">
                  <c:v>7.1000000000000049E-2</c:v>
                </c:pt>
                <c:pt idx="72">
                  <c:v>7.200000000000005E-2</c:v>
                </c:pt>
                <c:pt idx="73">
                  <c:v>7.3000000000000051E-2</c:v>
                </c:pt>
                <c:pt idx="74">
                  <c:v>7.4000000000000052E-2</c:v>
                </c:pt>
                <c:pt idx="75">
                  <c:v>7.5000000000000053E-2</c:v>
                </c:pt>
                <c:pt idx="76">
                  <c:v>7.6000000000000054E-2</c:v>
                </c:pt>
                <c:pt idx="77">
                  <c:v>7.7000000000000055E-2</c:v>
                </c:pt>
                <c:pt idx="78">
                  <c:v>7.8000000000000055E-2</c:v>
                </c:pt>
                <c:pt idx="79">
                  <c:v>7.9000000000000056E-2</c:v>
                </c:pt>
                <c:pt idx="80">
                  <c:v>8.0000000000000057E-2</c:v>
                </c:pt>
                <c:pt idx="81">
                  <c:v>8.1000000000000058E-2</c:v>
                </c:pt>
                <c:pt idx="82">
                  <c:v>8.2000000000000059E-2</c:v>
                </c:pt>
                <c:pt idx="83">
                  <c:v>8.300000000000006E-2</c:v>
                </c:pt>
                <c:pt idx="84">
                  <c:v>8.4000000000000061E-2</c:v>
                </c:pt>
                <c:pt idx="85">
                  <c:v>8.5000000000000062E-2</c:v>
                </c:pt>
                <c:pt idx="86">
                  <c:v>8.6000000000000063E-2</c:v>
                </c:pt>
                <c:pt idx="87">
                  <c:v>8.7000000000000063E-2</c:v>
                </c:pt>
                <c:pt idx="88">
                  <c:v>8.8000000000000064E-2</c:v>
                </c:pt>
                <c:pt idx="89">
                  <c:v>8.9000000000000065E-2</c:v>
                </c:pt>
                <c:pt idx="90">
                  <c:v>9.0000000000000066E-2</c:v>
                </c:pt>
                <c:pt idx="91">
                  <c:v>9.1000000000000067E-2</c:v>
                </c:pt>
                <c:pt idx="92">
                  <c:v>9.2000000000000068E-2</c:v>
                </c:pt>
                <c:pt idx="93">
                  <c:v>9.3000000000000069E-2</c:v>
                </c:pt>
                <c:pt idx="94">
                  <c:v>9.400000000000007E-2</c:v>
                </c:pt>
                <c:pt idx="95">
                  <c:v>9.500000000000007E-2</c:v>
                </c:pt>
                <c:pt idx="96">
                  <c:v>9.6000000000000071E-2</c:v>
                </c:pt>
                <c:pt idx="97">
                  <c:v>9.7000000000000072E-2</c:v>
                </c:pt>
                <c:pt idx="98">
                  <c:v>9.8000000000000073E-2</c:v>
                </c:pt>
                <c:pt idx="99">
                  <c:v>9.9000000000000074E-2</c:v>
                </c:pt>
                <c:pt idx="100">
                  <c:v>0.10000000000000007</c:v>
                </c:pt>
              </c:numCache>
            </c:numRef>
          </c:xVal>
          <c:yVal>
            <c:numRef>
              <c:f>'Vasicek model - replication'!$L$8:$L$108</c:f>
              <c:numCache>
                <c:formatCode>General</c:formatCode>
                <c:ptCount val="101"/>
                <c:pt idx="0">
                  <c:v>0</c:v>
                </c:pt>
                <c:pt idx="1">
                  <c:v>161.82351643585622</c:v>
                </c:pt>
                <c:pt idx="2">
                  <c:v>95.052842380435735</c:v>
                </c:pt>
                <c:pt idx="3">
                  <c:v>66.523145291912471</c:v>
                </c:pt>
                <c:pt idx="4">
                  <c:v>50.457804961161244</c:v>
                </c:pt>
                <c:pt idx="5">
                  <c:v>40.133728088602901</c:v>
                </c:pt>
                <c:pt idx="6">
                  <c:v>32.952109653849554</c:v>
                </c:pt>
                <c:pt idx="7">
                  <c:v>27.682815251727448</c:v>
                </c:pt>
                <c:pt idx="8">
                  <c:v>23.664671282078114</c:v>
                </c:pt>
                <c:pt idx="9">
                  <c:v>20.509572326402385</c:v>
                </c:pt>
                <c:pt idx="10">
                  <c:v>17.974385536532743</c:v>
                </c:pt>
                <c:pt idx="11">
                  <c:v>15.898959043654079</c:v>
                </c:pt>
                <c:pt idx="12">
                  <c:v>14.173499062480634</c:v>
                </c:pt>
                <c:pt idx="13">
                  <c:v>12.720238696087531</c:v>
                </c:pt>
                <c:pt idx="14">
                  <c:v>11.482578344937298</c:v>
                </c:pt>
                <c:pt idx="15">
                  <c:v>10.418365765274219</c:v>
                </c:pt>
                <c:pt idx="16">
                  <c:v>9.4955827131074351</c:v>
                </c:pt>
                <c:pt idx="17">
                  <c:v>8.6894885493361915</c:v>
                </c:pt>
                <c:pt idx="18">
                  <c:v>7.9806770238415554</c:v>
                </c:pt>
                <c:pt idx="19">
                  <c:v>7.3537228574862628</c:v>
                </c:pt>
                <c:pt idx="20">
                  <c:v>6.7962193959167516</c:v>
                </c:pt>
                <c:pt idx="21">
                  <c:v>6.2980816481029676</c:v>
                </c:pt>
                <c:pt idx="22">
                  <c:v>5.8510331683471906</c:v>
                </c:pt>
                <c:pt idx="23">
                  <c:v>5.4482226674296985</c:v>
                </c:pt>
                <c:pt idx="24">
                  <c:v>5.0839337022779416</c:v>
                </c:pt>
                <c:pt idx="25">
                  <c:v>4.7533621615675203</c:v>
                </c:pt>
                <c:pt idx="26">
                  <c:v>4.4524438138177755</c:v>
                </c:pt>
                <c:pt idx="27">
                  <c:v>4.1777192893986577</c:v>
                </c:pt>
                <c:pt idx="28">
                  <c:v>3.9262273774152705</c:v>
                </c:pt>
                <c:pt idx="29">
                  <c:v>3.6954199680779984</c:v>
                </c:pt>
                <c:pt idx="30">
                  <c:v>3.4830937050071862</c:v>
                </c:pt>
                <c:pt idx="31">
                  <c:v>3.2873346550216067</c:v>
                </c:pt>
                <c:pt idx="32">
                  <c:v>3.1064732049053396</c:v>
                </c:pt>
                <c:pt idx="33">
                  <c:v>2.939047056349851</c:v>
                </c:pt>
                <c:pt idx="34">
                  <c:v>2.7837706807502993</c:v>
                </c:pt>
                <c:pt idx="35">
                  <c:v>2.6395099626197487</c:v>
                </c:pt>
                <c:pt idx="36">
                  <c:v>2.5052610376027795</c:v>
                </c:pt>
                <c:pt idx="37">
                  <c:v>2.3801325421997324</c:v>
                </c:pt>
                <c:pt idx="38">
                  <c:v>2.2633306543907934</c:v>
                </c:pt>
                <c:pt idx="39">
                  <c:v>2.1541464297073061</c:v>
                </c:pt>
                <c:pt idx="40">
                  <c:v>2.0519450349405699</c:v>
                </c:pt>
                <c:pt idx="41">
                  <c:v>1.9561565582434113</c:v>
                </c:pt>
                <c:pt idx="42">
                  <c:v>1.8662681347964147</c:v>
                </c:pt>
                <c:pt idx="43">
                  <c:v>1.78181717517172</c:v>
                </c:pt>
                <c:pt idx="44">
                  <c:v>1.7023855218165567</c:v>
                </c:pt>
                <c:pt idx="45">
                  <c:v>1.6275943898130132</c:v>
                </c:pt>
                <c:pt idx="46">
                  <c:v>1.5570999728668833</c:v>
                </c:pt>
                <c:pt idx="47">
                  <c:v>1.4905896155830864</c:v>
                </c:pt>
                <c:pt idx="48">
                  <c:v>1.4277784694613571</c:v>
                </c:pt>
                <c:pt idx="49">
                  <c:v>1.3684065634455065</c:v>
                </c:pt>
                <c:pt idx="50">
                  <c:v>1.31223623086994</c:v>
                </c:pt>
                <c:pt idx="51">
                  <c:v>1.2590498437316253</c:v>
                </c:pt>
                <c:pt idx="52">
                  <c:v>1.2086478127404914</c:v>
                </c:pt>
                <c:pt idx="53">
                  <c:v>1.1608468178575349</c:v>
                </c:pt>
                <c:pt idx="54">
                  <c:v>1.1154782392502509</c:v>
                </c:pt>
                <c:pt idx="55">
                  <c:v>1.072386762966179</c:v>
                </c:pt>
                <c:pt idx="56">
                  <c:v>1.0314291392975252</c:v>
                </c:pt>
                <c:pt idx="57">
                  <c:v>0.99247307490469738</c:v>
                </c:pt>
                <c:pt idx="58">
                  <c:v>0.95539624238310494</c:v>
                </c:pt>
                <c:pt idx="59">
                  <c:v>0.92008539317594651</c:v>
                </c:pt>
                <c:pt idx="60">
                  <c:v>0.88643556162228587</c:v>
                </c:pt>
                <c:pt idx="61">
                  <c:v>0.85434934953823805</c:v>
                </c:pt>
                <c:pt idx="62">
                  <c:v>0.82373628210433247</c:v>
                </c:pt>
                <c:pt idx="63">
                  <c:v>0.79451222701105872</c:v>
                </c:pt>
                <c:pt idx="64">
                  <c:v>0.76659886982747893</c:v>
                </c:pt>
                <c:pt idx="65">
                  <c:v>0.73992323943042815</c:v>
                </c:pt>
                <c:pt idx="66">
                  <c:v>0.71441727808516453</c:v>
                </c:pt>
                <c:pt idx="67">
                  <c:v>0.69001745142020099</c:v>
                </c:pt>
                <c:pt idx="68">
                  <c:v>0.66666439410449352</c:v>
                </c:pt>
                <c:pt idx="69">
                  <c:v>0.64430258752636405</c:v>
                </c:pt>
                <c:pt idx="70">
                  <c:v>0.62288006620154812</c:v>
                </c:pt>
                <c:pt idx="71">
                  <c:v>0.60234815001098851</c:v>
                </c:pt>
                <c:pt idx="72">
                  <c:v>0.58266119969553465</c:v>
                </c:pt>
                <c:pt idx="73">
                  <c:v>0.56377639332051221</c:v>
                </c:pt>
                <c:pt idx="74">
                  <c:v>0.54565352167412984</c:v>
                </c:pt>
                <c:pt idx="75">
                  <c:v>0.52825480078419829</c:v>
                </c:pt>
                <c:pt idx="76">
                  <c:v>0.51154469993180884</c:v>
                </c:pt>
                <c:pt idx="77">
                  <c:v>0.49548978371212882</c:v>
                </c:pt>
                <c:pt idx="78">
                  <c:v>0.48005856684351872</c:v>
                </c:pt>
                <c:pt idx="79">
                  <c:v>0.4652213805604965</c:v>
                </c:pt>
                <c:pt idx="80">
                  <c:v>0.4509502495444464</c:v>
                </c:pt>
                <c:pt idx="81">
                  <c:v>0.4372187784515626</c:v>
                </c:pt>
                <c:pt idx="82">
                  <c:v>0.42400204719112627</c:v>
                </c:pt>
                <c:pt idx="83">
                  <c:v>0.41127651419051581</c:v>
                </c:pt>
                <c:pt idx="84">
                  <c:v>0.39901992695782162</c:v>
                </c:pt>
                <c:pt idx="85">
                  <c:v>0.38721123931916823</c:v>
                </c:pt>
                <c:pt idx="86">
                  <c:v>0.37583053476724543</c:v>
                </c:pt>
                <c:pt idx="87">
                  <c:v>0.36485895541053925</c:v>
                </c:pt>
                <c:pt idx="88">
                  <c:v>0.35427863606043164</c:v>
                </c:pt>
                <c:pt idx="89">
                  <c:v>0.34407264303588619</c:v>
                </c:pt>
                <c:pt idx="90">
                  <c:v>0.33422491730390758</c:v>
                </c:pt>
                <c:pt idx="91">
                  <c:v>0.32472022160836145</c:v>
                </c:pt>
                <c:pt idx="92">
                  <c:v>0.31554409127079663</c:v>
                </c:pt>
                <c:pt idx="93">
                  <c:v>0.30668278837493262</c:v>
                </c:pt>
                <c:pt idx="94">
                  <c:v>0.29812325907174075</c:v>
                </c:pt>
                <c:pt idx="95">
                  <c:v>0.28985309376478147</c:v>
                </c:pt>
                <c:pt idx="96">
                  <c:v>0.28186048995620971</c:v>
                </c:pt>
                <c:pt idx="97">
                  <c:v>0.27413421755245088</c:v>
                </c:pt>
                <c:pt idx="98">
                  <c:v>0.26666358644554444</c:v>
                </c:pt>
                <c:pt idx="99">
                  <c:v>0.25943841620145053</c:v>
                </c:pt>
                <c:pt idx="100">
                  <c:v>0.25244900770060091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F2F-B645-805D-E692D0B44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6349504"/>
        <c:axId val="1199056512"/>
      </c:scatterChart>
      <c:valAx>
        <c:axId val="121634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056512"/>
        <c:crosses val="autoZero"/>
        <c:crossBetween val="midCat"/>
      </c:valAx>
      <c:valAx>
        <c:axId val="119905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6349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6350</xdr:colOff>
      <xdr:row>26</xdr:row>
      <xdr:rowOff>6350</xdr:rowOff>
    </xdr:from>
    <xdr:to>
      <xdr:col>13</xdr:col>
      <xdr:colOff>450850</xdr:colOff>
      <xdr:row>39</xdr:row>
      <xdr:rowOff>107950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52CA508-5F78-6BBF-CEA7-EC5A3156D3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349250</xdr:colOff>
      <xdr:row>6</xdr:row>
      <xdr:rowOff>69850</xdr:rowOff>
    </xdr:from>
    <xdr:to>
      <xdr:col>17</xdr:col>
      <xdr:colOff>793750</xdr:colOff>
      <xdr:row>19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7970E6-89BC-845F-E31E-7563B8C91D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1DBCF-53CE-AA47-AFD1-E1489B2C7838}">
  <dimension ref="A1:AJ1299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/>
    </sheetView>
  </sheetViews>
  <sheetFormatPr defaultColWidth="10.84375" defaultRowHeight="16" customHeight="1" x14ac:dyDescent="0.35"/>
  <cols>
    <col min="1" max="1" width="10.84375" style="1"/>
    <col min="2" max="2" width="10.84375" style="19"/>
    <col min="3" max="3" width="10.84375" style="1"/>
    <col min="4" max="8" width="10.84375" style="19"/>
    <col min="9" max="9" width="10.84375" style="18"/>
    <col min="10" max="16384" width="10.84375" style="19"/>
  </cols>
  <sheetData>
    <row r="1" spans="1:36" s="21" customFormat="1" ht="16" customHeight="1" x14ac:dyDescent="0.35">
      <c r="A1" s="20" t="s">
        <v>0</v>
      </c>
      <c r="B1" s="22" t="s">
        <v>32</v>
      </c>
      <c r="C1" s="20" t="s">
        <v>1</v>
      </c>
      <c r="D1" s="21" t="s">
        <v>2</v>
      </c>
      <c r="E1" s="21" t="s">
        <v>3</v>
      </c>
      <c r="H1" s="21" t="s">
        <v>4</v>
      </c>
      <c r="I1" s="18"/>
      <c r="J1" s="21" t="s">
        <v>5</v>
      </c>
      <c r="M1" s="21" t="s">
        <v>6</v>
      </c>
    </row>
    <row r="2" spans="1:36" s="1" customFormat="1" ht="16" customHeight="1" x14ac:dyDescent="0.35">
      <c r="A2" s="23"/>
      <c r="B2" s="18"/>
      <c r="C2" s="18" t="s">
        <v>7</v>
      </c>
      <c r="D2" s="2" t="s">
        <v>8</v>
      </c>
      <c r="E2" s="2" t="s">
        <v>9</v>
      </c>
      <c r="F2" s="2"/>
      <c r="G2" s="2"/>
      <c r="H2" s="2" t="s">
        <v>10</v>
      </c>
      <c r="I2" s="18"/>
      <c r="J2" s="18" t="s">
        <v>11</v>
      </c>
      <c r="K2" s="18"/>
      <c r="L2" s="2" t="s">
        <v>12</v>
      </c>
      <c r="M2" s="18" t="s">
        <v>13</v>
      </c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ht="16" customHeight="1" x14ac:dyDescent="0.35">
      <c r="A3" s="23">
        <v>38551</v>
      </c>
      <c r="B3" s="1">
        <v>0</v>
      </c>
      <c r="C3" s="18">
        <v>1221.1300000000001</v>
      </c>
      <c r="D3" s="1"/>
      <c r="E3" s="1"/>
      <c r="F3" s="1"/>
      <c r="G3" s="1"/>
      <c r="H3" s="1"/>
      <c r="J3" s="18"/>
      <c r="K3" s="18"/>
      <c r="L3" s="18"/>
      <c r="M3" s="18"/>
    </row>
    <row r="4" spans="1:36" ht="16" customHeight="1" x14ac:dyDescent="0.35">
      <c r="A4" s="23">
        <v>38552</v>
      </c>
      <c r="B4" s="1">
        <v>1</v>
      </c>
      <c r="C4" s="18">
        <v>1229.3499999999999</v>
      </c>
      <c r="D4" s="1">
        <f t="shared" ref="D4:D67" si="0">(C4-C3)/C3</f>
        <v>6.7314700318555762E-3</v>
      </c>
      <c r="E4" s="1"/>
      <c r="F4" s="1"/>
      <c r="G4" s="1"/>
      <c r="H4" s="1"/>
      <c r="J4" s="18"/>
      <c r="K4" s="18"/>
      <c r="L4" s="18"/>
      <c r="M4" s="18"/>
    </row>
    <row r="5" spans="1:36" ht="16" customHeight="1" x14ac:dyDescent="0.35">
      <c r="A5" s="23">
        <v>38553</v>
      </c>
      <c r="B5" s="1">
        <v>2</v>
      </c>
      <c r="C5" s="18">
        <v>1235.2</v>
      </c>
      <c r="D5" s="24">
        <f t="shared" si="0"/>
        <v>4.7586122747794663E-3</v>
      </c>
      <c r="E5" s="24">
        <f>D4*D4</f>
        <v>4.531268878976971E-5</v>
      </c>
      <c r="F5" s="25" t="s">
        <v>64</v>
      </c>
      <c r="G5" s="26"/>
      <c r="H5" s="1">
        <f t="shared" ref="H5:H68" si="1">-LN(E5)-D5*D5/E5</f>
        <v>9.5021872617416214</v>
      </c>
      <c r="J5" s="1">
        <f t="shared" ref="J5:J68" si="2">SQRT(E5)*100</f>
        <v>0.67314700318555765</v>
      </c>
      <c r="L5" s="1">
        <f t="shared" ref="L5:L68" si="3">D5*D5</f>
        <v>2.2644390781681806E-5</v>
      </c>
      <c r="M5" s="1">
        <f t="shared" ref="M5:M68" si="4">L5/E5</f>
        <v>0.49973619722152202</v>
      </c>
    </row>
    <row r="6" spans="1:36" ht="16" customHeight="1" x14ac:dyDescent="0.35">
      <c r="A6" s="23">
        <v>38554</v>
      </c>
      <c r="B6" s="1">
        <v>3</v>
      </c>
      <c r="C6" s="18">
        <v>1227.04</v>
      </c>
      <c r="D6" s="1">
        <f t="shared" si="0"/>
        <v>-6.6062176165803772E-3</v>
      </c>
      <c r="E6" s="27">
        <f t="shared" ref="E6:E69" si="5">$D$1283*E5+(1-$D$1283)*D5*D5</f>
        <v>4.389462697687087E-5</v>
      </c>
      <c r="F6" s="25" t="s">
        <v>65</v>
      </c>
      <c r="G6" s="26"/>
      <c r="H6" s="1">
        <f t="shared" si="1"/>
        <v>9.0394714096598037</v>
      </c>
      <c r="J6" s="1">
        <f t="shared" si="2"/>
        <v>0.66253020291056064</v>
      </c>
      <c r="L6" s="1">
        <f t="shared" si="3"/>
        <v>4.3642111197616917E-5</v>
      </c>
      <c r="M6" s="1">
        <f t="shared" si="4"/>
        <v>0.99424722804030186</v>
      </c>
    </row>
    <row r="7" spans="1:36" ht="16" customHeight="1" x14ac:dyDescent="0.35">
      <c r="A7" s="23">
        <v>38555</v>
      </c>
      <c r="B7" s="1">
        <v>4</v>
      </c>
      <c r="C7" s="18">
        <v>1233.68</v>
      </c>
      <c r="D7" s="1">
        <f t="shared" si="0"/>
        <v>5.4113965314904981E-3</v>
      </c>
      <c r="E7" s="1">
        <f t="shared" si="5"/>
        <v>4.3878830335076821E-5</v>
      </c>
      <c r="F7" s="25" t="s">
        <v>66</v>
      </c>
      <c r="G7" s="1"/>
      <c r="H7" s="1">
        <f t="shared" si="1"/>
        <v>9.3667131957023155</v>
      </c>
      <c r="J7" s="1">
        <f t="shared" si="2"/>
        <v>0.66241097767984503</v>
      </c>
      <c r="L7" s="1">
        <f t="shared" si="3"/>
        <v>2.9283212421027393E-5</v>
      </c>
      <c r="M7" s="1">
        <f t="shared" si="4"/>
        <v>0.66736538320207539</v>
      </c>
    </row>
    <row r="8" spans="1:36" ht="16" customHeight="1" x14ac:dyDescent="0.35">
      <c r="A8" s="23">
        <v>38558</v>
      </c>
      <c r="B8" s="1">
        <v>5</v>
      </c>
      <c r="C8" s="18">
        <v>1229.03</v>
      </c>
      <c r="D8" s="1">
        <f t="shared" si="0"/>
        <v>-3.7692108164192424E-3</v>
      </c>
      <c r="E8" s="1">
        <f t="shared" si="5"/>
        <v>4.2965771560563133E-5</v>
      </c>
      <c r="F8" s="28" t="s">
        <v>63</v>
      </c>
      <c r="G8" s="1"/>
      <c r="H8" s="1">
        <f t="shared" si="1"/>
        <v>9.7244493726072125</v>
      </c>
      <c r="J8" s="1">
        <f t="shared" si="2"/>
        <v>0.6554828110680182</v>
      </c>
      <c r="L8" s="1">
        <f t="shared" si="3"/>
        <v>1.4206950178611811E-5</v>
      </c>
      <c r="M8" s="1">
        <f t="shared" si="4"/>
        <v>0.33065739686732176</v>
      </c>
    </row>
    <row r="9" spans="1:36" ht="16" customHeight="1" x14ac:dyDescent="0.35">
      <c r="A9" s="23">
        <v>38559</v>
      </c>
      <c r="B9" s="1">
        <v>6</v>
      </c>
      <c r="C9" s="18">
        <v>1231.1600000000001</v>
      </c>
      <c r="D9" s="1">
        <f t="shared" si="0"/>
        <v>1.7330740502673728E-3</v>
      </c>
      <c r="E9" s="1">
        <f t="shared" si="5"/>
        <v>4.1166704582920029E-5</v>
      </c>
      <c r="F9" s="1"/>
      <c r="G9" s="1"/>
      <c r="H9" s="1">
        <f t="shared" si="1"/>
        <v>10.024920213312001</v>
      </c>
      <c r="J9" s="1">
        <f t="shared" si="2"/>
        <v>0.64161284730684764</v>
      </c>
      <c r="L9" s="1">
        <f t="shared" si="3"/>
        <v>3.0035456637101561E-6</v>
      </c>
      <c r="M9" s="1">
        <f t="shared" si="4"/>
        <v>7.2960556210183519E-2</v>
      </c>
    </row>
    <row r="10" spans="1:36" ht="16" customHeight="1" x14ac:dyDescent="0.35">
      <c r="A10" s="23">
        <v>38560</v>
      </c>
      <c r="B10" s="1">
        <v>7</v>
      </c>
      <c r="C10" s="18">
        <v>1236.79</v>
      </c>
      <c r="D10" s="1">
        <f t="shared" si="0"/>
        <v>4.5729230969166323E-3</v>
      </c>
      <c r="E10" s="1">
        <f t="shared" si="5"/>
        <v>3.8779330007924913E-5</v>
      </c>
      <c r="F10" s="1"/>
      <c r="G10" s="1"/>
      <c r="H10" s="1">
        <f t="shared" si="1"/>
        <v>9.6183764872249391</v>
      </c>
      <c r="J10" s="1">
        <f t="shared" si="2"/>
        <v>0.62273051963048121</v>
      </c>
      <c r="L10" s="1">
        <f t="shared" si="3"/>
        <v>2.0911625650313604E-5</v>
      </c>
      <c r="M10" s="1">
        <f t="shared" si="4"/>
        <v>0.53924669781659773</v>
      </c>
    </row>
    <row r="11" spans="1:36" ht="16" customHeight="1" x14ac:dyDescent="0.35">
      <c r="A11" s="23">
        <v>38561</v>
      </c>
      <c r="B11" s="1">
        <v>8</v>
      </c>
      <c r="C11" s="18">
        <v>1243.72</v>
      </c>
      <c r="D11" s="1">
        <f t="shared" si="0"/>
        <v>5.6032147737288176E-3</v>
      </c>
      <c r="E11" s="1">
        <f t="shared" si="5"/>
        <v>3.7661579163787672E-5</v>
      </c>
      <c r="F11" s="1"/>
      <c r="G11" s="1"/>
      <c r="H11" s="1">
        <f t="shared" si="1"/>
        <v>9.3532349639761563</v>
      </c>
      <c r="J11" s="1">
        <f t="shared" si="2"/>
        <v>0.61369030596700547</v>
      </c>
      <c r="L11" s="1">
        <f t="shared" si="3"/>
        <v>3.1396015800532881E-5</v>
      </c>
      <c r="M11" s="1">
        <f t="shared" si="4"/>
        <v>0.83363513951429713</v>
      </c>
    </row>
    <row r="12" spans="1:36" ht="16" customHeight="1" x14ac:dyDescent="0.35">
      <c r="A12" s="23">
        <v>38562</v>
      </c>
      <c r="B12" s="1">
        <v>9</v>
      </c>
      <c r="C12" s="18">
        <v>1234.18</v>
      </c>
      <c r="D12" s="1">
        <f t="shared" si="0"/>
        <v>-7.6705367767664449E-3</v>
      </c>
      <c r="E12" s="1">
        <f t="shared" si="5"/>
        <v>3.7269624013976273E-5</v>
      </c>
      <c r="F12" s="1"/>
      <c r="G12" s="1"/>
      <c r="H12" s="1">
        <f t="shared" si="1"/>
        <v>8.6186432284093843</v>
      </c>
      <c r="J12" s="1">
        <f t="shared" si="2"/>
        <v>0.61048852580516422</v>
      </c>
      <c r="L12" s="1">
        <f t="shared" si="3"/>
        <v>5.8837134443726564E-5</v>
      </c>
      <c r="M12" s="1">
        <f t="shared" si="4"/>
        <v>1.5786887042826721</v>
      </c>
    </row>
    <row r="13" spans="1:36" ht="16" customHeight="1" x14ac:dyDescent="0.35">
      <c r="A13" s="23">
        <v>38565</v>
      </c>
      <c r="B13" s="1">
        <v>10</v>
      </c>
      <c r="C13" s="18">
        <v>1235.3499999999999</v>
      </c>
      <c r="D13" s="1">
        <f t="shared" si="0"/>
        <v>9.4799786092777819E-4</v>
      </c>
      <c r="E13" s="1">
        <f t="shared" si="5"/>
        <v>3.8618823805191925E-5</v>
      </c>
      <c r="F13" s="1"/>
      <c r="G13" s="1"/>
      <c r="H13" s="1">
        <f t="shared" si="1"/>
        <v>10.138499703468485</v>
      </c>
      <c r="J13" s="1">
        <f t="shared" si="2"/>
        <v>0.6214404541481986</v>
      </c>
      <c r="L13" s="1">
        <f t="shared" si="3"/>
        <v>8.9869994432364311E-7</v>
      </c>
      <c r="M13" s="1">
        <f t="shared" si="4"/>
        <v>2.3271033547190054E-2</v>
      </c>
    </row>
    <row r="14" spans="1:36" ht="16" customHeight="1" x14ac:dyDescent="0.35">
      <c r="A14" s="23">
        <v>38566</v>
      </c>
      <c r="B14" s="1">
        <v>11</v>
      </c>
      <c r="C14" s="18">
        <v>1244.1199999999999</v>
      </c>
      <c r="D14" s="1">
        <f t="shared" si="0"/>
        <v>7.0992026551179683E-3</v>
      </c>
      <c r="E14" s="1">
        <f t="shared" si="5"/>
        <v>3.625916419573085E-5</v>
      </c>
      <c r="F14" s="1"/>
      <c r="G14" s="1"/>
      <c r="H14" s="1">
        <f t="shared" si="1"/>
        <v>8.8348614238866272</v>
      </c>
      <c r="J14" s="1">
        <f t="shared" si="2"/>
        <v>0.60215582863350947</v>
      </c>
      <c r="L14" s="1">
        <f t="shared" si="3"/>
        <v>5.0398678338434009E-5</v>
      </c>
      <c r="M14" s="1">
        <f t="shared" si="4"/>
        <v>1.3899569793273929</v>
      </c>
    </row>
    <row r="15" spans="1:36" ht="16" customHeight="1" x14ac:dyDescent="0.35">
      <c r="A15" s="23">
        <v>38567</v>
      </c>
      <c r="B15" s="1">
        <v>12</v>
      </c>
      <c r="C15" s="18">
        <v>1245.04</v>
      </c>
      <c r="D15" s="1">
        <f t="shared" si="0"/>
        <v>7.3947850689649939E-4</v>
      </c>
      <c r="E15" s="1">
        <f t="shared" si="5"/>
        <v>3.7143690464600113E-5</v>
      </c>
      <c r="F15" s="1"/>
      <c r="G15" s="1"/>
      <c r="H15" s="1">
        <f t="shared" si="1"/>
        <v>10.185994666215947</v>
      </c>
      <c r="J15" s="1">
        <f t="shared" si="2"/>
        <v>0.6094562368587273</v>
      </c>
      <c r="L15" s="1">
        <f t="shared" si="3"/>
        <v>5.4682846216187606E-7</v>
      </c>
      <c r="M15" s="1">
        <f t="shared" si="4"/>
        <v>1.47219744543971E-2</v>
      </c>
    </row>
    <row r="16" spans="1:36" ht="16" customHeight="1" x14ac:dyDescent="0.35">
      <c r="A16" s="23">
        <v>38568</v>
      </c>
      <c r="B16" s="1">
        <v>13</v>
      </c>
      <c r="C16" s="18">
        <v>1235.8599999999999</v>
      </c>
      <c r="D16" s="1">
        <f t="shared" si="0"/>
        <v>-7.3732570841097992E-3</v>
      </c>
      <c r="E16" s="1">
        <f t="shared" si="5"/>
        <v>3.4854298801447014E-5</v>
      </c>
      <c r="F16" s="1"/>
      <c r="G16" s="1"/>
      <c r="H16" s="1">
        <f t="shared" si="1"/>
        <v>8.7045574668190273</v>
      </c>
      <c r="J16" s="1">
        <f t="shared" si="2"/>
        <v>0.59037529421078427</v>
      </c>
      <c r="L16" s="1">
        <f t="shared" si="3"/>
        <v>5.4364920028375339E-5</v>
      </c>
      <c r="M16" s="1">
        <f t="shared" si="4"/>
        <v>1.5597766099979129</v>
      </c>
    </row>
    <row r="17" spans="1:13" ht="16" customHeight="1" x14ac:dyDescent="0.35">
      <c r="A17" s="23">
        <v>38569</v>
      </c>
      <c r="B17" s="1">
        <v>14</v>
      </c>
      <c r="C17" s="18">
        <v>1226.42</v>
      </c>
      <c r="D17" s="1">
        <f t="shared" si="0"/>
        <v>-7.6384056446521676E-3</v>
      </c>
      <c r="E17" s="1">
        <f t="shared" si="5"/>
        <v>3.6074825675496806E-5</v>
      </c>
      <c r="F17" s="1"/>
      <c r="G17" s="1"/>
      <c r="H17" s="1">
        <f t="shared" si="1"/>
        <v>8.6125757780656471</v>
      </c>
      <c r="J17" s="1">
        <f t="shared" si="2"/>
        <v>0.60062322362273679</v>
      </c>
      <c r="L17" s="1">
        <f t="shared" si="3"/>
        <v>5.8345240792254094E-5</v>
      </c>
      <c r="M17" s="1">
        <f t="shared" si="4"/>
        <v>1.6173395075304293</v>
      </c>
    </row>
    <row r="18" spans="1:13" ht="16" customHeight="1" x14ac:dyDescent="0.35">
      <c r="A18" s="23">
        <v>38572</v>
      </c>
      <c r="B18" s="1">
        <v>15</v>
      </c>
      <c r="C18" s="18">
        <v>1223.1300000000001</v>
      </c>
      <c r="D18" s="1">
        <f t="shared" si="0"/>
        <v>-2.6826046541967379E-3</v>
      </c>
      <c r="E18" s="1">
        <f t="shared" si="5"/>
        <v>3.7467997109153219E-5</v>
      </c>
      <c r="F18" s="1"/>
      <c r="G18" s="1"/>
      <c r="H18" s="1">
        <f t="shared" si="1"/>
        <v>9.9999563482630727</v>
      </c>
      <c r="J18" s="1">
        <f t="shared" si="2"/>
        <v>0.61211107741285986</v>
      </c>
      <c r="L18" s="1">
        <f t="shared" si="3"/>
        <v>7.1963677307180001E-6</v>
      </c>
      <c r="M18" s="1">
        <f t="shared" si="4"/>
        <v>0.19206705150940584</v>
      </c>
    </row>
    <row r="19" spans="1:13" ht="16" customHeight="1" x14ac:dyDescent="0.35">
      <c r="A19" s="23">
        <v>38573</v>
      </c>
      <c r="B19" s="1">
        <v>16</v>
      </c>
      <c r="C19" s="18">
        <v>1231.3800000000001</v>
      </c>
      <c r="D19" s="1">
        <f t="shared" si="0"/>
        <v>6.7449903117411877E-3</v>
      </c>
      <c r="E19" s="1">
        <f t="shared" si="5"/>
        <v>3.5574293328636935E-5</v>
      </c>
      <c r="F19" s="1"/>
      <c r="G19" s="1"/>
      <c r="H19" s="1">
        <f t="shared" si="1"/>
        <v>8.9650173404012072</v>
      </c>
      <c r="J19" s="1">
        <f t="shared" si="2"/>
        <v>0.59644189430854821</v>
      </c>
      <c r="L19" s="1">
        <f t="shared" si="3"/>
        <v>4.5494894305482487E-5</v>
      </c>
      <c r="M19" s="1">
        <f t="shared" si="4"/>
        <v>1.278869938053262</v>
      </c>
    </row>
    <row r="20" spans="1:13" ht="16" customHeight="1" x14ac:dyDescent="0.35">
      <c r="A20" s="23">
        <v>38574</v>
      </c>
      <c r="B20" s="1">
        <v>17</v>
      </c>
      <c r="C20" s="18">
        <v>1229.1300000000001</v>
      </c>
      <c r="D20" s="1">
        <f t="shared" si="0"/>
        <v>-1.8272182429469373E-3</v>
      </c>
      <c r="E20" s="1">
        <f t="shared" si="5"/>
        <v>3.6194896842903964E-5</v>
      </c>
      <c r="F20" s="1"/>
      <c r="G20" s="1"/>
      <c r="H20" s="1">
        <f t="shared" si="1"/>
        <v>10.134349402636992</v>
      </c>
      <c r="J20" s="1">
        <f t="shared" si="2"/>
        <v>0.60162194809451519</v>
      </c>
      <c r="L20" s="1">
        <f t="shared" si="3"/>
        <v>3.3387265073580929E-6</v>
      </c>
      <c r="M20" s="1">
        <f t="shared" si="4"/>
        <v>9.224301762342646E-2</v>
      </c>
    </row>
    <row r="21" spans="1:13" ht="16" customHeight="1" x14ac:dyDescent="0.35">
      <c r="A21" s="23">
        <v>38575</v>
      </c>
      <c r="B21" s="1">
        <v>18</v>
      </c>
      <c r="C21" s="18">
        <v>1237.81</v>
      </c>
      <c r="D21" s="1">
        <f t="shared" si="0"/>
        <v>7.0619055754882198E-3</v>
      </c>
      <c r="E21" s="1">
        <f t="shared" si="5"/>
        <v>3.4139511808954185E-5</v>
      </c>
      <c r="F21" s="1"/>
      <c r="G21" s="1"/>
      <c r="H21" s="1">
        <f t="shared" si="1"/>
        <v>8.8242694491196652</v>
      </c>
      <c r="J21" s="1">
        <f t="shared" si="2"/>
        <v>0.58429026869317424</v>
      </c>
      <c r="L21" s="1">
        <f t="shared" si="3"/>
        <v>4.9870510357111608E-5</v>
      </c>
      <c r="M21" s="1">
        <f t="shared" si="4"/>
        <v>1.4607856912596935</v>
      </c>
    </row>
    <row r="22" spans="1:13" ht="16" customHeight="1" x14ac:dyDescent="0.35">
      <c r="A22" s="23">
        <v>38576</v>
      </c>
      <c r="B22" s="1">
        <v>19</v>
      </c>
      <c r="C22" s="18">
        <v>1230.3900000000001</v>
      </c>
      <c r="D22" s="1">
        <f t="shared" si="0"/>
        <v>-5.9944579539669626E-3</v>
      </c>
      <c r="E22" s="1">
        <f t="shared" si="5"/>
        <v>3.5123596644611012E-5</v>
      </c>
      <c r="F22" s="1"/>
      <c r="G22" s="1"/>
      <c r="H22" s="1">
        <f t="shared" si="1"/>
        <v>9.2335779713952277</v>
      </c>
      <c r="J22" s="1">
        <f t="shared" si="2"/>
        <v>0.59265164004338178</v>
      </c>
      <c r="L22" s="1">
        <f t="shared" si="3"/>
        <v>3.5933526161877783E-5</v>
      </c>
      <c r="M22" s="1">
        <f t="shared" si="4"/>
        <v>1.0230594128916191</v>
      </c>
    </row>
    <row r="23" spans="1:13" ht="16" customHeight="1" x14ac:dyDescent="0.35">
      <c r="A23" s="23">
        <v>38579</v>
      </c>
      <c r="B23" s="1">
        <v>20</v>
      </c>
      <c r="C23" s="18">
        <v>1233.8699999999999</v>
      </c>
      <c r="D23" s="1">
        <f t="shared" si="0"/>
        <v>2.8283714919657916E-3</v>
      </c>
      <c r="E23" s="1">
        <f t="shared" si="5"/>
        <v>3.5174263444525403E-5</v>
      </c>
      <c r="F23" s="1"/>
      <c r="G23" s="1"/>
      <c r="H23" s="1">
        <f t="shared" si="1"/>
        <v>10.027765822106858</v>
      </c>
      <c r="J23" s="1">
        <f t="shared" si="2"/>
        <v>0.59307894453036691</v>
      </c>
      <c r="L23" s="1">
        <f t="shared" si="3"/>
        <v>7.999685296564798E-6</v>
      </c>
      <c r="M23" s="1">
        <f t="shared" si="4"/>
        <v>0.2274300728196168</v>
      </c>
    </row>
    <row r="24" spans="1:13" ht="16" customHeight="1" x14ac:dyDescent="0.35">
      <c r="A24" s="23">
        <v>38580</v>
      </c>
      <c r="B24" s="1">
        <v>21</v>
      </c>
      <c r="C24" s="18">
        <v>1219.3399999999999</v>
      </c>
      <c r="D24" s="1">
        <f t="shared" si="0"/>
        <v>-1.1775956948462944E-2</v>
      </c>
      <c r="E24" s="1">
        <f t="shared" si="5"/>
        <v>3.347430204735702E-5</v>
      </c>
      <c r="F24" s="1"/>
      <c r="G24" s="1"/>
      <c r="H24" s="1">
        <f t="shared" si="1"/>
        <v>6.1620572830185019</v>
      </c>
      <c r="J24" s="1">
        <f t="shared" si="2"/>
        <v>0.57856980605072217</v>
      </c>
      <c r="L24" s="1">
        <f t="shared" si="3"/>
        <v>1.386731620520527E-4</v>
      </c>
      <c r="M24" s="1">
        <f t="shared" si="4"/>
        <v>4.1426752335528292</v>
      </c>
    </row>
    <row r="25" spans="1:13" ht="16" customHeight="1" x14ac:dyDescent="0.35">
      <c r="A25" s="23">
        <v>38581</v>
      </c>
      <c r="B25" s="1">
        <v>22</v>
      </c>
      <c r="C25" s="18">
        <v>1220.24</v>
      </c>
      <c r="D25" s="1">
        <f t="shared" si="0"/>
        <v>7.3810422031598329E-4</v>
      </c>
      <c r="E25" s="1">
        <f t="shared" si="5"/>
        <v>4.0055232211585696E-5</v>
      </c>
      <c r="F25" s="1"/>
      <c r="G25" s="1"/>
      <c r="H25" s="1">
        <f t="shared" si="1"/>
        <v>10.111650085555647</v>
      </c>
      <c r="J25" s="1">
        <f t="shared" si="2"/>
        <v>0.6328920303778971</v>
      </c>
      <c r="L25" s="1">
        <f t="shared" si="3"/>
        <v>5.4479784004826559E-7</v>
      </c>
      <c r="M25" s="1">
        <f t="shared" si="4"/>
        <v>1.3601165440021757E-2</v>
      </c>
    </row>
    <row r="26" spans="1:13" ht="16" customHeight="1" x14ac:dyDescent="0.35">
      <c r="A26" s="23">
        <v>38582</v>
      </c>
      <c r="B26" s="1">
        <v>23</v>
      </c>
      <c r="C26" s="18">
        <v>1219.02</v>
      </c>
      <c r="D26" s="1">
        <f t="shared" si="0"/>
        <v>-9.9980331738020985E-4</v>
      </c>
      <c r="E26" s="1">
        <f t="shared" si="5"/>
        <v>3.7583576061073974E-5</v>
      </c>
      <c r="F26" s="1"/>
      <c r="G26" s="1"/>
      <c r="H26" s="1">
        <f t="shared" si="1"/>
        <v>10.162346508304704</v>
      </c>
      <c r="J26" s="1">
        <f t="shared" si="2"/>
        <v>0.6130544515870836</v>
      </c>
      <c r="L26" s="1">
        <f t="shared" si="3"/>
        <v>9.9960667344447259E-7</v>
      </c>
      <c r="M26" s="1">
        <f t="shared" si="4"/>
        <v>2.659690157796837E-2</v>
      </c>
    </row>
    <row r="27" spans="1:13" ht="16" customHeight="1" x14ac:dyDescent="0.35">
      <c r="A27" s="23">
        <v>38583</v>
      </c>
      <c r="B27" s="1">
        <v>24</v>
      </c>
      <c r="C27" s="18">
        <v>1219.71</v>
      </c>
      <c r="D27" s="1">
        <f t="shared" si="0"/>
        <v>5.6602844908209432E-4</v>
      </c>
      <c r="E27" s="1">
        <f t="shared" si="5"/>
        <v>3.5294990921847911E-5</v>
      </c>
      <c r="F27" s="1"/>
      <c r="G27" s="1"/>
      <c r="H27" s="1">
        <f t="shared" si="1"/>
        <v>10.242692063112775</v>
      </c>
      <c r="J27" s="1">
        <f t="shared" si="2"/>
        <v>0.59409587544307951</v>
      </c>
      <c r="L27" s="1">
        <f t="shared" si="3"/>
        <v>3.2038820517028102E-7</v>
      </c>
      <c r="M27" s="1">
        <f t="shared" si="4"/>
        <v>9.0774412119754341E-3</v>
      </c>
    </row>
    <row r="28" spans="1:13" ht="16" customHeight="1" x14ac:dyDescent="0.35">
      <c r="A28" s="23">
        <v>38586</v>
      </c>
      <c r="B28" s="1">
        <v>25</v>
      </c>
      <c r="C28" s="18">
        <v>1221.73</v>
      </c>
      <c r="D28" s="1">
        <f t="shared" si="0"/>
        <v>1.6561313754908805E-3</v>
      </c>
      <c r="E28" s="1">
        <f t="shared" si="5"/>
        <v>3.3107083011155492E-5</v>
      </c>
      <c r="F28" s="1"/>
      <c r="G28" s="1"/>
      <c r="H28" s="1">
        <f t="shared" si="1"/>
        <v>10.232917861953641</v>
      </c>
      <c r="J28" s="1">
        <f t="shared" si="2"/>
        <v>0.57538754775503698</v>
      </c>
      <c r="L28" s="1">
        <f t="shared" si="3"/>
        <v>2.742771132885316E-6</v>
      </c>
      <c r="M28" s="1">
        <f t="shared" si="4"/>
        <v>8.2845448267403518E-2</v>
      </c>
    </row>
    <row r="29" spans="1:13" ht="16" customHeight="1" x14ac:dyDescent="0.35">
      <c r="A29" s="23">
        <v>38587</v>
      </c>
      <c r="B29" s="1">
        <v>26</v>
      </c>
      <c r="C29" s="18">
        <v>1217.5899999999999</v>
      </c>
      <c r="D29" s="1">
        <f t="shared" si="0"/>
        <v>-3.3886374239808304E-3</v>
      </c>
      <c r="E29" s="1">
        <f t="shared" si="5"/>
        <v>3.1207581287022397E-5</v>
      </c>
      <c r="F29" s="1"/>
      <c r="G29" s="1"/>
      <c r="H29" s="1">
        <f t="shared" si="1"/>
        <v>10.006898411403537</v>
      </c>
      <c r="J29" s="1">
        <f t="shared" si="2"/>
        <v>0.55863746103374057</v>
      </c>
      <c r="L29" s="1">
        <f t="shared" si="3"/>
        <v>1.1482863591203437E-5</v>
      </c>
      <c r="M29" s="1">
        <f t="shared" si="4"/>
        <v>0.36795109129391457</v>
      </c>
    </row>
    <row r="30" spans="1:13" ht="16" customHeight="1" x14ac:dyDescent="0.35">
      <c r="A30" s="23">
        <v>38588</v>
      </c>
      <c r="B30" s="1">
        <v>27</v>
      </c>
      <c r="C30" s="18">
        <v>1209.5899999999999</v>
      </c>
      <c r="D30" s="1">
        <f t="shared" si="0"/>
        <v>-6.5703561954352455E-3</v>
      </c>
      <c r="E30" s="1">
        <f t="shared" si="5"/>
        <v>2.9973661169831811E-5</v>
      </c>
      <c r="F30" s="1"/>
      <c r="G30" s="1"/>
      <c r="H30" s="1">
        <f t="shared" si="1"/>
        <v>8.9749410213326914</v>
      </c>
      <c r="J30" s="1">
        <f t="shared" si="2"/>
        <v>0.54748206518416487</v>
      </c>
      <c r="L30" s="1">
        <f t="shared" si="3"/>
        <v>4.3169580534894313E-5</v>
      </c>
      <c r="M30" s="1">
        <f t="shared" si="4"/>
        <v>1.4402505016085276</v>
      </c>
    </row>
    <row r="31" spans="1:13" ht="16" customHeight="1" x14ac:dyDescent="0.35">
      <c r="A31" s="23">
        <v>38589</v>
      </c>
      <c r="B31" s="1">
        <v>28</v>
      </c>
      <c r="C31" s="18">
        <v>1212.3699999999999</v>
      </c>
      <c r="D31" s="1">
        <f t="shared" si="0"/>
        <v>2.298299423771669E-3</v>
      </c>
      <c r="E31" s="1">
        <f t="shared" si="5"/>
        <v>3.0799158934640223E-5</v>
      </c>
      <c r="F31" s="1"/>
      <c r="G31" s="1"/>
      <c r="H31" s="1">
        <f t="shared" si="1"/>
        <v>10.216519133875194</v>
      </c>
      <c r="J31" s="1">
        <f t="shared" si="2"/>
        <v>0.55496989949582154</v>
      </c>
      <c r="L31" s="1">
        <f t="shared" si="3"/>
        <v>5.2821802413091855E-6</v>
      </c>
      <c r="M31" s="1">
        <f t="shared" si="4"/>
        <v>0.17150404179927936</v>
      </c>
    </row>
    <row r="32" spans="1:13" ht="16" customHeight="1" x14ac:dyDescent="0.35">
      <c r="A32" s="23">
        <v>38590</v>
      </c>
      <c r="B32" s="1">
        <v>29</v>
      </c>
      <c r="C32" s="18">
        <v>1205.0999999999999</v>
      </c>
      <c r="D32" s="1">
        <f t="shared" si="0"/>
        <v>-5.9965192144312233E-3</v>
      </c>
      <c r="E32" s="1">
        <f t="shared" si="5"/>
        <v>2.920289206658265E-5</v>
      </c>
      <c r="F32" s="1"/>
      <c r="G32" s="1"/>
      <c r="H32" s="1">
        <f t="shared" si="1"/>
        <v>9.2099180973420776</v>
      </c>
      <c r="J32" s="1">
        <f t="shared" si="2"/>
        <v>0.5403970028283156</v>
      </c>
      <c r="L32" s="1">
        <f t="shared" si="3"/>
        <v>3.5958242689042857E-5</v>
      </c>
      <c r="M32" s="1">
        <f t="shared" si="4"/>
        <v>1.2313247128763136</v>
      </c>
    </row>
    <row r="33" spans="1:13" ht="16" customHeight="1" x14ac:dyDescent="0.35">
      <c r="A33" s="23">
        <v>38593</v>
      </c>
      <c r="B33" s="1">
        <v>30</v>
      </c>
      <c r="C33" s="18">
        <v>1212.28</v>
      </c>
      <c r="D33" s="1">
        <f t="shared" si="0"/>
        <v>5.958011783254555E-3</v>
      </c>
      <c r="E33" s="1">
        <f t="shared" si="5"/>
        <v>2.9625486861614695E-5</v>
      </c>
      <c r="F33" s="1"/>
      <c r="G33" s="1"/>
      <c r="H33" s="1">
        <f t="shared" si="1"/>
        <v>9.2286537171989238</v>
      </c>
      <c r="J33" s="1">
        <f t="shared" si="2"/>
        <v>0.54429299886747295</v>
      </c>
      <c r="L33" s="1">
        <f t="shared" si="3"/>
        <v>3.5497904409400123E-5</v>
      </c>
      <c r="M33" s="1">
        <f t="shared" si="4"/>
        <v>1.198221807297764</v>
      </c>
    </row>
    <row r="34" spans="1:13" ht="16" customHeight="1" x14ac:dyDescent="0.35">
      <c r="A34" s="23">
        <v>38594</v>
      </c>
      <c r="B34" s="1">
        <v>31</v>
      </c>
      <c r="C34" s="18">
        <v>1208.4100000000001</v>
      </c>
      <c r="D34" s="1">
        <f t="shared" si="0"/>
        <v>-3.1923318045335163E-3</v>
      </c>
      <c r="E34" s="1">
        <f t="shared" si="5"/>
        <v>2.9992847969667025E-5</v>
      </c>
      <c r="F34" s="1"/>
      <c r="G34" s="1"/>
      <c r="H34" s="1">
        <f t="shared" si="1"/>
        <v>10.07477119006607</v>
      </c>
      <c r="J34" s="1">
        <f t="shared" si="2"/>
        <v>0.54765726480771737</v>
      </c>
      <c r="L34" s="1">
        <f t="shared" si="3"/>
        <v>1.0190982350236216E-5</v>
      </c>
      <c r="M34" s="1">
        <f t="shared" si="4"/>
        <v>0.33978041566918776</v>
      </c>
    </row>
    <row r="35" spans="1:13" ht="16" customHeight="1" x14ac:dyDescent="0.35">
      <c r="A35" s="23">
        <v>38595</v>
      </c>
      <c r="B35" s="1">
        <v>32</v>
      </c>
      <c r="C35" s="18">
        <v>1220.33</v>
      </c>
      <c r="D35" s="1">
        <f t="shared" si="0"/>
        <v>9.8642017196149019E-3</v>
      </c>
      <c r="E35" s="1">
        <f t="shared" si="5"/>
        <v>2.8754101706094416E-5</v>
      </c>
      <c r="F35" s="1"/>
      <c r="G35" s="1"/>
      <c r="H35" s="1">
        <f t="shared" si="1"/>
        <v>7.072778981826124</v>
      </c>
      <c r="J35" s="1">
        <f t="shared" si="2"/>
        <v>0.53622851198061461</v>
      </c>
      <c r="L35" s="1">
        <f t="shared" si="3"/>
        <v>9.7302475565253584E-5</v>
      </c>
      <c r="M35" s="1">
        <f t="shared" si="4"/>
        <v>3.3839511510328411</v>
      </c>
    </row>
    <row r="36" spans="1:13" ht="16" customHeight="1" x14ac:dyDescent="0.35">
      <c r="A36" s="23">
        <v>38596</v>
      </c>
      <c r="B36" s="1">
        <v>33</v>
      </c>
      <c r="C36" s="18">
        <v>1221.5899999999999</v>
      </c>
      <c r="D36" s="1">
        <f t="shared" si="0"/>
        <v>1.0325076004031623E-3</v>
      </c>
      <c r="E36" s="1">
        <f t="shared" si="5"/>
        <v>3.3042285639061266E-5</v>
      </c>
      <c r="F36" s="1"/>
      <c r="G36" s="1"/>
      <c r="H36" s="1">
        <f t="shared" si="1"/>
        <v>10.285458565687401</v>
      </c>
      <c r="J36" s="1">
        <f t="shared" si="2"/>
        <v>0.57482419607268853</v>
      </c>
      <c r="L36" s="1">
        <f t="shared" si="3"/>
        <v>1.0660719448902963E-6</v>
      </c>
      <c r="M36" s="1">
        <f t="shared" si="4"/>
        <v>3.2263868079090416E-2</v>
      </c>
    </row>
    <row r="37" spans="1:13" ht="16" customHeight="1" x14ac:dyDescent="0.35">
      <c r="A37" s="23">
        <v>38597</v>
      </c>
      <c r="B37" s="1">
        <v>34</v>
      </c>
      <c r="C37" s="18">
        <v>1218.02</v>
      </c>
      <c r="D37" s="1">
        <f t="shared" si="0"/>
        <v>-2.9224207794758769E-3</v>
      </c>
      <c r="E37" s="1">
        <f t="shared" si="5"/>
        <v>3.1041948095209569E-5</v>
      </c>
      <c r="F37" s="1"/>
      <c r="G37" s="1"/>
      <c r="H37" s="1">
        <f t="shared" si="1"/>
        <v>10.105042004765473</v>
      </c>
      <c r="J37" s="1">
        <f t="shared" si="2"/>
        <v>0.55715301394867789</v>
      </c>
      <c r="L37" s="1">
        <f t="shared" si="3"/>
        <v>8.5405432123123911E-6</v>
      </c>
      <c r="M37" s="1">
        <f t="shared" si="4"/>
        <v>0.27512909905388244</v>
      </c>
    </row>
    <row r="38" spans="1:13" ht="16" customHeight="1" x14ac:dyDescent="0.35">
      <c r="A38" s="23">
        <v>38601</v>
      </c>
      <c r="B38" s="1">
        <v>35</v>
      </c>
      <c r="C38" s="18">
        <v>1233.3900000000001</v>
      </c>
      <c r="D38" s="1">
        <f t="shared" si="0"/>
        <v>1.2618840413129603E-2</v>
      </c>
      <c r="E38" s="1">
        <f t="shared" si="5"/>
        <v>2.9634326623600746E-5</v>
      </c>
      <c r="F38" s="1"/>
      <c r="G38" s="1"/>
      <c r="H38" s="1">
        <f t="shared" si="1"/>
        <v>5.0532432339662039</v>
      </c>
      <c r="J38" s="1">
        <f t="shared" si="2"/>
        <v>0.54437419688667055</v>
      </c>
      <c r="L38" s="1">
        <f t="shared" si="3"/>
        <v>1.5923513337203288E-4</v>
      </c>
      <c r="M38" s="1">
        <f t="shared" si="4"/>
        <v>5.3733339513514773</v>
      </c>
    </row>
    <row r="39" spans="1:13" ht="16" customHeight="1" x14ac:dyDescent="0.35">
      <c r="A39" s="23">
        <v>38602</v>
      </c>
      <c r="B39" s="1">
        <v>36</v>
      </c>
      <c r="C39" s="18">
        <v>1236.3599999999999</v>
      </c>
      <c r="D39" s="1">
        <f t="shared" si="0"/>
        <v>2.4079974703863334E-3</v>
      </c>
      <c r="E39" s="1">
        <f t="shared" si="5"/>
        <v>3.7741770548383377E-5</v>
      </c>
      <c r="F39" s="1"/>
      <c r="G39" s="1"/>
      <c r="H39" s="1">
        <f t="shared" si="1"/>
        <v>10.031108239903096</v>
      </c>
      <c r="J39" s="1">
        <f t="shared" si="2"/>
        <v>0.61434331239448992</v>
      </c>
      <c r="L39" s="1">
        <f t="shared" si="3"/>
        <v>5.798451817386981E-6</v>
      </c>
      <c r="M39" s="1">
        <f t="shared" si="4"/>
        <v>0.1536348648496394</v>
      </c>
    </row>
    <row r="40" spans="1:13" ht="16" customHeight="1" x14ac:dyDescent="0.35">
      <c r="A40" s="23">
        <v>38603</v>
      </c>
      <c r="B40" s="1">
        <v>37</v>
      </c>
      <c r="C40" s="18">
        <v>1231.67</v>
      </c>
      <c r="D40" s="1">
        <f t="shared" si="0"/>
        <v>-3.7933935099807724E-3</v>
      </c>
      <c r="E40" s="1">
        <f t="shared" si="5"/>
        <v>3.5743490816331134E-5</v>
      </c>
      <c r="F40" s="1"/>
      <c r="G40" s="1"/>
      <c r="H40" s="1">
        <f t="shared" si="1"/>
        <v>9.8365562314136223</v>
      </c>
      <c r="J40" s="1">
        <f t="shared" si="2"/>
        <v>0.59785860214879516</v>
      </c>
      <c r="L40" s="1">
        <f t="shared" si="3"/>
        <v>1.4389834321564244E-5</v>
      </c>
      <c r="M40" s="1">
        <f t="shared" si="4"/>
        <v>0.40258614905597179</v>
      </c>
    </row>
    <row r="41" spans="1:13" ht="16" customHeight="1" x14ac:dyDescent="0.35">
      <c r="A41" s="23">
        <v>38604</v>
      </c>
      <c r="B41" s="1">
        <v>38</v>
      </c>
      <c r="C41" s="18">
        <v>1241.48</v>
      </c>
      <c r="D41" s="1">
        <f t="shared" si="0"/>
        <v>7.964795765099373E-3</v>
      </c>
      <c r="E41" s="1">
        <f t="shared" si="5"/>
        <v>3.4407669096050928E-5</v>
      </c>
      <c r="F41" s="1"/>
      <c r="G41" s="1"/>
      <c r="H41" s="1">
        <f t="shared" si="1"/>
        <v>8.4335150347007861</v>
      </c>
      <c r="J41" s="1">
        <f t="shared" si="2"/>
        <v>0.58658050680235641</v>
      </c>
      <c r="L41" s="1">
        <f t="shared" si="3"/>
        <v>6.3437971579744903E-5</v>
      </c>
      <c r="M41" s="1">
        <f t="shared" si="4"/>
        <v>1.8437160448926158</v>
      </c>
    </row>
    <row r="42" spans="1:13" ht="16" customHeight="1" x14ac:dyDescent="0.35">
      <c r="A42" s="23">
        <v>38607</v>
      </c>
      <c r="B42" s="1">
        <v>39</v>
      </c>
      <c r="C42" s="18">
        <v>1240.56</v>
      </c>
      <c r="D42" s="1">
        <f t="shared" si="0"/>
        <v>-7.4105100364087444E-4</v>
      </c>
      <c r="E42" s="1">
        <f t="shared" si="5"/>
        <v>3.622371913008264E-5</v>
      </c>
      <c r="F42" s="1"/>
      <c r="G42" s="1"/>
      <c r="H42" s="1">
        <f t="shared" si="1"/>
        <v>10.210636290858996</v>
      </c>
      <c r="J42" s="1">
        <f t="shared" si="2"/>
        <v>0.60186143862256736</v>
      </c>
      <c r="L42" s="1">
        <f t="shared" si="3"/>
        <v>5.4915658999714735E-7</v>
      </c>
      <c r="M42" s="1">
        <f t="shared" si="4"/>
        <v>1.5160138251543873E-2</v>
      </c>
    </row>
    <row r="43" spans="1:13" ht="16" customHeight="1" x14ac:dyDescent="0.35">
      <c r="A43" s="23">
        <v>38608</v>
      </c>
      <c r="B43" s="1">
        <v>40</v>
      </c>
      <c r="C43" s="18">
        <v>1231.2</v>
      </c>
      <c r="D43" s="1">
        <f t="shared" si="0"/>
        <v>-7.5449796865930709E-3</v>
      </c>
      <c r="E43" s="1">
        <f t="shared" si="5"/>
        <v>3.3992023798923806E-5</v>
      </c>
      <c r="F43" s="1"/>
      <c r="G43" s="1"/>
      <c r="H43" s="1">
        <f t="shared" si="1"/>
        <v>8.6146765291407483</v>
      </c>
      <c r="J43" s="1">
        <f t="shared" si="2"/>
        <v>0.58302679011280267</v>
      </c>
      <c r="L43" s="1">
        <f t="shared" si="3"/>
        <v>5.6926718471102074E-5</v>
      </c>
      <c r="M43" s="1">
        <f t="shared" si="4"/>
        <v>1.6747081258781769</v>
      </c>
    </row>
    <row r="44" spans="1:13" ht="16" customHeight="1" x14ac:dyDescent="0.35">
      <c r="A44" s="23">
        <v>38609</v>
      </c>
      <c r="B44" s="1">
        <v>41</v>
      </c>
      <c r="C44" s="18">
        <v>1227.1600000000001</v>
      </c>
      <c r="D44" s="1">
        <f t="shared" si="0"/>
        <v>-3.2813515269655325E-3</v>
      </c>
      <c r="E44" s="1">
        <f t="shared" si="5"/>
        <v>3.5426750600799562E-5</v>
      </c>
      <c r="F44" s="1"/>
      <c r="G44" s="1"/>
      <c r="H44" s="1">
        <f t="shared" si="1"/>
        <v>9.9441129180418244</v>
      </c>
      <c r="J44" s="1">
        <f t="shared" si="2"/>
        <v>0.5952037516750005</v>
      </c>
      <c r="L44" s="1">
        <f t="shared" si="3"/>
        <v>1.0767267843519032E-5</v>
      </c>
      <c r="M44" s="1">
        <f t="shared" si="4"/>
        <v>0.30393043846578527</v>
      </c>
    </row>
    <row r="45" spans="1:13" ht="16" customHeight="1" x14ac:dyDescent="0.35">
      <c r="A45" s="23">
        <v>38610</v>
      </c>
      <c r="B45" s="1">
        <v>42</v>
      </c>
      <c r="C45" s="18">
        <v>1227.73</v>
      </c>
      <c r="D45" s="1">
        <f t="shared" si="0"/>
        <v>4.6448710844546455E-4</v>
      </c>
      <c r="E45" s="1">
        <f t="shared" si="5"/>
        <v>3.3884126147412709E-5</v>
      </c>
      <c r="F45" s="1"/>
      <c r="G45" s="1"/>
      <c r="H45" s="1">
        <f t="shared" si="1"/>
        <v>10.286196671122292</v>
      </c>
      <c r="J45" s="1">
        <f t="shared" si="2"/>
        <v>0.58210073138085572</v>
      </c>
      <c r="L45" s="1">
        <f t="shared" si="3"/>
        <v>2.1574827391202874E-7</v>
      </c>
      <c r="M45" s="1">
        <f t="shared" si="4"/>
        <v>6.3672373598603971E-3</v>
      </c>
    </row>
    <row r="46" spans="1:13" ht="16" customHeight="1" x14ac:dyDescent="0.35">
      <c r="A46" s="23">
        <v>38611</v>
      </c>
      <c r="B46" s="1">
        <v>43</v>
      </c>
      <c r="C46" s="18">
        <v>1237.9100000000001</v>
      </c>
      <c r="D46" s="1">
        <f t="shared" si="0"/>
        <v>8.2917253793587057E-3</v>
      </c>
      <c r="E46" s="1">
        <f t="shared" si="5"/>
        <v>3.1777931807298372E-5</v>
      </c>
      <c r="F46" s="1"/>
      <c r="G46" s="1"/>
      <c r="H46" s="1">
        <f t="shared" si="1"/>
        <v>8.1932021534090591</v>
      </c>
      <c r="J46" s="1">
        <f t="shared" si="2"/>
        <v>0.56371918370140972</v>
      </c>
      <c r="L46" s="1">
        <f t="shared" si="3"/>
        <v>6.8752709766701272E-5</v>
      </c>
      <c r="M46" s="1">
        <f t="shared" si="4"/>
        <v>2.1635363240005123</v>
      </c>
    </row>
    <row r="47" spans="1:13" ht="16" customHeight="1" x14ac:dyDescent="0.35">
      <c r="A47" s="23">
        <v>38614</v>
      </c>
      <c r="B47" s="1">
        <v>44</v>
      </c>
      <c r="C47" s="18">
        <v>1231.02</v>
      </c>
      <c r="D47" s="1">
        <f t="shared" si="0"/>
        <v>-5.5658327342053135E-3</v>
      </c>
      <c r="E47" s="1">
        <f t="shared" si="5"/>
        <v>3.4090964777216783E-5</v>
      </c>
      <c r="F47" s="1"/>
      <c r="G47" s="1"/>
      <c r="H47" s="1">
        <f t="shared" si="1"/>
        <v>9.3777771642554164</v>
      </c>
      <c r="J47" s="1">
        <f t="shared" si="2"/>
        <v>0.58387468498999673</v>
      </c>
      <c r="L47" s="1">
        <f t="shared" si="3"/>
        <v>3.0978494025151395E-5</v>
      </c>
      <c r="M47" s="1">
        <f t="shared" si="4"/>
        <v>0.90870100707312707</v>
      </c>
    </row>
    <row r="48" spans="1:13" ht="16" customHeight="1" x14ac:dyDescent="0.35">
      <c r="A48" s="23">
        <v>38615</v>
      </c>
      <c r="B48" s="1">
        <v>45</v>
      </c>
      <c r="C48" s="18">
        <v>1221.3399999999999</v>
      </c>
      <c r="D48" s="1">
        <f t="shared" si="0"/>
        <v>-7.8633978326916407E-3</v>
      </c>
      <c r="E48" s="1">
        <f t="shared" si="5"/>
        <v>3.3896257794112285E-5</v>
      </c>
      <c r="F48" s="1"/>
      <c r="G48" s="1"/>
      <c r="H48" s="1">
        <f t="shared" si="1"/>
        <v>8.4680215159549928</v>
      </c>
      <c r="J48" s="1">
        <f t="shared" si="2"/>
        <v>0.58220492778842303</v>
      </c>
      <c r="L48" s="1">
        <f t="shared" si="3"/>
        <v>6.1833025475179599E-5</v>
      </c>
      <c r="M48" s="1">
        <f t="shared" si="4"/>
        <v>1.8241844232704614</v>
      </c>
    </row>
    <row r="49" spans="1:13" ht="16" customHeight="1" x14ac:dyDescent="0.35">
      <c r="A49" s="23">
        <v>38616</v>
      </c>
      <c r="B49" s="1">
        <v>46</v>
      </c>
      <c r="C49" s="18">
        <v>1210.2</v>
      </c>
      <c r="D49" s="1">
        <f t="shared" si="0"/>
        <v>-9.1211292514777817E-3</v>
      </c>
      <c r="E49" s="1">
        <f t="shared" si="5"/>
        <v>3.5643899518701106E-5</v>
      </c>
      <c r="F49" s="1"/>
      <c r="G49" s="1"/>
      <c r="H49" s="1">
        <f t="shared" si="1"/>
        <v>7.9078725833899881</v>
      </c>
      <c r="J49" s="1">
        <f t="shared" si="2"/>
        <v>0.59702512106862893</v>
      </c>
      <c r="L49" s="1">
        <f t="shared" si="3"/>
        <v>8.319499882216364E-5</v>
      </c>
      <c r="M49" s="1">
        <f t="shared" si="4"/>
        <v>2.334059963851995</v>
      </c>
    </row>
    <row r="50" spans="1:13" ht="16" customHeight="1" x14ac:dyDescent="0.35">
      <c r="A50" s="23">
        <v>38617</v>
      </c>
      <c r="B50" s="1">
        <v>47</v>
      </c>
      <c r="C50" s="18">
        <v>1214.6199999999999</v>
      </c>
      <c r="D50" s="1">
        <f t="shared" si="0"/>
        <v>3.6522888778712983E-3</v>
      </c>
      <c r="E50" s="1">
        <f t="shared" si="5"/>
        <v>3.8618555933556001E-5</v>
      </c>
      <c r="F50" s="1"/>
      <c r="G50" s="1"/>
      <c r="H50" s="1">
        <f t="shared" si="1"/>
        <v>9.8163682263763476</v>
      </c>
      <c r="J50" s="1">
        <f t="shared" si="2"/>
        <v>0.62143829889664837</v>
      </c>
      <c r="L50" s="1">
        <f t="shared" si="3"/>
        <v>1.3339214047422387E-5</v>
      </c>
      <c r="M50" s="1">
        <f t="shared" si="4"/>
        <v>0.34540944696049153</v>
      </c>
    </row>
    <row r="51" spans="1:13" ht="16" customHeight="1" x14ac:dyDescent="0.35">
      <c r="A51" s="23">
        <v>38618</v>
      </c>
      <c r="B51" s="1">
        <v>48</v>
      </c>
      <c r="C51" s="18">
        <v>1215.29</v>
      </c>
      <c r="D51" s="1">
        <f t="shared" si="0"/>
        <v>5.5161285010955918E-4</v>
      </c>
      <c r="E51" s="1">
        <f t="shared" si="5"/>
        <v>3.7037154922719189E-5</v>
      </c>
      <c r="F51" s="1"/>
      <c r="G51" s="1"/>
      <c r="H51" s="1">
        <f t="shared" si="1"/>
        <v>10.195373516344203</v>
      </c>
      <c r="J51" s="1">
        <f t="shared" si="2"/>
        <v>0.60858158797912365</v>
      </c>
      <c r="L51" s="1">
        <f t="shared" si="3"/>
        <v>3.0427673640599098E-7</v>
      </c>
      <c r="M51" s="1">
        <f t="shared" si="4"/>
        <v>8.2154457339092945E-3</v>
      </c>
    </row>
    <row r="52" spans="1:13" ht="16" customHeight="1" x14ac:dyDescent="0.35">
      <c r="A52" s="23">
        <v>38621</v>
      </c>
      <c r="B52" s="1">
        <v>49</v>
      </c>
      <c r="C52" s="18">
        <v>1215.6300000000001</v>
      </c>
      <c r="D52" s="1">
        <f t="shared" si="0"/>
        <v>2.7976861489862134E-4</v>
      </c>
      <c r="E52" s="1">
        <f t="shared" si="5"/>
        <v>3.4739254488584673E-5</v>
      </c>
      <c r="F52" s="1"/>
      <c r="G52" s="1"/>
      <c r="H52" s="1">
        <f t="shared" si="1"/>
        <v>10.265387172563869</v>
      </c>
      <c r="J52" s="1">
        <f t="shared" si="2"/>
        <v>0.58940015684240088</v>
      </c>
      <c r="L52" s="1">
        <f t="shared" si="3"/>
        <v>7.8270477882293098E-8</v>
      </c>
      <c r="M52" s="1">
        <f t="shared" si="4"/>
        <v>2.2530845590832353E-3</v>
      </c>
    </row>
    <row r="53" spans="1:13" ht="16" customHeight="1" x14ac:dyDescent="0.35">
      <c r="A53" s="23">
        <v>38622</v>
      </c>
      <c r="B53" s="1">
        <v>50</v>
      </c>
      <c r="C53" s="18">
        <v>1215.6600000000001</v>
      </c>
      <c r="D53" s="1">
        <f t="shared" si="0"/>
        <v>2.4678561733399728E-5</v>
      </c>
      <c r="E53" s="1">
        <f t="shared" si="5"/>
        <v>3.2570965638423208E-5</v>
      </c>
      <c r="F53" s="1"/>
      <c r="G53" s="1"/>
      <c r="H53" s="1">
        <f t="shared" si="1"/>
        <v>10.332070592423078</v>
      </c>
      <c r="J53" s="1">
        <f t="shared" si="2"/>
        <v>0.57070978297575381</v>
      </c>
      <c r="L53" s="1">
        <f t="shared" si="3"/>
        <v>6.0903140922922141E-10</v>
      </c>
      <c r="M53" s="1">
        <f t="shared" si="4"/>
        <v>1.8698598499970821E-5</v>
      </c>
    </row>
    <row r="54" spans="1:13" ht="16" customHeight="1" x14ac:dyDescent="0.35">
      <c r="A54" s="23">
        <v>38623</v>
      </c>
      <c r="B54" s="1">
        <v>51</v>
      </c>
      <c r="C54" s="18">
        <v>1216.8900000000001</v>
      </c>
      <c r="D54" s="1">
        <f t="shared" si="0"/>
        <v>1.0117960613987612E-3</v>
      </c>
      <c r="E54" s="1">
        <f t="shared" si="5"/>
        <v>3.0533460267688052E-5</v>
      </c>
      <c r="F54" s="1"/>
      <c r="G54" s="1"/>
      <c r="H54" s="1">
        <f t="shared" si="1"/>
        <v>10.363159240408347</v>
      </c>
      <c r="J54" s="1">
        <f t="shared" si="2"/>
        <v>0.55257090285037669</v>
      </c>
      <c r="L54" s="1">
        <f t="shared" si="3"/>
        <v>1.0237312698620458E-6</v>
      </c>
      <c r="M54" s="1">
        <f t="shared" si="4"/>
        <v>3.3528177313902632E-2</v>
      </c>
    </row>
    <row r="55" spans="1:13" ht="16" customHeight="1" x14ac:dyDescent="0.35">
      <c r="A55" s="23">
        <v>38624</v>
      </c>
      <c r="B55" s="1">
        <v>52</v>
      </c>
      <c r="C55" s="18">
        <v>1227.68</v>
      </c>
      <c r="D55" s="1">
        <f t="shared" si="0"/>
        <v>8.8668655342717603E-3</v>
      </c>
      <c r="E55" s="1">
        <f t="shared" si="5"/>
        <v>2.868741872606547E-5</v>
      </c>
      <c r="F55" s="1"/>
      <c r="G55" s="1"/>
      <c r="H55" s="1">
        <f t="shared" si="1"/>
        <v>7.7184322206532654</v>
      </c>
      <c r="J55" s="1">
        <f t="shared" si="2"/>
        <v>0.53560637343169726</v>
      </c>
      <c r="L55" s="1">
        <f t="shared" si="3"/>
        <v>7.8621304402856428E-5</v>
      </c>
      <c r="M55" s="1">
        <f t="shared" si="4"/>
        <v>2.7406196825725866</v>
      </c>
    </row>
    <row r="56" spans="1:13" ht="16" customHeight="1" x14ac:dyDescent="0.35">
      <c r="A56" s="23">
        <v>38625</v>
      </c>
      <c r="B56" s="1">
        <v>53</v>
      </c>
      <c r="C56" s="18">
        <v>1228.81</v>
      </c>
      <c r="D56" s="1">
        <f t="shared" si="0"/>
        <v>9.204352925842905E-4</v>
      </c>
      <c r="E56" s="1">
        <f t="shared" si="5"/>
        <v>3.1811135223115648E-5</v>
      </c>
      <c r="F56" s="1"/>
      <c r="G56" s="1"/>
      <c r="H56" s="1">
        <f t="shared" si="1"/>
        <v>10.329061945973002</v>
      </c>
      <c r="J56" s="1">
        <f t="shared" si="2"/>
        <v>0.56401360996979188</v>
      </c>
      <c r="L56" s="1">
        <f t="shared" si="3"/>
        <v>8.472011278347285E-7</v>
      </c>
      <c r="M56" s="1">
        <f t="shared" si="4"/>
        <v>2.6632219249412625E-2</v>
      </c>
    </row>
    <row r="57" spans="1:13" ht="16" customHeight="1" x14ac:dyDescent="0.35">
      <c r="A57" s="23">
        <v>38628</v>
      </c>
      <c r="B57" s="1">
        <v>54</v>
      </c>
      <c r="C57" s="18">
        <v>1226.7</v>
      </c>
      <c r="D57" s="1">
        <f t="shared" si="0"/>
        <v>-1.717108421969141E-3</v>
      </c>
      <c r="E57" s="1">
        <f t="shared" si="5"/>
        <v>2.9874122903003745E-5</v>
      </c>
      <c r="F57" s="1"/>
      <c r="G57" s="1"/>
      <c r="H57" s="1">
        <f t="shared" si="1"/>
        <v>10.319821743058725</v>
      </c>
      <c r="J57" s="1">
        <f t="shared" si="2"/>
        <v>0.54657225417142929</v>
      </c>
      <c r="L57" s="1">
        <f t="shared" si="3"/>
        <v>2.9484613327973538E-6</v>
      </c>
      <c r="M57" s="1">
        <f t="shared" si="4"/>
        <v>9.8696163980127954E-2</v>
      </c>
    </row>
    <row r="58" spans="1:13" ht="16" customHeight="1" x14ac:dyDescent="0.35">
      <c r="A58" s="23">
        <v>38629</v>
      </c>
      <c r="B58" s="1">
        <v>55</v>
      </c>
      <c r="C58" s="18">
        <v>1214.47</v>
      </c>
      <c r="D58" s="1">
        <f t="shared" si="0"/>
        <v>-9.969837776147402E-3</v>
      </c>
      <c r="E58" s="1">
        <f t="shared" si="5"/>
        <v>2.8189732992207425E-5</v>
      </c>
      <c r="F58" s="1"/>
      <c r="G58" s="1"/>
      <c r="H58" s="1">
        <f t="shared" si="1"/>
        <v>6.9505290722979662</v>
      </c>
      <c r="J58" s="1">
        <f t="shared" si="2"/>
        <v>0.53094004362269964</v>
      </c>
      <c r="L58" s="1">
        <f t="shared" si="3"/>
        <v>9.9397665282695779E-5</v>
      </c>
      <c r="M58" s="1">
        <f t="shared" si="4"/>
        <v>3.5260236523053474</v>
      </c>
    </row>
    <row r="59" spans="1:13" ht="16" customHeight="1" x14ac:dyDescent="0.35">
      <c r="A59" s="23">
        <v>38630</v>
      </c>
      <c r="B59" s="1">
        <v>56</v>
      </c>
      <c r="C59" s="18">
        <v>1196.3900000000001</v>
      </c>
      <c r="D59" s="1">
        <f t="shared" si="0"/>
        <v>-1.4887152420397315E-2</v>
      </c>
      <c r="E59" s="1">
        <f t="shared" si="5"/>
        <v>3.2644291050364237E-5</v>
      </c>
      <c r="F59" s="1"/>
      <c r="G59" s="1"/>
      <c r="H59" s="1">
        <f t="shared" si="1"/>
        <v>3.5406808106500289</v>
      </c>
      <c r="J59" s="1">
        <f t="shared" si="2"/>
        <v>0.57135182725151268</v>
      </c>
      <c r="L59" s="1">
        <f t="shared" si="3"/>
        <v>2.2162730718814163E-4</v>
      </c>
      <c r="M59" s="1">
        <f t="shared" si="4"/>
        <v>6.7891597598554299</v>
      </c>
    </row>
    <row r="60" spans="1:13" ht="16" customHeight="1" x14ac:dyDescent="0.35">
      <c r="A60" s="23">
        <v>38631</v>
      </c>
      <c r="B60" s="1">
        <v>57</v>
      </c>
      <c r="C60" s="18">
        <v>1191.49</v>
      </c>
      <c r="D60" s="1">
        <f t="shared" si="0"/>
        <v>-4.0956544270681723E-3</v>
      </c>
      <c r="E60" s="1">
        <f t="shared" si="5"/>
        <v>4.4466510714840648E-5</v>
      </c>
      <c r="F60" s="1"/>
      <c r="G60" s="1"/>
      <c r="H60" s="1">
        <f t="shared" si="1"/>
        <v>9.6435378481306646</v>
      </c>
      <c r="J60" s="1">
        <f t="shared" si="2"/>
        <v>0.66683214315778638</v>
      </c>
      <c r="L60" s="1">
        <f t="shared" si="3"/>
        <v>1.6774385185963118E-5</v>
      </c>
      <c r="M60" s="1">
        <f t="shared" si="4"/>
        <v>0.37723637218885009</v>
      </c>
    </row>
    <row r="61" spans="1:13" ht="16" customHeight="1" x14ac:dyDescent="0.35">
      <c r="A61" s="23">
        <v>38632</v>
      </c>
      <c r="B61" s="1">
        <v>58</v>
      </c>
      <c r="C61" s="18">
        <v>1195.9000000000001</v>
      </c>
      <c r="D61" s="1">
        <f t="shared" si="0"/>
        <v>3.701248017188631E-3</v>
      </c>
      <c r="E61" s="1">
        <f t="shared" si="5"/>
        <v>4.2734173081177484E-5</v>
      </c>
      <c r="F61" s="1"/>
      <c r="G61" s="1"/>
      <c r="H61" s="1">
        <f t="shared" si="1"/>
        <v>9.7399429848098684</v>
      </c>
      <c r="J61" s="1">
        <f t="shared" si="2"/>
        <v>0.65371379885372993</v>
      </c>
      <c r="L61" s="1">
        <f t="shared" si="3"/>
        <v>1.3699236884742772E-5</v>
      </c>
      <c r="M61" s="1">
        <f t="shared" si="4"/>
        <v>0.32056866664343348</v>
      </c>
    </row>
    <row r="62" spans="1:13" ht="16" customHeight="1" x14ac:dyDescent="0.35">
      <c r="A62" s="23">
        <v>38635</v>
      </c>
      <c r="B62" s="1">
        <v>59</v>
      </c>
      <c r="C62" s="18">
        <v>1187.33</v>
      </c>
      <c r="D62" s="1">
        <f t="shared" si="0"/>
        <v>-7.1661510159713717E-3</v>
      </c>
      <c r="E62" s="1">
        <f t="shared" si="5"/>
        <v>4.0917833175754139E-5</v>
      </c>
      <c r="F62" s="1"/>
      <c r="G62" s="1"/>
      <c r="H62" s="1">
        <f t="shared" si="1"/>
        <v>8.8488996089643432</v>
      </c>
      <c r="J62" s="1">
        <f t="shared" si="2"/>
        <v>0.6396704868583053</v>
      </c>
      <c r="L62" s="1">
        <f t="shared" si="3"/>
        <v>5.1353720383707522E-5</v>
      </c>
      <c r="M62" s="1">
        <f t="shared" si="4"/>
        <v>1.2550449620127286</v>
      </c>
    </row>
    <row r="63" spans="1:13" ht="16" customHeight="1" x14ac:dyDescent="0.35">
      <c r="A63" s="23">
        <v>38636</v>
      </c>
      <c r="B63" s="1">
        <v>60</v>
      </c>
      <c r="C63" s="18">
        <v>1184.8699999999999</v>
      </c>
      <c r="D63" s="1">
        <f t="shared" si="0"/>
        <v>-2.0718755527107348E-3</v>
      </c>
      <c r="E63" s="1">
        <f t="shared" si="5"/>
        <v>4.1570671475658181E-5</v>
      </c>
      <c r="F63" s="1"/>
      <c r="G63" s="1"/>
      <c r="H63" s="1">
        <f t="shared" si="1"/>
        <v>9.9848537089991165</v>
      </c>
      <c r="J63" s="1">
        <f t="shared" si="2"/>
        <v>0.64475322004359292</v>
      </c>
      <c r="L63" s="1">
        <f t="shared" si="3"/>
        <v>4.2926683059204124E-6</v>
      </c>
      <c r="M63" s="1">
        <f t="shared" si="4"/>
        <v>0.10326194294056558</v>
      </c>
    </row>
    <row r="64" spans="1:13" ht="16" customHeight="1" x14ac:dyDescent="0.35">
      <c r="A64" s="23">
        <v>38637</v>
      </c>
      <c r="B64" s="1">
        <v>61</v>
      </c>
      <c r="C64" s="18">
        <v>1177.68</v>
      </c>
      <c r="D64" s="1">
        <f t="shared" si="0"/>
        <v>-6.0681762556228343E-3</v>
      </c>
      <c r="E64" s="1">
        <f t="shared" si="5"/>
        <v>3.9238669631617388E-5</v>
      </c>
      <c r="F64" s="1"/>
      <c r="G64" s="1"/>
      <c r="H64" s="1">
        <f t="shared" si="1"/>
        <v>9.2074173601531371</v>
      </c>
      <c r="J64" s="1">
        <f t="shared" si="2"/>
        <v>0.62640777159624528</v>
      </c>
      <c r="L64" s="1">
        <f t="shared" si="3"/>
        <v>3.6822763069304759E-5</v>
      </c>
      <c r="M64" s="1">
        <f t="shared" si="4"/>
        <v>0.93843046706237054</v>
      </c>
    </row>
    <row r="65" spans="1:13" ht="16" customHeight="1" x14ac:dyDescent="0.35">
      <c r="A65" s="23">
        <v>38638</v>
      </c>
      <c r="B65" s="1">
        <v>62</v>
      </c>
      <c r="C65" s="18">
        <v>1176.8399999999999</v>
      </c>
      <c r="D65" s="1">
        <f t="shared" si="0"/>
        <v>-7.1326676176902508E-4</v>
      </c>
      <c r="E65" s="1">
        <f t="shared" si="5"/>
        <v>3.9087537648160802E-5</v>
      </c>
      <c r="F65" s="1"/>
      <c r="G65" s="1"/>
      <c r="H65" s="1">
        <f t="shared" si="1"/>
        <v>10.136691228040638</v>
      </c>
      <c r="J65" s="1">
        <f t="shared" si="2"/>
        <v>0.62520026909911675</v>
      </c>
      <c r="L65" s="1">
        <f t="shared" si="3"/>
        <v>5.0874947344447122E-7</v>
      </c>
      <c r="M65" s="1">
        <f t="shared" si="4"/>
        <v>1.3015643963656266E-2</v>
      </c>
    </row>
    <row r="66" spans="1:13" ht="16" customHeight="1" x14ac:dyDescent="0.35">
      <c r="A66" s="23">
        <v>38639</v>
      </c>
      <c r="B66" s="1">
        <v>63</v>
      </c>
      <c r="C66" s="18">
        <v>1186.57</v>
      </c>
      <c r="D66" s="1">
        <f t="shared" si="0"/>
        <v>8.2679038781822665E-3</v>
      </c>
      <c r="E66" s="1">
        <f t="shared" si="5"/>
        <v>3.6674162533762729E-5</v>
      </c>
      <c r="F66" s="1"/>
      <c r="G66" s="1"/>
      <c r="H66" s="1">
        <f t="shared" si="1"/>
        <v>8.3495036307935049</v>
      </c>
      <c r="J66" s="1">
        <f t="shared" si="2"/>
        <v>0.60559196274193339</v>
      </c>
      <c r="L66" s="1">
        <f t="shared" si="3"/>
        <v>6.8358234538861367E-5</v>
      </c>
      <c r="M66" s="1">
        <f t="shared" si="4"/>
        <v>1.8639344382010046</v>
      </c>
    </row>
    <row r="67" spans="1:13" ht="16" customHeight="1" x14ac:dyDescent="0.35">
      <c r="A67" s="23">
        <v>38642</v>
      </c>
      <c r="B67" s="1">
        <v>64</v>
      </c>
      <c r="C67" s="18">
        <v>1190.0999999999999</v>
      </c>
      <c r="D67" s="1">
        <f t="shared" si="0"/>
        <v>2.974961443488351E-3</v>
      </c>
      <c r="E67" s="1">
        <f t="shared" si="5"/>
        <v>3.8656224555866764E-5</v>
      </c>
      <c r="F67" s="1"/>
      <c r="G67" s="1"/>
      <c r="H67" s="1">
        <f t="shared" si="1"/>
        <v>9.9318513760916147</v>
      </c>
      <c r="J67" s="1">
        <f t="shared" si="2"/>
        <v>0.62174130115239057</v>
      </c>
      <c r="L67" s="1">
        <f t="shared" si="3"/>
        <v>8.8503955902422924E-6</v>
      </c>
      <c r="M67" s="1">
        <f t="shared" si="4"/>
        <v>0.22895137049536537</v>
      </c>
    </row>
    <row r="68" spans="1:13" ht="16" customHeight="1" x14ac:dyDescent="0.35">
      <c r="A68" s="23">
        <v>38643</v>
      </c>
      <c r="B68" s="1">
        <v>65</v>
      </c>
      <c r="C68" s="18">
        <v>1178.1400000000001</v>
      </c>
      <c r="D68" s="1">
        <f t="shared" ref="D68:D131" si="6">(C68-C67)/C67</f>
        <v>-1.0049575665910268E-2</v>
      </c>
      <c r="E68" s="1">
        <f t="shared" si="5"/>
        <v>3.6791659874263149E-5</v>
      </c>
      <c r="F68" s="1"/>
      <c r="G68" s="1"/>
      <c r="H68" s="1">
        <f t="shared" si="1"/>
        <v>7.4652158694452755</v>
      </c>
      <c r="J68" s="1">
        <f t="shared" si="2"/>
        <v>0.60656129017819094</v>
      </c>
      <c r="L68" s="1">
        <f t="shared" si="3"/>
        <v>1.009939710648558E-4</v>
      </c>
      <c r="M68" s="1">
        <f t="shared" si="4"/>
        <v>2.7450235028809904</v>
      </c>
    </row>
    <row r="69" spans="1:13" ht="16" customHeight="1" x14ac:dyDescent="0.35">
      <c r="A69" s="23">
        <v>38644</v>
      </c>
      <c r="B69" s="1">
        <v>66</v>
      </c>
      <c r="C69" s="18">
        <v>1195.76</v>
      </c>
      <c r="D69" s="1">
        <f t="shared" si="6"/>
        <v>1.495577775137071E-2</v>
      </c>
      <c r="E69" s="1">
        <f t="shared" si="5"/>
        <v>4.0807966955048127E-5</v>
      </c>
      <c r="F69" s="1"/>
      <c r="G69" s="1"/>
      <c r="H69" s="1">
        <f t="shared" ref="H69:H132" si="7">-LN(E69)-D69*D69/E69</f>
        <v>4.6254660718149587</v>
      </c>
      <c r="J69" s="1">
        <f t="shared" ref="J69:J132" si="8">SQRT(E69)*100</f>
        <v>0.63881113762244413</v>
      </c>
      <c r="L69" s="1">
        <f t="shared" ref="L69:L132" si="9">D69*D69</f>
        <v>2.2367528814839515E-4</v>
      </c>
      <c r="M69" s="1">
        <f t="shared" ref="M69:M132" si="10">L69/E69</f>
        <v>5.4811671552955303</v>
      </c>
    </row>
    <row r="70" spans="1:13" ht="16" customHeight="1" x14ac:dyDescent="0.35">
      <c r="A70" s="23">
        <v>38645</v>
      </c>
      <c r="B70" s="1">
        <v>67</v>
      </c>
      <c r="C70" s="18">
        <v>1177.8</v>
      </c>
      <c r="D70" s="1">
        <f t="shared" si="6"/>
        <v>-1.5019736401953599E-2</v>
      </c>
      <c r="E70" s="1">
        <f t="shared" ref="E70:E133" si="11">$D$1283*E69+(1-$D$1283)*D69*D69</f>
        <v>5.2247606795625048E-5</v>
      </c>
      <c r="F70" s="1"/>
      <c r="G70" s="1"/>
      <c r="H70" s="1">
        <f t="shared" si="7"/>
        <v>5.5417592489287388</v>
      </c>
      <c r="J70" s="1">
        <f t="shared" si="8"/>
        <v>0.72282506040967509</v>
      </c>
      <c r="L70" s="1">
        <f t="shared" si="9"/>
        <v>2.2559248158417005E-4</v>
      </c>
      <c r="M70" s="1">
        <f t="shared" si="10"/>
        <v>4.3177572221941469</v>
      </c>
    </row>
    <row r="71" spans="1:13" ht="16" customHeight="1" x14ac:dyDescent="0.35">
      <c r="A71" s="23">
        <v>38646</v>
      </c>
      <c r="B71" s="1">
        <v>68</v>
      </c>
      <c r="C71" s="18">
        <v>1179.5899999999999</v>
      </c>
      <c r="D71" s="1">
        <f t="shared" si="6"/>
        <v>1.5197826456104294E-3</v>
      </c>
      <c r="E71" s="1">
        <f t="shared" si="11"/>
        <v>6.309155049672085E-5</v>
      </c>
      <c r="F71" s="1"/>
      <c r="G71" s="1"/>
      <c r="H71" s="1">
        <f t="shared" si="7"/>
        <v>9.6343143755567713</v>
      </c>
      <c r="J71" s="1">
        <f t="shared" si="8"/>
        <v>0.79430189787461059</v>
      </c>
      <c r="L71" s="1">
        <f t="shared" si="9"/>
        <v>2.3097392898986361E-6</v>
      </c>
      <c r="M71" s="1">
        <f t="shared" si="10"/>
        <v>3.6609328376209165E-2</v>
      </c>
    </row>
    <row r="72" spans="1:13" ht="16" customHeight="1" x14ac:dyDescent="0.35">
      <c r="A72" s="23">
        <v>38649</v>
      </c>
      <c r="B72" s="1">
        <v>69</v>
      </c>
      <c r="C72" s="18">
        <v>1199.3800000000001</v>
      </c>
      <c r="D72" s="1">
        <f t="shared" si="6"/>
        <v>1.677701574275824E-2</v>
      </c>
      <c r="E72" s="1">
        <f t="shared" si="11"/>
        <v>5.9289219798559535E-5</v>
      </c>
      <c r="F72" s="1"/>
      <c r="G72" s="1"/>
      <c r="H72" s="1">
        <f t="shared" si="7"/>
        <v>4.985706416752353</v>
      </c>
      <c r="J72" s="1">
        <f t="shared" si="8"/>
        <v>0.76999493374021322</v>
      </c>
      <c r="L72" s="1">
        <f t="shared" si="9"/>
        <v>2.8146825723275782E-4</v>
      </c>
      <c r="M72" s="1">
        <f t="shared" si="10"/>
        <v>4.7473766426522657</v>
      </c>
    </row>
    <row r="73" spans="1:13" ht="16" customHeight="1" x14ac:dyDescent="0.35">
      <c r="A73" s="23">
        <v>38650</v>
      </c>
      <c r="B73" s="1">
        <v>70</v>
      </c>
      <c r="C73" s="18">
        <v>1196.54</v>
      </c>
      <c r="D73" s="1">
        <f t="shared" si="6"/>
        <v>-2.3678900765396666E-3</v>
      </c>
      <c r="E73" s="1">
        <f t="shared" si="11"/>
        <v>7.3188084569952893E-5</v>
      </c>
      <c r="F73" s="1"/>
      <c r="G73" s="1"/>
      <c r="H73" s="1">
        <f t="shared" si="7"/>
        <v>9.4458684177359729</v>
      </c>
      <c r="J73" s="1">
        <f t="shared" si="8"/>
        <v>0.85550034815862519</v>
      </c>
      <c r="L73" s="1">
        <f t="shared" si="9"/>
        <v>5.6069034145750282E-6</v>
      </c>
      <c r="M73" s="1">
        <f t="shared" si="10"/>
        <v>7.6609511609993991E-2</v>
      </c>
    </row>
    <row r="74" spans="1:13" ht="16" customHeight="1" x14ac:dyDescent="0.35">
      <c r="A74" s="23">
        <v>38651</v>
      </c>
      <c r="B74" s="1">
        <v>71</v>
      </c>
      <c r="C74" s="18">
        <v>1191.3800000000001</v>
      </c>
      <c r="D74" s="1">
        <f t="shared" si="6"/>
        <v>-4.3124341852339701E-3</v>
      </c>
      <c r="E74" s="1">
        <f t="shared" si="11"/>
        <v>6.8960405357651773E-5</v>
      </c>
      <c r="F74" s="1"/>
      <c r="G74" s="1"/>
      <c r="H74" s="1">
        <f t="shared" si="7"/>
        <v>9.3123002796006311</v>
      </c>
      <c r="J74" s="1">
        <f t="shared" si="8"/>
        <v>0.83042402035136109</v>
      </c>
      <c r="L74" s="1">
        <f t="shared" si="9"/>
        <v>1.8597088601974575E-5</v>
      </c>
      <c r="M74" s="1">
        <f t="shared" si="10"/>
        <v>0.26967777386927821</v>
      </c>
    </row>
    <row r="75" spans="1:13" ht="16" customHeight="1" x14ac:dyDescent="0.35">
      <c r="A75" s="23">
        <v>38652</v>
      </c>
      <c r="B75" s="1">
        <v>72</v>
      </c>
      <c r="C75" s="18">
        <v>1178.9000000000001</v>
      </c>
      <c r="D75" s="1">
        <f t="shared" si="6"/>
        <v>-1.0475247192331597E-2</v>
      </c>
      <c r="E75" s="1">
        <f t="shared" si="11"/>
        <v>6.5809824919867136E-5</v>
      </c>
      <c r="F75" s="1"/>
      <c r="G75" s="1"/>
      <c r="H75" s="1">
        <f t="shared" si="7"/>
        <v>7.9613489881755797</v>
      </c>
      <c r="J75" s="1">
        <f t="shared" si="8"/>
        <v>0.81123254939546863</v>
      </c>
      <c r="L75" s="1">
        <f t="shared" si="9"/>
        <v>1.0973080374045101E-4</v>
      </c>
      <c r="M75" s="1">
        <f t="shared" si="10"/>
        <v>1.6673924277121834</v>
      </c>
    </row>
    <row r="76" spans="1:13" ht="16" customHeight="1" x14ac:dyDescent="0.35">
      <c r="A76" s="23">
        <v>38653</v>
      </c>
      <c r="B76" s="1">
        <v>73</v>
      </c>
      <c r="C76" s="18">
        <v>1198.4100000000001</v>
      </c>
      <c r="D76" s="1">
        <f t="shared" si="6"/>
        <v>1.6549325642548129E-2</v>
      </c>
      <c r="E76" s="1">
        <f t="shared" si="11"/>
        <v>6.855739171241534E-5</v>
      </c>
      <c r="F76" s="1"/>
      <c r="G76" s="1"/>
      <c r="H76" s="1">
        <f t="shared" si="7"/>
        <v>5.5929356077168055</v>
      </c>
      <c r="J76" s="1">
        <f t="shared" si="8"/>
        <v>0.8279939112844692</v>
      </c>
      <c r="L76" s="1">
        <f t="shared" si="9"/>
        <v>2.7388017922310104E-4</v>
      </c>
      <c r="M76" s="1">
        <f t="shared" si="10"/>
        <v>3.9949037205495519</v>
      </c>
    </row>
    <row r="77" spans="1:13" ht="16" customHeight="1" x14ac:dyDescent="0.35">
      <c r="A77" s="23">
        <v>38656</v>
      </c>
      <c r="B77" s="1">
        <v>74</v>
      </c>
      <c r="C77" s="18">
        <v>1207.01</v>
      </c>
      <c r="D77" s="1">
        <f t="shared" si="6"/>
        <v>7.1761750986723315E-3</v>
      </c>
      <c r="E77" s="1">
        <f t="shared" si="11"/>
        <v>8.1401779243537564E-5</v>
      </c>
      <c r="F77" s="1"/>
      <c r="G77" s="1"/>
      <c r="H77" s="1">
        <f t="shared" si="7"/>
        <v>8.7834799696989432</v>
      </c>
      <c r="J77" s="1">
        <f t="shared" si="8"/>
        <v>0.90222934580702685</v>
      </c>
      <c r="L77" s="1">
        <f t="shared" si="9"/>
        <v>5.1497489046804848E-5</v>
      </c>
      <c r="M77" s="1">
        <f t="shared" si="10"/>
        <v>0.6326334574670025</v>
      </c>
    </row>
    <row r="78" spans="1:13" ht="16" customHeight="1" x14ac:dyDescent="0.35">
      <c r="A78" s="23">
        <v>38657</v>
      </c>
      <c r="B78" s="1">
        <v>75</v>
      </c>
      <c r="C78" s="18">
        <v>1202.76</v>
      </c>
      <c r="D78" s="1">
        <f t="shared" si="6"/>
        <v>-3.5210975882552756E-3</v>
      </c>
      <c r="E78" s="1">
        <f t="shared" si="11"/>
        <v>7.9531055117945874E-5</v>
      </c>
      <c r="F78" s="1"/>
      <c r="G78" s="1"/>
      <c r="H78" s="1">
        <f t="shared" si="7"/>
        <v>9.283472579257996</v>
      </c>
      <c r="J78" s="1">
        <f t="shared" si="8"/>
        <v>0.89180185645661159</v>
      </c>
      <c r="L78" s="1">
        <f t="shared" si="9"/>
        <v>1.2398128226017119E-5</v>
      </c>
      <c r="M78" s="1">
        <f t="shared" si="10"/>
        <v>0.15589040290777595</v>
      </c>
    </row>
    <row r="79" spans="1:13" ht="16" customHeight="1" x14ac:dyDescent="0.35">
      <c r="A79" s="23">
        <v>38658</v>
      </c>
      <c r="B79" s="1">
        <v>76</v>
      </c>
      <c r="C79" s="18">
        <v>1214.76</v>
      </c>
      <c r="D79" s="1">
        <f t="shared" si="6"/>
        <v>9.9770527786091981E-3</v>
      </c>
      <c r="E79" s="1">
        <f t="shared" si="11"/>
        <v>7.5331417369244676E-5</v>
      </c>
      <c r="F79" s="1"/>
      <c r="G79" s="1"/>
      <c r="H79" s="1">
        <f t="shared" si="7"/>
        <v>8.1722312383436275</v>
      </c>
      <c r="J79" s="1">
        <f t="shared" si="8"/>
        <v>0.86793673369229329</v>
      </c>
      <c r="L79" s="1">
        <f t="shared" si="9"/>
        <v>9.9541582147153523E-5</v>
      </c>
      <c r="M79" s="1">
        <f t="shared" si="10"/>
        <v>1.3213820424915177</v>
      </c>
    </row>
    <row r="80" spans="1:13" ht="16" customHeight="1" x14ac:dyDescent="0.35">
      <c r="A80" s="23">
        <v>38659</v>
      </c>
      <c r="B80" s="1">
        <v>77</v>
      </c>
      <c r="C80" s="18">
        <v>1219.94</v>
      </c>
      <c r="D80" s="1">
        <f t="shared" si="6"/>
        <v>4.2642168000263953E-3</v>
      </c>
      <c r="E80" s="1">
        <f t="shared" si="11"/>
        <v>7.6845933816103274E-5</v>
      </c>
      <c r="F80" s="1"/>
      <c r="G80" s="1"/>
      <c r="H80" s="1">
        <f t="shared" si="7"/>
        <v>9.237084615886646</v>
      </c>
      <c r="J80" s="1">
        <f t="shared" si="8"/>
        <v>0.87661812561743935</v>
      </c>
      <c r="L80" s="1">
        <f t="shared" si="9"/>
        <v>1.818354491762735E-5</v>
      </c>
      <c r="M80" s="1">
        <f t="shared" si="10"/>
        <v>0.23662338414862152</v>
      </c>
    </row>
    <row r="81" spans="1:13" ht="16" customHeight="1" x14ac:dyDescent="0.35">
      <c r="A81" s="23">
        <v>38660</v>
      </c>
      <c r="B81" s="1">
        <v>78</v>
      </c>
      <c r="C81" s="18">
        <v>1220.1400000000001</v>
      </c>
      <c r="D81" s="1">
        <f t="shared" si="6"/>
        <v>1.6394248897490487E-4</v>
      </c>
      <c r="E81" s="1">
        <f t="shared" si="11"/>
        <v>7.3176187921609147E-5</v>
      </c>
      <c r="F81" s="1"/>
      <c r="G81" s="1"/>
      <c r="H81" s="1">
        <f t="shared" si="7"/>
        <v>9.5222731980157427</v>
      </c>
      <c r="J81" s="1">
        <f t="shared" si="8"/>
        <v>0.8554308149792661</v>
      </c>
      <c r="L81" s="1">
        <f t="shared" si="9"/>
        <v>2.6877139691286807E-8</v>
      </c>
      <c r="M81" s="1">
        <f t="shared" si="10"/>
        <v>3.6729352067477552E-4</v>
      </c>
    </row>
    <row r="82" spans="1:13" ht="16" customHeight="1" x14ac:dyDescent="0.35">
      <c r="A82" s="23">
        <v>38663</v>
      </c>
      <c r="B82" s="1">
        <v>79</v>
      </c>
      <c r="C82" s="18">
        <v>1222.81</v>
      </c>
      <c r="D82" s="1">
        <f t="shared" si="6"/>
        <v>2.188273476814009E-3</v>
      </c>
      <c r="E82" s="1">
        <f t="shared" si="11"/>
        <v>6.8600182955435809E-5</v>
      </c>
      <c r="F82" s="1"/>
      <c r="G82" s="1"/>
      <c r="H82" s="1">
        <f t="shared" si="7"/>
        <v>9.5174117405273524</v>
      </c>
      <c r="J82" s="1">
        <f t="shared" si="8"/>
        <v>0.82825227410153124</v>
      </c>
      <c r="L82" s="1">
        <f t="shared" si="9"/>
        <v>4.7885408093276714E-6</v>
      </c>
      <c r="M82" s="1">
        <f t="shared" si="10"/>
        <v>6.9803615719777501E-2</v>
      </c>
    </row>
    <row r="83" spans="1:13" ht="16" customHeight="1" x14ac:dyDescent="0.35">
      <c r="A83" s="23">
        <v>38664</v>
      </c>
      <c r="B83" s="1">
        <v>80</v>
      </c>
      <c r="C83" s="18">
        <v>1218.5899999999999</v>
      </c>
      <c r="D83" s="1">
        <f t="shared" si="6"/>
        <v>-3.451067622934084E-3</v>
      </c>
      <c r="E83" s="1">
        <f t="shared" si="11"/>
        <v>6.4608314976927816E-5</v>
      </c>
      <c r="F83" s="1"/>
      <c r="G83" s="1"/>
      <c r="H83" s="1">
        <f t="shared" si="7"/>
        <v>9.4628278901974152</v>
      </c>
      <c r="J83" s="1">
        <f t="shared" si="8"/>
        <v>0.80379297693453267</v>
      </c>
      <c r="L83" s="1">
        <f t="shared" si="9"/>
        <v>1.1909867738063909E-5</v>
      </c>
      <c r="M83" s="1">
        <f t="shared" si="10"/>
        <v>0.18433955044822056</v>
      </c>
    </row>
    <row r="84" spans="1:13" ht="16" customHeight="1" x14ac:dyDescent="0.35">
      <c r="A84" s="23">
        <v>38665</v>
      </c>
      <c r="B84" s="1">
        <v>81</v>
      </c>
      <c r="C84" s="18">
        <v>1220.6500000000001</v>
      </c>
      <c r="D84" s="1">
        <f t="shared" si="6"/>
        <v>1.6904783397206386E-3</v>
      </c>
      <c r="E84" s="1">
        <f t="shared" si="11"/>
        <v>6.1311655668768272E-5</v>
      </c>
      <c r="F84" s="1"/>
      <c r="G84" s="1"/>
      <c r="H84" s="1">
        <f t="shared" si="7"/>
        <v>9.6529309057105319</v>
      </c>
      <c r="J84" s="1">
        <f t="shared" si="8"/>
        <v>0.78301759666541504</v>
      </c>
      <c r="L84" s="1">
        <f t="shared" si="9"/>
        <v>2.8577170170646468E-6</v>
      </c>
      <c r="M84" s="1">
        <f t="shared" si="10"/>
        <v>4.6609685970694606E-2</v>
      </c>
    </row>
    <row r="85" spans="1:13" ht="16" customHeight="1" x14ac:dyDescent="0.35">
      <c r="A85" s="23">
        <v>38666</v>
      </c>
      <c r="B85" s="1">
        <v>82</v>
      </c>
      <c r="C85" s="18">
        <v>1230.96</v>
      </c>
      <c r="D85" s="1">
        <f t="shared" si="6"/>
        <v>8.4463195838282434E-3</v>
      </c>
      <c r="E85" s="1">
        <f t="shared" si="11"/>
        <v>5.765494980642529E-5</v>
      </c>
      <c r="F85" s="1"/>
      <c r="G85" s="1"/>
      <c r="H85" s="1">
        <f t="shared" si="7"/>
        <v>8.5236677634521225</v>
      </c>
      <c r="J85" s="1">
        <f t="shared" si="8"/>
        <v>0.75930856577826966</v>
      </c>
      <c r="L85" s="1">
        <f t="shared" si="9"/>
        <v>7.1340314512160515E-5</v>
      </c>
      <c r="M85" s="1">
        <f t="shared" si="10"/>
        <v>1.2373666918743909</v>
      </c>
    </row>
    <row r="86" spans="1:13" ht="16" customHeight="1" x14ac:dyDescent="0.35">
      <c r="A86" s="23">
        <v>38667</v>
      </c>
      <c r="B86" s="1">
        <v>83</v>
      </c>
      <c r="C86" s="18">
        <v>1234.72</v>
      </c>
      <c r="D86" s="1">
        <f t="shared" si="6"/>
        <v>3.0545265483849929E-3</v>
      </c>
      <c r="E86" s="1">
        <f t="shared" si="11"/>
        <v>5.8511065827040185E-5</v>
      </c>
      <c r="F86" s="1"/>
      <c r="G86" s="1"/>
      <c r="H86" s="1">
        <f t="shared" si="7"/>
        <v>9.5868353820761296</v>
      </c>
      <c r="J86" s="1">
        <f t="shared" si="8"/>
        <v>0.76492526319268728</v>
      </c>
      <c r="L86" s="1">
        <f t="shared" si="9"/>
        <v>9.3301324347887388E-6</v>
      </c>
      <c r="M86" s="1">
        <f t="shared" si="10"/>
        <v>0.15945928010213975</v>
      </c>
    </row>
    <row r="87" spans="1:13" ht="16" customHeight="1" x14ac:dyDescent="0.35">
      <c r="A87" s="23">
        <v>38670</v>
      </c>
      <c r="B87" s="1">
        <v>84</v>
      </c>
      <c r="C87" s="18">
        <v>1233.76</v>
      </c>
      <c r="D87" s="1">
        <f t="shared" si="6"/>
        <v>-7.7750421148117495E-4</v>
      </c>
      <c r="E87" s="1">
        <f t="shared" si="11"/>
        <v>5.5434451802405863E-5</v>
      </c>
      <c r="F87" s="1"/>
      <c r="G87" s="1"/>
      <c r="H87" s="1">
        <f t="shared" si="7"/>
        <v>9.7894042819653233</v>
      </c>
      <c r="J87" s="1">
        <f t="shared" si="8"/>
        <v>0.74454316061868342</v>
      </c>
      <c r="L87" s="1">
        <f t="shared" si="9"/>
        <v>6.0451279887096358E-7</v>
      </c>
      <c r="M87" s="1">
        <f t="shared" si="10"/>
        <v>1.090500183939273E-2</v>
      </c>
    </row>
    <row r="88" spans="1:13" ht="16" customHeight="1" x14ac:dyDescent="0.35">
      <c r="A88" s="23">
        <v>38671</v>
      </c>
      <c r="B88" s="1">
        <v>85</v>
      </c>
      <c r="C88" s="18">
        <v>1229.01</v>
      </c>
      <c r="D88" s="1">
        <f t="shared" si="6"/>
        <v>-3.8500194527298663E-3</v>
      </c>
      <c r="E88" s="1">
        <f t="shared" si="11"/>
        <v>5.2004452661017121E-5</v>
      </c>
      <c r="F88" s="1"/>
      <c r="G88" s="1"/>
      <c r="H88" s="1">
        <f t="shared" si="7"/>
        <v>9.5791546638025231</v>
      </c>
      <c r="J88" s="1">
        <f t="shared" si="8"/>
        <v>0.72114112808116226</v>
      </c>
      <c r="L88" s="1">
        <f t="shared" si="9"/>
        <v>1.4822649786398378E-5</v>
      </c>
      <c r="M88" s="1">
        <f t="shared" si="10"/>
        <v>0.28502655114971598</v>
      </c>
    </row>
    <row r="89" spans="1:13" ht="16" customHeight="1" x14ac:dyDescent="0.35">
      <c r="A89" s="23">
        <v>38672</v>
      </c>
      <c r="B89" s="1">
        <v>86</v>
      </c>
      <c r="C89" s="18">
        <v>1231.21</v>
      </c>
      <c r="D89" s="1">
        <f t="shared" si="6"/>
        <v>1.7900586651044706E-3</v>
      </c>
      <c r="E89" s="1">
        <f t="shared" si="11"/>
        <v>4.9678468823482559E-5</v>
      </c>
      <c r="F89" s="1"/>
      <c r="G89" s="1"/>
      <c r="H89" s="1">
        <f t="shared" si="7"/>
        <v>9.845437959574344</v>
      </c>
      <c r="J89" s="1">
        <f t="shared" si="8"/>
        <v>0.70482954551779786</v>
      </c>
      <c r="L89" s="1">
        <f t="shared" si="9"/>
        <v>3.204310024515599E-6</v>
      </c>
      <c r="M89" s="1">
        <f t="shared" si="10"/>
        <v>6.4500982023039943E-2</v>
      </c>
    </row>
    <row r="90" spans="1:13" ht="16" customHeight="1" x14ac:dyDescent="0.35">
      <c r="A90" s="23">
        <v>38673</v>
      </c>
      <c r="B90" s="1">
        <v>87</v>
      </c>
      <c r="C90" s="18">
        <v>1242.8</v>
      </c>
      <c r="D90" s="1">
        <f t="shared" si="6"/>
        <v>9.4135037889555139E-3</v>
      </c>
      <c r="E90" s="1">
        <f t="shared" si="11"/>
        <v>4.6771182627761204E-5</v>
      </c>
      <c r="F90" s="1"/>
      <c r="G90" s="1"/>
      <c r="H90" s="1">
        <f t="shared" si="7"/>
        <v>8.0756139880595512</v>
      </c>
      <c r="J90" s="1">
        <f t="shared" si="8"/>
        <v>0.68389460173159144</v>
      </c>
      <c r="L90" s="1">
        <f t="shared" si="9"/>
        <v>8.8614053584679814E-5</v>
      </c>
      <c r="M90" s="1">
        <f t="shared" si="10"/>
        <v>1.8946293124536608</v>
      </c>
    </row>
    <row r="91" spans="1:13" ht="16" customHeight="1" x14ac:dyDescent="0.35">
      <c r="A91" s="23">
        <v>38674</v>
      </c>
      <c r="B91" s="1">
        <v>88</v>
      </c>
      <c r="C91" s="18">
        <v>1248.27</v>
      </c>
      <c r="D91" s="1">
        <f t="shared" si="6"/>
        <v>4.4013517862890473E-3</v>
      </c>
      <c r="E91" s="1">
        <f t="shared" si="11"/>
        <v>4.9388749126352756E-5</v>
      </c>
      <c r="F91" s="1"/>
      <c r="G91" s="1"/>
      <c r="H91" s="1">
        <f t="shared" si="7"/>
        <v>9.5235549038994236</v>
      </c>
      <c r="J91" s="1">
        <f t="shared" si="8"/>
        <v>0.7027712937104984</v>
      </c>
      <c r="L91" s="1">
        <f t="shared" si="9"/>
        <v>1.9371897546669787E-5</v>
      </c>
      <c r="M91" s="1">
        <f t="shared" si="10"/>
        <v>0.3922330062887413</v>
      </c>
    </row>
    <row r="92" spans="1:13" ht="16" customHeight="1" x14ac:dyDescent="0.35">
      <c r="A92" s="23">
        <v>38677</v>
      </c>
      <c r="B92" s="1">
        <v>89</v>
      </c>
      <c r="C92" s="18">
        <v>1254.8499999999999</v>
      </c>
      <c r="D92" s="1">
        <f t="shared" si="6"/>
        <v>5.2712954729344829E-3</v>
      </c>
      <c r="E92" s="1">
        <f t="shared" si="11"/>
        <v>4.7510983492893486E-5</v>
      </c>
      <c r="F92" s="1"/>
      <c r="G92" s="1"/>
      <c r="H92" s="1">
        <f t="shared" si="7"/>
        <v>9.3697047512078857</v>
      </c>
      <c r="J92" s="1">
        <f t="shared" si="8"/>
        <v>0.68928211563113606</v>
      </c>
      <c r="L92" s="1">
        <f t="shared" si="9"/>
        <v>2.7786555962979573E-5</v>
      </c>
      <c r="M92" s="1">
        <f t="shared" si="10"/>
        <v>0.5848448910163222</v>
      </c>
    </row>
    <row r="93" spans="1:13" ht="16" customHeight="1" x14ac:dyDescent="0.35">
      <c r="A93" s="23">
        <v>38678</v>
      </c>
      <c r="B93" s="1">
        <v>90</v>
      </c>
      <c r="C93" s="18">
        <v>1261.23</v>
      </c>
      <c r="D93" s="1">
        <f t="shared" si="6"/>
        <v>5.0842730206798496E-3</v>
      </c>
      <c r="E93" s="1">
        <f t="shared" si="11"/>
        <v>4.6277081527625428E-5</v>
      </c>
      <c r="F93" s="1"/>
      <c r="G93" s="1"/>
      <c r="H93" s="1">
        <f t="shared" si="7"/>
        <v>9.4222755085196539</v>
      </c>
      <c r="J93" s="1">
        <f t="shared" si="8"/>
        <v>0.6802726036496356</v>
      </c>
      <c r="L93" s="1">
        <f t="shared" si="9"/>
        <v>2.5849832148813001E-5</v>
      </c>
      <c r="M93" s="1">
        <f t="shared" si="10"/>
        <v>0.55858821030841721</v>
      </c>
    </row>
    <row r="94" spans="1:13" ht="16" customHeight="1" x14ac:dyDescent="0.35">
      <c r="A94" s="23">
        <v>38679</v>
      </c>
      <c r="B94" s="1">
        <v>91</v>
      </c>
      <c r="C94" s="18">
        <v>1265.6099999999999</v>
      </c>
      <c r="D94" s="1">
        <f t="shared" si="6"/>
        <v>3.4728003615517246E-3</v>
      </c>
      <c r="E94" s="1">
        <f t="shared" si="11"/>
        <v>4.4999213102024166E-5</v>
      </c>
      <c r="F94" s="1"/>
      <c r="G94" s="1"/>
      <c r="H94" s="1">
        <f t="shared" si="7"/>
        <v>9.7408532605346263</v>
      </c>
      <c r="J94" s="1">
        <f t="shared" si="8"/>
        <v>0.67081452803307828</v>
      </c>
      <c r="L94" s="1">
        <f t="shared" si="9"/>
        <v>1.2060342351193789E-5</v>
      </c>
      <c r="M94" s="1">
        <f t="shared" si="10"/>
        <v>0.26801229443390617</v>
      </c>
    </row>
    <row r="95" spans="1:13" ht="16" customHeight="1" x14ac:dyDescent="0.35">
      <c r="A95" s="23">
        <v>38681</v>
      </c>
      <c r="B95" s="1">
        <v>92</v>
      </c>
      <c r="C95" s="18">
        <v>1268.25</v>
      </c>
      <c r="D95" s="1">
        <f t="shared" si="6"/>
        <v>2.0859506483040589E-3</v>
      </c>
      <c r="E95" s="1">
        <f t="shared" si="11"/>
        <v>4.2938654574202731E-5</v>
      </c>
      <c r="F95" s="1"/>
      <c r="G95" s="1"/>
      <c r="H95" s="1">
        <f t="shared" si="7"/>
        <v>9.9544030626944462</v>
      </c>
      <c r="J95" s="1">
        <f t="shared" si="8"/>
        <v>0.65527593099550618</v>
      </c>
      <c r="L95" s="1">
        <f t="shared" si="9"/>
        <v>4.3511901071601237E-6</v>
      </c>
      <c r="M95" s="1">
        <f t="shared" si="10"/>
        <v>0.1013350360021362</v>
      </c>
    </row>
    <row r="96" spans="1:13" ht="16" customHeight="1" x14ac:dyDescent="0.35">
      <c r="A96" s="23">
        <v>38684</v>
      </c>
      <c r="B96" s="1">
        <v>93</v>
      </c>
      <c r="C96" s="18">
        <v>1257.46</v>
      </c>
      <c r="D96" s="1">
        <f t="shared" si="6"/>
        <v>-8.5077863197318849E-3</v>
      </c>
      <c r="E96" s="1">
        <f t="shared" si="11"/>
        <v>4.052473669656672E-5</v>
      </c>
      <c r="F96" s="1"/>
      <c r="G96" s="1"/>
      <c r="H96" s="1">
        <f t="shared" si="7"/>
        <v>8.3274684785729995</v>
      </c>
      <c r="J96" s="1">
        <f t="shared" si="8"/>
        <v>0.63659042324375814</v>
      </c>
      <c r="L96" s="1">
        <f t="shared" si="9"/>
        <v>7.2382428062217006E-5</v>
      </c>
      <c r="M96" s="1">
        <f t="shared" si="10"/>
        <v>1.7861295090992977</v>
      </c>
    </row>
    <row r="97" spans="1:13" ht="16" customHeight="1" x14ac:dyDescent="0.35">
      <c r="A97" s="23">
        <v>38685</v>
      </c>
      <c r="B97" s="1">
        <v>94</v>
      </c>
      <c r="C97" s="18">
        <v>1257.48</v>
      </c>
      <c r="D97" s="1">
        <f t="shared" si="6"/>
        <v>1.5905078491547891E-5</v>
      </c>
      <c r="E97" s="1">
        <f t="shared" si="11"/>
        <v>4.2517659833390989E-5</v>
      </c>
      <c r="F97" s="1"/>
      <c r="G97" s="1"/>
      <c r="H97" s="1">
        <f t="shared" si="7"/>
        <v>10.065585093050352</v>
      </c>
      <c r="J97" s="1">
        <f t="shared" si="8"/>
        <v>0.65205567119219954</v>
      </c>
      <c r="L97" s="1">
        <f t="shared" si="9"/>
        <v>2.5297152182229932E-10</v>
      </c>
      <c r="M97" s="1">
        <f t="shared" si="10"/>
        <v>5.9497988086265665E-6</v>
      </c>
    </row>
    <row r="98" spans="1:13" ht="16" customHeight="1" x14ac:dyDescent="0.35">
      <c r="A98" s="23">
        <v>38686</v>
      </c>
      <c r="B98" s="1">
        <v>95</v>
      </c>
      <c r="C98" s="18">
        <v>1249.48</v>
      </c>
      <c r="D98" s="1">
        <f t="shared" si="6"/>
        <v>-6.3619302096256007E-3</v>
      </c>
      <c r="E98" s="1">
        <f t="shared" si="11"/>
        <v>3.9857896359627407E-5</v>
      </c>
      <c r="F98" s="1"/>
      <c r="G98" s="1"/>
      <c r="H98" s="1">
        <f t="shared" si="7"/>
        <v>9.1147286013858633</v>
      </c>
      <c r="J98" s="1">
        <f t="shared" si="8"/>
        <v>0.63133110456896868</v>
      </c>
      <c r="L98" s="1">
        <f t="shared" si="9"/>
        <v>4.0474155992146838E-5</v>
      </c>
      <c r="M98" s="1">
        <f t="shared" si="10"/>
        <v>1.0154614189107996</v>
      </c>
    </row>
    <row r="99" spans="1:13" ht="16" customHeight="1" x14ac:dyDescent="0.35">
      <c r="A99" s="23">
        <v>38687</v>
      </c>
      <c r="B99" s="1">
        <v>96</v>
      </c>
      <c r="C99" s="18">
        <v>1264.67</v>
      </c>
      <c r="D99" s="1">
        <f t="shared" si="6"/>
        <v>1.2157057335851758E-2</v>
      </c>
      <c r="E99" s="1">
        <f t="shared" si="11"/>
        <v>3.9896447743211436E-5</v>
      </c>
      <c r="F99" s="1"/>
      <c r="G99" s="1"/>
      <c r="H99" s="1">
        <f t="shared" si="7"/>
        <v>6.4247821092937052</v>
      </c>
      <c r="J99" s="1">
        <f t="shared" si="8"/>
        <v>0.6316363490427972</v>
      </c>
      <c r="L99" s="1">
        <f t="shared" si="9"/>
        <v>1.4779404306718705E-4</v>
      </c>
      <c r="M99" s="1">
        <f t="shared" si="10"/>
        <v>3.7044411577302614</v>
      </c>
    </row>
    <row r="100" spans="1:13" ht="16" customHeight="1" x14ac:dyDescent="0.35">
      <c r="A100" s="23">
        <v>38688</v>
      </c>
      <c r="B100" s="1">
        <v>97</v>
      </c>
      <c r="C100" s="18">
        <v>1265.08</v>
      </c>
      <c r="D100" s="1">
        <f t="shared" si="6"/>
        <v>3.2419524460915058E-4</v>
      </c>
      <c r="E100" s="1">
        <f t="shared" si="11"/>
        <v>4.6646202823101041E-5</v>
      </c>
      <c r="F100" s="1"/>
      <c r="G100" s="1"/>
      <c r="H100" s="1">
        <f t="shared" si="7"/>
        <v>9.9706658454420936</v>
      </c>
      <c r="J100" s="1">
        <f t="shared" si="8"/>
        <v>0.68298025464211654</v>
      </c>
      <c r="L100" s="1">
        <f t="shared" si="9"/>
        <v>1.0510255662718698E-7</v>
      </c>
      <c r="M100" s="1">
        <f t="shared" si="10"/>
        <v>2.2531856885709043E-3</v>
      </c>
    </row>
    <row r="101" spans="1:13" ht="16" customHeight="1" x14ac:dyDescent="0.35">
      <c r="A101" s="23">
        <v>38691</v>
      </c>
      <c r="B101" s="1">
        <v>98</v>
      </c>
      <c r="C101" s="18">
        <v>1262.0899999999999</v>
      </c>
      <c r="D101" s="1">
        <f t="shared" si="6"/>
        <v>-2.3634868941094706E-3</v>
      </c>
      <c r="E101" s="1">
        <f t="shared" si="11"/>
        <v>4.3734728966764974E-5</v>
      </c>
      <c r="F101" s="1"/>
      <c r="G101" s="1"/>
      <c r="H101" s="1">
        <f t="shared" si="7"/>
        <v>9.9096418683499188</v>
      </c>
      <c r="J101" s="1">
        <f t="shared" si="8"/>
        <v>0.66132237953032391</v>
      </c>
      <c r="L101" s="1">
        <f t="shared" si="9"/>
        <v>5.5860702986272324E-6</v>
      </c>
      <c r="M101" s="1">
        <f t="shared" si="10"/>
        <v>0.12772618993185519</v>
      </c>
    </row>
    <row r="102" spans="1:13" ht="16" customHeight="1" x14ac:dyDescent="0.35">
      <c r="A102" s="23">
        <v>38692</v>
      </c>
      <c r="B102" s="1">
        <v>99</v>
      </c>
      <c r="C102" s="18">
        <v>1263.7</v>
      </c>
      <c r="D102" s="1">
        <f t="shared" si="6"/>
        <v>1.2756617990794059E-3</v>
      </c>
      <c r="E102" s="1">
        <f t="shared" si="11"/>
        <v>4.1348261484676242E-5</v>
      </c>
      <c r="F102" s="1"/>
      <c r="G102" s="1"/>
      <c r="H102" s="1">
        <f t="shared" si="7"/>
        <v>10.054123918955906</v>
      </c>
      <c r="J102" s="1">
        <f t="shared" si="8"/>
        <v>0.64302613854085466</v>
      </c>
      <c r="L102" s="1">
        <f t="shared" si="9"/>
        <v>1.6273130256305065E-6</v>
      </c>
      <c r="M102" s="1">
        <f t="shared" si="10"/>
        <v>3.9356262323957496E-2</v>
      </c>
    </row>
    <row r="103" spans="1:13" ht="16" customHeight="1" x14ac:dyDescent="0.35">
      <c r="A103" s="23">
        <v>38693</v>
      </c>
      <c r="B103" s="1">
        <v>100</v>
      </c>
      <c r="C103" s="18">
        <v>1257.3699999999999</v>
      </c>
      <c r="D103" s="1">
        <f t="shared" si="6"/>
        <v>-5.0091002611380503E-3</v>
      </c>
      <c r="E103" s="1">
        <f t="shared" si="11"/>
        <v>3.8863436194228812E-5</v>
      </c>
      <c r="F103" s="1"/>
      <c r="G103" s="1"/>
      <c r="H103" s="1">
        <f t="shared" si="7"/>
        <v>9.5098347952756708</v>
      </c>
      <c r="J103" s="1">
        <f t="shared" si="8"/>
        <v>0.6234054554960905</v>
      </c>
      <c r="L103" s="1">
        <f t="shared" si="9"/>
        <v>2.5091085426133284E-5</v>
      </c>
      <c r="M103" s="1">
        <f t="shared" si="10"/>
        <v>0.64562189768127831</v>
      </c>
    </row>
    <row r="104" spans="1:13" ht="16" customHeight="1" x14ac:dyDescent="0.35">
      <c r="A104" s="23">
        <v>38694</v>
      </c>
      <c r="B104" s="1">
        <v>101</v>
      </c>
      <c r="C104" s="18">
        <v>1255.8399999999999</v>
      </c>
      <c r="D104" s="1">
        <f t="shared" si="6"/>
        <v>-1.2168255962842862E-3</v>
      </c>
      <c r="E104" s="1">
        <f t="shared" si="11"/>
        <v>3.8001878582311224E-5</v>
      </c>
      <c r="F104" s="1"/>
      <c r="G104" s="1"/>
      <c r="H104" s="1">
        <f t="shared" si="7"/>
        <v>10.138912033170012</v>
      </c>
      <c r="J104" s="1">
        <f t="shared" si="8"/>
        <v>0.61645663742319479</v>
      </c>
      <c r="L104" s="1">
        <f t="shared" si="9"/>
        <v>1.4806645317726087E-6</v>
      </c>
      <c r="M104" s="1">
        <f t="shared" si="10"/>
        <v>3.8962929913202111E-2</v>
      </c>
    </row>
    <row r="105" spans="1:13" ht="16" customHeight="1" x14ac:dyDescent="0.35">
      <c r="A105" s="23">
        <v>38695</v>
      </c>
      <c r="B105" s="1">
        <v>102</v>
      </c>
      <c r="C105" s="18">
        <v>1259.3699999999999</v>
      </c>
      <c r="D105" s="1">
        <f t="shared" si="6"/>
        <v>2.8108676264492075E-3</v>
      </c>
      <c r="E105" s="1">
        <f t="shared" si="11"/>
        <v>3.5717219231737335E-5</v>
      </c>
      <c r="F105" s="1"/>
      <c r="G105" s="1"/>
      <c r="H105" s="1">
        <f t="shared" si="7"/>
        <v>10.018668473053912</v>
      </c>
      <c r="J105" s="1">
        <f t="shared" si="8"/>
        <v>0.59763884773111375</v>
      </c>
      <c r="L105" s="1">
        <f t="shared" si="9"/>
        <v>7.9009768134202019E-6</v>
      </c>
      <c r="M105" s="1">
        <f t="shared" si="10"/>
        <v>0.22120918098796483</v>
      </c>
    </row>
    <row r="106" spans="1:13" ht="16" customHeight="1" x14ac:dyDescent="0.35">
      <c r="A106" s="23">
        <v>38698</v>
      </c>
      <c r="B106" s="1">
        <v>103</v>
      </c>
      <c r="C106" s="18">
        <v>1260.43</v>
      </c>
      <c r="D106" s="1">
        <f t="shared" si="6"/>
        <v>8.4169068661328508E-4</v>
      </c>
      <c r="E106" s="1">
        <f t="shared" si="11"/>
        <v>3.3977117211829235E-5</v>
      </c>
      <c r="F106" s="1"/>
      <c r="G106" s="1"/>
      <c r="H106" s="1">
        <f t="shared" si="7"/>
        <v>10.268972685118769</v>
      </c>
      <c r="J106" s="1">
        <f t="shared" si="8"/>
        <v>0.58289893816878091</v>
      </c>
      <c r="L106" s="1">
        <f t="shared" si="9"/>
        <v>7.0844321193154324E-7</v>
      </c>
      <c r="M106" s="1">
        <f t="shared" si="10"/>
        <v>2.0850597992607113E-2</v>
      </c>
    </row>
    <row r="107" spans="1:13" ht="16" customHeight="1" x14ac:dyDescent="0.35">
      <c r="A107" s="23">
        <v>38699</v>
      </c>
      <c r="B107" s="1">
        <v>104</v>
      </c>
      <c r="C107" s="18">
        <v>1267.43</v>
      </c>
      <c r="D107" s="1">
        <f t="shared" si="6"/>
        <v>5.553660258800568E-3</v>
      </c>
      <c r="E107" s="1">
        <f t="shared" si="11"/>
        <v>3.1895927166233266E-5</v>
      </c>
      <c r="F107" s="1"/>
      <c r="G107" s="1"/>
      <c r="H107" s="1">
        <f t="shared" si="7"/>
        <v>9.3860391068367317</v>
      </c>
      <c r="J107" s="1">
        <f t="shared" si="8"/>
        <v>0.56476479322133089</v>
      </c>
      <c r="L107" s="1">
        <f t="shared" si="9"/>
        <v>3.0843142270180794E-5</v>
      </c>
      <c r="M107" s="1">
        <f t="shared" si="10"/>
        <v>0.966993124527604</v>
      </c>
    </row>
    <row r="108" spans="1:13" ht="16" customHeight="1" x14ac:dyDescent="0.35">
      <c r="A108" s="23">
        <v>38700</v>
      </c>
      <c r="B108" s="1">
        <v>105</v>
      </c>
      <c r="C108" s="18">
        <v>1272.74</v>
      </c>
      <c r="D108" s="1">
        <f t="shared" si="6"/>
        <v>4.189580489652245E-3</v>
      </c>
      <c r="E108" s="1">
        <f t="shared" si="11"/>
        <v>3.1830068050663315E-5</v>
      </c>
      <c r="F108" s="1"/>
      <c r="G108" s="1"/>
      <c r="H108" s="1">
        <f t="shared" si="7"/>
        <v>9.8036525198259632</v>
      </c>
      <c r="J108" s="1">
        <f t="shared" si="8"/>
        <v>0.56418142516980574</v>
      </c>
      <c r="L108" s="1">
        <f t="shared" si="9"/>
        <v>1.7552584679274746E-5</v>
      </c>
      <c r="M108" s="1">
        <f t="shared" si="10"/>
        <v>0.55144665890555533</v>
      </c>
    </row>
    <row r="109" spans="1:13" ht="16" customHeight="1" x14ac:dyDescent="0.35">
      <c r="A109" s="23">
        <v>38701</v>
      </c>
      <c r="B109" s="1">
        <v>106</v>
      </c>
      <c r="C109" s="18">
        <v>1270.94</v>
      </c>
      <c r="D109" s="1">
        <f t="shared" si="6"/>
        <v>-1.4142715715699629E-3</v>
      </c>
      <c r="E109" s="1">
        <f t="shared" si="11"/>
        <v>3.0936910834094139E-5</v>
      </c>
      <c r="F109" s="1"/>
      <c r="G109" s="1"/>
      <c r="H109" s="1">
        <f t="shared" si="7"/>
        <v>10.318907562145165</v>
      </c>
      <c r="J109" s="1">
        <f t="shared" si="8"/>
        <v>0.5562095902993236</v>
      </c>
      <c r="L109" s="1">
        <f t="shared" si="9"/>
        <v>2.0001640781509729E-6</v>
      </c>
      <c r="M109" s="1">
        <f t="shared" si="10"/>
        <v>6.4652999417985996E-2</v>
      </c>
    </row>
    <row r="110" spans="1:13" ht="16" customHeight="1" x14ac:dyDescent="0.35">
      <c r="A110" s="23">
        <v>38702</v>
      </c>
      <c r="B110" s="1">
        <v>107</v>
      </c>
      <c r="C110" s="18">
        <v>1267.32</v>
      </c>
      <c r="D110" s="1">
        <f t="shared" si="6"/>
        <v>-2.8482855209530883E-3</v>
      </c>
      <c r="E110" s="1">
        <f t="shared" si="11"/>
        <v>2.9126713370240133E-5</v>
      </c>
      <c r="F110" s="1"/>
      <c r="G110" s="1"/>
      <c r="H110" s="1">
        <f t="shared" si="7"/>
        <v>10.16532252162294</v>
      </c>
      <c r="J110" s="1">
        <f t="shared" si="8"/>
        <v>0.5396917024583584</v>
      </c>
      <c r="L110" s="1">
        <f t="shared" si="9"/>
        <v>8.1127304088710061E-6</v>
      </c>
      <c r="M110" s="1">
        <f t="shared" si="10"/>
        <v>0.27853229802302687</v>
      </c>
    </row>
    <row r="111" spans="1:13" ht="16" customHeight="1" x14ac:dyDescent="0.35">
      <c r="A111" s="23">
        <v>38705</v>
      </c>
      <c r="B111" s="1">
        <v>108</v>
      </c>
      <c r="C111" s="18">
        <v>1259.92</v>
      </c>
      <c r="D111" s="1">
        <f t="shared" si="6"/>
        <v>-5.8390935201842187E-3</v>
      </c>
      <c r="E111" s="1">
        <f t="shared" si="11"/>
        <v>2.7812140623587855E-5</v>
      </c>
      <c r="F111" s="1"/>
      <c r="G111" s="1"/>
      <c r="H111" s="1">
        <f t="shared" si="7"/>
        <v>9.2641339663187079</v>
      </c>
      <c r="J111" s="1">
        <f t="shared" si="8"/>
        <v>0.52737217051706342</v>
      </c>
      <c r="L111" s="1">
        <f t="shared" si="9"/>
        <v>3.4095013137457334E-5</v>
      </c>
      <c r="M111" s="1">
        <f t="shared" si="10"/>
        <v>1.225903953201678</v>
      </c>
    </row>
    <row r="112" spans="1:13" ht="16" customHeight="1" x14ac:dyDescent="0.35">
      <c r="A112" s="23">
        <v>38706</v>
      </c>
      <c r="B112" s="1">
        <v>109</v>
      </c>
      <c r="C112" s="18">
        <v>1259.6199999999999</v>
      </c>
      <c r="D112" s="1">
        <f t="shared" si="6"/>
        <v>-2.3811035621323725E-4</v>
      </c>
      <c r="E112" s="1">
        <f t="shared" si="11"/>
        <v>2.8205178582769935E-5</v>
      </c>
      <c r="F112" s="1"/>
      <c r="G112" s="1"/>
      <c r="H112" s="1">
        <f t="shared" si="7"/>
        <v>10.473994812666925</v>
      </c>
      <c r="J112" s="1">
        <f t="shared" si="8"/>
        <v>0.53108547883339774</v>
      </c>
      <c r="L112" s="1">
        <f t="shared" si="9"/>
        <v>5.6696541735994727E-8</v>
      </c>
      <c r="M112" s="1">
        <f t="shared" si="10"/>
        <v>2.0101465257387052E-3</v>
      </c>
    </row>
    <row r="113" spans="1:13" ht="16" customHeight="1" x14ac:dyDescent="0.35">
      <c r="A113" s="23">
        <v>38707</v>
      </c>
      <c r="B113" s="1">
        <v>110</v>
      </c>
      <c r="C113" s="18">
        <v>1262.79</v>
      </c>
      <c r="D113" s="1">
        <f t="shared" si="6"/>
        <v>2.5166320001270806E-3</v>
      </c>
      <c r="E113" s="1">
        <f t="shared" si="11"/>
        <v>2.6444292632743283E-5</v>
      </c>
      <c r="F113" s="1"/>
      <c r="G113" s="1"/>
      <c r="H113" s="1">
        <f t="shared" si="7"/>
        <v>10.300969123230125</v>
      </c>
      <c r="J113" s="1">
        <f t="shared" si="8"/>
        <v>0.51424014460894907</v>
      </c>
      <c r="L113" s="1">
        <f t="shared" si="9"/>
        <v>6.33343662406363E-6</v>
      </c>
      <c r="M113" s="1">
        <f t="shared" si="10"/>
        <v>0.23950107919398753</v>
      </c>
    </row>
    <row r="114" spans="1:13" ht="16" customHeight="1" x14ac:dyDescent="0.35">
      <c r="A114" s="23">
        <v>38708</v>
      </c>
      <c r="B114" s="1">
        <v>111</v>
      </c>
      <c r="C114" s="18">
        <v>1268.1199999999999</v>
      </c>
      <c r="D114" s="1">
        <f t="shared" si="6"/>
        <v>4.2208126450161369E-3</v>
      </c>
      <c r="E114" s="1">
        <f t="shared" si="11"/>
        <v>2.518621684247263E-5</v>
      </c>
      <c r="F114" s="1"/>
      <c r="G114" s="1"/>
      <c r="H114" s="1">
        <f t="shared" si="7"/>
        <v>9.8818720453109883</v>
      </c>
      <c r="J114" s="1">
        <f t="shared" si="8"/>
        <v>0.50185871360844814</v>
      </c>
      <c r="L114" s="1">
        <f t="shared" si="9"/>
        <v>1.7815259384328118E-5</v>
      </c>
      <c r="M114" s="1">
        <f t="shared" si="10"/>
        <v>0.70734161846353438</v>
      </c>
    </row>
    <row r="115" spans="1:13" ht="16" customHeight="1" x14ac:dyDescent="0.35">
      <c r="A115" s="23">
        <v>38709</v>
      </c>
      <c r="B115" s="1">
        <v>112</v>
      </c>
      <c r="C115" s="18">
        <v>1268.6600000000001</v>
      </c>
      <c r="D115" s="1">
        <f t="shared" si="6"/>
        <v>4.2582720878165395E-4</v>
      </c>
      <c r="E115" s="1">
        <f t="shared" si="11"/>
        <v>2.4725111500899688E-5</v>
      </c>
      <c r="F115" s="1"/>
      <c r="G115" s="1"/>
      <c r="H115" s="1">
        <f t="shared" si="7"/>
        <v>10.600357379356906</v>
      </c>
      <c r="J115" s="1">
        <f t="shared" si="8"/>
        <v>0.49724351680941686</v>
      </c>
      <c r="L115" s="1">
        <f t="shared" si="9"/>
        <v>1.813288117387743E-7</v>
      </c>
      <c r="M115" s="1">
        <f t="shared" si="10"/>
        <v>7.3337914667109261E-3</v>
      </c>
    </row>
    <row r="116" spans="1:13" ht="16" customHeight="1" x14ac:dyDescent="0.35">
      <c r="A116" s="23">
        <v>38713</v>
      </c>
      <c r="B116" s="1">
        <v>113</v>
      </c>
      <c r="C116" s="18">
        <v>1256.54</v>
      </c>
      <c r="D116" s="1">
        <f t="shared" si="6"/>
        <v>-9.5533870382924647E-3</v>
      </c>
      <c r="E116" s="1">
        <f t="shared" si="11"/>
        <v>2.3189724902260093E-5</v>
      </c>
      <c r="F116" s="1"/>
      <c r="G116" s="1"/>
      <c r="H116" s="1">
        <f t="shared" si="7"/>
        <v>6.7361269875876122</v>
      </c>
      <c r="J116" s="1">
        <f t="shared" si="8"/>
        <v>0.48155710878627978</v>
      </c>
      <c r="L116" s="1">
        <f t="shared" si="9"/>
        <v>9.1267203903414476E-5</v>
      </c>
      <c r="M116" s="1">
        <f t="shared" si="10"/>
        <v>3.9356742819540513</v>
      </c>
    </row>
    <row r="117" spans="1:13" ht="16" customHeight="1" x14ac:dyDescent="0.35">
      <c r="A117" s="23">
        <v>38714</v>
      </c>
      <c r="B117" s="1">
        <v>114</v>
      </c>
      <c r="C117" s="18">
        <v>1258.17</v>
      </c>
      <c r="D117" s="1">
        <f t="shared" si="6"/>
        <v>1.2972129816799379E-3</v>
      </c>
      <c r="E117" s="1">
        <f t="shared" si="11"/>
        <v>2.7448451042860317E-5</v>
      </c>
      <c r="F117" s="1"/>
      <c r="G117" s="1"/>
      <c r="H117" s="1">
        <f t="shared" si="7"/>
        <v>10.441894572896015</v>
      </c>
      <c r="J117" s="1">
        <f t="shared" si="8"/>
        <v>0.52391269351734848</v>
      </c>
      <c r="L117" s="1">
        <f t="shared" si="9"/>
        <v>1.6827615198389549E-6</v>
      </c>
      <c r="M117" s="1">
        <f t="shared" si="10"/>
        <v>6.130624701595546E-2</v>
      </c>
    </row>
    <row r="118" spans="1:13" ht="16" customHeight="1" x14ac:dyDescent="0.35">
      <c r="A118" s="23">
        <v>38715</v>
      </c>
      <c r="B118" s="1">
        <v>115</v>
      </c>
      <c r="C118" s="18">
        <v>1254.42</v>
      </c>
      <c r="D118" s="1">
        <f t="shared" si="6"/>
        <v>-2.9805193256873075E-3</v>
      </c>
      <c r="E118" s="1">
        <f t="shared" si="11"/>
        <v>2.583662555942225E-5</v>
      </c>
      <c r="F118" s="1"/>
      <c r="G118" s="1"/>
      <c r="H118" s="1">
        <f t="shared" si="7"/>
        <v>10.219884052605392</v>
      </c>
      <c r="J118" s="1">
        <f t="shared" si="8"/>
        <v>0.50829740860466965</v>
      </c>
      <c r="L118" s="1">
        <f t="shared" si="9"/>
        <v>8.8834954507955223E-6</v>
      </c>
      <c r="M118" s="1">
        <f t="shared" si="10"/>
        <v>0.343833424777712</v>
      </c>
    </row>
    <row r="119" spans="1:13" ht="16" customHeight="1" x14ac:dyDescent="0.35">
      <c r="A119" s="23">
        <v>38716</v>
      </c>
      <c r="B119" s="1">
        <v>116</v>
      </c>
      <c r="C119" s="18">
        <v>1248.29</v>
      </c>
      <c r="D119" s="1">
        <f t="shared" si="6"/>
        <v>-4.8867205561136688E-3</v>
      </c>
      <c r="E119" s="1">
        <f t="shared" si="11"/>
        <v>2.4776087780733631E-5</v>
      </c>
      <c r="F119" s="1"/>
      <c r="G119" s="1"/>
      <c r="H119" s="1">
        <f t="shared" si="7"/>
        <v>9.6417974914614675</v>
      </c>
      <c r="J119" s="1">
        <f t="shared" si="8"/>
        <v>0.49775584156023356</v>
      </c>
      <c r="L119" s="1">
        <f t="shared" si="9"/>
        <v>2.3880037793543883E-5</v>
      </c>
      <c r="M119" s="1">
        <f t="shared" si="10"/>
        <v>0.96383408086378619</v>
      </c>
    </row>
    <row r="120" spans="1:13" ht="16" customHeight="1" x14ac:dyDescent="0.35">
      <c r="A120" s="23">
        <v>38720</v>
      </c>
      <c r="B120" s="1">
        <v>117</v>
      </c>
      <c r="C120" s="18">
        <v>1268.8</v>
      </c>
      <c r="D120" s="1">
        <f t="shared" si="6"/>
        <v>1.643047689238878E-2</v>
      </c>
      <c r="E120" s="1">
        <f t="shared" si="11"/>
        <v>2.4720033538424442E-5</v>
      </c>
      <c r="F120" s="1"/>
      <c r="G120" s="1"/>
      <c r="H120" s="1">
        <f t="shared" si="7"/>
        <v>-0.31282368409011418</v>
      </c>
      <c r="J120" s="1">
        <f t="shared" si="8"/>
        <v>0.49719245306444909</v>
      </c>
      <c r="L120" s="1">
        <f t="shared" si="9"/>
        <v>2.6996057091132166E-4</v>
      </c>
      <c r="M120" s="1">
        <f t="shared" si="10"/>
        <v>10.920720252733439</v>
      </c>
    </row>
    <row r="121" spans="1:13" ht="16" customHeight="1" x14ac:dyDescent="0.35">
      <c r="A121" s="23">
        <v>38721</v>
      </c>
      <c r="B121" s="1">
        <v>118</v>
      </c>
      <c r="C121" s="18">
        <v>1273.46</v>
      </c>
      <c r="D121" s="1">
        <f t="shared" si="6"/>
        <v>3.6727616645650077E-3</v>
      </c>
      <c r="E121" s="1">
        <f t="shared" si="11"/>
        <v>4.0061557674873357E-5</v>
      </c>
      <c r="F121" s="1"/>
      <c r="G121" s="1"/>
      <c r="H121" s="1">
        <f t="shared" si="7"/>
        <v>9.788382067901523</v>
      </c>
      <c r="J121" s="1">
        <f t="shared" si="8"/>
        <v>0.63294200109388654</v>
      </c>
      <c r="L121" s="1">
        <f t="shared" si="9"/>
        <v>1.3489178244698326E-5</v>
      </c>
      <c r="M121" s="1">
        <f t="shared" si="10"/>
        <v>0.33671127703451109</v>
      </c>
    </row>
    <row r="122" spans="1:13" ht="16" customHeight="1" x14ac:dyDescent="0.35">
      <c r="A122" s="23">
        <v>38722</v>
      </c>
      <c r="B122" s="1">
        <v>119</v>
      </c>
      <c r="C122" s="18">
        <v>1273.48</v>
      </c>
      <c r="D122" s="1">
        <f t="shared" si="6"/>
        <v>1.5705243980950961E-5</v>
      </c>
      <c r="E122" s="1">
        <f t="shared" si="11"/>
        <v>3.8399268051967154E-5</v>
      </c>
      <c r="F122" s="1"/>
      <c r="G122" s="1"/>
      <c r="H122" s="1">
        <f t="shared" si="7"/>
        <v>10.167465736277331</v>
      </c>
      <c r="J122" s="1">
        <f t="shared" si="8"/>
        <v>0.6196714294847484</v>
      </c>
      <c r="L122" s="1">
        <f t="shared" si="9"/>
        <v>2.4665468850119637E-10</v>
      </c>
      <c r="M122" s="1">
        <f t="shared" si="10"/>
        <v>6.4234216175003501E-6</v>
      </c>
    </row>
    <row r="123" spans="1:13" ht="16" customHeight="1" x14ac:dyDescent="0.35">
      <c r="A123" s="23">
        <v>38723</v>
      </c>
      <c r="B123" s="1">
        <v>120</v>
      </c>
      <c r="C123" s="18">
        <v>1285.45</v>
      </c>
      <c r="D123" s="1">
        <f t="shared" si="6"/>
        <v>9.3994409020950673E-3</v>
      </c>
      <c r="E123" s="1">
        <f t="shared" si="11"/>
        <v>3.5997138616544242E-5</v>
      </c>
      <c r="F123" s="1"/>
      <c r="G123" s="1"/>
      <c r="H123" s="1">
        <f t="shared" si="7"/>
        <v>7.7777235471665342</v>
      </c>
      <c r="J123" s="1">
        <f t="shared" si="8"/>
        <v>0.59997615466403531</v>
      </c>
      <c r="L123" s="1">
        <f t="shared" si="9"/>
        <v>8.8349489271977727E-5</v>
      </c>
      <c r="M123" s="1">
        <f t="shared" si="10"/>
        <v>2.4543475583743315</v>
      </c>
    </row>
    <row r="124" spans="1:13" ht="16" customHeight="1" x14ac:dyDescent="0.35">
      <c r="A124" s="23">
        <v>38726</v>
      </c>
      <c r="B124" s="1">
        <v>121</v>
      </c>
      <c r="C124" s="18">
        <v>1290.1500000000001</v>
      </c>
      <c r="D124" s="1">
        <f t="shared" si="6"/>
        <v>3.6563071297989382E-3</v>
      </c>
      <c r="E124" s="1">
        <f t="shared" si="11"/>
        <v>3.9272147144024876E-5</v>
      </c>
      <c r="F124" s="1"/>
      <c r="G124" s="1"/>
      <c r="H124" s="1">
        <f t="shared" si="7"/>
        <v>9.8045862820361673</v>
      </c>
      <c r="J124" s="1">
        <f t="shared" si="8"/>
        <v>0.6266749328322051</v>
      </c>
      <c r="L124" s="1">
        <f t="shared" si="9"/>
        <v>1.336858182741855E-5</v>
      </c>
      <c r="M124" s="1">
        <f t="shared" si="10"/>
        <v>0.34040873238713493</v>
      </c>
    </row>
    <row r="125" spans="1:13" ht="16" customHeight="1" x14ac:dyDescent="0.35">
      <c r="A125" s="23">
        <v>38727</v>
      </c>
      <c r="B125" s="1">
        <v>122</v>
      </c>
      <c r="C125" s="18">
        <v>1289.69</v>
      </c>
      <c r="D125" s="1">
        <f t="shared" si="6"/>
        <v>-3.5654768825333207E-4</v>
      </c>
      <c r="E125" s="1">
        <f t="shared" si="11"/>
        <v>3.7651696557910983E-5</v>
      </c>
      <c r="F125" s="1"/>
      <c r="G125" s="1"/>
      <c r="H125" s="1">
        <f t="shared" si="7"/>
        <v>10.183756168247712</v>
      </c>
      <c r="J125" s="1">
        <f t="shared" si="8"/>
        <v>0.6136097828254613</v>
      </c>
      <c r="L125" s="1">
        <f t="shared" si="9"/>
        <v>1.2712625399879527E-7</v>
      </c>
      <c r="M125" s="1">
        <f t="shared" si="10"/>
        <v>3.3763751867931387E-3</v>
      </c>
    </row>
    <row r="126" spans="1:13" ht="16" customHeight="1" x14ac:dyDescent="0.35">
      <c r="A126" s="23">
        <v>38728</v>
      </c>
      <c r="B126" s="1">
        <v>123</v>
      </c>
      <c r="C126" s="18">
        <v>1294.18</v>
      </c>
      <c r="D126" s="1">
        <f t="shared" si="6"/>
        <v>3.4814567841884555E-3</v>
      </c>
      <c r="E126" s="1">
        <f t="shared" si="11"/>
        <v>3.5304270201753583E-5</v>
      </c>
      <c r="F126" s="1"/>
      <c r="G126" s="1"/>
      <c r="H126" s="1">
        <f t="shared" si="7"/>
        <v>9.9081900514584724</v>
      </c>
      <c r="J126" s="1">
        <f t="shared" si="8"/>
        <v>0.59417396612232665</v>
      </c>
      <c r="L126" s="1">
        <f t="shared" si="9"/>
        <v>1.2120541340171822E-5</v>
      </c>
      <c r="M126" s="1">
        <f t="shared" si="10"/>
        <v>0.34331658099449364</v>
      </c>
    </row>
    <row r="127" spans="1:13" ht="16" customHeight="1" x14ac:dyDescent="0.35">
      <c r="A127" s="23">
        <v>38729</v>
      </c>
      <c r="B127" s="1">
        <v>124</v>
      </c>
      <c r="C127" s="18">
        <v>1286.06</v>
      </c>
      <c r="D127" s="1">
        <f t="shared" si="6"/>
        <v>-6.2742431501028586E-3</v>
      </c>
      <c r="E127" s="1">
        <f t="shared" si="11"/>
        <v>3.3853964556068144E-5</v>
      </c>
      <c r="F127" s="1"/>
      <c r="G127" s="1"/>
      <c r="H127" s="1">
        <f t="shared" si="7"/>
        <v>9.1306326706174108</v>
      </c>
      <c r="J127" s="1">
        <f t="shared" si="8"/>
        <v>0.58184159834157734</v>
      </c>
      <c r="L127" s="1">
        <f t="shared" si="9"/>
        <v>3.9366127106612645E-5</v>
      </c>
      <c r="M127" s="1">
        <f t="shared" si="10"/>
        <v>1.1628217735448794</v>
      </c>
    </row>
    <row r="128" spans="1:13" ht="16" customHeight="1" x14ac:dyDescent="0.35">
      <c r="A128" s="23">
        <v>38730</v>
      </c>
      <c r="B128" s="1">
        <v>125</v>
      </c>
      <c r="C128" s="18">
        <v>1287.6099999999999</v>
      </c>
      <c r="D128" s="1">
        <f t="shared" si="6"/>
        <v>1.2052314822014172E-3</v>
      </c>
      <c r="E128" s="1">
        <f t="shared" si="11"/>
        <v>3.4198789174865254E-5</v>
      </c>
      <c r="F128" s="1"/>
      <c r="G128" s="1"/>
      <c r="H128" s="1">
        <f t="shared" si="7"/>
        <v>10.240845630020255</v>
      </c>
      <c r="J128" s="1">
        <f t="shared" si="8"/>
        <v>0.58479730826043697</v>
      </c>
      <c r="L128" s="1">
        <f t="shared" si="9"/>
        <v>1.452582925689425E-6</v>
      </c>
      <c r="M128" s="1">
        <f t="shared" si="10"/>
        <v>4.2474688745910788E-2</v>
      </c>
    </row>
    <row r="129" spans="1:13" ht="16" customHeight="1" x14ac:dyDescent="0.35">
      <c r="A129" s="23">
        <v>38734</v>
      </c>
      <c r="B129" s="1">
        <v>126</v>
      </c>
      <c r="C129" s="18">
        <v>1283.03</v>
      </c>
      <c r="D129" s="1">
        <f t="shared" si="6"/>
        <v>-3.5569776562778539E-3</v>
      </c>
      <c r="E129" s="1">
        <f t="shared" si="11"/>
        <v>3.2150283169575504E-5</v>
      </c>
      <c r="F129" s="1"/>
      <c r="G129" s="1"/>
      <c r="H129" s="1">
        <f t="shared" si="7"/>
        <v>9.9515596382305294</v>
      </c>
      <c r="J129" s="1">
        <f t="shared" si="8"/>
        <v>0.56701219713138018</v>
      </c>
      <c r="L129" s="1">
        <f t="shared" si="9"/>
        <v>1.2652090047259895E-5</v>
      </c>
      <c r="M129" s="1">
        <f t="shared" si="10"/>
        <v>0.39352966132605749</v>
      </c>
    </row>
    <row r="130" spans="1:13" ht="16" customHeight="1" x14ac:dyDescent="0.35">
      <c r="A130" s="23">
        <v>38735</v>
      </c>
      <c r="B130" s="1">
        <v>127</v>
      </c>
      <c r="C130" s="18">
        <v>1277.93</v>
      </c>
      <c r="D130" s="1">
        <f t="shared" si="6"/>
        <v>-3.9749655113285806E-3</v>
      </c>
      <c r="E130" s="1">
        <f t="shared" si="11"/>
        <v>3.0930533761065989E-5</v>
      </c>
      <c r="F130" s="1"/>
      <c r="G130" s="1"/>
      <c r="H130" s="1">
        <f t="shared" si="7"/>
        <v>9.8729332790683575</v>
      </c>
      <c r="J130" s="1">
        <f t="shared" si="8"/>
        <v>0.5561522611755344</v>
      </c>
      <c r="L130" s="1">
        <f t="shared" si="9"/>
        <v>1.5800350816251684E-5</v>
      </c>
      <c r="M130" s="1">
        <f t="shared" si="10"/>
        <v>0.51083343528136838</v>
      </c>
    </row>
    <row r="131" spans="1:13" ht="16" customHeight="1" x14ac:dyDescent="0.35">
      <c r="A131" s="23">
        <v>38736</v>
      </c>
      <c r="B131" s="1">
        <v>128</v>
      </c>
      <c r="C131" s="18">
        <v>1285.04</v>
      </c>
      <c r="D131" s="1">
        <f t="shared" si="6"/>
        <v>5.5636850218712293E-3</v>
      </c>
      <c r="E131" s="1">
        <f t="shared" si="11"/>
        <v>2.9984034176114381E-5</v>
      </c>
      <c r="F131" s="1"/>
      <c r="G131" s="1"/>
      <c r="H131" s="1">
        <f t="shared" si="7"/>
        <v>9.382476390558077</v>
      </c>
      <c r="J131" s="1">
        <f t="shared" si="8"/>
        <v>0.54757679074367627</v>
      </c>
      <c r="L131" s="1">
        <f t="shared" si="9"/>
        <v>3.0954591022594264E-5</v>
      </c>
      <c r="M131" s="1">
        <f t="shared" si="10"/>
        <v>1.0323691215391235</v>
      </c>
    </row>
    <row r="132" spans="1:13" ht="16" customHeight="1" x14ac:dyDescent="0.35">
      <c r="A132" s="23">
        <v>38737</v>
      </c>
      <c r="B132" s="1">
        <v>129</v>
      </c>
      <c r="C132" s="18">
        <v>1261.49</v>
      </c>
      <c r="D132" s="1">
        <f t="shared" ref="D132:D195" si="12">(C132-C131)/C131</f>
        <v>-1.8326277781236348E-2</v>
      </c>
      <c r="E132" s="1">
        <f t="shared" si="11"/>
        <v>3.0044749347617315E-5</v>
      </c>
      <c r="F132" s="1"/>
      <c r="G132" s="1"/>
      <c r="H132" s="1">
        <f t="shared" si="7"/>
        <v>-0.76558505266343069</v>
      </c>
      <c r="J132" s="1">
        <f t="shared" si="8"/>
        <v>0.54813090906842055</v>
      </c>
      <c r="L132" s="1">
        <f t="shared" si="9"/>
        <v>3.3585245731503706E-4</v>
      </c>
      <c r="M132" s="1">
        <f t="shared" si="10"/>
        <v>11.178407695442187</v>
      </c>
    </row>
    <row r="133" spans="1:13" ht="16" customHeight="1" x14ac:dyDescent="0.35">
      <c r="A133" s="23">
        <v>38740</v>
      </c>
      <c r="B133" s="1">
        <v>130</v>
      </c>
      <c r="C133" s="18">
        <v>1263.82</v>
      </c>
      <c r="D133" s="1">
        <f t="shared" si="12"/>
        <v>1.8470221721931424E-3</v>
      </c>
      <c r="E133" s="1">
        <f t="shared" si="11"/>
        <v>4.9175176899081242E-5</v>
      </c>
      <c r="F133" s="1"/>
      <c r="G133" s="1"/>
      <c r="H133" s="1">
        <f t="shared" ref="H133:H196" si="13">-LN(E133)-D133*D133/E133</f>
        <v>9.8507473486236616</v>
      </c>
      <c r="J133" s="1">
        <f t="shared" ref="J133:J196" si="14">SQRT(E133)*100</f>
        <v>0.70125014723051027</v>
      </c>
      <c r="L133" s="1">
        <f t="shared" ref="L133:L196" si="15">D133*D133</f>
        <v>3.411490904573074E-6</v>
      </c>
      <c r="M133" s="1">
        <f t="shared" ref="M133:M196" si="16">L133/E133</f>
        <v>6.9374247734263095E-2</v>
      </c>
    </row>
    <row r="134" spans="1:13" ht="16" customHeight="1" x14ac:dyDescent="0.35">
      <c r="A134" s="23">
        <v>38741</v>
      </c>
      <c r="B134" s="1">
        <v>131</v>
      </c>
      <c r="C134" s="18">
        <v>1266.8599999999999</v>
      </c>
      <c r="D134" s="1">
        <f t="shared" si="12"/>
        <v>2.4054058331091166E-3</v>
      </c>
      <c r="E134" s="1">
        <f t="shared" ref="E134:E197" si="17">$D$1283*E133+(1-$D$1283)*D133*D133</f>
        <v>4.6312335784889456E-5</v>
      </c>
      <c r="F134" s="1"/>
      <c r="G134" s="1"/>
      <c r="H134" s="1">
        <f t="shared" si="13"/>
        <v>9.8551683764178097</v>
      </c>
      <c r="J134" s="1">
        <f t="shared" si="14"/>
        <v>0.68053167292117611</v>
      </c>
      <c r="L134" s="1">
        <f t="shared" si="15"/>
        <v>5.7859772219553638E-6</v>
      </c>
      <c r="M134" s="1">
        <f t="shared" si="16"/>
        <v>0.12493382430180043</v>
      </c>
    </row>
    <row r="135" spans="1:13" ht="16" customHeight="1" x14ac:dyDescent="0.35">
      <c r="A135" s="23">
        <v>38742</v>
      </c>
      <c r="B135" s="1">
        <v>132</v>
      </c>
      <c r="C135" s="18">
        <v>1264.68</v>
      </c>
      <c r="D135" s="1">
        <f t="shared" si="12"/>
        <v>-1.7207899846864187E-3</v>
      </c>
      <c r="E135" s="1">
        <f t="shared" si="17"/>
        <v>4.3777126415688536E-5</v>
      </c>
      <c r="F135" s="1"/>
      <c r="G135" s="1"/>
      <c r="H135" s="1">
        <f t="shared" si="13"/>
        <v>9.9687583433431488</v>
      </c>
      <c r="J135" s="1">
        <f t="shared" si="14"/>
        <v>0.66164285241879961</v>
      </c>
      <c r="L135" s="1">
        <f t="shared" si="15"/>
        <v>2.9611181713970851E-6</v>
      </c>
      <c r="M135" s="1">
        <f t="shared" si="16"/>
        <v>6.7640761599553068E-2</v>
      </c>
    </row>
    <row r="136" spans="1:13" ht="16" customHeight="1" x14ac:dyDescent="0.35">
      <c r="A136" s="23">
        <v>38743</v>
      </c>
      <c r="B136" s="1">
        <v>133</v>
      </c>
      <c r="C136" s="18">
        <v>1273.83</v>
      </c>
      <c r="D136" s="1">
        <f t="shared" si="12"/>
        <v>7.2350317866969214E-3</v>
      </c>
      <c r="E136" s="1">
        <f t="shared" si="17"/>
        <v>4.1223797417386898E-5</v>
      </c>
      <c r="F136" s="1"/>
      <c r="G136" s="1"/>
      <c r="H136" s="1">
        <f t="shared" si="13"/>
        <v>8.8267019688341843</v>
      </c>
      <c r="J136" s="1">
        <f t="shared" si="14"/>
        <v>0.64205760970014913</v>
      </c>
      <c r="L136" s="1">
        <f t="shared" si="15"/>
        <v>5.2345684954514847E-5</v>
      </c>
      <c r="M136" s="1">
        <f t="shared" si="16"/>
        <v>1.2697928923073227</v>
      </c>
    </row>
    <row r="137" spans="1:13" ht="16" customHeight="1" x14ac:dyDescent="0.35">
      <c r="A137" s="23">
        <v>38744</v>
      </c>
      <c r="B137" s="1">
        <v>134</v>
      </c>
      <c r="C137" s="18">
        <v>1283.72</v>
      </c>
      <c r="D137" s="1">
        <f t="shared" si="12"/>
        <v>7.7639873452502303E-3</v>
      </c>
      <c r="E137" s="1">
        <f t="shared" si="17"/>
        <v>4.1919549873002643E-5</v>
      </c>
      <c r="F137" s="1"/>
      <c r="G137" s="1"/>
      <c r="H137" s="1">
        <f t="shared" si="13"/>
        <v>8.641777655315952</v>
      </c>
      <c r="J137" s="1">
        <f t="shared" si="14"/>
        <v>0.64745308612286834</v>
      </c>
      <c r="L137" s="1">
        <f t="shared" si="15"/>
        <v>6.0279499497205719E-5</v>
      </c>
      <c r="M137" s="1">
        <f t="shared" si="16"/>
        <v>1.4379806004555262</v>
      </c>
    </row>
    <row r="138" spans="1:13" ht="16" customHeight="1" x14ac:dyDescent="0.35">
      <c r="A138" s="23">
        <v>38747</v>
      </c>
      <c r="B138" s="1">
        <v>135</v>
      </c>
      <c r="C138" s="18">
        <v>1285.19</v>
      </c>
      <c r="D138" s="1">
        <f t="shared" si="12"/>
        <v>1.1451095254417063E-3</v>
      </c>
      <c r="E138" s="1">
        <f t="shared" si="17"/>
        <v>4.3068094128047264E-5</v>
      </c>
      <c r="F138" s="1"/>
      <c r="G138" s="1"/>
      <c r="H138" s="1">
        <f t="shared" si="13"/>
        <v>10.0222815385267</v>
      </c>
      <c r="J138" s="1">
        <f t="shared" si="14"/>
        <v>0.65626285989721578</v>
      </c>
      <c r="L138" s="1">
        <f t="shared" si="15"/>
        <v>1.3112758252573298E-6</v>
      </c>
      <c r="M138" s="1">
        <f t="shared" si="16"/>
        <v>3.0446571918384166E-2</v>
      </c>
    </row>
    <row r="139" spans="1:13" ht="16" customHeight="1" x14ac:dyDescent="0.35">
      <c r="A139" s="23">
        <v>38748</v>
      </c>
      <c r="B139" s="1">
        <v>136</v>
      </c>
      <c r="C139" s="18">
        <v>1280.08</v>
      </c>
      <c r="D139" s="1">
        <f t="shared" si="12"/>
        <v>-3.9760657957190202E-3</v>
      </c>
      <c r="E139" s="1">
        <f t="shared" si="17"/>
        <v>4.0455910829494595E-5</v>
      </c>
      <c r="F139" s="1"/>
      <c r="G139" s="1"/>
      <c r="H139" s="1">
        <f t="shared" si="13"/>
        <v>9.7245242651684869</v>
      </c>
      <c r="J139" s="1">
        <f t="shared" si="14"/>
        <v>0.63604961150443751</v>
      </c>
      <c r="L139" s="1">
        <f t="shared" si="15"/>
        <v>1.5809099211886726E-5</v>
      </c>
      <c r="M139" s="1">
        <f t="shared" si="16"/>
        <v>0.3907735331560257</v>
      </c>
    </row>
    <row r="140" spans="1:13" ht="16" customHeight="1" x14ac:dyDescent="0.35">
      <c r="A140" s="23">
        <v>38749</v>
      </c>
      <c r="B140" s="1">
        <v>137</v>
      </c>
      <c r="C140" s="18">
        <v>1282.46</v>
      </c>
      <c r="D140" s="1">
        <f t="shared" si="12"/>
        <v>1.8592587963253151E-3</v>
      </c>
      <c r="E140" s="1">
        <f t="shared" si="17"/>
        <v>3.891407904520399E-5</v>
      </c>
      <c r="F140" s="1"/>
      <c r="G140" s="1"/>
      <c r="H140" s="1">
        <f t="shared" si="13"/>
        <v>10.065321729192812</v>
      </c>
      <c r="J140" s="1">
        <f t="shared" si="14"/>
        <v>0.62381150234028215</v>
      </c>
      <c r="L140" s="1">
        <f t="shared" si="15"/>
        <v>3.4568432717130595E-6</v>
      </c>
      <c r="M140" s="1">
        <f t="shared" si="16"/>
        <v>8.883271444500758E-2</v>
      </c>
    </row>
    <row r="141" spans="1:13" ht="16" customHeight="1" x14ac:dyDescent="0.35">
      <c r="A141" s="23">
        <v>38750</v>
      </c>
      <c r="B141" s="1">
        <v>138</v>
      </c>
      <c r="C141" s="18">
        <v>1270.8399999999999</v>
      </c>
      <c r="D141" s="1">
        <f t="shared" si="12"/>
        <v>-9.0607114451913655E-3</v>
      </c>
      <c r="E141" s="1">
        <f t="shared" si="17"/>
        <v>3.6695979035075368E-5</v>
      </c>
      <c r="F141" s="1"/>
      <c r="G141" s="1"/>
      <c r="H141" s="1">
        <f t="shared" si="13"/>
        <v>7.9756366247657073</v>
      </c>
      <c r="J141" s="1">
        <f t="shared" si="14"/>
        <v>0.60577206138179873</v>
      </c>
      <c r="L141" s="1">
        <f t="shared" si="15"/>
        <v>8.2096491893021806E-5</v>
      </c>
      <c r="M141" s="1">
        <f t="shared" si="16"/>
        <v>2.2372067472174799</v>
      </c>
    </row>
    <row r="142" spans="1:13" ht="16" customHeight="1" x14ac:dyDescent="0.35">
      <c r="A142" s="23">
        <v>38751</v>
      </c>
      <c r="B142" s="1">
        <v>139</v>
      </c>
      <c r="C142" s="18">
        <v>1264.03</v>
      </c>
      <c r="D142" s="1">
        <f t="shared" si="12"/>
        <v>-5.3586604135846729E-3</v>
      </c>
      <c r="E142" s="1">
        <f t="shared" si="17"/>
        <v>3.953610110982955E-5</v>
      </c>
      <c r="F142" s="1"/>
      <c r="G142" s="1"/>
      <c r="H142" s="1">
        <f t="shared" si="13"/>
        <v>9.4119920212910486</v>
      </c>
      <c r="J142" s="1">
        <f t="shared" si="14"/>
        <v>0.62877739391480636</v>
      </c>
      <c r="L142" s="1">
        <f t="shared" si="15"/>
        <v>2.8715241428119459E-5</v>
      </c>
      <c r="M142" s="1">
        <f t="shared" si="16"/>
        <v>0.72630433001852612</v>
      </c>
    </row>
    <row r="143" spans="1:13" ht="16" customHeight="1" x14ac:dyDescent="0.35">
      <c r="A143" s="23">
        <v>38754</v>
      </c>
      <c r="B143" s="1">
        <v>140</v>
      </c>
      <c r="C143" s="18">
        <v>1265.02</v>
      </c>
      <c r="D143" s="1">
        <f t="shared" si="12"/>
        <v>7.8320925927391689E-4</v>
      </c>
      <c r="E143" s="1">
        <f t="shared" si="17"/>
        <v>3.8859180068298551E-5</v>
      </c>
      <c r="F143" s="1"/>
      <c r="G143" s="1"/>
      <c r="H143" s="1">
        <f t="shared" si="13"/>
        <v>10.139780581163683</v>
      </c>
      <c r="J143" s="1">
        <f t="shared" si="14"/>
        <v>0.62337131846355065</v>
      </c>
      <c r="L143" s="1">
        <f t="shared" si="15"/>
        <v>6.1341674381239755E-7</v>
      </c>
      <c r="M143" s="1">
        <f t="shared" si="16"/>
        <v>1.578563270594649E-2</v>
      </c>
    </row>
    <row r="144" spans="1:13" ht="16" customHeight="1" x14ac:dyDescent="0.35">
      <c r="A144" s="23">
        <v>38755</v>
      </c>
      <c r="B144" s="1">
        <v>141</v>
      </c>
      <c r="C144" s="18">
        <v>1254.78</v>
      </c>
      <c r="D144" s="1">
        <f t="shared" si="12"/>
        <v>-8.0947336800999258E-3</v>
      </c>
      <c r="E144" s="1">
        <f t="shared" si="17"/>
        <v>3.6466638005534491E-5</v>
      </c>
      <c r="F144" s="1"/>
      <c r="G144" s="1"/>
      <c r="H144" s="1">
        <f t="shared" si="13"/>
        <v>8.4222727558199413</v>
      </c>
      <c r="J144" s="1">
        <f t="shared" si="14"/>
        <v>0.60387612972806348</v>
      </c>
      <c r="L144" s="1">
        <f t="shared" si="15"/>
        <v>6.5524713351744094E-5</v>
      </c>
      <c r="M144" s="1">
        <f t="shared" si="16"/>
        <v>1.7968399867791349</v>
      </c>
    </row>
    <row r="145" spans="1:13" ht="16" customHeight="1" x14ac:dyDescent="0.35">
      <c r="A145" s="23">
        <v>38756</v>
      </c>
      <c r="B145" s="1">
        <v>142</v>
      </c>
      <c r="C145" s="18">
        <v>1265.6500000000001</v>
      </c>
      <c r="D145" s="1">
        <f t="shared" si="12"/>
        <v>8.6628731729865936E-3</v>
      </c>
      <c r="E145" s="1">
        <f t="shared" si="17"/>
        <v>3.8284425427867435E-5</v>
      </c>
      <c r="F145" s="1"/>
      <c r="G145" s="1"/>
      <c r="H145" s="1">
        <f t="shared" si="13"/>
        <v>8.210261099222194</v>
      </c>
      <c r="J145" s="1">
        <f t="shared" si="14"/>
        <v>0.61874409433842226</v>
      </c>
      <c r="L145" s="1">
        <f t="shared" si="15"/>
        <v>7.5045371611250815E-5</v>
      </c>
      <c r="M145" s="1">
        <f t="shared" si="16"/>
        <v>1.9602062920506806</v>
      </c>
    </row>
    <row r="146" spans="1:13" ht="16" customHeight="1" x14ac:dyDescent="0.35">
      <c r="A146" s="23">
        <v>38757</v>
      </c>
      <c r="B146" s="1">
        <v>143</v>
      </c>
      <c r="C146" s="18">
        <v>1263.78</v>
      </c>
      <c r="D146" s="1">
        <f t="shared" si="12"/>
        <v>-1.4775016789792741E-3</v>
      </c>
      <c r="E146" s="1">
        <f t="shared" si="17"/>
        <v>4.0584081713049761E-5</v>
      </c>
      <c r="F146" s="1"/>
      <c r="G146" s="1"/>
      <c r="H146" s="1">
        <f t="shared" si="13"/>
        <v>10.058344805516208</v>
      </c>
      <c r="J146" s="1">
        <f t="shared" si="14"/>
        <v>0.63705636887994277</v>
      </c>
      <c r="L146" s="1">
        <f t="shared" si="15"/>
        <v>2.1830112113865738E-6</v>
      </c>
      <c r="M146" s="1">
        <f t="shared" si="16"/>
        <v>5.37898387555392E-2</v>
      </c>
    </row>
    <row r="147" spans="1:13" ht="16" customHeight="1" x14ac:dyDescent="0.35">
      <c r="A147" s="23">
        <v>38758</v>
      </c>
      <c r="B147" s="1">
        <v>144</v>
      </c>
      <c r="C147" s="18">
        <v>1266.99</v>
      </c>
      <c r="D147" s="1">
        <f t="shared" si="12"/>
        <v>2.5399990504676737E-3</v>
      </c>
      <c r="E147" s="1">
        <f t="shared" si="17"/>
        <v>3.8181824091704944E-5</v>
      </c>
      <c r="F147" s="1"/>
      <c r="G147" s="1"/>
      <c r="H147" s="1">
        <f t="shared" si="13"/>
        <v>10.004180640998699</v>
      </c>
      <c r="J147" s="1">
        <f t="shared" si="14"/>
        <v>0.6179144284745659</v>
      </c>
      <c r="L147" s="1">
        <f t="shared" si="15"/>
        <v>6.4515951763766837E-6</v>
      </c>
      <c r="M147" s="1">
        <f t="shared" si="16"/>
        <v>0.16897032370379345</v>
      </c>
    </row>
    <row r="148" spans="1:13" ht="16" customHeight="1" x14ac:dyDescent="0.35">
      <c r="A148" s="23">
        <v>38761</v>
      </c>
      <c r="B148" s="1">
        <v>145</v>
      </c>
      <c r="C148" s="18">
        <v>1262.8599999999999</v>
      </c>
      <c r="D148" s="1">
        <f t="shared" si="12"/>
        <v>-3.2596942359451211E-3</v>
      </c>
      <c r="E148" s="1">
        <f t="shared" si="17"/>
        <v>3.6196874629539248E-5</v>
      </c>
      <c r="F148" s="1"/>
      <c r="G148" s="1"/>
      <c r="H148" s="1">
        <f t="shared" si="13"/>
        <v>9.9329873932714019</v>
      </c>
      <c r="J148" s="1">
        <f t="shared" si="14"/>
        <v>0.60163838499167632</v>
      </c>
      <c r="L148" s="1">
        <f t="shared" si="15"/>
        <v>1.0625606511853846E-5</v>
      </c>
      <c r="M148" s="1">
        <f t="shared" si="16"/>
        <v>0.29355038578890424</v>
      </c>
    </row>
    <row r="149" spans="1:13" ht="16" customHeight="1" x14ac:dyDescent="0.35">
      <c r="A149" s="23">
        <v>38762</v>
      </c>
      <c r="B149" s="1">
        <v>146</v>
      </c>
      <c r="C149" s="18">
        <v>1275.53</v>
      </c>
      <c r="D149" s="1">
        <f t="shared" si="12"/>
        <v>1.0032782731260848E-2</v>
      </c>
      <c r="E149" s="1">
        <f t="shared" si="17"/>
        <v>3.4597211575341286E-5</v>
      </c>
      <c r="F149" s="1"/>
      <c r="G149" s="1"/>
      <c r="H149" s="1">
        <f t="shared" si="13"/>
        <v>7.3623489739848829</v>
      </c>
      <c r="J149" s="1">
        <f t="shared" si="14"/>
        <v>0.58819394399586677</v>
      </c>
      <c r="L149" s="1">
        <f t="shared" si="15"/>
        <v>1.0065672933268587E-4</v>
      </c>
      <c r="M149" s="1">
        <f t="shared" si="16"/>
        <v>2.9093884954713416</v>
      </c>
    </row>
    <row r="150" spans="1:13" ht="16" customHeight="1" x14ac:dyDescent="0.35">
      <c r="A150" s="23">
        <v>38763</v>
      </c>
      <c r="B150" s="1">
        <v>147</v>
      </c>
      <c r="C150" s="18">
        <v>1280</v>
      </c>
      <c r="D150" s="1">
        <f t="shared" si="12"/>
        <v>3.504425611314534E-3</v>
      </c>
      <c r="E150" s="1">
        <f t="shared" si="17"/>
        <v>3.8729700016986984E-5</v>
      </c>
      <c r="F150" s="1"/>
      <c r="G150" s="1"/>
      <c r="H150" s="1">
        <f t="shared" si="13"/>
        <v>9.8418086902002795</v>
      </c>
      <c r="J150" s="1">
        <f t="shared" si="14"/>
        <v>0.6223319051518007</v>
      </c>
      <c r="L150" s="1">
        <f t="shared" si="15"/>
        <v>1.2280998865237245E-5</v>
      </c>
      <c r="M150" s="1">
        <f t="shared" si="16"/>
        <v>0.31709511976211424</v>
      </c>
    </row>
    <row r="151" spans="1:13" ht="16" customHeight="1" x14ac:dyDescent="0.35">
      <c r="A151" s="23">
        <v>38764</v>
      </c>
      <c r="B151" s="1">
        <v>148</v>
      </c>
      <c r="C151" s="18">
        <v>1289.3800000000001</v>
      </c>
      <c r="D151" s="1">
        <f t="shared" si="12"/>
        <v>7.3281250000000854E-3</v>
      </c>
      <c r="E151" s="1">
        <f t="shared" si="17"/>
        <v>3.7075147342115315E-5</v>
      </c>
      <c r="F151" s="1"/>
      <c r="G151" s="1"/>
      <c r="H151" s="1">
        <f t="shared" si="13"/>
        <v>8.754115884637935</v>
      </c>
      <c r="J151" s="1">
        <f t="shared" si="14"/>
        <v>0.60889364705271243</v>
      </c>
      <c r="L151" s="1">
        <f t="shared" si="15"/>
        <v>5.3701416015626251E-5</v>
      </c>
      <c r="M151" s="1">
        <f t="shared" si="16"/>
        <v>1.4484478111466441</v>
      </c>
    </row>
    <row r="152" spans="1:13" ht="16" customHeight="1" x14ac:dyDescent="0.35">
      <c r="A152" s="23">
        <v>38765</v>
      </c>
      <c r="B152" s="1">
        <v>149</v>
      </c>
      <c r="C152" s="18">
        <v>1287.24</v>
      </c>
      <c r="D152" s="1">
        <f t="shared" si="12"/>
        <v>-1.6597124199228309E-3</v>
      </c>
      <c r="E152" s="1">
        <f t="shared" si="17"/>
        <v>3.8115237634226794E-5</v>
      </c>
      <c r="F152" s="1"/>
      <c r="G152" s="1"/>
      <c r="H152" s="1">
        <f t="shared" si="13"/>
        <v>10.102624919973845</v>
      </c>
      <c r="J152" s="1">
        <f t="shared" si="14"/>
        <v>0.6173753933728392</v>
      </c>
      <c r="L152" s="1">
        <f t="shared" si="15"/>
        <v>2.7546453168460994E-6</v>
      </c>
      <c r="M152" s="1">
        <f t="shared" si="16"/>
        <v>7.227149790540667E-2</v>
      </c>
    </row>
    <row r="153" spans="1:13" ht="16" customHeight="1" x14ac:dyDescent="0.35">
      <c r="A153" s="23">
        <v>38769</v>
      </c>
      <c r="B153" s="1">
        <v>150</v>
      </c>
      <c r="C153" s="18">
        <v>1283.03</v>
      </c>
      <c r="D153" s="1">
        <f t="shared" si="12"/>
        <v>-3.2705633759050655E-3</v>
      </c>
      <c r="E153" s="1">
        <f t="shared" si="17"/>
        <v>3.5903183353447928E-5</v>
      </c>
      <c r="F153" s="1"/>
      <c r="G153" s="1"/>
      <c r="H153" s="1">
        <f t="shared" si="13"/>
        <v>9.9367560035250566</v>
      </c>
      <c r="J153" s="1">
        <f t="shared" si="14"/>
        <v>0.59919265143564571</v>
      </c>
      <c r="L153" s="1">
        <f t="shared" si="15"/>
        <v>1.0696584795811538E-5</v>
      </c>
      <c r="M153" s="1">
        <f t="shared" si="16"/>
        <v>0.29792859007819156</v>
      </c>
    </row>
    <row r="154" spans="1:13" ht="16" customHeight="1" x14ac:dyDescent="0.35">
      <c r="A154" s="23">
        <v>38770</v>
      </c>
      <c r="B154" s="1">
        <v>151</v>
      </c>
      <c r="C154" s="18">
        <v>1292.67</v>
      </c>
      <c r="D154" s="1">
        <f t="shared" si="12"/>
        <v>7.513464221413451E-3</v>
      </c>
      <c r="E154" s="1">
        <f t="shared" si="17"/>
        <v>3.4326332950523905E-5</v>
      </c>
      <c r="F154" s="1"/>
      <c r="G154" s="1"/>
      <c r="H154" s="1">
        <f t="shared" si="13"/>
        <v>8.635025232755309</v>
      </c>
      <c r="J154" s="1">
        <f t="shared" si="14"/>
        <v>0.58588678898336588</v>
      </c>
      <c r="L154" s="1">
        <f t="shared" si="15"/>
        <v>5.6452144606460033E-5</v>
      </c>
      <c r="M154" s="1">
        <f t="shared" si="16"/>
        <v>1.6445725410817129</v>
      </c>
    </row>
    <row r="155" spans="1:13" ht="16" customHeight="1" x14ac:dyDescent="0.35">
      <c r="A155" s="23">
        <v>38771</v>
      </c>
      <c r="B155" s="1">
        <v>152</v>
      </c>
      <c r="C155" s="18">
        <v>1287.79</v>
      </c>
      <c r="D155" s="1">
        <f t="shared" si="12"/>
        <v>-3.7751320909436351E-3</v>
      </c>
      <c r="E155" s="1">
        <f t="shared" si="17"/>
        <v>3.5710458418500393E-5</v>
      </c>
      <c r="F155" s="1"/>
      <c r="G155" s="1"/>
      <c r="H155" s="1">
        <f t="shared" si="13"/>
        <v>9.8409787666682007</v>
      </c>
      <c r="J155" s="1">
        <f t="shared" si="14"/>
        <v>0.59758228235532884</v>
      </c>
      <c r="L155" s="1">
        <f t="shared" si="15"/>
        <v>1.4251622304072462E-5</v>
      </c>
      <c r="M155" s="1">
        <f t="shared" si="16"/>
        <v>0.39908819251362998</v>
      </c>
    </row>
    <row r="156" spans="1:13" ht="16" customHeight="1" x14ac:dyDescent="0.35">
      <c r="A156" s="23">
        <v>38772</v>
      </c>
      <c r="B156" s="1">
        <v>153</v>
      </c>
      <c r="C156" s="18">
        <v>1289.43</v>
      </c>
      <c r="D156" s="1">
        <f t="shared" si="12"/>
        <v>1.2734995612639483E-3</v>
      </c>
      <c r="E156" s="1">
        <f t="shared" si="17"/>
        <v>3.4368056971675065E-5</v>
      </c>
      <c r="F156" s="1"/>
      <c r="G156" s="1"/>
      <c r="H156" s="1">
        <f t="shared" si="13"/>
        <v>10.231193800845812</v>
      </c>
      <c r="J156" s="1">
        <f t="shared" si="14"/>
        <v>0.58624275664331293</v>
      </c>
      <c r="L156" s="1">
        <f t="shared" si="15"/>
        <v>1.6218011325394687E-6</v>
      </c>
      <c r="M156" s="1">
        <f t="shared" si="16"/>
        <v>4.718920053804903E-2</v>
      </c>
    </row>
    <row r="157" spans="1:13" ht="16" customHeight="1" x14ac:dyDescent="0.35">
      <c r="A157" s="23">
        <v>38775</v>
      </c>
      <c r="B157" s="1">
        <v>154</v>
      </c>
      <c r="C157" s="18">
        <v>1294.1199999999999</v>
      </c>
      <c r="D157" s="1">
        <f t="shared" si="12"/>
        <v>3.6372660788098828E-3</v>
      </c>
      <c r="E157" s="1">
        <f t="shared" si="17"/>
        <v>3.2319547864183802E-5</v>
      </c>
      <c r="F157" s="1"/>
      <c r="G157" s="1"/>
      <c r="H157" s="1">
        <f t="shared" si="13"/>
        <v>9.9304976700215182</v>
      </c>
      <c r="J157" s="1">
        <f t="shared" si="14"/>
        <v>0.56850283960754144</v>
      </c>
      <c r="L157" s="1">
        <f t="shared" si="15"/>
        <v>1.3229704528061021E-5</v>
      </c>
      <c r="M157" s="1">
        <f t="shared" si="16"/>
        <v>0.40934064373846168</v>
      </c>
    </row>
    <row r="158" spans="1:13" ht="16" customHeight="1" x14ac:dyDescent="0.35">
      <c r="A158" s="23">
        <v>38776</v>
      </c>
      <c r="B158" s="1">
        <v>155</v>
      </c>
      <c r="C158" s="18">
        <v>1280.6600000000001</v>
      </c>
      <c r="D158" s="1">
        <f t="shared" si="12"/>
        <v>-1.0400890180199525E-2</v>
      </c>
      <c r="E158" s="1">
        <f t="shared" si="17"/>
        <v>3.1125343612963947E-5</v>
      </c>
      <c r="F158" s="1"/>
      <c r="G158" s="1"/>
      <c r="H158" s="1">
        <f t="shared" si="13"/>
        <v>6.9019115437913072</v>
      </c>
      <c r="J158" s="1">
        <f t="shared" si="14"/>
        <v>0.5579009196350545</v>
      </c>
      <c r="L158" s="1">
        <f t="shared" si="15"/>
        <v>1.081785165405709E-4</v>
      </c>
      <c r="M158" s="1">
        <f t="shared" si="16"/>
        <v>3.4755766196750906</v>
      </c>
    </row>
    <row r="159" spans="1:13" ht="16" customHeight="1" x14ac:dyDescent="0.35">
      <c r="A159" s="23">
        <v>38777</v>
      </c>
      <c r="B159" s="1">
        <v>156</v>
      </c>
      <c r="C159" s="18">
        <v>1291.24</v>
      </c>
      <c r="D159" s="1">
        <f t="shared" si="12"/>
        <v>8.2613652335513932E-3</v>
      </c>
      <c r="E159" s="1">
        <f t="shared" si="17"/>
        <v>3.5945562671860428E-5</v>
      </c>
      <c r="F159" s="1"/>
      <c r="G159" s="1"/>
      <c r="H159" s="1">
        <f t="shared" si="13"/>
        <v>8.3347961298743733</v>
      </c>
      <c r="J159" s="1">
        <f t="shared" si="14"/>
        <v>0.59954618397468296</v>
      </c>
      <c r="L159" s="1">
        <f t="shared" si="15"/>
        <v>6.8250155522131664E-5</v>
      </c>
      <c r="M159" s="1">
        <f t="shared" si="16"/>
        <v>1.8987087820873234</v>
      </c>
    </row>
    <row r="160" spans="1:13" ht="16" customHeight="1" x14ac:dyDescent="0.35">
      <c r="A160" s="23">
        <v>38778</v>
      </c>
      <c r="B160" s="1">
        <v>157</v>
      </c>
      <c r="C160" s="18">
        <v>1289.1400000000001</v>
      </c>
      <c r="D160" s="1">
        <f t="shared" si="12"/>
        <v>-1.6263436696508078E-3</v>
      </c>
      <c r="E160" s="1">
        <f t="shared" si="17"/>
        <v>3.7966442646434164E-5</v>
      </c>
      <c r="F160" s="1"/>
      <c r="G160" s="1"/>
      <c r="H160" s="1">
        <f t="shared" si="13"/>
        <v>10.109141256662507</v>
      </c>
      <c r="J160" s="1">
        <f t="shared" si="14"/>
        <v>0.61616915410002604</v>
      </c>
      <c r="L160" s="1">
        <f t="shared" si="15"/>
        <v>2.6449937318132561E-6</v>
      </c>
      <c r="M160" s="1">
        <f t="shared" si="16"/>
        <v>6.9666619979253594E-2</v>
      </c>
    </row>
    <row r="161" spans="1:13" ht="16" customHeight="1" x14ac:dyDescent="0.35">
      <c r="A161" s="23">
        <v>38779</v>
      </c>
      <c r="B161" s="1">
        <v>158</v>
      </c>
      <c r="C161" s="18">
        <v>1287.23</v>
      </c>
      <c r="D161" s="1">
        <f t="shared" si="12"/>
        <v>-1.4816078936345793E-3</v>
      </c>
      <c r="E161" s="1">
        <f t="shared" si="17"/>
        <v>3.5756837061391556E-5</v>
      </c>
      <c r="F161" s="1"/>
      <c r="G161" s="1"/>
      <c r="H161" s="1">
        <f t="shared" si="13"/>
        <v>10.177377670041968</v>
      </c>
      <c r="J161" s="1">
        <f t="shared" si="14"/>
        <v>0.59797020880133789</v>
      </c>
      <c r="L161" s="1">
        <f t="shared" si="15"/>
        <v>2.1951619504802948E-6</v>
      </c>
      <c r="M161" s="1">
        <f t="shared" si="16"/>
        <v>6.1391390595073661E-2</v>
      </c>
    </row>
    <row r="162" spans="1:13" ht="16" customHeight="1" x14ac:dyDescent="0.35">
      <c r="A162" s="23">
        <v>38782</v>
      </c>
      <c r="B162" s="1">
        <v>159</v>
      </c>
      <c r="C162" s="18">
        <v>1278.26</v>
      </c>
      <c r="D162" s="1">
        <f t="shared" si="12"/>
        <v>-6.9684516364597058E-3</v>
      </c>
      <c r="E162" s="1">
        <f t="shared" si="17"/>
        <v>3.3657317731148053E-5</v>
      </c>
      <c r="F162" s="1"/>
      <c r="G162" s="1"/>
      <c r="H162" s="1">
        <f t="shared" si="13"/>
        <v>8.8565234323296238</v>
      </c>
      <c r="J162" s="1">
        <f t="shared" si="14"/>
        <v>0.58014927157713525</v>
      </c>
      <c r="L162" s="1">
        <f t="shared" si="15"/>
        <v>4.8559318209677948E-5</v>
      </c>
      <c r="M162" s="1">
        <f t="shared" si="16"/>
        <v>1.4427566271788463</v>
      </c>
    </row>
    <row r="163" spans="1:13" ht="16" customHeight="1" x14ac:dyDescent="0.35">
      <c r="A163" s="23">
        <v>38783</v>
      </c>
      <c r="B163" s="1">
        <v>160</v>
      </c>
      <c r="C163" s="18">
        <v>1275.8800000000001</v>
      </c>
      <c r="D163" s="1">
        <f t="shared" si="12"/>
        <v>-1.86190602850741E-3</v>
      </c>
      <c r="E163" s="1">
        <f t="shared" si="17"/>
        <v>3.458954289453984E-5</v>
      </c>
      <c r="F163" s="1"/>
      <c r="G163" s="1"/>
      <c r="H163" s="1">
        <f t="shared" si="13"/>
        <v>10.171735389674351</v>
      </c>
      <c r="J163" s="1">
        <f t="shared" si="14"/>
        <v>0.58812875201387527</v>
      </c>
      <c r="L163" s="1">
        <f t="shared" si="15"/>
        <v>3.466694058992236E-6</v>
      </c>
      <c r="M163" s="1">
        <f t="shared" si="16"/>
        <v>0.10022376038798343</v>
      </c>
    </row>
    <row r="164" spans="1:13" ht="16" customHeight="1" x14ac:dyDescent="0.35">
      <c r="A164" s="23">
        <v>38784</v>
      </c>
      <c r="B164" s="1">
        <v>161</v>
      </c>
      <c r="C164" s="18">
        <v>1278.47</v>
      </c>
      <c r="D164" s="1">
        <f t="shared" si="12"/>
        <v>2.0299714706711585E-3</v>
      </c>
      <c r="E164" s="1">
        <f t="shared" si="17"/>
        <v>3.2642589337348796E-5</v>
      </c>
      <c r="F164" s="1"/>
      <c r="G164" s="1"/>
      <c r="H164" s="1">
        <f t="shared" si="13"/>
        <v>10.203653200364284</v>
      </c>
      <c r="J164" s="1">
        <f t="shared" si="14"/>
        <v>0.57133693506851801</v>
      </c>
      <c r="L164" s="1">
        <f t="shared" si="15"/>
        <v>4.120784171738826E-6</v>
      </c>
      <c r="M164" s="1">
        <f t="shared" si="16"/>
        <v>0.1262395004621748</v>
      </c>
    </row>
    <row r="165" spans="1:13" ht="16" customHeight="1" x14ac:dyDescent="0.35">
      <c r="A165" s="23">
        <v>38785</v>
      </c>
      <c r="B165" s="1">
        <v>162</v>
      </c>
      <c r="C165" s="18">
        <v>1272.23</v>
      </c>
      <c r="D165" s="1">
        <f t="shared" si="12"/>
        <v>-4.8808341220365039E-3</v>
      </c>
      <c r="E165" s="1">
        <f t="shared" si="17"/>
        <v>3.0858349394594306E-5</v>
      </c>
      <c r="F165" s="1"/>
      <c r="G165" s="1"/>
      <c r="H165" s="1">
        <f t="shared" si="13"/>
        <v>9.6141065697753501</v>
      </c>
      <c r="J165" s="1">
        <f t="shared" si="14"/>
        <v>0.55550291983565947</v>
      </c>
      <c r="L165" s="1">
        <f t="shared" si="15"/>
        <v>2.3822541726835848E-5</v>
      </c>
      <c r="M165" s="1">
        <f t="shared" si="16"/>
        <v>0.77199662957374593</v>
      </c>
    </row>
    <row r="166" spans="1:13" ht="16" customHeight="1" x14ac:dyDescent="0.35">
      <c r="A166" s="23">
        <v>38786</v>
      </c>
      <c r="B166" s="1">
        <v>163</v>
      </c>
      <c r="C166" s="18">
        <v>1281.42</v>
      </c>
      <c r="D166" s="1">
        <f t="shared" si="12"/>
        <v>7.2235366246669666E-3</v>
      </c>
      <c r="E166" s="1">
        <f t="shared" si="17"/>
        <v>3.0418210034639301E-5</v>
      </c>
      <c r="F166" s="1"/>
      <c r="G166" s="1"/>
      <c r="H166" s="1">
        <f t="shared" si="13"/>
        <v>8.6850663572148079</v>
      </c>
      <c r="J166" s="1">
        <f t="shared" si="14"/>
        <v>0.55152706220673609</v>
      </c>
      <c r="L166" s="1">
        <f t="shared" si="15"/>
        <v>5.2179481367905032E-5</v>
      </c>
      <c r="M166" s="1">
        <f t="shared" si="16"/>
        <v>1.715402757377396</v>
      </c>
    </row>
    <row r="167" spans="1:13" ht="16" customHeight="1" x14ac:dyDescent="0.35">
      <c r="A167" s="23">
        <v>38789</v>
      </c>
      <c r="B167" s="1">
        <v>164</v>
      </c>
      <c r="C167" s="18">
        <v>1284.1300000000001</v>
      </c>
      <c r="D167" s="1">
        <f t="shared" si="12"/>
        <v>2.1148413478797243E-3</v>
      </c>
      <c r="E167" s="1">
        <f t="shared" si="17"/>
        <v>3.1779530936050789E-5</v>
      </c>
      <c r="F167" s="1"/>
      <c r="G167" s="1"/>
      <c r="H167" s="1">
        <f t="shared" si="13"/>
        <v>10.215951217059745</v>
      </c>
      <c r="J167" s="1">
        <f t="shared" si="14"/>
        <v>0.56373336725841228</v>
      </c>
      <c r="L167" s="1">
        <f t="shared" si="15"/>
        <v>4.4725539267017288E-6</v>
      </c>
      <c r="M167" s="1">
        <f t="shared" si="16"/>
        <v>0.14073693962638231</v>
      </c>
    </row>
    <row r="168" spans="1:13" ht="16" customHeight="1" x14ac:dyDescent="0.35">
      <c r="A168" s="23">
        <v>38790</v>
      </c>
      <c r="B168" s="1">
        <v>165</v>
      </c>
      <c r="C168" s="18">
        <v>1297.48</v>
      </c>
      <c r="D168" s="1">
        <f t="shared" si="12"/>
        <v>1.0396143692616719E-2</v>
      </c>
      <c r="E168" s="1">
        <f t="shared" si="17"/>
        <v>3.0071287056918424E-5</v>
      </c>
      <c r="F168" s="1"/>
      <c r="G168" s="1"/>
      <c r="H168" s="1">
        <f t="shared" si="13"/>
        <v>6.817820111002094</v>
      </c>
      <c r="J168" s="1">
        <f t="shared" si="14"/>
        <v>0.54837293019366329</v>
      </c>
      <c r="L168" s="1">
        <f t="shared" si="15"/>
        <v>1.080798036775344E-4</v>
      </c>
      <c r="M168" s="1">
        <f t="shared" si="16"/>
        <v>3.5941196488518359</v>
      </c>
    </row>
    <row r="169" spans="1:13" ht="16" customHeight="1" x14ac:dyDescent="0.35">
      <c r="A169" s="23">
        <v>38791</v>
      </c>
      <c r="B169" s="1">
        <v>166</v>
      </c>
      <c r="C169" s="18">
        <v>1303.02</v>
      </c>
      <c r="D169" s="1">
        <f t="shared" si="12"/>
        <v>4.2698153343403858E-3</v>
      </c>
      <c r="E169" s="1">
        <f t="shared" si="17"/>
        <v>3.4951269597341682E-5</v>
      </c>
      <c r="F169" s="1"/>
      <c r="G169" s="1"/>
      <c r="H169" s="1">
        <f t="shared" si="13"/>
        <v>9.73993456954857</v>
      </c>
      <c r="J169" s="1">
        <f t="shared" si="14"/>
        <v>0.59119598778528326</v>
      </c>
      <c r="L169" s="1">
        <f t="shared" si="15"/>
        <v>1.8231322989368302E-5</v>
      </c>
      <c r="M169" s="1">
        <f t="shared" si="16"/>
        <v>0.52162119429146392</v>
      </c>
    </row>
    <row r="170" spans="1:13" ht="16" customHeight="1" x14ac:dyDescent="0.35">
      <c r="A170" s="23">
        <v>38792</v>
      </c>
      <c r="B170" s="1">
        <v>167</v>
      </c>
      <c r="C170" s="18">
        <v>1305.33</v>
      </c>
      <c r="D170" s="1">
        <f t="shared" si="12"/>
        <v>1.7728047152000318E-3</v>
      </c>
      <c r="E170" s="1">
        <f t="shared" si="17"/>
        <v>3.3905319090161339E-5</v>
      </c>
      <c r="F170" s="1"/>
      <c r="G170" s="1"/>
      <c r="H170" s="1">
        <f t="shared" si="13"/>
        <v>10.19924415181541</v>
      </c>
      <c r="J170" s="1">
        <f t="shared" si="14"/>
        <v>0.58228274137365033</v>
      </c>
      <c r="L170" s="1">
        <f t="shared" si="15"/>
        <v>3.1428365582354659E-6</v>
      </c>
      <c r="M170" s="1">
        <f t="shared" si="16"/>
        <v>9.2694498756316246E-2</v>
      </c>
    </row>
    <row r="171" spans="1:13" ht="16" customHeight="1" x14ac:dyDescent="0.35">
      <c r="A171" s="23">
        <v>38793</v>
      </c>
      <c r="B171" s="1">
        <v>168</v>
      </c>
      <c r="C171" s="18">
        <v>1307.25</v>
      </c>
      <c r="D171" s="1">
        <f t="shared" si="12"/>
        <v>1.4708924180092948E-3</v>
      </c>
      <c r="E171" s="1">
        <f t="shared" si="17"/>
        <v>3.1980908985224156E-5</v>
      </c>
      <c r="F171" s="1"/>
      <c r="G171" s="1"/>
      <c r="H171" s="1">
        <f t="shared" si="13"/>
        <v>10.282720926719884</v>
      </c>
      <c r="J171" s="1">
        <f t="shared" si="14"/>
        <v>0.56551665744895752</v>
      </c>
      <c r="L171" s="1">
        <f t="shared" si="15"/>
        <v>2.1635245053572302E-6</v>
      </c>
      <c r="M171" s="1">
        <f t="shared" si="16"/>
        <v>6.7650500689546492E-2</v>
      </c>
    </row>
    <row r="172" spans="1:13" ht="16" customHeight="1" x14ac:dyDescent="0.35">
      <c r="A172" s="23">
        <v>38796</v>
      </c>
      <c r="B172" s="1">
        <v>169</v>
      </c>
      <c r="C172" s="18">
        <v>1305.08</v>
      </c>
      <c r="D172" s="1">
        <f t="shared" si="12"/>
        <v>-1.6599732262383422E-3</v>
      </c>
      <c r="E172" s="1">
        <f t="shared" si="17"/>
        <v>3.0115621424758184E-5</v>
      </c>
      <c r="F172" s="1"/>
      <c r="G172" s="1"/>
      <c r="H172" s="1">
        <f t="shared" si="13"/>
        <v>10.31896880284107</v>
      </c>
      <c r="J172" s="1">
        <f t="shared" si="14"/>
        <v>0.54877701687259273</v>
      </c>
      <c r="L172" s="1">
        <f t="shared" si="15"/>
        <v>2.7555111118281304E-6</v>
      </c>
      <c r="M172" s="1">
        <f t="shared" si="16"/>
        <v>9.1497733782867005E-2</v>
      </c>
    </row>
    <row r="173" spans="1:13" ht="16" customHeight="1" x14ac:dyDescent="0.35">
      <c r="A173" s="23">
        <v>38797</v>
      </c>
      <c r="B173" s="1">
        <v>170</v>
      </c>
      <c r="C173" s="18">
        <v>1297.23</v>
      </c>
      <c r="D173" s="1">
        <f t="shared" si="12"/>
        <v>-6.0149569375056774E-3</v>
      </c>
      <c r="E173" s="1">
        <f t="shared" si="17"/>
        <v>2.8404053682988469E-5</v>
      </c>
      <c r="F173" s="1"/>
      <c r="G173" s="1"/>
      <c r="H173" s="1">
        <f t="shared" si="13"/>
        <v>9.1952271533310732</v>
      </c>
      <c r="J173" s="1">
        <f t="shared" si="14"/>
        <v>0.53295453542481908</v>
      </c>
      <c r="L173" s="1">
        <f t="shared" si="15"/>
        <v>3.617970696004768E-5</v>
      </c>
      <c r="M173" s="1">
        <f t="shared" si="16"/>
        <v>1.2737515343352608</v>
      </c>
    </row>
    <row r="174" spans="1:13" ht="16" customHeight="1" x14ac:dyDescent="0.35">
      <c r="A174" s="23">
        <v>38798</v>
      </c>
      <c r="B174" s="1">
        <v>171</v>
      </c>
      <c r="C174" s="18">
        <v>1305.04</v>
      </c>
      <c r="D174" s="1">
        <f t="shared" si="12"/>
        <v>6.0205206478418979E-3</v>
      </c>
      <c r="E174" s="1">
        <f t="shared" si="17"/>
        <v>2.889047560044364E-5</v>
      </c>
      <c r="F174" s="1"/>
      <c r="G174" s="1"/>
      <c r="H174" s="1">
        <f t="shared" si="13"/>
        <v>9.1973751068942793</v>
      </c>
      <c r="J174" s="1">
        <f t="shared" si="14"/>
        <v>0.53749861023488832</v>
      </c>
      <c r="L174" s="1">
        <f t="shared" si="15"/>
        <v>3.6246668871090627E-5</v>
      </c>
      <c r="M174" s="1">
        <f t="shared" si="16"/>
        <v>1.2546234742682472</v>
      </c>
    </row>
    <row r="175" spans="1:13" ht="16" customHeight="1" x14ac:dyDescent="0.35">
      <c r="A175" s="23">
        <v>38799</v>
      </c>
      <c r="B175" s="1">
        <v>172</v>
      </c>
      <c r="C175" s="18">
        <v>1301.67</v>
      </c>
      <c r="D175" s="1">
        <f t="shared" si="12"/>
        <v>-2.5822963280818143E-3</v>
      </c>
      <c r="E175" s="1">
        <f t="shared" si="17"/>
        <v>2.9350657338026501E-5</v>
      </c>
      <c r="F175" s="1"/>
      <c r="G175" s="1"/>
      <c r="H175" s="1">
        <f t="shared" si="13"/>
        <v>10.209002941356051</v>
      </c>
      <c r="J175" s="1">
        <f t="shared" si="14"/>
        <v>0.54176246951986717</v>
      </c>
      <c r="L175" s="1">
        <f t="shared" si="15"/>
        <v>6.6682543260248213E-6</v>
      </c>
      <c r="M175" s="1">
        <f t="shared" si="16"/>
        <v>0.22719267405931243</v>
      </c>
    </row>
    <row r="176" spans="1:13" ht="16" customHeight="1" x14ac:dyDescent="0.35">
      <c r="A176" s="23">
        <v>38800</v>
      </c>
      <c r="B176" s="1">
        <v>173</v>
      </c>
      <c r="C176" s="18">
        <v>1302.95</v>
      </c>
      <c r="D176" s="1">
        <f t="shared" si="12"/>
        <v>9.8335215530816005E-4</v>
      </c>
      <c r="E176" s="1">
        <f t="shared" si="17"/>
        <v>2.7931713157716845E-5</v>
      </c>
      <c r="F176" s="1"/>
      <c r="G176" s="1"/>
      <c r="H176" s="1">
        <f t="shared" si="13"/>
        <v>10.451128359607841</v>
      </c>
      <c r="J176" s="1">
        <f t="shared" si="14"/>
        <v>0.52850461831205264</v>
      </c>
      <c r="L176" s="1">
        <f t="shared" si="15"/>
        <v>9.6698146134920373E-7</v>
      </c>
      <c r="M176" s="1">
        <f t="shared" si="16"/>
        <v>3.4619482732374064E-2</v>
      </c>
    </row>
    <row r="177" spans="1:13" ht="16" customHeight="1" x14ac:dyDescent="0.35">
      <c r="A177" s="23">
        <v>38803</v>
      </c>
      <c r="B177" s="1">
        <v>174</v>
      </c>
      <c r="C177" s="18">
        <v>1301.6099999999999</v>
      </c>
      <c r="D177" s="1">
        <f t="shared" si="12"/>
        <v>-1.0284354733490506E-3</v>
      </c>
      <c r="E177" s="1">
        <f t="shared" si="17"/>
        <v>2.624487913515198E-5</v>
      </c>
      <c r="F177" s="1"/>
      <c r="G177" s="1"/>
      <c r="H177" s="1">
        <f t="shared" si="13"/>
        <v>10.507739253444051</v>
      </c>
      <c r="J177" s="1">
        <f t="shared" si="14"/>
        <v>0.51229756133669013</v>
      </c>
      <c r="L177" s="1">
        <f t="shared" si="15"/>
        <v>1.0576795228426856E-6</v>
      </c>
      <c r="M177" s="1">
        <f t="shared" si="16"/>
        <v>4.0300415078919002E-2</v>
      </c>
    </row>
    <row r="178" spans="1:13" ht="16" customHeight="1" x14ac:dyDescent="0.35">
      <c r="A178" s="23">
        <v>38804</v>
      </c>
      <c r="B178" s="1">
        <v>175</v>
      </c>
      <c r="C178" s="18">
        <v>1293.23</v>
      </c>
      <c r="D178" s="1">
        <f t="shared" si="12"/>
        <v>-6.4381804073415866E-3</v>
      </c>
      <c r="E178" s="1">
        <f t="shared" si="17"/>
        <v>2.4669242272987351E-5</v>
      </c>
      <c r="F178" s="1"/>
      <c r="G178" s="1"/>
      <c r="H178" s="1">
        <f t="shared" si="13"/>
        <v>8.9297166128471996</v>
      </c>
      <c r="J178" s="1">
        <f t="shared" si="14"/>
        <v>0.496681409688216</v>
      </c>
      <c r="L178" s="1">
        <f t="shared" si="15"/>
        <v>4.1450166957477077E-5</v>
      </c>
      <c r="M178" s="1">
        <f t="shared" si="16"/>
        <v>1.6802367295595748</v>
      </c>
    </row>
    <row r="179" spans="1:13" ht="16" customHeight="1" x14ac:dyDescent="0.35">
      <c r="A179" s="23">
        <v>38805</v>
      </c>
      <c r="B179" s="1">
        <v>176</v>
      </c>
      <c r="C179" s="18">
        <v>1302.8900000000001</v>
      </c>
      <c r="D179" s="1">
        <f t="shared" si="12"/>
        <v>7.4696689683970228E-3</v>
      </c>
      <c r="E179" s="1">
        <f t="shared" si="17"/>
        <v>2.5719007388644295E-5</v>
      </c>
      <c r="F179" s="1"/>
      <c r="G179" s="1"/>
      <c r="H179" s="1">
        <f t="shared" si="13"/>
        <v>8.3988359322343946</v>
      </c>
      <c r="J179" s="1">
        <f t="shared" si="14"/>
        <v>0.50713910703715492</v>
      </c>
      <c r="L179" s="1">
        <f t="shared" si="15"/>
        <v>5.5795954497433441E-5</v>
      </c>
      <c r="M179" s="1">
        <f t="shared" si="16"/>
        <v>2.1694443200816922</v>
      </c>
    </row>
    <row r="180" spans="1:13" ht="16" customHeight="1" x14ac:dyDescent="0.35">
      <c r="A180" s="23">
        <v>38806</v>
      </c>
      <c r="B180" s="1">
        <v>177</v>
      </c>
      <c r="C180" s="18">
        <v>1300.25</v>
      </c>
      <c r="D180" s="1">
        <f t="shared" si="12"/>
        <v>-2.0262646885002571E-3</v>
      </c>
      <c r="E180" s="1">
        <f t="shared" si="17"/>
        <v>2.7600532421019226E-5</v>
      </c>
      <c r="F180" s="1"/>
      <c r="G180" s="1"/>
      <c r="H180" s="1">
        <f t="shared" si="13"/>
        <v>10.348919357601577</v>
      </c>
      <c r="J180" s="1">
        <f t="shared" si="14"/>
        <v>0.52536208866856027</v>
      </c>
      <c r="L180" s="1">
        <f t="shared" si="15"/>
        <v>4.1057485878630441E-6</v>
      </c>
      <c r="M180" s="1">
        <f t="shared" si="16"/>
        <v>0.14875613720901648</v>
      </c>
    </row>
    <row r="181" spans="1:13" ht="16" customHeight="1" x14ac:dyDescent="0.35">
      <c r="A181" s="23">
        <v>38807</v>
      </c>
      <c r="B181" s="1">
        <v>178</v>
      </c>
      <c r="C181" s="18">
        <v>1294.8699999999999</v>
      </c>
      <c r="D181" s="1">
        <f t="shared" si="12"/>
        <v>-4.1376658334936426E-3</v>
      </c>
      <c r="E181" s="1">
        <f t="shared" si="17"/>
        <v>2.6130768094459528E-5</v>
      </c>
      <c r="F181" s="1"/>
      <c r="G181" s="1"/>
      <c r="H181" s="1">
        <f t="shared" si="13"/>
        <v>9.8972200721937629</v>
      </c>
      <c r="J181" s="1">
        <f t="shared" si="14"/>
        <v>0.51118262973676576</v>
      </c>
      <c r="L181" s="1">
        <f t="shared" si="15"/>
        <v>1.7120278549660641E-5</v>
      </c>
      <c r="M181" s="1">
        <f t="shared" si="16"/>
        <v>0.65517701155101638</v>
      </c>
    </row>
    <row r="182" spans="1:13" ht="16" customHeight="1" x14ac:dyDescent="0.35">
      <c r="A182" s="23">
        <v>38810</v>
      </c>
      <c r="B182" s="1">
        <v>179</v>
      </c>
      <c r="C182" s="18">
        <v>1297.81</v>
      </c>
      <c r="D182" s="1">
        <f t="shared" si="12"/>
        <v>2.270498196730216E-3</v>
      </c>
      <c r="E182" s="1">
        <f t="shared" si="17"/>
        <v>2.5567098464986481E-5</v>
      </c>
      <c r="F182" s="1"/>
      <c r="G182" s="1"/>
      <c r="H182" s="1">
        <f t="shared" si="13"/>
        <v>10.372571589704348</v>
      </c>
      <c r="J182" s="1">
        <f t="shared" si="14"/>
        <v>0.50563918425084975</v>
      </c>
      <c r="L182" s="1">
        <f t="shared" si="15"/>
        <v>5.1551620613551623E-6</v>
      </c>
      <c r="M182" s="1">
        <f t="shared" si="16"/>
        <v>0.20163265958454502</v>
      </c>
    </row>
    <row r="183" spans="1:13" ht="16" customHeight="1" x14ac:dyDescent="0.35">
      <c r="A183" s="23">
        <v>38811</v>
      </c>
      <c r="B183" s="1">
        <v>180</v>
      </c>
      <c r="C183" s="18">
        <v>1305.93</v>
      </c>
      <c r="D183" s="1">
        <f t="shared" si="12"/>
        <v>6.2566939690710645E-3</v>
      </c>
      <c r="E183" s="1">
        <f t="shared" si="17"/>
        <v>2.4290187973912921E-5</v>
      </c>
      <c r="F183" s="1"/>
      <c r="G183" s="1"/>
      <c r="H183" s="1">
        <f t="shared" si="13"/>
        <v>9.0138317986530438</v>
      </c>
      <c r="J183" s="1">
        <f t="shared" si="14"/>
        <v>0.49285076822414436</v>
      </c>
      <c r="L183" s="1">
        <f t="shared" si="15"/>
        <v>3.914621942261023E-5</v>
      </c>
      <c r="M183" s="1">
        <f t="shared" si="16"/>
        <v>1.6116062775904547</v>
      </c>
    </row>
    <row r="184" spans="1:13" ht="16" customHeight="1" x14ac:dyDescent="0.35">
      <c r="A184" s="23">
        <v>38812</v>
      </c>
      <c r="B184" s="1">
        <v>181</v>
      </c>
      <c r="C184" s="18">
        <v>1311.56</v>
      </c>
      <c r="D184" s="1">
        <f t="shared" si="12"/>
        <v>4.3111039642246378E-3</v>
      </c>
      <c r="E184" s="1">
        <f t="shared" si="17"/>
        <v>2.5219537450486127E-5</v>
      </c>
      <c r="F184" s="1"/>
      <c r="G184" s="1"/>
      <c r="H184" s="1">
        <f t="shared" si="13"/>
        <v>9.8509384251310763</v>
      </c>
      <c r="J184" s="1">
        <f t="shared" si="14"/>
        <v>0.50219057588216576</v>
      </c>
      <c r="L184" s="1">
        <f t="shared" si="15"/>
        <v>1.8585617390353386E-5</v>
      </c>
      <c r="M184" s="1">
        <f t="shared" si="16"/>
        <v>0.73695314304803528</v>
      </c>
    </row>
    <row r="185" spans="1:13" ht="16" customHeight="1" x14ac:dyDescent="0.35">
      <c r="A185" s="23">
        <v>38813</v>
      </c>
      <c r="B185" s="1">
        <v>182</v>
      </c>
      <c r="C185" s="18">
        <v>1309.04</v>
      </c>
      <c r="D185" s="1">
        <f t="shared" si="12"/>
        <v>-1.921376071243391E-3</v>
      </c>
      <c r="E185" s="1">
        <f t="shared" si="17"/>
        <v>2.4804538993004168E-5</v>
      </c>
      <c r="F185" s="1"/>
      <c r="G185" s="1"/>
      <c r="H185" s="1">
        <f t="shared" si="13"/>
        <v>10.455652830532973</v>
      </c>
      <c r="J185" s="1">
        <f t="shared" si="14"/>
        <v>0.4980415544209556</v>
      </c>
      <c r="L185" s="1">
        <f t="shared" si="15"/>
        <v>3.6916860071466882E-6</v>
      </c>
      <c r="M185" s="1">
        <f t="shared" si="16"/>
        <v>0.14883106709573943</v>
      </c>
    </row>
    <row r="186" spans="1:13" ht="16" customHeight="1" x14ac:dyDescent="0.35">
      <c r="A186" s="23">
        <v>38814</v>
      </c>
      <c r="B186" s="1">
        <v>183</v>
      </c>
      <c r="C186" s="18">
        <v>1295.5</v>
      </c>
      <c r="D186" s="1">
        <f t="shared" si="12"/>
        <v>-1.0343457801136683E-2</v>
      </c>
      <c r="E186" s="1">
        <f t="shared" si="17"/>
        <v>2.3483781229456606E-5</v>
      </c>
      <c r="F186" s="1"/>
      <c r="G186" s="1"/>
      <c r="H186" s="1">
        <f t="shared" si="13"/>
        <v>6.103412937337648</v>
      </c>
      <c r="J186" s="1">
        <f t="shared" si="14"/>
        <v>0.48460067302322851</v>
      </c>
      <c r="L186" s="1">
        <f t="shared" si="15"/>
        <v>1.0698711928389531E-4</v>
      </c>
      <c r="M186" s="1">
        <f t="shared" si="16"/>
        <v>4.5557875981955274</v>
      </c>
    </row>
    <row r="187" spans="1:13" ht="16" customHeight="1" x14ac:dyDescent="0.35">
      <c r="A187" s="23">
        <v>38817</v>
      </c>
      <c r="B187" s="1">
        <v>184</v>
      </c>
      <c r="C187" s="18">
        <v>1296.6199999999999</v>
      </c>
      <c r="D187" s="1">
        <f t="shared" si="12"/>
        <v>8.6453106908521106E-4</v>
      </c>
      <c r="E187" s="1">
        <f t="shared" si="17"/>
        <v>2.8707503579600997E-5</v>
      </c>
      <c r="F187" s="1"/>
      <c r="G187" s="1"/>
      <c r="H187" s="1">
        <f t="shared" si="13"/>
        <v>10.432316528965222</v>
      </c>
      <c r="J187" s="1">
        <f t="shared" si="14"/>
        <v>0.53579383702690153</v>
      </c>
      <c r="L187" s="1">
        <f t="shared" si="15"/>
        <v>7.4741396941361793E-7</v>
      </c>
      <c r="M187" s="1">
        <f t="shared" si="16"/>
        <v>2.6035491638663977E-2</v>
      </c>
    </row>
    <row r="188" spans="1:13" ht="16" customHeight="1" x14ac:dyDescent="0.35">
      <c r="A188" s="23">
        <v>38818</v>
      </c>
      <c r="B188" s="1">
        <v>185</v>
      </c>
      <c r="C188" s="18">
        <v>1286.57</v>
      </c>
      <c r="D188" s="1">
        <f t="shared" si="12"/>
        <v>-7.7509216269993951E-3</v>
      </c>
      <c r="E188" s="1">
        <f t="shared" si="17"/>
        <v>2.6958402903966248E-5</v>
      </c>
      <c r="F188" s="1"/>
      <c r="G188" s="1"/>
      <c r="H188" s="1">
        <f t="shared" si="13"/>
        <v>8.2927160622695748</v>
      </c>
      <c r="J188" s="1">
        <f t="shared" si="14"/>
        <v>0.51921481974194694</v>
      </c>
      <c r="L188" s="1">
        <f t="shared" si="15"/>
        <v>6.0076786067886949E-5</v>
      </c>
      <c r="M188" s="1">
        <f t="shared" si="16"/>
        <v>2.2284994508724463</v>
      </c>
    </row>
    <row r="189" spans="1:13" ht="16" customHeight="1" x14ac:dyDescent="0.35">
      <c r="A189" s="23">
        <v>38819</v>
      </c>
      <c r="B189" s="1">
        <v>186</v>
      </c>
      <c r="C189" s="18">
        <v>1288.1199999999999</v>
      </c>
      <c r="D189" s="1">
        <f t="shared" si="12"/>
        <v>1.2047537250207564E-3</v>
      </c>
      <c r="E189" s="1">
        <f t="shared" si="17"/>
        <v>2.9030191198480088E-5</v>
      </c>
      <c r="F189" s="1"/>
      <c r="G189" s="1"/>
      <c r="H189" s="1">
        <f t="shared" si="13"/>
        <v>10.397176881326574</v>
      </c>
      <c r="J189" s="1">
        <f t="shared" si="14"/>
        <v>0.53879672603385487</v>
      </c>
      <c r="L189" s="1">
        <f t="shared" si="15"/>
        <v>1.4514315379513882E-6</v>
      </c>
      <c r="M189" s="1">
        <f t="shared" si="16"/>
        <v>4.999731238516196E-2</v>
      </c>
    </row>
    <row r="190" spans="1:13" ht="16" customHeight="1" x14ac:dyDescent="0.35">
      <c r="A190" s="23">
        <v>38820</v>
      </c>
      <c r="B190" s="1">
        <v>187</v>
      </c>
      <c r="C190" s="18">
        <v>1289.1199999999999</v>
      </c>
      <c r="D190" s="1">
        <f t="shared" si="12"/>
        <v>7.7632518709437018E-4</v>
      </c>
      <c r="E190" s="1">
        <f t="shared" si="17"/>
        <v>2.7304945398916431E-5</v>
      </c>
      <c r="F190" s="1"/>
      <c r="G190" s="1"/>
      <c r="H190" s="1">
        <f t="shared" si="13"/>
        <v>10.486370500783664</v>
      </c>
      <c r="J190" s="1">
        <f t="shared" si="14"/>
        <v>0.52254134189474832</v>
      </c>
      <c r="L190" s="1">
        <f t="shared" si="15"/>
        <v>6.0268079611710884E-7</v>
      </c>
      <c r="M190" s="1">
        <f t="shared" si="16"/>
        <v>2.2072221251943087E-2</v>
      </c>
    </row>
    <row r="191" spans="1:13" ht="16" customHeight="1" x14ac:dyDescent="0.35">
      <c r="A191" s="23">
        <v>38824</v>
      </c>
      <c r="B191" s="1">
        <v>188</v>
      </c>
      <c r="C191" s="18">
        <v>1285.33</v>
      </c>
      <c r="D191" s="1">
        <f t="shared" si="12"/>
        <v>-2.9399900707459074E-3</v>
      </c>
      <c r="E191" s="1">
        <f t="shared" si="17"/>
        <v>2.5634530542995616E-5</v>
      </c>
      <c r="F191" s="1"/>
      <c r="G191" s="1"/>
      <c r="H191" s="1">
        <f t="shared" si="13"/>
        <v>10.234386731431417</v>
      </c>
      <c r="J191" s="1">
        <f t="shared" si="14"/>
        <v>0.50630554552558105</v>
      </c>
      <c r="L191" s="1">
        <f t="shared" si="15"/>
        <v>8.6435416160845251E-6</v>
      </c>
      <c r="M191" s="1">
        <f t="shared" si="16"/>
        <v>0.33718353459163652</v>
      </c>
    </row>
    <row r="192" spans="1:13" ht="16" customHeight="1" x14ac:dyDescent="0.35">
      <c r="A192" s="23">
        <v>38825</v>
      </c>
      <c r="B192" s="1">
        <v>189</v>
      </c>
      <c r="C192" s="18">
        <v>1307.28</v>
      </c>
      <c r="D192" s="1">
        <f t="shared" si="12"/>
        <v>1.7077326445348703E-2</v>
      </c>
      <c r="E192" s="1">
        <f t="shared" si="17"/>
        <v>2.4571624428383789E-5</v>
      </c>
      <c r="F192" s="1"/>
      <c r="G192" s="1"/>
      <c r="H192" s="1">
        <f t="shared" si="13"/>
        <v>-1.2548566102910108</v>
      </c>
      <c r="J192" s="1">
        <f t="shared" si="14"/>
        <v>0.4956977347979693</v>
      </c>
      <c r="L192" s="1">
        <f t="shared" si="15"/>
        <v>2.9163507852100615E-4</v>
      </c>
      <c r="M192" s="1">
        <f t="shared" si="16"/>
        <v>11.868774869606316</v>
      </c>
    </row>
    <row r="193" spans="1:13" ht="16" customHeight="1" x14ac:dyDescent="0.35">
      <c r="A193" s="23">
        <v>38826</v>
      </c>
      <c r="B193" s="1">
        <v>190</v>
      </c>
      <c r="C193" s="18">
        <v>1309.93</v>
      </c>
      <c r="D193" s="1">
        <f t="shared" si="12"/>
        <v>2.0271097240071685E-3</v>
      </c>
      <c r="E193" s="1">
        <f t="shared" si="17"/>
        <v>4.1278325819661121E-5</v>
      </c>
      <c r="F193" s="1"/>
      <c r="G193" s="1"/>
      <c r="H193" s="1">
        <f t="shared" si="13"/>
        <v>9.9956250172139072</v>
      </c>
      <c r="J193" s="1">
        <f t="shared" si="14"/>
        <v>0.64248210729685784</v>
      </c>
      <c r="L193" s="1">
        <f t="shared" si="15"/>
        <v>4.1091738331644191E-6</v>
      </c>
      <c r="M193" s="1">
        <f t="shared" si="16"/>
        <v>9.9547977093760773E-2</v>
      </c>
    </row>
    <row r="194" spans="1:13" ht="16" customHeight="1" x14ac:dyDescent="0.35">
      <c r="A194" s="23">
        <v>38827</v>
      </c>
      <c r="B194" s="1">
        <v>191</v>
      </c>
      <c r="C194" s="18">
        <v>1311.46</v>
      </c>
      <c r="D194" s="1">
        <f t="shared" si="12"/>
        <v>1.168001343583224E-3</v>
      </c>
      <c r="E194" s="1">
        <f t="shared" si="17"/>
        <v>3.8953133384345586E-5</v>
      </c>
      <c r="F194" s="1"/>
      <c r="G194" s="1"/>
      <c r="H194" s="1">
        <f t="shared" si="13"/>
        <v>10.118129072972327</v>
      </c>
      <c r="J194" s="1">
        <f t="shared" si="14"/>
        <v>0.62412445380985981</v>
      </c>
      <c r="L194" s="1">
        <f t="shared" si="15"/>
        <v>1.3642271386122165E-6</v>
      </c>
      <c r="M194" s="1">
        <f t="shared" si="16"/>
        <v>3.5022269586160421E-2</v>
      </c>
    </row>
    <row r="195" spans="1:13" ht="16" customHeight="1" x14ac:dyDescent="0.35">
      <c r="A195" s="23">
        <v>38828</v>
      </c>
      <c r="B195" s="1">
        <v>192</v>
      </c>
      <c r="C195" s="18">
        <v>1311.28</v>
      </c>
      <c r="D195" s="1">
        <f t="shared" si="12"/>
        <v>-1.3725161270649783E-4</v>
      </c>
      <c r="E195" s="1">
        <f t="shared" si="17"/>
        <v>3.6601682361569596E-5</v>
      </c>
      <c r="F195" s="1"/>
      <c r="G195" s="1"/>
      <c r="H195" s="1">
        <f t="shared" si="13"/>
        <v>10.21490167651257</v>
      </c>
      <c r="J195" s="1">
        <f t="shared" si="14"/>
        <v>0.60499324261986254</v>
      </c>
      <c r="L195" s="1">
        <f t="shared" si="15"/>
        <v>1.8838005190534478E-8</v>
      </c>
      <c r="M195" s="1">
        <f t="shared" si="16"/>
        <v>5.14675937691697E-4</v>
      </c>
    </row>
    <row r="196" spans="1:13" ht="16" customHeight="1" x14ac:dyDescent="0.35">
      <c r="A196" s="23">
        <v>38831</v>
      </c>
      <c r="B196" s="1">
        <v>193</v>
      </c>
      <c r="C196" s="18">
        <v>1308.1099999999999</v>
      </c>
      <c r="D196" s="1">
        <f t="shared" ref="D196:D259" si="18">(C196-C195)/C195</f>
        <v>-2.4174852052956447E-3</v>
      </c>
      <c r="E196" s="1">
        <f t="shared" si="17"/>
        <v>3.4313167600977782E-5</v>
      </c>
      <c r="F196" s="1"/>
      <c r="G196" s="1"/>
      <c r="H196" s="1">
        <f t="shared" si="13"/>
        <v>10.109660915745264</v>
      </c>
      <c r="J196" s="1">
        <f t="shared" si="14"/>
        <v>0.58577442416836345</v>
      </c>
      <c r="L196" s="1">
        <f t="shared" si="15"/>
        <v>5.8442347178233248E-6</v>
      </c>
      <c r="M196" s="1">
        <f t="shared" si="16"/>
        <v>0.1703204666437379</v>
      </c>
    </row>
    <row r="197" spans="1:13" ht="16" customHeight="1" x14ac:dyDescent="0.35">
      <c r="A197" s="23">
        <v>38832</v>
      </c>
      <c r="B197" s="1">
        <v>194</v>
      </c>
      <c r="C197" s="18">
        <v>1301.74</v>
      </c>
      <c r="D197" s="1">
        <f t="shared" si="18"/>
        <v>-4.8696210563330998E-3</v>
      </c>
      <c r="E197" s="1">
        <f t="shared" si="17"/>
        <v>3.2532235192149494E-5</v>
      </c>
      <c r="F197" s="1"/>
      <c r="G197" s="1"/>
      <c r="H197" s="1">
        <f t="shared" ref="H197:H260" si="19">-LN(E197)-D197*D197/E197</f>
        <v>9.6043648760626397</v>
      </c>
      <c r="J197" s="1">
        <f t="shared" ref="J197:J260" si="20">SQRT(E197)*100</f>
        <v>0.57037036381766448</v>
      </c>
      <c r="L197" s="1">
        <f t="shared" ref="L197:L260" si="21">D197*D197</f>
        <v>2.3713209232282695E-5</v>
      </c>
      <c r="M197" s="1">
        <f t="shared" ref="M197:M260" si="22">L197/E197</f>
        <v>0.72891423206005346</v>
      </c>
    </row>
    <row r="198" spans="1:13" ht="16" customHeight="1" x14ac:dyDescent="0.35">
      <c r="A198" s="23">
        <v>38833</v>
      </c>
      <c r="B198" s="1">
        <v>195</v>
      </c>
      <c r="C198" s="18">
        <v>1305.4100000000001</v>
      </c>
      <c r="D198" s="1">
        <f t="shared" si="18"/>
        <v>2.8193033939189643E-3</v>
      </c>
      <c r="E198" s="1">
        <f t="shared" ref="E198:E261" si="23">$D$1283*E197+(1-$D$1283)*D197*D197</f>
        <v>3.1980542959402748E-5</v>
      </c>
      <c r="F198" s="1"/>
      <c r="G198" s="1"/>
      <c r="H198" s="1">
        <f t="shared" si="19"/>
        <v>10.101842013342704</v>
      </c>
      <c r="J198" s="1">
        <f t="shared" si="20"/>
        <v>0.56551342123244741</v>
      </c>
      <c r="L198" s="1">
        <f t="shared" si="21"/>
        <v>7.9484716269629905E-6</v>
      </c>
      <c r="M198" s="1">
        <f t="shared" si="22"/>
        <v>0.24854085926724465</v>
      </c>
    </row>
    <row r="199" spans="1:13" ht="16" customHeight="1" x14ac:dyDescent="0.35">
      <c r="A199" s="23">
        <v>38834</v>
      </c>
      <c r="B199" s="1">
        <v>196</v>
      </c>
      <c r="C199" s="18">
        <v>1309.72</v>
      </c>
      <c r="D199" s="1">
        <f t="shared" si="18"/>
        <v>3.3016446940041405E-3</v>
      </c>
      <c r="E199" s="1">
        <f t="shared" si="23"/>
        <v>3.0477167512810565E-5</v>
      </c>
      <c r="F199" s="1"/>
      <c r="G199" s="1"/>
      <c r="H199" s="1">
        <f t="shared" si="19"/>
        <v>10.040859834671457</v>
      </c>
      <c r="J199" s="1">
        <f t="shared" si="20"/>
        <v>0.55206129653155878</v>
      </c>
      <c r="L199" s="1">
        <f t="shared" si="21"/>
        <v>1.0900857685445695E-5</v>
      </c>
      <c r="M199" s="1">
        <f t="shared" si="22"/>
        <v>0.35767292616230506</v>
      </c>
    </row>
    <row r="200" spans="1:13" ht="16" customHeight="1" x14ac:dyDescent="0.35">
      <c r="A200" s="23">
        <v>38835</v>
      </c>
      <c r="B200" s="1">
        <v>197</v>
      </c>
      <c r="C200" s="18">
        <v>1310.6099999999999</v>
      </c>
      <c r="D200" s="1">
        <f t="shared" si="18"/>
        <v>6.7953455700445339E-4</v>
      </c>
      <c r="E200" s="1">
        <f t="shared" si="23"/>
        <v>2.9252531353811872E-5</v>
      </c>
      <c r="F200" s="1"/>
      <c r="G200" s="1"/>
      <c r="H200" s="1">
        <f t="shared" si="19"/>
        <v>10.423758898828558</v>
      </c>
      <c r="J200" s="1">
        <f t="shared" si="20"/>
        <v>0.54085609318756755</v>
      </c>
      <c r="L200" s="1">
        <f t="shared" si="21"/>
        <v>4.617672141632387E-7</v>
      </c>
      <c r="M200" s="1">
        <f t="shared" si="22"/>
        <v>1.5785547191732731E-2</v>
      </c>
    </row>
    <row r="201" spans="1:13" ht="16" customHeight="1" x14ac:dyDescent="0.35">
      <c r="A201" s="23">
        <v>38838</v>
      </c>
      <c r="B201" s="1">
        <v>198</v>
      </c>
      <c r="C201" s="18">
        <v>1305.19</v>
      </c>
      <c r="D201" s="1">
        <f t="shared" si="18"/>
        <v>-4.1354788991384518E-3</v>
      </c>
      <c r="E201" s="1">
        <f t="shared" si="23"/>
        <v>2.7451466131533324E-5</v>
      </c>
      <c r="F201" s="1"/>
      <c r="G201" s="1"/>
      <c r="H201" s="1">
        <f t="shared" si="19"/>
        <v>9.8800938099794617</v>
      </c>
      <c r="J201" s="1">
        <f t="shared" si="20"/>
        <v>0.52394146745159742</v>
      </c>
      <c r="L201" s="1">
        <f t="shared" si="21"/>
        <v>1.710218572521938E-5</v>
      </c>
      <c r="M201" s="1">
        <f t="shared" si="22"/>
        <v>0.62299717047076797</v>
      </c>
    </row>
    <row r="202" spans="1:13" ht="16" customHeight="1" x14ac:dyDescent="0.35">
      <c r="A202" s="23">
        <v>38839</v>
      </c>
      <c r="B202" s="1">
        <v>199</v>
      </c>
      <c r="C202" s="18">
        <v>1313.21</v>
      </c>
      <c r="D202" s="1">
        <f t="shared" si="18"/>
        <v>6.1446992391912146E-3</v>
      </c>
      <c r="E202" s="1">
        <f t="shared" si="23"/>
        <v>2.6804045697500749E-5</v>
      </c>
      <c r="F202" s="1"/>
      <c r="G202" s="1"/>
      <c r="H202" s="1">
        <f t="shared" si="19"/>
        <v>9.1183148201038069</v>
      </c>
      <c r="J202" s="1">
        <f t="shared" si="20"/>
        <v>0.51772623747981661</v>
      </c>
      <c r="L202" s="1">
        <f t="shared" si="21"/>
        <v>3.7757328740117089E-5</v>
      </c>
      <c r="M202" s="1">
        <f t="shared" si="22"/>
        <v>1.4086429028748313</v>
      </c>
    </row>
    <row r="203" spans="1:13" ht="16" customHeight="1" x14ac:dyDescent="0.35">
      <c r="A203" s="23">
        <v>38840</v>
      </c>
      <c r="B203" s="1">
        <v>200</v>
      </c>
      <c r="C203" s="18">
        <v>1308.1199999999999</v>
      </c>
      <c r="D203" s="1">
        <f t="shared" si="18"/>
        <v>-3.8759985074741628E-3</v>
      </c>
      <c r="E203" s="1">
        <f t="shared" si="23"/>
        <v>2.7489250753613248E-5</v>
      </c>
      <c r="F203" s="1"/>
      <c r="G203" s="1"/>
      <c r="H203" s="1">
        <f t="shared" si="19"/>
        <v>9.9551977265102849</v>
      </c>
      <c r="J203" s="1">
        <f t="shared" si="20"/>
        <v>0.52430192402482412</v>
      </c>
      <c r="L203" s="1">
        <f t="shared" si="21"/>
        <v>1.5023364429941938E-5</v>
      </c>
      <c r="M203" s="1">
        <f t="shared" si="22"/>
        <v>0.54651778488241387</v>
      </c>
    </row>
    <row r="204" spans="1:13" ht="16" customHeight="1" x14ac:dyDescent="0.35">
      <c r="A204" s="23">
        <v>38841</v>
      </c>
      <c r="B204" s="1">
        <v>201</v>
      </c>
      <c r="C204" s="18">
        <v>1312.25</v>
      </c>
      <c r="D204" s="1">
        <f t="shared" si="18"/>
        <v>3.157202703116006E-3</v>
      </c>
      <c r="E204" s="1">
        <f t="shared" si="23"/>
        <v>2.6709421701020543E-5</v>
      </c>
      <c r="F204" s="1"/>
      <c r="G204" s="1"/>
      <c r="H204" s="1">
        <f t="shared" si="19"/>
        <v>10.157295203103288</v>
      </c>
      <c r="J204" s="1">
        <f t="shared" si="20"/>
        <v>0.5168115875347663</v>
      </c>
      <c r="L204" s="1">
        <f t="shared" si="21"/>
        <v>9.9679289085630145E-6</v>
      </c>
      <c r="M204" s="1">
        <f t="shared" si="22"/>
        <v>0.37319897900231019</v>
      </c>
    </row>
    <row r="205" spans="1:13" ht="16" customHeight="1" x14ac:dyDescent="0.35">
      <c r="A205" s="23">
        <v>38842</v>
      </c>
      <c r="B205" s="1">
        <v>202</v>
      </c>
      <c r="C205" s="18">
        <v>1325.76</v>
      </c>
      <c r="D205" s="1">
        <f t="shared" si="18"/>
        <v>1.0295294341779379E-2</v>
      </c>
      <c r="E205" s="1">
        <f t="shared" si="23"/>
        <v>2.5662123328137198E-5</v>
      </c>
      <c r="F205" s="1"/>
      <c r="G205" s="1"/>
      <c r="H205" s="1">
        <f t="shared" si="19"/>
        <v>6.4401625933866615</v>
      </c>
      <c r="J205" s="1">
        <f t="shared" si="20"/>
        <v>0.50657796367525898</v>
      </c>
      <c r="L205" s="1">
        <f t="shared" si="21"/>
        <v>1.059930855838745E-4</v>
      </c>
      <c r="M205" s="1">
        <f t="shared" si="22"/>
        <v>4.1303318602501822</v>
      </c>
    </row>
    <row r="206" spans="1:13" ht="16" customHeight="1" x14ac:dyDescent="0.35">
      <c r="A206" s="23">
        <v>38845</v>
      </c>
      <c r="B206" s="1">
        <v>203</v>
      </c>
      <c r="C206" s="18">
        <v>1324.66</v>
      </c>
      <c r="D206" s="1">
        <f t="shared" si="18"/>
        <v>-8.2971276852515468E-4</v>
      </c>
      <c r="E206" s="1">
        <f t="shared" si="23"/>
        <v>3.0687391212282519E-5</v>
      </c>
      <c r="F206" s="1"/>
      <c r="G206" s="1"/>
      <c r="H206" s="1">
        <f t="shared" si="19"/>
        <v>10.369225272790002</v>
      </c>
      <c r="J206" s="1">
        <f t="shared" si="20"/>
        <v>0.55396201324894578</v>
      </c>
      <c r="L206" s="1">
        <f t="shared" si="21"/>
        <v>6.8842327825367694E-7</v>
      </c>
      <c r="M206" s="1">
        <f t="shared" si="22"/>
        <v>2.2433424643087223E-2</v>
      </c>
    </row>
    <row r="207" spans="1:13" ht="16" customHeight="1" x14ac:dyDescent="0.35">
      <c r="A207" s="23">
        <v>38846</v>
      </c>
      <c r="B207" s="1">
        <v>204</v>
      </c>
      <c r="C207" s="18">
        <v>1325.14</v>
      </c>
      <c r="D207" s="1">
        <f t="shared" si="18"/>
        <v>3.6235713315116192E-4</v>
      </c>
      <c r="E207" s="1">
        <f t="shared" si="23"/>
        <v>2.8810744326907838E-5</v>
      </c>
      <c r="F207" s="1"/>
      <c r="G207" s="1"/>
      <c r="H207" s="1">
        <f t="shared" si="19"/>
        <v>10.450204752462861</v>
      </c>
      <c r="J207" s="1">
        <f t="shared" si="20"/>
        <v>0.5367564096208618</v>
      </c>
      <c r="L207" s="1">
        <f t="shared" si="21"/>
        <v>1.3130269194552889E-7</v>
      </c>
      <c r="M207" s="1">
        <f t="shared" si="22"/>
        <v>4.5574210251450717E-3</v>
      </c>
    </row>
    <row r="208" spans="1:13" ht="16" customHeight="1" x14ac:dyDescent="0.35">
      <c r="A208" s="23">
        <v>38847</v>
      </c>
      <c r="B208" s="1">
        <v>205</v>
      </c>
      <c r="C208" s="18">
        <v>1322.85</v>
      </c>
      <c r="D208" s="1">
        <f t="shared" si="18"/>
        <v>-1.728119293055972E-3</v>
      </c>
      <c r="E208" s="1">
        <f t="shared" si="23"/>
        <v>2.7016643111929515E-5</v>
      </c>
      <c r="F208" s="1"/>
      <c r="G208" s="1"/>
      <c r="H208" s="1">
        <f t="shared" si="19"/>
        <v>10.408518337870621</v>
      </c>
      <c r="J208" s="1">
        <f t="shared" si="20"/>
        <v>0.51977536601814356</v>
      </c>
      <c r="L208" s="1">
        <f t="shared" si="21"/>
        <v>2.9863962910322725E-6</v>
      </c>
      <c r="M208" s="1">
        <f t="shared" si="22"/>
        <v>0.11053913243994382</v>
      </c>
    </row>
    <row r="209" spans="1:13" ht="16" customHeight="1" x14ac:dyDescent="0.35">
      <c r="A209" s="23">
        <v>38848</v>
      </c>
      <c r="B209" s="1">
        <v>206</v>
      </c>
      <c r="C209" s="18">
        <v>1305.92</v>
      </c>
      <c r="D209" s="1">
        <f t="shared" si="18"/>
        <v>-1.2798125259855492E-2</v>
      </c>
      <c r="E209" s="1">
        <f t="shared" si="23"/>
        <v>2.5513381801393982E-5</v>
      </c>
      <c r="F209" s="1"/>
      <c r="G209" s="1"/>
      <c r="H209" s="1">
        <f t="shared" si="19"/>
        <v>4.1564603669969706</v>
      </c>
      <c r="J209" s="1">
        <f t="shared" si="20"/>
        <v>0.50510772911720514</v>
      </c>
      <c r="L209" s="1">
        <f t="shared" si="21"/>
        <v>1.6379201016695119E-4</v>
      </c>
      <c r="M209" s="1">
        <f t="shared" si="22"/>
        <v>6.4198470999247164</v>
      </c>
    </row>
    <row r="210" spans="1:13" ht="16" customHeight="1" x14ac:dyDescent="0.35">
      <c r="A210" s="23">
        <v>38849</v>
      </c>
      <c r="B210" s="1">
        <v>207</v>
      </c>
      <c r="C210" s="18">
        <v>1291.24</v>
      </c>
      <c r="D210" s="1">
        <f t="shared" si="18"/>
        <v>-1.1241117373192893E-2</v>
      </c>
      <c r="E210" s="1">
        <f t="shared" si="23"/>
        <v>3.4163684632037238E-5</v>
      </c>
      <c r="F210" s="1"/>
      <c r="G210" s="1"/>
      <c r="H210" s="1">
        <f t="shared" si="19"/>
        <v>6.5856034407711883</v>
      </c>
      <c r="J210" s="1">
        <f t="shared" si="20"/>
        <v>0.5844970883763001</v>
      </c>
      <c r="L210" s="1">
        <f t="shared" si="21"/>
        <v>1.2636271979789911E-4</v>
      </c>
      <c r="M210" s="1">
        <f t="shared" si="22"/>
        <v>3.6987438901540957</v>
      </c>
    </row>
    <row r="211" spans="1:13" ht="16" customHeight="1" x14ac:dyDescent="0.35">
      <c r="A211" s="23">
        <v>38852</v>
      </c>
      <c r="B211" s="1">
        <v>208</v>
      </c>
      <c r="C211" s="18">
        <v>1294.5</v>
      </c>
      <c r="D211" s="1">
        <f t="shared" si="18"/>
        <v>2.5247049347913563E-3</v>
      </c>
      <c r="E211" s="1">
        <f t="shared" si="23"/>
        <v>3.9931384126202073E-5</v>
      </c>
      <c r="F211" s="1"/>
      <c r="G211" s="1"/>
      <c r="H211" s="1">
        <f t="shared" si="19"/>
        <v>9.9687207744853392</v>
      </c>
      <c r="J211" s="1">
        <f t="shared" si="20"/>
        <v>0.63191284308994766</v>
      </c>
      <c r="L211" s="1">
        <f t="shared" si="21"/>
        <v>6.3741350077598268E-6</v>
      </c>
      <c r="M211" s="1">
        <f t="shared" si="22"/>
        <v>0.15962719918785043</v>
      </c>
    </row>
    <row r="212" spans="1:13" ht="16" customHeight="1" x14ac:dyDescent="0.35">
      <c r="A212" s="23">
        <v>38853</v>
      </c>
      <c r="B212" s="1">
        <v>209</v>
      </c>
      <c r="C212" s="18">
        <v>1292.08</v>
      </c>
      <c r="D212" s="1">
        <f t="shared" si="18"/>
        <v>-1.8694476631904771E-3</v>
      </c>
      <c r="E212" s="1">
        <f t="shared" si="23"/>
        <v>3.7832141672983139E-5</v>
      </c>
      <c r="F212" s="1"/>
      <c r="G212" s="1"/>
      <c r="H212" s="1">
        <f t="shared" si="19"/>
        <v>10.089974116263384</v>
      </c>
      <c r="J212" s="1">
        <f t="shared" si="20"/>
        <v>0.61507838259024461</v>
      </c>
      <c r="L212" s="1">
        <f t="shared" si="21"/>
        <v>3.4948345654083358E-6</v>
      </c>
      <c r="M212" s="1">
        <f t="shared" si="22"/>
        <v>9.2377391574003404E-2</v>
      </c>
    </row>
    <row r="213" spans="1:13" ht="16" customHeight="1" x14ac:dyDescent="0.35">
      <c r="A213" s="23">
        <v>38854</v>
      </c>
      <c r="B213" s="1">
        <v>210</v>
      </c>
      <c r="C213" s="18">
        <v>1270.32</v>
      </c>
      <c r="D213" s="1">
        <f t="shared" si="18"/>
        <v>-1.6841062472911887E-2</v>
      </c>
      <c r="E213" s="1">
        <f t="shared" si="23"/>
        <v>3.5684101094477474E-5</v>
      </c>
      <c r="F213" s="1"/>
      <c r="G213" s="1"/>
      <c r="H213" s="1">
        <f t="shared" si="19"/>
        <v>2.2926890254906986</v>
      </c>
      <c r="J213" s="1">
        <f t="shared" si="20"/>
        <v>0.59736170863621207</v>
      </c>
      <c r="L213" s="1">
        <f t="shared" si="21"/>
        <v>2.8362138521652102E-4</v>
      </c>
      <c r="M213" s="1">
        <f t="shared" si="22"/>
        <v>7.9481162903782572</v>
      </c>
    </row>
    <row r="214" spans="1:13" ht="16" customHeight="1" x14ac:dyDescent="0.35">
      <c r="A214" s="23">
        <v>38855</v>
      </c>
      <c r="B214" s="1">
        <v>211</v>
      </c>
      <c r="C214" s="18">
        <v>1261.81</v>
      </c>
      <c r="D214" s="1">
        <f t="shared" si="18"/>
        <v>-6.6990994395112972E-3</v>
      </c>
      <c r="E214" s="1">
        <f t="shared" si="23"/>
        <v>5.1194325747509463E-5</v>
      </c>
      <c r="F214" s="1"/>
      <c r="G214" s="1"/>
      <c r="H214" s="1">
        <f t="shared" si="19"/>
        <v>9.0032625709834555</v>
      </c>
      <c r="J214" s="1">
        <f t="shared" si="20"/>
        <v>0.71550210165665806</v>
      </c>
      <c r="L214" s="1">
        <f t="shared" si="21"/>
        <v>4.4877933300460574E-5</v>
      </c>
      <c r="M214" s="1">
        <f t="shared" si="22"/>
        <v>0.87661928632088348</v>
      </c>
    </row>
    <row r="215" spans="1:13" ht="16" customHeight="1" x14ac:dyDescent="0.35">
      <c r="A215" s="23">
        <v>38856</v>
      </c>
      <c r="B215" s="1">
        <v>212</v>
      </c>
      <c r="C215" s="18">
        <v>1267.03</v>
      </c>
      <c r="D215" s="1">
        <f t="shared" si="18"/>
        <v>4.136914432442307E-3</v>
      </c>
      <c r="E215" s="1">
        <f t="shared" si="23"/>
        <v>5.079919088024916E-5</v>
      </c>
      <c r="F215" s="1"/>
      <c r="G215" s="1"/>
      <c r="H215" s="1">
        <f t="shared" si="19"/>
        <v>9.5507338001390849</v>
      </c>
      <c r="J215" s="1">
        <f t="shared" si="20"/>
        <v>0.71273551111368905</v>
      </c>
      <c r="L215" s="1">
        <f t="shared" si="21"/>
        <v>1.7114061021349455E-5</v>
      </c>
      <c r="M215" s="1">
        <f t="shared" si="22"/>
        <v>0.33689633092174781</v>
      </c>
    </row>
    <row r="216" spans="1:13" ht="16" customHeight="1" x14ac:dyDescent="0.35">
      <c r="A216" s="23">
        <v>38859</v>
      </c>
      <c r="B216" s="1">
        <v>213</v>
      </c>
      <c r="C216" s="18">
        <v>1262.07</v>
      </c>
      <c r="D216" s="1">
        <f t="shared" si="18"/>
        <v>-3.9146665824803173E-3</v>
      </c>
      <c r="E216" s="1">
        <f t="shared" si="23"/>
        <v>4.8691948585375449E-5</v>
      </c>
      <c r="F216" s="1"/>
      <c r="G216" s="1"/>
      <c r="H216" s="1">
        <f t="shared" si="19"/>
        <v>9.6152710276710245</v>
      </c>
      <c r="J216" s="1">
        <f t="shared" si="20"/>
        <v>0.69779616354187168</v>
      </c>
      <c r="L216" s="1">
        <f t="shared" si="21"/>
        <v>1.5324614451988128E-5</v>
      </c>
      <c r="M216" s="1">
        <f t="shared" si="22"/>
        <v>0.31472584066169107</v>
      </c>
    </row>
    <row r="217" spans="1:13" ht="16" customHeight="1" x14ac:dyDescent="0.35">
      <c r="A217" s="23">
        <v>38860</v>
      </c>
      <c r="B217" s="1">
        <v>214</v>
      </c>
      <c r="C217" s="18">
        <v>1256.58</v>
      </c>
      <c r="D217" s="1">
        <f t="shared" si="18"/>
        <v>-4.3499964344291594E-3</v>
      </c>
      <c r="E217" s="1">
        <f t="shared" si="23"/>
        <v>4.6604586653045536E-5</v>
      </c>
      <c r="F217" s="1"/>
      <c r="G217" s="1"/>
      <c r="H217" s="1">
        <f t="shared" si="19"/>
        <v>9.5677899926553813</v>
      </c>
      <c r="J217" s="1">
        <f t="shared" si="20"/>
        <v>0.682675520676152</v>
      </c>
      <c r="L217" s="1">
        <f t="shared" si="21"/>
        <v>1.89224689795464E-5</v>
      </c>
      <c r="M217" s="1">
        <f t="shared" si="22"/>
        <v>0.406021602989796</v>
      </c>
    </row>
    <row r="218" spans="1:13" ht="16" customHeight="1" x14ac:dyDescent="0.35">
      <c r="A218" s="23">
        <v>38861</v>
      </c>
      <c r="B218" s="1">
        <v>215</v>
      </c>
      <c r="C218" s="18">
        <v>1258.57</v>
      </c>
      <c r="D218" s="1">
        <f t="shared" si="18"/>
        <v>1.5836635948367865E-3</v>
      </c>
      <c r="E218" s="1">
        <f t="shared" si="23"/>
        <v>4.4872875081274445E-5</v>
      </c>
      <c r="F218" s="1"/>
      <c r="G218" s="1"/>
      <c r="H218" s="1">
        <f t="shared" si="19"/>
        <v>9.9557860526281008</v>
      </c>
      <c r="J218" s="1">
        <f t="shared" si="20"/>
        <v>0.66987218990845143</v>
      </c>
      <c r="L218" s="1">
        <f t="shared" si="21"/>
        <v>2.5079903816113737E-6</v>
      </c>
      <c r="M218" s="1">
        <f t="shared" si="22"/>
        <v>5.5891011598184041E-2</v>
      </c>
    </row>
    <row r="219" spans="1:13" ht="16" customHeight="1" x14ac:dyDescent="0.35">
      <c r="A219" s="23">
        <v>38862</v>
      </c>
      <c r="B219" s="1">
        <v>216</v>
      </c>
      <c r="C219" s="18">
        <v>1272.8800000000001</v>
      </c>
      <c r="D219" s="1">
        <f t="shared" si="18"/>
        <v>1.1370046958055709E-2</v>
      </c>
      <c r="E219" s="1">
        <f t="shared" si="23"/>
        <v>4.2222652943775636E-5</v>
      </c>
      <c r="F219" s="1"/>
      <c r="G219" s="1"/>
      <c r="H219" s="1">
        <f t="shared" si="19"/>
        <v>7.0107383093672313</v>
      </c>
      <c r="J219" s="1">
        <f t="shared" si="20"/>
        <v>0.6497896039779002</v>
      </c>
      <c r="L219" s="1">
        <f t="shared" si="21"/>
        <v>1.2927796782839188E-4</v>
      </c>
      <c r="M219" s="1">
        <f t="shared" si="22"/>
        <v>3.0618153719649142</v>
      </c>
    </row>
    <row r="220" spans="1:13" ht="16" customHeight="1" x14ac:dyDescent="0.35">
      <c r="A220" s="23">
        <v>38863</v>
      </c>
      <c r="B220" s="1">
        <v>217</v>
      </c>
      <c r="C220" s="18">
        <v>1280.1600000000001</v>
      </c>
      <c r="D220" s="1">
        <f t="shared" si="18"/>
        <v>5.7193136823580947E-3</v>
      </c>
      <c r="E220" s="1">
        <f t="shared" si="23"/>
        <v>4.7668576479971979E-5</v>
      </c>
      <c r="F220" s="1"/>
      <c r="G220" s="1"/>
      <c r="H220" s="1">
        <f t="shared" si="19"/>
        <v>9.2650303511248797</v>
      </c>
      <c r="J220" s="1">
        <f t="shared" si="20"/>
        <v>0.69042433676668713</v>
      </c>
      <c r="L220" s="1">
        <f t="shared" si="21"/>
        <v>3.271054899720851E-5</v>
      </c>
      <c r="M220" s="1">
        <f t="shared" si="22"/>
        <v>0.6862078000368208</v>
      </c>
    </row>
    <row r="221" spans="1:13" ht="16" customHeight="1" x14ac:dyDescent="0.35">
      <c r="A221" s="23">
        <v>38867</v>
      </c>
      <c r="B221" s="1">
        <v>218</v>
      </c>
      <c r="C221" s="18">
        <v>1259.8699999999999</v>
      </c>
      <c r="D221" s="1">
        <f t="shared" si="18"/>
        <v>-1.5849581302337355E-2</v>
      </c>
      <c r="E221" s="1">
        <f t="shared" si="23"/>
        <v>4.6732846432571412E-5</v>
      </c>
      <c r="F221" s="1"/>
      <c r="G221" s="1"/>
      <c r="H221" s="1">
        <f t="shared" si="19"/>
        <v>4.595631519865095</v>
      </c>
      <c r="J221" s="1">
        <f t="shared" si="20"/>
        <v>0.68361426574181006</v>
      </c>
      <c r="L221" s="1">
        <f t="shared" si="21"/>
        <v>2.5120922745940186E-4</v>
      </c>
      <c r="M221" s="1">
        <f t="shared" si="22"/>
        <v>5.3754317709249664</v>
      </c>
    </row>
    <row r="222" spans="1:13" ht="16" customHeight="1" x14ac:dyDescent="0.35">
      <c r="A222" s="23">
        <v>38868</v>
      </c>
      <c r="B222" s="1">
        <v>219</v>
      </c>
      <c r="C222" s="18">
        <v>1270.0899999999999</v>
      </c>
      <c r="D222" s="1">
        <f t="shared" si="18"/>
        <v>8.1119480581330044E-3</v>
      </c>
      <c r="E222" s="1">
        <f t="shared" si="23"/>
        <v>5.9524285272419302E-5</v>
      </c>
      <c r="F222" s="1"/>
      <c r="G222" s="1"/>
      <c r="H222" s="1">
        <f t="shared" si="19"/>
        <v>8.6236328267831013</v>
      </c>
      <c r="J222" s="1">
        <f t="shared" si="20"/>
        <v>0.77151983300767646</v>
      </c>
      <c r="L222" s="1">
        <f t="shared" si="21"/>
        <v>6.5803701297847817E-5</v>
      </c>
      <c r="M222" s="1">
        <f t="shared" si="22"/>
        <v>1.1054933460635452</v>
      </c>
    </row>
    <row r="223" spans="1:13" ht="16" customHeight="1" x14ac:dyDescent="0.35">
      <c r="A223" s="23">
        <v>38869</v>
      </c>
      <c r="B223" s="1">
        <v>220</v>
      </c>
      <c r="C223" s="18">
        <v>1285.71</v>
      </c>
      <c r="D223" s="1">
        <f t="shared" si="18"/>
        <v>1.2298341062444488E-2</v>
      </c>
      <c r="E223" s="1">
        <f t="shared" si="23"/>
        <v>5.9917107003887104E-5</v>
      </c>
      <c r="F223" s="1"/>
      <c r="G223" s="1"/>
      <c r="H223" s="1">
        <f t="shared" si="19"/>
        <v>7.1982411627878253</v>
      </c>
      <c r="J223" s="1">
        <f t="shared" si="20"/>
        <v>0.77406141231744074</v>
      </c>
      <c r="L223" s="1">
        <f t="shared" si="21"/>
        <v>1.5124919288820823E-4</v>
      </c>
      <c r="M223" s="1">
        <f t="shared" si="22"/>
        <v>2.5243073381095651</v>
      </c>
    </row>
    <row r="224" spans="1:13" ht="16" customHeight="1" x14ac:dyDescent="0.35">
      <c r="A224" s="23">
        <v>38870</v>
      </c>
      <c r="B224" s="1">
        <v>221</v>
      </c>
      <c r="C224" s="18">
        <v>1288.22</v>
      </c>
      <c r="D224" s="1">
        <f t="shared" si="18"/>
        <v>1.9522287296513138E-3</v>
      </c>
      <c r="E224" s="1">
        <f t="shared" si="23"/>
        <v>6.5630572709990997E-5</v>
      </c>
      <c r="F224" s="1"/>
      <c r="G224" s="1"/>
      <c r="H224" s="1">
        <f t="shared" si="19"/>
        <v>9.5733984713156044</v>
      </c>
      <c r="J224" s="1">
        <f t="shared" si="20"/>
        <v>0.81012698208361744</v>
      </c>
      <c r="L224" s="1">
        <f t="shared" si="21"/>
        <v>3.8111970128759826E-6</v>
      </c>
      <c r="M224" s="1">
        <f t="shared" si="22"/>
        <v>5.8070451856590322E-2</v>
      </c>
    </row>
    <row r="225" spans="1:13" ht="16" customHeight="1" x14ac:dyDescent="0.35">
      <c r="A225" s="23">
        <v>38873</v>
      </c>
      <c r="B225" s="1">
        <v>222</v>
      </c>
      <c r="C225" s="18">
        <v>1265.29</v>
      </c>
      <c r="D225" s="1">
        <f t="shared" si="18"/>
        <v>-1.7799754700284161E-2</v>
      </c>
      <c r="E225" s="1">
        <f t="shared" si="23"/>
        <v>6.1763335039917682E-5</v>
      </c>
      <c r="F225" s="1"/>
      <c r="G225" s="1"/>
      <c r="H225" s="1">
        <f t="shared" si="19"/>
        <v>4.562437709631558</v>
      </c>
      <c r="J225" s="1">
        <f t="shared" si="20"/>
        <v>0.78589652652189324</v>
      </c>
      <c r="L225" s="1">
        <f t="shared" si="21"/>
        <v>3.1683126739028808E-4</v>
      </c>
      <c r="M225" s="1">
        <f t="shared" si="22"/>
        <v>5.1297629440754751</v>
      </c>
    </row>
    <row r="226" spans="1:13" ht="16" customHeight="1" x14ac:dyDescent="0.35">
      <c r="A226" s="23">
        <v>38874</v>
      </c>
      <c r="B226" s="1">
        <v>223</v>
      </c>
      <c r="C226" s="18">
        <v>1263.8499999999999</v>
      </c>
      <c r="D226" s="1">
        <f t="shared" si="18"/>
        <v>-1.1380790174584914E-3</v>
      </c>
      <c r="E226" s="1">
        <f t="shared" si="23"/>
        <v>7.7719631998430985E-5</v>
      </c>
      <c r="F226" s="1"/>
      <c r="G226" s="1"/>
      <c r="H226" s="1">
        <f t="shared" si="19"/>
        <v>9.4457373315454998</v>
      </c>
      <c r="J226" s="1">
        <f t="shared" si="20"/>
        <v>0.88158738647073998</v>
      </c>
      <c r="L226" s="1">
        <f t="shared" si="21"/>
        <v>1.2952238499792852E-6</v>
      </c>
      <c r="M226" s="1">
        <f t="shared" si="22"/>
        <v>1.6665336886894078E-2</v>
      </c>
    </row>
    <row r="227" spans="1:13" ht="16" customHeight="1" x14ac:dyDescent="0.35">
      <c r="A227" s="23">
        <v>38875</v>
      </c>
      <c r="B227" s="1">
        <v>224</v>
      </c>
      <c r="C227" s="18">
        <v>1256.1500000000001</v>
      </c>
      <c r="D227" s="1">
        <f t="shared" si="18"/>
        <v>-6.0924951536968936E-3</v>
      </c>
      <c r="E227" s="1">
        <f t="shared" si="23"/>
        <v>7.2938746608180362E-5</v>
      </c>
      <c r="F227" s="1"/>
      <c r="G227" s="1"/>
      <c r="H227" s="1">
        <f t="shared" si="19"/>
        <v>9.0169909809495685</v>
      </c>
      <c r="J227" s="1">
        <f t="shared" si="20"/>
        <v>0.85404184094328983</v>
      </c>
      <c r="L227" s="1">
        <f t="shared" si="21"/>
        <v>3.7118497197820132E-5</v>
      </c>
      <c r="M227" s="1">
        <f t="shared" si="22"/>
        <v>0.50889957565650235</v>
      </c>
    </row>
    <row r="228" spans="1:13" ht="16" customHeight="1" x14ac:dyDescent="0.35">
      <c r="A228" s="23">
        <v>38876</v>
      </c>
      <c r="B228" s="1">
        <v>225</v>
      </c>
      <c r="C228" s="18">
        <v>1257.93</v>
      </c>
      <c r="D228" s="1">
        <f t="shared" si="18"/>
        <v>1.4170282211519107E-3</v>
      </c>
      <c r="E228" s="1">
        <f t="shared" si="23"/>
        <v>7.0697937536444113E-5</v>
      </c>
      <c r="F228" s="1"/>
      <c r="G228" s="1"/>
      <c r="H228" s="1">
        <f t="shared" si="19"/>
        <v>9.528692070434154</v>
      </c>
      <c r="J228" s="1">
        <f t="shared" si="20"/>
        <v>0.84082065588592747</v>
      </c>
      <c r="L228" s="1">
        <f t="shared" si="21"/>
        <v>2.0079689795409482E-6</v>
      </c>
      <c r="M228" s="1">
        <f t="shared" si="22"/>
        <v>2.8402087097743965E-2</v>
      </c>
    </row>
    <row r="229" spans="1:13" ht="16" customHeight="1" x14ac:dyDescent="0.35">
      <c r="A229" s="23">
        <v>38877</v>
      </c>
      <c r="B229" s="1">
        <v>226</v>
      </c>
      <c r="C229" s="18">
        <v>1252.3</v>
      </c>
      <c r="D229" s="1">
        <f t="shared" si="18"/>
        <v>-4.4756067507731824E-3</v>
      </c>
      <c r="E229" s="1">
        <f t="shared" si="23"/>
        <v>6.6400895857134408E-5</v>
      </c>
      <c r="F229" s="1"/>
      <c r="G229" s="1"/>
      <c r="H229" s="1">
        <f t="shared" si="19"/>
        <v>9.3181315528852249</v>
      </c>
      <c r="J229" s="1">
        <f t="shared" si="20"/>
        <v>0.8148674484671381</v>
      </c>
      <c r="L229" s="1">
        <f t="shared" si="21"/>
        <v>2.0031055787566483E-5</v>
      </c>
      <c r="M229" s="1">
        <f t="shared" si="22"/>
        <v>0.30166845686336108</v>
      </c>
    </row>
    <row r="230" spans="1:13" ht="16" customHeight="1" x14ac:dyDescent="0.35">
      <c r="A230" s="23">
        <v>38880</v>
      </c>
      <c r="B230" s="1">
        <v>227</v>
      </c>
      <c r="C230" s="18">
        <v>1237.44</v>
      </c>
      <c r="D230" s="1">
        <f t="shared" si="18"/>
        <v>-1.186616625409239E-2</v>
      </c>
      <c r="E230" s="1">
        <f t="shared" si="23"/>
        <v>6.350013553320449E-5</v>
      </c>
      <c r="F230" s="1"/>
      <c r="G230" s="1"/>
      <c r="H230" s="1">
        <f t="shared" si="19"/>
        <v>7.4470574777349663</v>
      </c>
      <c r="J230" s="1">
        <f t="shared" si="20"/>
        <v>0.79686972293596703</v>
      </c>
      <c r="L230" s="1">
        <f t="shared" si="21"/>
        <v>1.4080590156976104E-4</v>
      </c>
      <c r="M230" s="1">
        <f t="shared" si="22"/>
        <v>2.2174110399517657</v>
      </c>
    </row>
    <row r="231" spans="1:13" ht="16" customHeight="1" x14ac:dyDescent="0.35">
      <c r="A231" s="23">
        <v>38881</v>
      </c>
      <c r="B231" s="1">
        <v>228</v>
      </c>
      <c r="C231" s="18">
        <v>1223.69</v>
      </c>
      <c r="D231" s="1">
        <f t="shared" si="18"/>
        <v>-1.1111649857770882E-2</v>
      </c>
      <c r="E231" s="1">
        <f t="shared" si="23"/>
        <v>6.8336156071412526E-5</v>
      </c>
      <c r="F231" s="1"/>
      <c r="G231" s="1"/>
      <c r="H231" s="1">
        <f t="shared" si="19"/>
        <v>7.7842862553993566</v>
      </c>
      <c r="J231" s="1">
        <f t="shared" si="20"/>
        <v>0.8266568579006196</v>
      </c>
      <c r="L231" s="1">
        <f t="shared" si="21"/>
        <v>1.2346876256169966E-4</v>
      </c>
      <c r="M231" s="1">
        <f t="shared" si="22"/>
        <v>1.806785304585651</v>
      </c>
    </row>
    <row r="232" spans="1:13" ht="16" customHeight="1" x14ac:dyDescent="0.35">
      <c r="A232" s="23">
        <v>38882</v>
      </c>
      <c r="B232" s="1">
        <v>229</v>
      </c>
      <c r="C232" s="18">
        <v>1230.04</v>
      </c>
      <c r="D232" s="1">
        <f t="shared" si="18"/>
        <v>5.1892227606664338E-3</v>
      </c>
      <c r="E232" s="1">
        <f t="shared" si="23"/>
        <v>7.1785089197382571E-5</v>
      </c>
      <c r="F232" s="1"/>
      <c r="G232" s="1"/>
      <c r="H232" s="1">
        <f t="shared" si="19"/>
        <v>9.1667136327302892</v>
      </c>
      <c r="J232" s="1">
        <f t="shared" si="20"/>
        <v>0.8472608169706809</v>
      </c>
      <c r="L232" s="1">
        <f t="shared" si="21"/>
        <v>2.6928032859818565E-5</v>
      </c>
      <c r="M232" s="1">
        <f t="shared" si="22"/>
        <v>0.37512014209213262</v>
      </c>
    </row>
    <row r="233" spans="1:13" ht="16" customHeight="1" x14ac:dyDescent="0.35">
      <c r="A233" s="23">
        <v>38883</v>
      </c>
      <c r="B233" s="1">
        <v>230</v>
      </c>
      <c r="C233" s="18">
        <v>1256.1600000000001</v>
      </c>
      <c r="D233" s="1">
        <f t="shared" si="18"/>
        <v>2.1235081785958277E-2</v>
      </c>
      <c r="E233" s="1">
        <f t="shared" si="23"/>
        <v>6.8978964158411586E-5</v>
      </c>
      <c r="F233" s="1"/>
      <c r="G233" s="1"/>
      <c r="H233" s="1">
        <f t="shared" si="19"/>
        <v>3.0445174630418013</v>
      </c>
      <c r="J233" s="1">
        <f t="shared" si="20"/>
        <v>0.83053575575294525</v>
      </c>
      <c r="L233" s="1">
        <f t="shared" si="21"/>
        <v>4.5092869845633695E-4</v>
      </c>
      <c r="M233" s="1">
        <f t="shared" si="22"/>
        <v>6.537191504076084</v>
      </c>
    </row>
    <row r="234" spans="1:13" ht="16" customHeight="1" x14ac:dyDescent="0.35">
      <c r="A234" s="23">
        <v>38884</v>
      </c>
      <c r="B234" s="1">
        <v>231</v>
      </c>
      <c r="C234" s="18">
        <v>1251.54</v>
      </c>
      <c r="D234" s="1">
        <f t="shared" si="18"/>
        <v>-3.6778754298816378E-3</v>
      </c>
      <c r="E234" s="1">
        <f t="shared" si="23"/>
        <v>9.2872612127107711E-5</v>
      </c>
      <c r="F234" s="1"/>
      <c r="G234" s="1"/>
      <c r="H234" s="1">
        <f t="shared" si="19"/>
        <v>9.1386331470983464</v>
      </c>
      <c r="J234" s="1">
        <f t="shared" si="20"/>
        <v>0.96370437441731949</v>
      </c>
      <c r="L234" s="1">
        <f t="shared" si="21"/>
        <v>1.3526767677727042E-5</v>
      </c>
      <c r="M234" s="1">
        <f t="shared" si="22"/>
        <v>0.14564861876840482</v>
      </c>
    </row>
    <row r="235" spans="1:13" ht="16" customHeight="1" x14ac:dyDescent="0.35">
      <c r="A235" s="23">
        <v>38887</v>
      </c>
      <c r="B235" s="1">
        <v>232</v>
      </c>
      <c r="C235" s="18">
        <v>1240.1300000000001</v>
      </c>
      <c r="D235" s="1">
        <f t="shared" si="18"/>
        <v>-9.1167681416493718E-3</v>
      </c>
      <c r="E235" s="1">
        <f t="shared" si="23"/>
        <v>8.7908970305135324E-5</v>
      </c>
      <c r="F235" s="1"/>
      <c r="G235" s="1"/>
      <c r="H235" s="1">
        <f t="shared" si="19"/>
        <v>8.3937368053256236</v>
      </c>
      <c r="J235" s="1">
        <f t="shared" si="20"/>
        <v>0.93759783652232964</v>
      </c>
      <c r="L235" s="1">
        <f t="shared" si="21"/>
        <v>8.3115461348592947E-5</v>
      </c>
      <c r="M235" s="1">
        <f t="shared" si="22"/>
        <v>0.9454719019014336</v>
      </c>
    </row>
    <row r="236" spans="1:13" ht="16" customHeight="1" x14ac:dyDescent="0.35">
      <c r="A236" s="23">
        <v>38888</v>
      </c>
      <c r="B236" s="1">
        <v>233</v>
      </c>
      <c r="C236" s="18">
        <v>1240.1199999999999</v>
      </c>
      <c r="D236" s="1">
        <f t="shared" si="18"/>
        <v>-8.0636707443721847E-6</v>
      </c>
      <c r="E236" s="1">
        <f t="shared" si="23"/>
        <v>8.7609102533914215E-5</v>
      </c>
      <c r="F236" s="1"/>
      <c r="G236" s="1"/>
      <c r="H236" s="1">
        <f t="shared" si="19"/>
        <v>9.3426249130235952</v>
      </c>
      <c r="J236" s="1">
        <f t="shared" si="20"/>
        <v>0.93599734259192324</v>
      </c>
      <c r="L236" s="1">
        <f t="shared" si="21"/>
        <v>6.5022785873643862E-11</v>
      </c>
      <c r="M236" s="1">
        <f t="shared" si="22"/>
        <v>7.4219212379755858E-7</v>
      </c>
    </row>
    <row r="237" spans="1:13" ht="16" customHeight="1" x14ac:dyDescent="0.35">
      <c r="A237" s="23">
        <v>38889</v>
      </c>
      <c r="B237" s="1">
        <v>234</v>
      </c>
      <c r="C237" s="18">
        <v>1252.2</v>
      </c>
      <c r="D237" s="1">
        <f t="shared" si="18"/>
        <v>9.7409928071478212E-3</v>
      </c>
      <c r="E237" s="1">
        <f t="shared" si="23"/>
        <v>8.2128539744637884E-5</v>
      </c>
      <c r="F237" s="1"/>
      <c r="G237" s="1"/>
      <c r="H237" s="1">
        <f t="shared" si="19"/>
        <v>8.2518782375695601</v>
      </c>
      <c r="J237" s="1">
        <f t="shared" si="20"/>
        <v>0.90624797789919442</v>
      </c>
      <c r="L237" s="1">
        <f t="shared" si="21"/>
        <v>9.4886940868905585E-5</v>
      </c>
      <c r="M237" s="1">
        <f t="shared" si="22"/>
        <v>1.1553467426054009</v>
      </c>
    </row>
    <row r="238" spans="1:13" ht="16" customHeight="1" x14ac:dyDescent="0.35">
      <c r="A238" s="23">
        <v>38890</v>
      </c>
      <c r="B238" s="1">
        <v>235</v>
      </c>
      <c r="C238" s="18">
        <v>1245.5999999999999</v>
      </c>
      <c r="D238" s="1">
        <f t="shared" si="18"/>
        <v>-5.2707235265933051E-3</v>
      </c>
      <c r="E238" s="1">
        <f t="shared" si="23"/>
        <v>8.2926667659733867E-5</v>
      </c>
      <c r="F238" s="1"/>
      <c r="G238" s="1"/>
      <c r="H238" s="1">
        <f t="shared" si="19"/>
        <v>9.0625527434794009</v>
      </c>
      <c r="J238" s="1">
        <f t="shared" si="20"/>
        <v>0.91064080547564896</v>
      </c>
      <c r="L238" s="1">
        <f t="shared" si="21"/>
        <v>2.7780526493784166E-5</v>
      </c>
      <c r="M238" s="1">
        <f t="shared" si="22"/>
        <v>0.33500111939591859</v>
      </c>
    </row>
    <row r="239" spans="1:13" ht="16" customHeight="1" x14ac:dyDescent="0.35">
      <c r="A239" s="23">
        <v>38891</v>
      </c>
      <c r="B239" s="1">
        <v>236</v>
      </c>
      <c r="C239" s="18">
        <v>1244.5</v>
      </c>
      <c r="D239" s="1">
        <f t="shared" si="18"/>
        <v>-8.8310854206800665E-4</v>
      </c>
      <c r="E239" s="1">
        <f t="shared" si="23"/>
        <v>7.9476887844404952E-5</v>
      </c>
      <c r="F239" s="1"/>
      <c r="G239" s="1"/>
      <c r="H239" s="1">
        <f t="shared" si="19"/>
        <v>9.4302316246904354</v>
      </c>
      <c r="J239" s="1">
        <f t="shared" si="20"/>
        <v>0.89149810905242499</v>
      </c>
      <c r="L239" s="1">
        <f t="shared" si="21"/>
        <v>7.7988069707348033E-7</v>
      </c>
      <c r="M239" s="1">
        <f t="shared" si="22"/>
        <v>9.8126728187983864E-3</v>
      </c>
    </row>
    <row r="240" spans="1:13" ht="16" customHeight="1" x14ac:dyDescent="0.35">
      <c r="A240" s="23">
        <v>38894</v>
      </c>
      <c r="B240" s="1">
        <v>237</v>
      </c>
      <c r="C240" s="18">
        <v>1250.56</v>
      </c>
      <c r="D240" s="1">
        <f t="shared" si="18"/>
        <v>4.8694254720770954E-3</v>
      </c>
      <c r="E240" s="1">
        <f t="shared" si="23"/>
        <v>7.4553835368862195E-5</v>
      </c>
      <c r="F240" s="1"/>
      <c r="G240" s="1"/>
      <c r="H240" s="1">
        <f t="shared" si="19"/>
        <v>9.1859463532768952</v>
      </c>
      <c r="J240" s="1">
        <f t="shared" si="20"/>
        <v>0.8634456286811707</v>
      </c>
      <c r="L240" s="1">
        <f t="shared" si="21"/>
        <v>2.3711304428113242E-5</v>
      </c>
      <c r="M240" s="1">
        <f t="shared" si="22"/>
        <v>0.31804271786688515</v>
      </c>
    </row>
    <row r="241" spans="1:13" ht="16" customHeight="1" x14ac:dyDescent="0.35">
      <c r="A241" s="23">
        <v>38895</v>
      </c>
      <c r="B241" s="1">
        <v>238</v>
      </c>
      <c r="C241" s="18">
        <v>1239.2</v>
      </c>
      <c r="D241" s="1">
        <f t="shared" si="18"/>
        <v>-9.083930399181088E-3</v>
      </c>
      <c r="E241" s="1">
        <f t="shared" si="23"/>
        <v>7.1373276706165938E-5</v>
      </c>
      <c r="F241" s="1"/>
      <c r="G241" s="1"/>
      <c r="H241" s="1">
        <f t="shared" si="19"/>
        <v>8.3914429522158205</v>
      </c>
      <c r="J241" s="1">
        <f t="shared" si="20"/>
        <v>0.84482706340508495</v>
      </c>
      <c r="L241" s="1">
        <f t="shared" si="21"/>
        <v>8.251779149716628E-5</v>
      </c>
      <c r="M241" s="1">
        <f t="shared" si="22"/>
        <v>1.1561440822855982</v>
      </c>
    </row>
    <row r="242" spans="1:13" ht="16" customHeight="1" x14ac:dyDescent="0.35">
      <c r="A242" s="23">
        <v>38896</v>
      </c>
      <c r="B242" s="1">
        <v>239</v>
      </c>
      <c r="C242" s="18">
        <v>1246</v>
      </c>
      <c r="D242" s="1">
        <f t="shared" si="18"/>
        <v>5.4874112330535463E-3</v>
      </c>
      <c r="E242" s="1">
        <f t="shared" si="23"/>
        <v>7.2070444655994607E-5</v>
      </c>
      <c r="F242" s="1"/>
      <c r="G242" s="1"/>
      <c r="H242" s="1">
        <f t="shared" si="19"/>
        <v>9.1200574966596903</v>
      </c>
      <c r="J242" s="1">
        <f t="shared" si="20"/>
        <v>0.84894313505672803</v>
      </c>
      <c r="L242" s="1">
        <f t="shared" si="21"/>
        <v>3.0111682040642243E-5</v>
      </c>
      <c r="M242" s="1">
        <f t="shared" si="22"/>
        <v>0.41780902260796088</v>
      </c>
    </row>
    <row r="243" spans="1:13" ht="16" customHeight="1" x14ac:dyDescent="0.35">
      <c r="A243" s="23">
        <v>38897</v>
      </c>
      <c r="B243" s="1">
        <v>240</v>
      </c>
      <c r="C243" s="18">
        <v>1272.8699999999999</v>
      </c>
      <c r="D243" s="1">
        <f t="shared" si="18"/>
        <v>2.1565008025682095E-2</v>
      </c>
      <c r="E243" s="1">
        <f t="shared" si="23"/>
        <v>6.9445628317331266E-5</v>
      </c>
      <c r="F243" s="1"/>
      <c r="G243" s="1"/>
      <c r="H243" s="1">
        <f t="shared" si="19"/>
        <v>2.8783667755004245</v>
      </c>
      <c r="J243" s="1">
        <f t="shared" si="20"/>
        <v>0.83334043654038092</v>
      </c>
      <c r="L243" s="1">
        <f t="shared" si="21"/>
        <v>4.6504957114773321E-4</v>
      </c>
      <c r="M243" s="1">
        <f t="shared" si="22"/>
        <v>6.6965996624394091</v>
      </c>
    </row>
    <row r="244" spans="1:13" ht="16" customHeight="1" x14ac:dyDescent="0.35">
      <c r="A244" s="23">
        <v>38898</v>
      </c>
      <c r="B244" s="1">
        <v>241</v>
      </c>
      <c r="C244" s="18">
        <v>1270.2</v>
      </c>
      <c r="D244" s="1">
        <f t="shared" si="18"/>
        <v>-2.0976219095428798E-3</v>
      </c>
      <c r="E244" s="1">
        <f t="shared" si="23"/>
        <v>9.4193443268407559E-5</v>
      </c>
      <c r="F244" s="1"/>
      <c r="G244" s="1"/>
      <c r="H244" s="1">
        <f t="shared" si="19"/>
        <v>9.2234474146263654</v>
      </c>
      <c r="J244" s="1">
        <f t="shared" si="20"/>
        <v>0.97053306624971591</v>
      </c>
      <c r="L244" s="1">
        <f t="shared" si="21"/>
        <v>4.4000176753943176E-6</v>
      </c>
      <c r="M244" s="1">
        <f t="shared" si="22"/>
        <v>4.6712568547433934E-2</v>
      </c>
    </row>
    <row r="245" spans="1:13" ht="16" customHeight="1" x14ac:dyDescent="0.35">
      <c r="A245" s="23">
        <v>38901</v>
      </c>
      <c r="B245" s="1">
        <v>242</v>
      </c>
      <c r="C245" s="18">
        <v>1280.19</v>
      </c>
      <c r="D245" s="1">
        <f t="shared" si="18"/>
        <v>7.8649031648559357E-3</v>
      </c>
      <c r="E245" s="1">
        <f t="shared" si="23"/>
        <v>8.8576231608432276E-5</v>
      </c>
      <c r="F245" s="1"/>
      <c r="G245" s="1"/>
      <c r="H245" s="1">
        <f t="shared" si="19"/>
        <v>8.6333027552989137</v>
      </c>
      <c r="J245" s="1">
        <f t="shared" si="20"/>
        <v>0.9411494653264818</v>
      </c>
      <c r="L245" s="1">
        <f t="shared" si="21"/>
        <v>6.1856701792560912E-5</v>
      </c>
      <c r="M245" s="1">
        <f t="shared" si="22"/>
        <v>0.69834424731467448</v>
      </c>
    </row>
    <row r="246" spans="1:13" ht="16" customHeight="1" x14ac:dyDescent="0.35">
      <c r="A246" s="23">
        <v>38903</v>
      </c>
      <c r="B246" s="1">
        <v>243</v>
      </c>
      <c r="C246" s="18">
        <v>1270.9100000000001</v>
      </c>
      <c r="D246" s="1">
        <f t="shared" si="18"/>
        <v>-7.2489239878455328E-3</v>
      </c>
      <c r="E246" s="1">
        <f t="shared" si="23"/>
        <v>8.6904736691743761E-5</v>
      </c>
      <c r="F246" s="1"/>
      <c r="G246" s="1"/>
      <c r="H246" s="1">
        <f t="shared" si="19"/>
        <v>8.7460485958162408</v>
      </c>
      <c r="J246" s="1">
        <f t="shared" si="20"/>
        <v>0.93222710050579283</v>
      </c>
      <c r="L246" s="1">
        <f t="shared" si="21"/>
        <v>5.2546898981562384E-5</v>
      </c>
      <c r="M246" s="1">
        <f t="shared" si="22"/>
        <v>0.60464942397730681</v>
      </c>
    </row>
    <row r="247" spans="1:13" ht="16" customHeight="1" x14ac:dyDescent="0.35">
      <c r="A247" s="23">
        <v>38904</v>
      </c>
      <c r="B247" s="1">
        <v>244</v>
      </c>
      <c r="C247" s="18">
        <v>1274.08</v>
      </c>
      <c r="D247" s="1">
        <f t="shared" si="18"/>
        <v>2.4942757551674353E-3</v>
      </c>
      <c r="E247" s="1">
        <f t="shared" si="23"/>
        <v>8.4755411779339641E-5</v>
      </c>
      <c r="F247" s="1"/>
      <c r="G247" s="1"/>
      <c r="H247" s="1">
        <f t="shared" si="19"/>
        <v>9.3023366594735037</v>
      </c>
      <c r="J247" s="1">
        <f t="shared" si="20"/>
        <v>0.92062702425759602</v>
      </c>
      <c r="L247" s="1">
        <f t="shared" si="21"/>
        <v>6.2214115428160798E-6</v>
      </c>
      <c r="M247" s="1">
        <f t="shared" si="22"/>
        <v>7.3404298465489126E-2</v>
      </c>
    </row>
    <row r="248" spans="1:13" ht="16" customHeight="1" x14ac:dyDescent="0.35">
      <c r="A248" s="23">
        <v>38905</v>
      </c>
      <c r="B248" s="1">
        <v>245</v>
      </c>
      <c r="C248" s="18">
        <v>1265.48</v>
      </c>
      <c r="D248" s="1">
        <f t="shared" si="18"/>
        <v>-6.7499686047971163E-3</v>
      </c>
      <c r="E248" s="1">
        <f t="shared" si="23"/>
        <v>7.9842556534986145E-5</v>
      </c>
      <c r="F248" s="1"/>
      <c r="G248" s="1"/>
      <c r="H248" s="1">
        <f t="shared" si="19"/>
        <v>8.8648048916971192</v>
      </c>
      <c r="J248" s="1">
        <f t="shared" si="20"/>
        <v>0.8935466218110063</v>
      </c>
      <c r="L248" s="1">
        <f t="shared" si="21"/>
        <v>4.5562076165746726E-5</v>
      </c>
      <c r="M248" s="1">
        <f t="shared" si="22"/>
        <v>0.57064901404781443</v>
      </c>
    </row>
    <row r="249" spans="1:13" ht="16" customHeight="1" x14ac:dyDescent="0.35">
      <c r="A249" s="23">
        <v>38908</v>
      </c>
      <c r="B249" s="1">
        <v>246</v>
      </c>
      <c r="C249" s="18">
        <v>1267.3399999999999</v>
      </c>
      <c r="D249" s="1">
        <f t="shared" si="18"/>
        <v>1.46979802130409E-3</v>
      </c>
      <c r="E249" s="1">
        <f t="shared" si="23"/>
        <v>7.7698070869494071E-5</v>
      </c>
      <c r="F249" s="1"/>
      <c r="G249" s="1"/>
      <c r="H249" s="1">
        <f t="shared" si="19"/>
        <v>9.4348762696222312</v>
      </c>
      <c r="J249" s="1">
        <f t="shared" si="20"/>
        <v>0.88146509215903768</v>
      </c>
      <c r="L249" s="1">
        <f t="shared" si="21"/>
        <v>2.1603062234294183E-6</v>
      </c>
      <c r="M249" s="1">
        <f t="shared" si="22"/>
        <v>2.7803859211099163E-2</v>
      </c>
    </row>
    <row r="250" spans="1:13" ht="16" customHeight="1" x14ac:dyDescent="0.35">
      <c r="A250" s="23">
        <v>38909</v>
      </c>
      <c r="B250" s="1">
        <v>247</v>
      </c>
      <c r="C250" s="18">
        <v>1272.43</v>
      </c>
      <c r="D250" s="1">
        <f t="shared" si="18"/>
        <v>4.0162860795052201E-3</v>
      </c>
      <c r="E250" s="1">
        <f t="shared" si="23"/>
        <v>7.2972651279628703E-5</v>
      </c>
      <c r="F250" s="1"/>
      <c r="G250" s="1"/>
      <c r="H250" s="1">
        <f t="shared" si="19"/>
        <v>9.3043765217000853</v>
      </c>
      <c r="J250" s="1">
        <f t="shared" si="20"/>
        <v>0.85424031325867966</v>
      </c>
      <c r="L250" s="1">
        <f t="shared" si="21"/>
        <v>1.6130553872427411E-5</v>
      </c>
      <c r="M250" s="1">
        <f t="shared" si="22"/>
        <v>0.2210493053159831</v>
      </c>
    </row>
    <row r="251" spans="1:13" ht="16" customHeight="1" x14ac:dyDescent="0.35">
      <c r="A251" s="23">
        <v>38910</v>
      </c>
      <c r="B251" s="1">
        <v>248</v>
      </c>
      <c r="C251" s="18">
        <v>1258.5999999999999</v>
      </c>
      <c r="D251" s="1">
        <f t="shared" si="18"/>
        <v>-1.0868967251636753E-2</v>
      </c>
      <c r="E251" s="1">
        <f t="shared" si="23"/>
        <v>6.9416777447836443E-5</v>
      </c>
      <c r="F251" s="1"/>
      <c r="G251" s="1"/>
      <c r="H251" s="1">
        <f t="shared" si="19"/>
        <v>7.8735678915982144</v>
      </c>
      <c r="J251" s="1">
        <f t="shared" si="20"/>
        <v>0.8331673148163965</v>
      </c>
      <c r="L251" s="1">
        <f t="shared" si="21"/>
        <v>1.181344491171522E-4</v>
      </c>
      <c r="M251" s="1">
        <f t="shared" si="22"/>
        <v>1.7018140781012903</v>
      </c>
    </row>
    <row r="252" spans="1:13" ht="16" customHeight="1" x14ac:dyDescent="0.35">
      <c r="A252" s="23">
        <v>38911</v>
      </c>
      <c r="B252" s="1">
        <v>249</v>
      </c>
      <c r="C252" s="18">
        <v>1242.28</v>
      </c>
      <c r="D252" s="1">
        <f t="shared" si="18"/>
        <v>-1.2966788495153295E-2</v>
      </c>
      <c r="E252" s="1">
        <f t="shared" si="23"/>
        <v>7.2464411186503171E-5</v>
      </c>
      <c r="F252" s="1"/>
      <c r="G252" s="1"/>
      <c r="H252" s="1">
        <f t="shared" si="19"/>
        <v>7.2121366543111805</v>
      </c>
      <c r="J252" s="1">
        <f t="shared" si="20"/>
        <v>0.85126030793467156</v>
      </c>
      <c r="L252" s="1">
        <f t="shared" si="21"/>
        <v>1.6813760387803986E-4</v>
      </c>
      <c r="M252" s="1">
        <f t="shared" si="22"/>
        <v>2.3202783424997491</v>
      </c>
    </row>
    <row r="253" spans="1:13" ht="16" customHeight="1" x14ac:dyDescent="0.35">
      <c r="A253" s="23">
        <v>38912</v>
      </c>
      <c r="B253" s="1">
        <v>250</v>
      </c>
      <c r="C253" s="18">
        <v>1236.2</v>
      </c>
      <c r="D253" s="1">
        <f t="shared" si="18"/>
        <v>-4.8942267443731905E-3</v>
      </c>
      <c r="E253" s="1">
        <f t="shared" si="23"/>
        <v>7.8449443720731132E-5</v>
      </c>
      <c r="F253" s="1"/>
      <c r="G253" s="1"/>
      <c r="H253" s="1">
        <f t="shared" si="19"/>
        <v>9.147719964747024</v>
      </c>
      <c r="J253" s="1">
        <f t="shared" si="20"/>
        <v>0.88571690579287887</v>
      </c>
      <c r="L253" s="1">
        <f t="shared" si="21"/>
        <v>2.3953455425337798E-5</v>
      </c>
      <c r="M253" s="1">
        <f t="shared" si="22"/>
        <v>0.30533620493994446</v>
      </c>
    </row>
    <row r="254" spans="1:13" ht="16" customHeight="1" x14ac:dyDescent="0.35">
      <c r="A254" s="23">
        <v>38915</v>
      </c>
      <c r="B254" s="1">
        <v>251</v>
      </c>
      <c r="C254" s="18">
        <v>1234.49</v>
      </c>
      <c r="D254" s="1">
        <f t="shared" si="18"/>
        <v>-1.3832713153211749E-3</v>
      </c>
      <c r="E254" s="1">
        <f t="shared" si="23"/>
        <v>7.5040335549914473E-5</v>
      </c>
      <c r="F254" s="1"/>
      <c r="G254" s="1"/>
      <c r="H254" s="1">
        <f t="shared" si="19"/>
        <v>9.4719859680207037</v>
      </c>
      <c r="J254" s="1">
        <f t="shared" si="20"/>
        <v>0.86625824988807165</v>
      </c>
      <c r="L254" s="1">
        <f t="shared" si="21"/>
        <v>1.9134395317903733E-6</v>
      </c>
      <c r="M254" s="1">
        <f t="shared" si="22"/>
        <v>2.5498813641599637E-2</v>
      </c>
    </row>
    <row r="255" spans="1:13" ht="16" customHeight="1" x14ac:dyDescent="0.35">
      <c r="A255" s="23">
        <v>38916</v>
      </c>
      <c r="B255" s="1">
        <v>252</v>
      </c>
      <c r="C255" s="18">
        <v>1236.8599999999999</v>
      </c>
      <c r="D255" s="1">
        <f t="shared" si="18"/>
        <v>1.9198211407138906E-3</v>
      </c>
      <c r="E255" s="1">
        <f t="shared" si="23"/>
        <v>7.0465732785201954E-5</v>
      </c>
      <c r="F255" s="1"/>
      <c r="G255" s="1"/>
      <c r="H255" s="1">
        <f t="shared" si="19"/>
        <v>9.5080789826845695</v>
      </c>
      <c r="J255" s="1">
        <f t="shared" si="20"/>
        <v>0.83943869809058691</v>
      </c>
      <c r="L255" s="1">
        <f t="shared" si="21"/>
        <v>3.6857132123319842E-6</v>
      </c>
      <c r="M255" s="1">
        <f t="shared" si="22"/>
        <v>5.2305043411199674E-2</v>
      </c>
    </row>
    <row r="256" spans="1:13" ht="16" customHeight="1" x14ac:dyDescent="0.35">
      <c r="A256" s="23">
        <v>38917</v>
      </c>
      <c r="B256" s="1">
        <v>253</v>
      </c>
      <c r="C256" s="18">
        <v>1259.81</v>
      </c>
      <c r="D256" s="1">
        <f t="shared" si="18"/>
        <v>1.8555050692883629E-2</v>
      </c>
      <c r="E256" s="1">
        <f t="shared" si="23"/>
        <v>6.6288171876697201E-5</v>
      </c>
      <c r="F256" s="1"/>
      <c r="G256" s="1"/>
      <c r="H256" s="1">
        <f t="shared" si="19"/>
        <v>4.4276628874411843</v>
      </c>
      <c r="J256" s="1">
        <f t="shared" si="20"/>
        <v>0.81417548401248974</v>
      </c>
      <c r="L256" s="1">
        <f t="shared" si="21"/>
        <v>3.4428990621548125E-4</v>
      </c>
      <c r="M256" s="1">
        <f t="shared" si="22"/>
        <v>5.1938361923134009</v>
      </c>
    </row>
    <row r="257" spans="1:13" ht="16" customHeight="1" x14ac:dyDescent="0.35">
      <c r="A257" s="23">
        <v>38918</v>
      </c>
      <c r="B257" s="1">
        <v>254</v>
      </c>
      <c r="C257" s="18">
        <v>1249.1300000000001</v>
      </c>
      <c r="D257" s="1">
        <f t="shared" si="18"/>
        <v>-8.4774688246639068E-3</v>
      </c>
      <c r="E257" s="1">
        <f t="shared" si="23"/>
        <v>8.3679139793424893E-5</v>
      </c>
      <c r="F257" s="1"/>
      <c r="G257" s="1"/>
      <c r="H257" s="1">
        <f t="shared" si="19"/>
        <v>8.5296750384440863</v>
      </c>
      <c r="J257" s="1">
        <f t="shared" si="20"/>
        <v>0.91476302829434952</v>
      </c>
      <c r="L257" s="1">
        <f t="shared" si="21"/>
        <v>7.186747767314844E-5</v>
      </c>
      <c r="M257" s="1">
        <f t="shared" si="22"/>
        <v>0.85884579897169833</v>
      </c>
    </row>
    <row r="258" spans="1:13" ht="16" customHeight="1" x14ac:dyDescent="0.35">
      <c r="A258" s="23">
        <v>38919</v>
      </c>
      <c r="B258" s="1">
        <v>255</v>
      </c>
      <c r="C258" s="18">
        <v>1240.29</v>
      </c>
      <c r="D258" s="1">
        <f t="shared" si="18"/>
        <v>-7.0769255401760787E-3</v>
      </c>
      <c r="E258" s="1">
        <f t="shared" si="23"/>
        <v>8.2940237075909375E-5</v>
      </c>
      <c r="F258" s="1"/>
      <c r="G258" s="1"/>
      <c r="H258" s="1">
        <f t="shared" si="19"/>
        <v>8.7935473228210181</v>
      </c>
      <c r="J258" s="1">
        <f t="shared" si="20"/>
        <v>0.91071530719489602</v>
      </c>
      <c r="L258" s="1">
        <f t="shared" si="21"/>
        <v>5.0082875101196483E-5</v>
      </c>
      <c r="M258" s="1">
        <f t="shared" si="22"/>
        <v>0.60384292192653299</v>
      </c>
    </row>
    <row r="259" spans="1:13" ht="16" customHeight="1" x14ac:dyDescent="0.35">
      <c r="A259" s="23">
        <v>38922</v>
      </c>
      <c r="B259" s="1">
        <v>256</v>
      </c>
      <c r="C259" s="18">
        <v>1260.9100000000001</v>
      </c>
      <c r="D259" s="1">
        <f t="shared" si="18"/>
        <v>1.662514411952053E-2</v>
      </c>
      <c r="E259" s="1">
        <f t="shared" si="23"/>
        <v>8.0884777496530692E-5</v>
      </c>
      <c r="F259" s="1"/>
      <c r="G259" s="1"/>
      <c r="H259" s="1">
        <f t="shared" si="19"/>
        <v>6.005334921332933</v>
      </c>
      <c r="J259" s="1">
        <f t="shared" si="20"/>
        <v>0.89935964717420303</v>
      </c>
      <c r="L259" s="1">
        <f t="shared" si="21"/>
        <v>2.7639541699482807E-4</v>
      </c>
      <c r="M259" s="1">
        <f t="shared" si="22"/>
        <v>3.4171499947154236</v>
      </c>
    </row>
    <row r="260" spans="1:13" ht="16" customHeight="1" x14ac:dyDescent="0.35">
      <c r="A260" s="23">
        <v>38923</v>
      </c>
      <c r="B260" s="1">
        <v>257</v>
      </c>
      <c r="C260" s="18">
        <v>1268.8800000000001</v>
      </c>
      <c r="D260" s="1">
        <f t="shared" ref="D260:D323" si="24">(C260-C259)/C259</f>
        <v>6.3208317802222417E-3</v>
      </c>
      <c r="E260" s="1">
        <f t="shared" si="23"/>
        <v>9.3115346010719472E-5</v>
      </c>
      <c r="F260" s="1"/>
      <c r="G260" s="1"/>
      <c r="H260" s="1">
        <f t="shared" si="19"/>
        <v>8.8526024892398461</v>
      </c>
      <c r="J260" s="1">
        <f t="shared" si="20"/>
        <v>0.96496293198609173</v>
      </c>
      <c r="L260" s="1">
        <f t="shared" si="21"/>
        <v>3.9952914393867474E-5</v>
      </c>
      <c r="M260" s="1">
        <f t="shared" si="22"/>
        <v>0.42906906439748482</v>
      </c>
    </row>
    <row r="261" spans="1:13" ht="16" customHeight="1" x14ac:dyDescent="0.35">
      <c r="A261" s="23">
        <v>38924</v>
      </c>
      <c r="B261" s="1">
        <v>258</v>
      </c>
      <c r="C261" s="18">
        <v>1268.4000000000001</v>
      </c>
      <c r="D261" s="1">
        <f t="shared" si="24"/>
        <v>-3.7828636277663618E-4</v>
      </c>
      <c r="E261" s="1">
        <f t="shared" si="23"/>
        <v>8.9789661209425337E-5</v>
      </c>
      <c r="F261" s="1"/>
      <c r="G261" s="1"/>
      <c r="H261" s="1">
        <f t="shared" ref="H261:H324" si="25">-LN(E261)-D261*D261/E261</f>
        <v>9.3164469895187594</v>
      </c>
      <c r="J261" s="1">
        <f t="shared" ref="J261:J324" si="26">SQRT(E261)*100</f>
        <v>0.94757406681179979</v>
      </c>
      <c r="L261" s="1">
        <f t="shared" ref="L261:L324" si="27">D261*D261</f>
        <v>1.4310057226277679E-7</v>
      </c>
      <c r="M261" s="1">
        <f t="shared" ref="M261:M324" si="28">L261/E261</f>
        <v>1.5937310636355909E-3</v>
      </c>
    </row>
    <row r="262" spans="1:13" ht="16" customHeight="1" x14ac:dyDescent="0.35">
      <c r="A262" s="23">
        <v>38925</v>
      </c>
      <c r="B262" s="1">
        <v>259</v>
      </c>
      <c r="C262" s="18">
        <v>1263.2</v>
      </c>
      <c r="D262" s="1">
        <f t="shared" si="24"/>
        <v>-4.0996531062756584E-3</v>
      </c>
      <c r="E262" s="1">
        <f t="shared" ref="E262:E325" si="29">$D$1283*E261+(1-$D$1283)*D261*D261</f>
        <v>8.4181636987583718E-5</v>
      </c>
      <c r="F262" s="1"/>
      <c r="G262" s="1"/>
      <c r="H262" s="1">
        <f t="shared" si="25"/>
        <v>9.182880282609279</v>
      </c>
      <c r="J262" s="1">
        <f t="shared" si="26"/>
        <v>0.91750551490213783</v>
      </c>
      <c r="L262" s="1">
        <f t="shared" si="27"/>
        <v>1.6807155591795656E-5</v>
      </c>
      <c r="M262" s="1">
        <f t="shared" si="28"/>
        <v>0.19965346592481459</v>
      </c>
    </row>
    <row r="263" spans="1:13" ht="16" customHeight="1" x14ac:dyDescent="0.35">
      <c r="A263" s="23">
        <v>38926</v>
      </c>
      <c r="B263" s="1">
        <v>260</v>
      </c>
      <c r="C263" s="18">
        <v>1278.55</v>
      </c>
      <c r="D263" s="1">
        <f t="shared" si="24"/>
        <v>1.2151678277390681E-2</v>
      </c>
      <c r="E263" s="1">
        <f t="shared" si="29"/>
        <v>7.9966888302122546E-5</v>
      </c>
      <c r="F263" s="1"/>
      <c r="G263" s="1"/>
      <c r="H263" s="1">
        <f t="shared" si="25"/>
        <v>7.5873425609440286</v>
      </c>
      <c r="J263" s="1">
        <f t="shared" si="26"/>
        <v>0.89424207182464044</v>
      </c>
      <c r="L263" s="1">
        <f t="shared" si="27"/>
        <v>1.4766328495720854E-4</v>
      </c>
      <c r="M263" s="1">
        <f t="shared" si="28"/>
        <v>1.8465553442485163</v>
      </c>
    </row>
    <row r="264" spans="1:13" ht="16" customHeight="1" x14ac:dyDescent="0.35">
      <c r="A264" s="23">
        <v>38929</v>
      </c>
      <c r="B264" s="1">
        <v>261</v>
      </c>
      <c r="C264" s="18">
        <v>1276.6600000000001</v>
      </c>
      <c r="D264" s="1">
        <f t="shared" si="24"/>
        <v>-1.478237065425578E-3</v>
      </c>
      <c r="E264" s="1">
        <f t="shared" si="29"/>
        <v>8.4201775056001437E-5</v>
      </c>
      <c r="F264" s="1"/>
      <c r="G264" s="1"/>
      <c r="H264" s="1">
        <f t="shared" si="25"/>
        <v>9.3563427888175354</v>
      </c>
      <c r="J264" s="1">
        <f t="shared" si="26"/>
        <v>0.91761525192207571</v>
      </c>
      <c r="L264" s="1">
        <f t="shared" si="27"/>
        <v>2.1851848215980245E-6</v>
      </c>
      <c r="M264" s="1">
        <f t="shared" si="28"/>
        <v>2.5951766695472729E-2</v>
      </c>
    </row>
    <row r="265" spans="1:13" ht="16" customHeight="1" x14ac:dyDescent="0.35">
      <c r="A265" s="23">
        <v>38930</v>
      </c>
      <c r="B265" s="1">
        <v>262</v>
      </c>
      <c r="C265" s="18">
        <v>1270.92</v>
      </c>
      <c r="D265" s="1">
        <f t="shared" si="24"/>
        <v>-4.4961070292795328E-3</v>
      </c>
      <c r="E265" s="1">
        <f t="shared" si="29"/>
        <v>7.9071059261013959E-5</v>
      </c>
      <c r="F265" s="1"/>
      <c r="G265" s="1"/>
      <c r="H265" s="1">
        <f t="shared" si="25"/>
        <v>9.1895077811278441</v>
      </c>
      <c r="J265" s="1">
        <f t="shared" si="26"/>
        <v>0.88921909145617173</v>
      </c>
      <c r="L265" s="1">
        <f t="shared" si="27"/>
        <v>2.0214978418736824E-5</v>
      </c>
      <c r="M265" s="1">
        <f t="shared" si="28"/>
        <v>0.25565584434637556</v>
      </c>
    </row>
    <row r="266" spans="1:13" ht="16" customHeight="1" x14ac:dyDescent="0.35">
      <c r="A266" s="23">
        <v>38931</v>
      </c>
      <c r="B266" s="1">
        <v>263</v>
      </c>
      <c r="C266" s="18">
        <v>1277.4100000000001</v>
      </c>
      <c r="D266" s="1">
        <f t="shared" si="24"/>
        <v>5.1065369968212072E-3</v>
      </c>
      <c r="E266" s="1">
        <f t="shared" si="29"/>
        <v>7.538919657024018E-5</v>
      </c>
      <c r="F266" s="1"/>
      <c r="G266" s="1"/>
      <c r="H266" s="1">
        <f t="shared" si="25"/>
        <v>9.1469519202884548</v>
      </c>
      <c r="J266" s="1">
        <f t="shared" si="26"/>
        <v>0.86826952365172982</v>
      </c>
      <c r="L266" s="1">
        <f t="shared" si="27"/>
        <v>2.6076720099903754E-5</v>
      </c>
      <c r="M266" s="1">
        <f t="shared" si="28"/>
        <v>0.34589465448949375</v>
      </c>
    </row>
    <row r="267" spans="1:13" ht="16" customHeight="1" x14ac:dyDescent="0.35">
      <c r="A267" s="23">
        <v>38932</v>
      </c>
      <c r="B267" s="1">
        <v>264</v>
      </c>
      <c r="C267" s="18">
        <v>1280.27</v>
      </c>
      <c r="D267" s="1">
        <f t="shared" si="24"/>
        <v>2.2389052849123617E-3</v>
      </c>
      <c r="E267" s="1">
        <f t="shared" si="29"/>
        <v>7.2304353598919314E-5</v>
      </c>
      <c r="F267" s="1"/>
      <c r="G267" s="1"/>
      <c r="H267" s="1">
        <f t="shared" si="25"/>
        <v>9.4652984824992128</v>
      </c>
      <c r="J267" s="1">
        <f t="shared" si="26"/>
        <v>0.8503196669424935</v>
      </c>
      <c r="L267" s="1">
        <f t="shared" si="27"/>
        <v>5.0126968748085037E-6</v>
      </c>
      <c r="M267" s="1">
        <f t="shared" si="28"/>
        <v>6.9327732360550759E-2</v>
      </c>
    </row>
    <row r="268" spans="1:13" ht="16" customHeight="1" x14ac:dyDescent="0.35">
      <c r="A268" s="23">
        <v>38933</v>
      </c>
      <c r="B268" s="1">
        <v>265</v>
      </c>
      <c r="C268" s="18">
        <v>1279.3599999999999</v>
      </c>
      <c r="D268" s="1">
        <f t="shared" si="24"/>
        <v>-7.107875682473868E-4</v>
      </c>
      <c r="E268" s="1">
        <f t="shared" si="29"/>
        <v>6.809478618044296E-5</v>
      </c>
      <c r="F268" s="1"/>
      <c r="G268" s="1"/>
      <c r="H268" s="1">
        <f t="shared" si="25"/>
        <v>9.5871905602101997</v>
      </c>
      <c r="J268" s="1">
        <f t="shared" si="26"/>
        <v>0.82519565062137212</v>
      </c>
      <c r="L268" s="1">
        <f t="shared" si="27"/>
        <v>5.0521896717503357E-7</v>
      </c>
      <c r="M268" s="1">
        <f t="shared" si="28"/>
        <v>7.4193487565445068E-3</v>
      </c>
    </row>
    <row r="269" spans="1:13" ht="16" customHeight="1" x14ac:dyDescent="0.35">
      <c r="A269" s="23">
        <v>38936</v>
      </c>
      <c r="B269" s="1">
        <v>266</v>
      </c>
      <c r="C269" s="18">
        <v>1275.77</v>
      </c>
      <c r="D269" s="1">
        <f t="shared" si="24"/>
        <v>-2.8060905452725726E-3</v>
      </c>
      <c r="E269" s="1">
        <f t="shared" si="29"/>
        <v>6.386658236111353E-5</v>
      </c>
      <c r="F269" s="1"/>
      <c r="G269" s="1"/>
      <c r="H269" s="1">
        <f t="shared" si="25"/>
        <v>9.5354237811467488</v>
      </c>
      <c r="J269" s="1">
        <f t="shared" si="26"/>
        <v>0.79916570472658255</v>
      </c>
      <c r="L269" s="1">
        <f t="shared" si="27"/>
        <v>7.8741441482681234E-6</v>
      </c>
      <c r="M269" s="1">
        <f t="shared" si="28"/>
        <v>0.12329051997406482</v>
      </c>
    </row>
    <row r="270" spans="1:13" ht="16" customHeight="1" x14ac:dyDescent="0.35">
      <c r="A270" s="23">
        <v>38937</v>
      </c>
      <c r="B270" s="1">
        <v>267</v>
      </c>
      <c r="C270" s="18">
        <v>1271.48</v>
      </c>
      <c r="D270" s="1">
        <f t="shared" si="24"/>
        <v>-3.3626750903375715E-3</v>
      </c>
      <c r="E270" s="1">
        <f t="shared" si="29"/>
        <v>6.0363860700563438E-5</v>
      </c>
      <c r="F270" s="1"/>
      <c r="G270" s="1"/>
      <c r="H270" s="1">
        <f t="shared" si="25"/>
        <v>9.5277962312310613</v>
      </c>
      <c r="J270" s="1">
        <f t="shared" si="26"/>
        <v>0.7769418298725036</v>
      </c>
      <c r="L270" s="1">
        <f t="shared" si="27"/>
        <v>1.1307583763176794E-5</v>
      </c>
      <c r="M270" s="1">
        <f t="shared" si="28"/>
        <v>0.18732373363705759</v>
      </c>
    </row>
    <row r="271" spans="1:13" ht="16" customHeight="1" x14ac:dyDescent="0.35">
      <c r="A271" s="23">
        <v>38938</v>
      </c>
      <c r="B271" s="1">
        <v>268</v>
      </c>
      <c r="C271" s="18">
        <v>1265.95</v>
      </c>
      <c r="D271" s="1">
        <f t="shared" si="24"/>
        <v>-4.3492622770314694E-3</v>
      </c>
      <c r="E271" s="1">
        <f t="shared" si="29"/>
        <v>5.7295044815794406E-5</v>
      </c>
      <c r="F271" s="1"/>
      <c r="G271" s="1"/>
      <c r="H271" s="1">
        <f t="shared" si="25"/>
        <v>9.4371442637258856</v>
      </c>
      <c r="J271" s="1">
        <f t="shared" si="26"/>
        <v>0.75693490351412918</v>
      </c>
      <c r="L271" s="1">
        <f t="shared" si="27"/>
        <v>1.891608235440896E-5</v>
      </c>
      <c r="M271" s="1">
        <f t="shared" si="28"/>
        <v>0.33015215216647154</v>
      </c>
    </row>
    <row r="272" spans="1:13" ht="16" customHeight="1" x14ac:dyDescent="0.35">
      <c r="A272" s="23">
        <v>38939</v>
      </c>
      <c r="B272" s="1">
        <v>269</v>
      </c>
      <c r="C272" s="18">
        <v>1271.81</v>
      </c>
      <c r="D272" s="1">
        <f t="shared" si="24"/>
        <v>4.6289347920533191E-3</v>
      </c>
      <c r="E272" s="1">
        <f t="shared" si="29"/>
        <v>5.4894170208192599E-5</v>
      </c>
      <c r="F272" s="1"/>
      <c r="G272" s="1"/>
      <c r="H272" s="1">
        <f t="shared" si="25"/>
        <v>9.4197698365679603</v>
      </c>
      <c r="J272" s="1">
        <f t="shared" si="26"/>
        <v>0.74090600084081248</v>
      </c>
      <c r="L272" s="1">
        <f t="shared" si="27"/>
        <v>2.1427037309081704E-5</v>
      </c>
      <c r="M272" s="1">
        <f t="shared" si="28"/>
        <v>0.390333567805418</v>
      </c>
    </row>
    <row r="273" spans="1:13" ht="16" customHeight="1" x14ac:dyDescent="0.35">
      <c r="A273" s="23">
        <v>38940</v>
      </c>
      <c r="B273" s="1">
        <v>270</v>
      </c>
      <c r="C273" s="18">
        <v>1266.74</v>
      </c>
      <c r="D273" s="1">
        <f t="shared" si="24"/>
        <v>-3.9864445160833276E-3</v>
      </c>
      <c r="E273" s="1">
        <f t="shared" si="29"/>
        <v>5.2800565159657113E-5</v>
      </c>
      <c r="F273" s="1"/>
      <c r="G273" s="1"/>
      <c r="H273" s="1">
        <f t="shared" si="25"/>
        <v>9.5480119631506462</v>
      </c>
      <c r="J273" s="1">
        <f t="shared" si="26"/>
        <v>0.72663997384989165</v>
      </c>
      <c r="L273" s="1">
        <f t="shared" si="27"/>
        <v>1.5891739879810834E-5</v>
      </c>
      <c r="M273" s="1">
        <f t="shared" si="28"/>
        <v>0.30097670037731156</v>
      </c>
    </row>
    <row r="274" spans="1:13" ht="16" customHeight="1" x14ac:dyDescent="0.35">
      <c r="A274" s="23">
        <v>38943</v>
      </c>
      <c r="B274" s="1">
        <v>271</v>
      </c>
      <c r="C274" s="18">
        <v>1268.21</v>
      </c>
      <c r="D274" s="1">
        <f t="shared" si="24"/>
        <v>1.1604591313134718E-3</v>
      </c>
      <c r="E274" s="1">
        <f t="shared" si="29"/>
        <v>5.0491657994697867E-5</v>
      </c>
      <c r="F274" s="1"/>
      <c r="G274" s="1"/>
      <c r="H274" s="1">
        <f t="shared" si="25"/>
        <v>9.8670313763148858</v>
      </c>
      <c r="J274" s="1">
        <f t="shared" si="26"/>
        <v>0.71057482360901203</v>
      </c>
      <c r="L274" s="1">
        <f t="shared" si="27"/>
        <v>1.3466653954488175E-6</v>
      </c>
      <c r="M274" s="1">
        <f t="shared" si="28"/>
        <v>2.6671047236956073E-2</v>
      </c>
    </row>
    <row r="275" spans="1:13" ht="16" customHeight="1" x14ac:dyDescent="0.35">
      <c r="A275" s="23">
        <v>38944</v>
      </c>
      <c r="B275" s="1">
        <v>272</v>
      </c>
      <c r="C275" s="18">
        <v>1285.58</v>
      </c>
      <c r="D275" s="1">
        <f t="shared" si="24"/>
        <v>1.3696469827552132E-2</v>
      </c>
      <c r="E275" s="1">
        <f t="shared" si="29"/>
        <v>4.7417292319986593E-5</v>
      </c>
      <c r="F275" s="1"/>
      <c r="G275" s="1"/>
      <c r="H275" s="1">
        <f t="shared" si="25"/>
        <v>6.0003026190362707</v>
      </c>
      <c r="J275" s="1">
        <f t="shared" si="26"/>
        <v>0.68860215160850746</v>
      </c>
      <c r="L275" s="1">
        <f t="shared" si="27"/>
        <v>1.8759328573704593E-4</v>
      </c>
      <c r="M275" s="1">
        <f t="shared" si="28"/>
        <v>3.9562209598791145</v>
      </c>
    </row>
    <row r="276" spans="1:13" ht="16" customHeight="1" x14ac:dyDescent="0.35">
      <c r="A276" s="23">
        <v>38945</v>
      </c>
      <c r="B276" s="1">
        <v>273</v>
      </c>
      <c r="C276" s="18">
        <v>1295.43</v>
      </c>
      <c r="D276" s="1">
        <f t="shared" si="24"/>
        <v>7.6619113551860928E-3</v>
      </c>
      <c r="E276" s="1">
        <f t="shared" si="29"/>
        <v>5.6186288707759895E-5</v>
      </c>
      <c r="F276" s="1"/>
      <c r="G276" s="1"/>
      <c r="H276" s="1">
        <f t="shared" si="25"/>
        <v>8.7420119761199704</v>
      </c>
      <c r="J276" s="1">
        <f t="shared" si="26"/>
        <v>0.7495751377130907</v>
      </c>
      <c r="L276" s="1">
        <f t="shared" si="27"/>
        <v>5.8704885614729587E-5</v>
      </c>
      <c r="M276" s="1">
        <f t="shared" si="28"/>
        <v>1.0448258278824856</v>
      </c>
    </row>
    <row r="277" spans="1:13" ht="16" customHeight="1" x14ac:dyDescent="0.35">
      <c r="A277" s="23">
        <v>38946</v>
      </c>
      <c r="B277" s="1">
        <v>274</v>
      </c>
      <c r="C277" s="18">
        <v>1297.48</v>
      </c>
      <c r="D277" s="1">
        <f t="shared" si="24"/>
        <v>1.5824861242984603E-3</v>
      </c>
      <c r="E277" s="1">
        <f t="shared" si="29"/>
        <v>5.6343844696064999E-5</v>
      </c>
      <c r="F277" s="1"/>
      <c r="G277" s="1"/>
      <c r="H277" s="1">
        <f t="shared" si="25"/>
        <v>9.7395914892174353</v>
      </c>
      <c r="J277" s="1">
        <f t="shared" si="26"/>
        <v>0.7506253705815239</v>
      </c>
      <c r="L277" s="1">
        <f t="shared" si="27"/>
        <v>2.504262333597162E-6</v>
      </c>
      <c r="M277" s="1">
        <f t="shared" si="28"/>
        <v>4.4446067660200997E-2</v>
      </c>
    </row>
    <row r="278" spans="1:13" ht="16" customHeight="1" x14ac:dyDescent="0.35">
      <c r="A278" s="23">
        <v>38947</v>
      </c>
      <c r="B278" s="1">
        <v>275</v>
      </c>
      <c r="C278" s="18">
        <v>1302.3</v>
      </c>
      <c r="D278" s="1">
        <f t="shared" si="24"/>
        <v>3.7148934858340292E-3</v>
      </c>
      <c r="E278" s="1">
        <f t="shared" si="29"/>
        <v>5.2975799342885096E-5</v>
      </c>
      <c r="F278" s="1"/>
      <c r="G278" s="1"/>
      <c r="H278" s="1">
        <f t="shared" si="25"/>
        <v>9.5851708744699273</v>
      </c>
      <c r="J278" s="1">
        <f t="shared" si="26"/>
        <v>0.72784475915462277</v>
      </c>
      <c r="L278" s="1">
        <f t="shared" si="27"/>
        <v>1.3800433611092104E-5</v>
      </c>
      <c r="M278" s="1">
        <f t="shared" si="28"/>
        <v>0.26050449039511414</v>
      </c>
    </row>
    <row r="279" spans="1:13" ht="16" customHeight="1" x14ac:dyDescent="0.35">
      <c r="A279" s="23">
        <v>38950</v>
      </c>
      <c r="B279" s="1">
        <v>276</v>
      </c>
      <c r="C279" s="18">
        <v>1297.52</v>
      </c>
      <c r="D279" s="1">
        <f t="shared" si="24"/>
        <v>-3.6704292405743476E-3</v>
      </c>
      <c r="E279" s="1">
        <f t="shared" si="29"/>
        <v>5.0525104097446708E-5</v>
      </c>
      <c r="F279" s="1"/>
      <c r="G279" s="1"/>
      <c r="H279" s="1">
        <f t="shared" si="25"/>
        <v>9.6263995009925871</v>
      </c>
      <c r="J279" s="1">
        <f t="shared" si="26"/>
        <v>0.71081013004491367</v>
      </c>
      <c r="L279" s="1">
        <f t="shared" si="27"/>
        <v>1.3472050810063182E-5</v>
      </c>
      <c r="M279" s="1">
        <f t="shared" si="28"/>
        <v>0.26664073336850369</v>
      </c>
    </row>
    <row r="280" spans="1:13" ht="16" customHeight="1" x14ac:dyDescent="0.35">
      <c r="A280" s="23">
        <v>38951</v>
      </c>
      <c r="B280" s="1">
        <v>277</v>
      </c>
      <c r="C280" s="18">
        <v>1298.82</v>
      </c>
      <c r="D280" s="1">
        <f t="shared" si="24"/>
        <v>1.0019113385535132E-3</v>
      </c>
      <c r="E280" s="1">
        <f t="shared" si="29"/>
        <v>4.8207174454056745E-5</v>
      </c>
      <c r="F280" s="1"/>
      <c r="G280" s="1"/>
      <c r="H280" s="1">
        <f t="shared" si="25"/>
        <v>9.9191795274557641</v>
      </c>
      <c r="J280" s="1">
        <f t="shared" si="26"/>
        <v>0.69431386601490785</v>
      </c>
      <c r="L280" s="1">
        <f t="shared" si="27"/>
        <v>1.0038263303220926E-6</v>
      </c>
      <c r="M280" s="1">
        <f t="shared" si="28"/>
        <v>2.0823172934119526E-2</v>
      </c>
    </row>
    <row r="281" spans="1:13" ht="16" customHeight="1" x14ac:dyDescent="0.35">
      <c r="A281" s="23">
        <v>38952</v>
      </c>
      <c r="B281" s="1">
        <v>278</v>
      </c>
      <c r="C281" s="18">
        <v>1292.99</v>
      </c>
      <c r="D281" s="1">
        <f t="shared" si="24"/>
        <v>-4.4886897337582787E-3</v>
      </c>
      <c r="E281" s="1">
        <f t="shared" si="29"/>
        <v>4.5254272326541238E-5</v>
      </c>
      <c r="F281" s="1"/>
      <c r="G281" s="1"/>
      <c r="H281" s="1">
        <f t="shared" si="25"/>
        <v>9.5579884291657997</v>
      </c>
      <c r="J281" s="1">
        <f t="shared" si="26"/>
        <v>0.67271295755724247</v>
      </c>
      <c r="L281" s="1">
        <f t="shared" si="27"/>
        <v>2.0148335525946966E-5</v>
      </c>
      <c r="M281" s="1">
        <f t="shared" si="28"/>
        <v>0.44522504705329535</v>
      </c>
    </row>
    <row r="282" spans="1:13" ht="16" customHeight="1" x14ac:dyDescent="0.35">
      <c r="A282" s="23">
        <v>38953</v>
      </c>
      <c r="B282" s="1">
        <v>279</v>
      </c>
      <c r="C282" s="18">
        <v>1296.06</v>
      </c>
      <c r="D282" s="1">
        <f t="shared" si="24"/>
        <v>2.3743416422400301E-3</v>
      </c>
      <c r="E282" s="1">
        <f t="shared" si="29"/>
        <v>4.3683719026012363E-5</v>
      </c>
      <c r="F282" s="1"/>
      <c r="G282" s="1"/>
      <c r="H282" s="1">
        <f t="shared" si="25"/>
        <v>9.9094824712223257</v>
      </c>
      <c r="J282" s="1">
        <f t="shared" si="26"/>
        <v>0.66093660078718863</v>
      </c>
      <c r="L282" s="1">
        <f t="shared" si="27"/>
        <v>5.6374982340750835E-6</v>
      </c>
      <c r="M282" s="1">
        <f t="shared" si="28"/>
        <v>0.12905261639280574</v>
      </c>
    </row>
    <row r="283" spans="1:13" ht="16" customHeight="1" x14ac:dyDescent="0.35">
      <c r="A283" s="23">
        <v>38954</v>
      </c>
      <c r="B283" s="1">
        <v>280</v>
      </c>
      <c r="C283" s="18">
        <v>1295.0899999999999</v>
      </c>
      <c r="D283" s="1">
        <f t="shared" si="24"/>
        <v>-7.4842214095028573E-4</v>
      </c>
      <c r="E283" s="1">
        <f t="shared" si="29"/>
        <v>4.1303659755090716E-5</v>
      </c>
      <c r="F283" s="1"/>
      <c r="G283" s="1"/>
      <c r="H283" s="1">
        <f t="shared" si="25"/>
        <v>10.080998041954008</v>
      </c>
      <c r="J283" s="1">
        <f t="shared" si="26"/>
        <v>0.6426792337946724</v>
      </c>
      <c r="L283" s="1">
        <f t="shared" si="27"/>
        <v>5.601357010646094E-7</v>
      </c>
      <c r="M283" s="1">
        <f t="shared" si="28"/>
        <v>1.356140604454723E-2</v>
      </c>
    </row>
    <row r="284" spans="1:13" ht="16" customHeight="1" x14ac:dyDescent="0.35">
      <c r="A284" s="23">
        <v>38957</v>
      </c>
      <c r="B284" s="1">
        <v>281</v>
      </c>
      <c r="C284" s="18">
        <v>1301.78</v>
      </c>
      <c r="D284" s="1">
        <f t="shared" si="24"/>
        <v>5.1656641623362507E-3</v>
      </c>
      <c r="E284" s="1">
        <f t="shared" si="29"/>
        <v>3.8754865153778982E-5</v>
      </c>
      <c r="F284" s="1"/>
      <c r="G284" s="1"/>
      <c r="H284" s="1">
        <f t="shared" si="25"/>
        <v>9.469719124561589</v>
      </c>
      <c r="J284" s="1">
        <f t="shared" si="26"/>
        <v>0.62253405652846805</v>
      </c>
      <c r="L284" s="1">
        <f t="shared" si="27"/>
        <v>2.668408623804508E-5</v>
      </c>
      <c r="M284" s="1">
        <f t="shared" si="28"/>
        <v>0.68853513312877879</v>
      </c>
    </row>
    <row r="285" spans="1:13" ht="16" customHeight="1" x14ac:dyDescent="0.35">
      <c r="A285" s="23">
        <v>38958</v>
      </c>
      <c r="B285" s="1">
        <v>282</v>
      </c>
      <c r="C285" s="18">
        <v>1304.28</v>
      </c>
      <c r="D285" s="1">
        <f t="shared" si="24"/>
        <v>1.9204473874233742E-3</v>
      </c>
      <c r="E285" s="1">
        <f t="shared" si="29"/>
        <v>3.7999752854380081E-5</v>
      </c>
      <c r="F285" s="1"/>
      <c r="G285" s="1"/>
      <c r="H285" s="1">
        <f t="shared" si="25"/>
        <v>10.080874529593283</v>
      </c>
      <c r="J285" s="1">
        <f t="shared" si="26"/>
        <v>0.61643939567795369</v>
      </c>
      <c r="L285" s="1">
        <f t="shared" si="27"/>
        <v>3.6881181678612638E-6</v>
      </c>
      <c r="M285" s="1">
        <f t="shared" si="28"/>
        <v>9.7056372497858201E-2</v>
      </c>
    </row>
    <row r="286" spans="1:13" ht="16" customHeight="1" x14ac:dyDescent="0.35">
      <c r="A286" s="23">
        <v>38959</v>
      </c>
      <c r="B286" s="1">
        <v>283</v>
      </c>
      <c r="C286" s="18">
        <v>1305.3699999999999</v>
      </c>
      <c r="D286" s="1">
        <f t="shared" si="24"/>
        <v>8.3571012359303081E-4</v>
      </c>
      <c r="E286" s="1">
        <f t="shared" si="29"/>
        <v>3.5853318266757862E-5</v>
      </c>
      <c r="F286" s="1"/>
      <c r="G286" s="1"/>
      <c r="H286" s="1">
        <f t="shared" si="25"/>
        <v>10.21659474865708</v>
      </c>
      <c r="J286" s="1">
        <f t="shared" si="26"/>
        <v>0.59877640456816483</v>
      </c>
      <c r="L286" s="1">
        <f t="shared" si="27"/>
        <v>6.9841141067587887E-7</v>
      </c>
      <c r="M286" s="1">
        <f t="shared" si="28"/>
        <v>1.9479686802753353E-2</v>
      </c>
    </row>
    <row r="287" spans="1:13" ht="16" customHeight="1" x14ac:dyDescent="0.35">
      <c r="A287" s="23">
        <v>38960</v>
      </c>
      <c r="B287" s="1">
        <v>284</v>
      </c>
      <c r="C287" s="18">
        <v>1303.82</v>
      </c>
      <c r="D287" s="1">
        <f t="shared" si="24"/>
        <v>-1.1874028053348511E-3</v>
      </c>
      <c r="E287" s="1">
        <f t="shared" si="29"/>
        <v>3.3654131061311787E-5</v>
      </c>
      <c r="F287" s="1"/>
      <c r="G287" s="1"/>
      <c r="H287" s="1">
        <f t="shared" si="25"/>
        <v>10.257480171685502</v>
      </c>
      <c r="J287" s="1">
        <f t="shared" si="26"/>
        <v>0.58012180670365932</v>
      </c>
      <c r="L287" s="1">
        <f t="shared" si="27"/>
        <v>1.4099254221170741E-6</v>
      </c>
      <c r="M287" s="1">
        <f t="shared" si="28"/>
        <v>4.189457215663786E-2</v>
      </c>
    </row>
    <row r="288" spans="1:13" ht="16" customHeight="1" x14ac:dyDescent="0.35">
      <c r="A288" s="23">
        <v>38961</v>
      </c>
      <c r="B288" s="1">
        <v>285</v>
      </c>
      <c r="C288" s="18">
        <v>1311.01</v>
      </c>
      <c r="D288" s="1">
        <f t="shared" si="24"/>
        <v>5.5145648939271177E-3</v>
      </c>
      <c r="E288" s="1">
        <f t="shared" si="29"/>
        <v>3.1637028732416805E-5</v>
      </c>
      <c r="F288" s="1"/>
      <c r="G288" s="1"/>
      <c r="H288" s="1">
        <f t="shared" si="25"/>
        <v>9.3999534393864188</v>
      </c>
      <c r="J288" s="1">
        <f t="shared" si="26"/>
        <v>0.56246803226865083</v>
      </c>
      <c r="L288" s="1">
        <f t="shared" si="27"/>
        <v>3.0410425969333403E-5</v>
      </c>
      <c r="M288" s="1">
        <f t="shared" si="28"/>
        <v>0.96122888867162903</v>
      </c>
    </row>
    <row r="289" spans="1:13" ht="16" customHeight="1" x14ac:dyDescent="0.35">
      <c r="A289" s="23">
        <v>38965</v>
      </c>
      <c r="B289" s="1">
        <v>286</v>
      </c>
      <c r="C289" s="18">
        <v>1313.25</v>
      </c>
      <c r="D289" s="1">
        <f t="shared" si="24"/>
        <v>1.7086063416755089E-3</v>
      </c>
      <c r="E289" s="1">
        <f t="shared" si="29"/>
        <v>3.156029608414722E-5</v>
      </c>
      <c r="F289" s="1"/>
      <c r="G289" s="1"/>
      <c r="H289" s="1">
        <f t="shared" si="25"/>
        <v>10.271110419220088</v>
      </c>
      <c r="J289" s="1">
        <f t="shared" si="26"/>
        <v>0.56178551142003663</v>
      </c>
      <c r="L289" s="1">
        <f t="shared" si="27"/>
        <v>2.9193356308137662E-6</v>
      </c>
      <c r="M289" s="1">
        <f t="shared" si="28"/>
        <v>9.2500261183549301E-2</v>
      </c>
    </row>
    <row r="290" spans="1:13" ht="16" customHeight="1" x14ac:dyDescent="0.35">
      <c r="A290" s="23">
        <v>38966</v>
      </c>
      <c r="B290" s="1">
        <v>287</v>
      </c>
      <c r="C290" s="18">
        <v>1300.26</v>
      </c>
      <c r="D290" s="1">
        <f t="shared" si="24"/>
        <v>-9.8914905768132562E-3</v>
      </c>
      <c r="E290" s="1">
        <f t="shared" si="29"/>
        <v>2.9768602138305891E-5</v>
      </c>
      <c r="F290" s="1"/>
      <c r="G290" s="1"/>
      <c r="H290" s="1">
        <f t="shared" si="25"/>
        <v>7.1353186761394838</v>
      </c>
      <c r="J290" s="1">
        <f t="shared" si="26"/>
        <v>0.54560610460574843</v>
      </c>
      <c r="L290" s="1">
        <f t="shared" si="27"/>
        <v>9.7841585831185443E-5</v>
      </c>
      <c r="M290" s="1">
        <f t="shared" si="28"/>
        <v>3.286737663280602</v>
      </c>
    </row>
    <row r="291" spans="1:13" ht="16" customHeight="1" x14ac:dyDescent="0.35">
      <c r="A291" s="23">
        <v>38967</v>
      </c>
      <c r="B291" s="1">
        <v>288</v>
      </c>
      <c r="C291" s="18">
        <v>1294.02</v>
      </c>
      <c r="D291" s="1">
        <f t="shared" si="24"/>
        <v>-4.7990401919616151E-3</v>
      </c>
      <c r="E291" s="1">
        <f t="shared" si="29"/>
        <v>3.4027047065689336E-5</v>
      </c>
      <c r="F291" s="1"/>
      <c r="G291" s="1"/>
      <c r="H291" s="1">
        <f t="shared" si="25"/>
        <v>9.6115171920267937</v>
      </c>
      <c r="J291" s="1">
        <f t="shared" si="26"/>
        <v>0.58332707005323636</v>
      </c>
      <c r="L291" s="1">
        <f t="shared" si="27"/>
        <v>2.3030786764062975E-5</v>
      </c>
      <c r="M291" s="1">
        <f t="shared" si="28"/>
        <v>0.67683765563323661</v>
      </c>
    </row>
    <row r="292" spans="1:13" ht="16" customHeight="1" x14ac:dyDescent="0.35">
      <c r="A292" s="23">
        <v>38968</v>
      </c>
      <c r="B292" s="1">
        <v>289</v>
      </c>
      <c r="C292" s="18">
        <v>1298.92</v>
      </c>
      <c r="D292" s="1">
        <f t="shared" si="24"/>
        <v>3.7866493562696796E-3</v>
      </c>
      <c r="E292" s="1">
        <f t="shared" si="29"/>
        <v>3.3339153479110044E-5</v>
      </c>
      <c r="F292" s="1"/>
      <c r="G292" s="1"/>
      <c r="H292" s="1">
        <f t="shared" si="25"/>
        <v>9.878691766042266</v>
      </c>
      <c r="J292" s="1">
        <f t="shared" si="26"/>
        <v>0.57740067093059433</v>
      </c>
      <c r="L292" s="1">
        <f t="shared" si="27"/>
        <v>1.4338713347337579E-5</v>
      </c>
      <c r="M292" s="1">
        <f t="shared" si="28"/>
        <v>0.43008630547029525</v>
      </c>
    </row>
    <row r="293" spans="1:13" ht="16" customHeight="1" x14ac:dyDescent="0.35">
      <c r="A293" s="23">
        <v>38971</v>
      </c>
      <c r="B293" s="1">
        <v>290</v>
      </c>
      <c r="C293" s="18">
        <v>1299.54</v>
      </c>
      <c r="D293" s="1">
        <f t="shared" si="24"/>
        <v>4.7731961937601302E-4</v>
      </c>
      <c r="E293" s="1">
        <f t="shared" si="29"/>
        <v>3.2150542028461044E-5</v>
      </c>
      <c r="F293" s="1"/>
      <c r="G293" s="1"/>
      <c r="H293" s="1">
        <f t="shared" si="25"/>
        <v>10.337994772852591</v>
      </c>
      <c r="J293" s="1">
        <f t="shared" si="26"/>
        <v>0.56701447978390329</v>
      </c>
      <c r="L293" s="1">
        <f t="shared" si="27"/>
        <v>2.2783401904126193E-7</v>
      </c>
      <c r="M293" s="1">
        <f t="shared" si="28"/>
        <v>7.0864752090205336E-3</v>
      </c>
    </row>
    <row r="294" spans="1:13" ht="16" customHeight="1" x14ac:dyDescent="0.35">
      <c r="A294" s="23">
        <v>38972</v>
      </c>
      <c r="B294" s="1">
        <v>291</v>
      </c>
      <c r="C294" s="18">
        <v>1313</v>
      </c>
      <c r="D294" s="1">
        <f t="shared" si="24"/>
        <v>1.0357511119319172E-2</v>
      </c>
      <c r="E294" s="1">
        <f t="shared" si="29"/>
        <v>3.0153551642313535E-5</v>
      </c>
      <c r="F294" s="1"/>
      <c r="G294" s="1"/>
      <c r="H294" s="1">
        <f t="shared" si="25"/>
        <v>6.8514831056287502</v>
      </c>
      <c r="J294" s="1">
        <f t="shared" si="26"/>
        <v>0.54912249673741775</v>
      </c>
      <c r="L294" s="1">
        <f t="shared" si="27"/>
        <v>1.072780365868203E-4</v>
      </c>
      <c r="M294" s="1">
        <f t="shared" si="28"/>
        <v>3.5577247370183875</v>
      </c>
    </row>
    <row r="295" spans="1:13" ht="16" customHeight="1" x14ac:dyDescent="0.35">
      <c r="A295" s="23">
        <v>38973</v>
      </c>
      <c r="B295" s="1">
        <v>292</v>
      </c>
      <c r="C295" s="18">
        <v>1318.07</v>
      </c>
      <c r="D295" s="1">
        <f t="shared" si="24"/>
        <v>3.8613861386138128E-3</v>
      </c>
      <c r="E295" s="1">
        <f t="shared" si="29"/>
        <v>3.4978231770494103E-5</v>
      </c>
      <c r="F295" s="1"/>
      <c r="G295" s="1"/>
      <c r="H295" s="1">
        <f t="shared" si="25"/>
        <v>9.834510864041432</v>
      </c>
      <c r="J295" s="1">
        <f t="shared" si="26"/>
        <v>0.59142397457741014</v>
      </c>
      <c r="L295" s="1">
        <f t="shared" si="27"/>
        <v>1.4910302911478891E-5</v>
      </c>
      <c r="M295" s="1">
        <f t="shared" si="28"/>
        <v>0.42627377533865163</v>
      </c>
    </row>
    <row r="296" spans="1:13" ht="16" customHeight="1" x14ac:dyDescent="0.35">
      <c r="A296" s="23">
        <v>38974</v>
      </c>
      <c r="B296" s="1">
        <v>293</v>
      </c>
      <c r="C296" s="18">
        <v>1316.28</v>
      </c>
      <c r="D296" s="1">
        <f t="shared" si="24"/>
        <v>-1.3580462342667413E-3</v>
      </c>
      <c r="E296" s="1">
        <f t="shared" si="29"/>
        <v>3.3722841375997492E-5</v>
      </c>
      <c r="F296" s="1"/>
      <c r="G296" s="1"/>
      <c r="H296" s="1">
        <f t="shared" si="25"/>
        <v>10.242645538801327</v>
      </c>
      <c r="J296" s="1">
        <f t="shared" si="26"/>
        <v>0.58071371066987465</v>
      </c>
      <c r="L296" s="1">
        <f t="shared" si="27"/>
        <v>1.8442895744060769E-6</v>
      </c>
      <c r="M296" s="1">
        <f t="shared" si="28"/>
        <v>5.4689625759671755E-2</v>
      </c>
    </row>
    <row r="297" spans="1:13" ht="16" customHeight="1" x14ac:dyDescent="0.35">
      <c r="A297" s="23">
        <v>38975</v>
      </c>
      <c r="B297" s="1">
        <v>294</v>
      </c>
      <c r="C297" s="18">
        <v>1319.66</v>
      </c>
      <c r="D297" s="1">
        <f t="shared" si="24"/>
        <v>2.5678427082384517E-3</v>
      </c>
      <c r="E297" s="1">
        <f t="shared" si="29"/>
        <v>3.1728613271874932E-5</v>
      </c>
      <c r="F297" s="1"/>
      <c r="G297" s="1"/>
      <c r="H297" s="1">
        <f t="shared" si="25"/>
        <v>10.150472421180883</v>
      </c>
      <c r="J297" s="1">
        <f t="shared" si="26"/>
        <v>0.56328157498603593</v>
      </c>
      <c r="L297" s="1">
        <f t="shared" si="27"/>
        <v>6.5938161742533864E-6</v>
      </c>
      <c r="M297" s="1">
        <f t="shared" si="28"/>
        <v>0.20781923614979783</v>
      </c>
    </row>
    <row r="298" spans="1:13" ht="16" customHeight="1" x14ac:dyDescent="0.35">
      <c r="A298" s="23">
        <v>38978</v>
      </c>
      <c r="B298" s="1">
        <v>295</v>
      </c>
      <c r="C298" s="18">
        <v>1321.18</v>
      </c>
      <c r="D298" s="1">
        <f t="shared" si="24"/>
        <v>1.151811830319917E-3</v>
      </c>
      <c r="E298" s="1">
        <f t="shared" si="29"/>
        <v>3.0156254556351571E-5</v>
      </c>
      <c r="F298" s="1"/>
      <c r="G298" s="1"/>
      <c r="H298" s="1">
        <f t="shared" si="25"/>
        <v>10.365124996577592</v>
      </c>
      <c r="J298" s="1">
        <f t="shared" si="26"/>
        <v>0.54914710739793182</v>
      </c>
      <c r="L298" s="1">
        <f t="shared" si="27"/>
        <v>1.3266704924649172E-6</v>
      </c>
      <c r="M298" s="1">
        <f t="shared" si="28"/>
        <v>4.3993211755983509E-2</v>
      </c>
    </row>
    <row r="299" spans="1:13" ht="16" customHeight="1" x14ac:dyDescent="0.35">
      <c r="A299" s="23">
        <v>38979</v>
      </c>
      <c r="B299" s="1">
        <v>296</v>
      </c>
      <c r="C299" s="18">
        <v>1317.64</v>
      </c>
      <c r="D299" s="1">
        <f t="shared" si="24"/>
        <v>-2.6794229400989747E-3</v>
      </c>
      <c r="E299" s="1">
        <f t="shared" si="29"/>
        <v>2.8352760874198274E-5</v>
      </c>
      <c r="F299" s="1"/>
      <c r="G299" s="1"/>
      <c r="H299" s="1">
        <f t="shared" si="25"/>
        <v>10.217572454049799</v>
      </c>
      <c r="J299" s="1">
        <f t="shared" si="26"/>
        <v>0.53247310612084697</v>
      </c>
      <c r="L299" s="1">
        <f t="shared" si="27"/>
        <v>7.1793072919286339E-6</v>
      </c>
      <c r="M299" s="1">
        <f t="shared" si="28"/>
        <v>0.25321369314908532</v>
      </c>
    </row>
    <row r="300" spans="1:13" ht="16" customHeight="1" x14ac:dyDescent="0.35">
      <c r="A300" s="23">
        <v>38980</v>
      </c>
      <c r="B300" s="1">
        <v>297</v>
      </c>
      <c r="C300" s="18">
        <v>1325.18</v>
      </c>
      <c r="D300" s="1">
        <f t="shared" si="24"/>
        <v>5.7223520840289938E-3</v>
      </c>
      <c r="E300" s="1">
        <f t="shared" si="29"/>
        <v>2.7028212116215207E-5</v>
      </c>
      <c r="F300" s="1"/>
      <c r="G300" s="1"/>
      <c r="H300" s="1">
        <f t="shared" si="25"/>
        <v>9.3071058727094336</v>
      </c>
      <c r="J300" s="1">
        <f t="shared" si="26"/>
        <v>0.51988664260793627</v>
      </c>
      <c r="L300" s="1">
        <f t="shared" si="27"/>
        <v>3.2745313373590971E-5</v>
      </c>
      <c r="M300" s="1">
        <f t="shared" si="28"/>
        <v>1.2115234715782723</v>
      </c>
    </row>
    <row r="301" spans="1:13" ht="16" customHeight="1" x14ac:dyDescent="0.35">
      <c r="A301" s="23">
        <v>38981</v>
      </c>
      <c r="B301" s="1">
        <v>298</v>
      </c>
      <c r="C301" s="18">
        <v>1318.03</v>
      </c>
      <c r="D301" s="1">
        <f t="shared" si="24"/>
        <v>-5.3954934424003459E-3</v>
      </c>
      <c r="E301" s="1">
        <f t="shared" si="29"/>
        <v>2.7385857095589837E-5</v>
      </c>
      <c r="F301" s="1"/>
      <c r="G301" s="1"/>
      <c r="H301" s="1">
        <f t="shared" si="25"/>
        <v>9.442477145541595</v>
      </c>
      <c r="J301" s="1">
        <f t="shared" si="26"/>
        <v>0.52331498254483255</v>
      </c>
      <c r="L301" s="1">
        <f t="shared" si="27"/>
        <v>2.9111349486985134E-5</v>
      </c>
      <c r="M301" s="1">
        <f t="shared" si="28"/>
        <v>1.0630066966818859</v>
      </c>
    </row>
    <row r="302" spans="1:13" ht="16" customHeight="1" x14ac:dyDescent="0.35">
      <c r="A302" s="23">
        <v>38982</v>
      </c>
      <c r="B302" s="1">
        <v>299</v>
      </c>
      <c r="C302" s="18">
        <v>1314.78</v>
      </c>
      <c r="D302" s="1">
        <f t="shared" si="24"/>
        <v>-2.4658012336593251E-3</v>
      </c>
      <c r="E302" s="1">
        <f t="shared" si="29"/>
        <v>2.7493798806423717E-5</v>
      </c>
      <c r="F302" s="1"/>
      <c r="G302" s="1"/>
      <c r="H302" s="1">
        <f t="shared" si="25"/>
        <v>10.280402909384497</v>
      </c>
      <c r="J302" s="1">
        <f t="shared" si="26"/>
        <v>0.52434529469066204</v>
      </c>
      <c r="L302" s="1">
        <f t="shared" si="27"/>
        <v>6.0801757239158492E-6</v>
      </c>
      <c r="M302" s="1">
        <f t="shared" si="28"/>
        <v>0.2211471672839645</v>
      </c>
    </row>
    <row r="303" spans="1:13" ht="16" customHeight="1" x14ac:dyDescent="0.35">
      <c r="A303" s="23">
        <v>38985</v>
      </c>
      <c r="B303" s="1">
        <v>300</v>
      </c>
      <c r="C303" s="18">
        <v>1326.37</v>
      </c>
      <c r="D303" s="1">
        <f t="shared" si="24"/>
        <v>8.8151629930482041E-3</v>
      </c>
      <c r="E303" s="1">
        <f t="shared" si="29"/>
        <v>2.6154225753419062E-5</v>
      </c>
      <c r="F303" s="1"/>
      <c r="G303" s="1"/>
      <c r="H303" s="1">
        <f t="shared" si="25"/>
        <v>7.5803891370497274</v>
      </c>
      <c r="J303" s="1">
        <f t="shared" si="26"/>
        <v>0.51141202325931934</v>
      </c>
      <c r="L303" s="1">
        <f t="shared" si="27"/>
        <v>7.7707098594006569E-5</v>
      </c>
      <c r="M303" s="1">
        <f t="shared" si="28"/>
        <v>2.9711106467698878</v>
      </c>
    </row>
    <row r="304" spans="1:13" ht="16" customHeight="1" x14ac:dyDescent="0.35">
      <c r="A304" s="23">
        <v>38986</v>
      </c>
      <c r="B304" s="1">
        <v>301</v>
      </c>
      <c r="C304" s="18">
        <v>1336.35</v>
      </c>
      <c r="D304" s="1">
        <f t="shared" si="24"/>
        <v>7.5242956339483091E-3</v>
      </c>
      <c r="E304" s="1">
        <f t="shared" si="29"/>
        <v>2.9379221308638232E-5</v>
      </c>
      <c r="F304" s="1"/>
      <c r="G304" s="1"/>
      <c r="H304" s="1">
        <f t="shared" si="25"/>
        <v>8.5081798229856034</v>
      </c>
      <c r="J304" s="1">
        <f t="shared" si="26"/>
        <v>0.542026026207582</v>
      </c>
      <c r="L304" s="1">
        <f t="shared" si="27"/>
        <v>5.6615024787053587E-5</v>
      </c>
      <c r="M304" s="1">
        <f t="shared" si="28"/>
        <v>1.9270430687149405</v>
      </c>
    </row>
    <row r="305" spans="1:13" ht="16" customHeight="1" x14ac:dyDescent="0.35">
      <c r="A305" s="23">
        <v>38987</v>
      </c>
      <c r="B305" s="1">
        <v>302</v>
      </c>
      <c r="C305" s="18">
        <v>1336.59</v>
      </c>
      <c r="D305" s="1">
        <f t="shared" si="24"/>
        <v>1.7959366932316316E-4</v>
      </c>
      <c r="E305" s="1">
        <f t="shared" si="29"/>
        <v>3.1083012781759782E-5</v>
      </c>
      <c r="F305" s="1"/>
      <c r="G305" s="1"/>
      <c r="H305" s="1">
        <f t="shared" si="25"/>
        <v>10.377811431578882</v>
      </c>
      <c r="J305" s="1">
        <f t="shared" si="26"/>
        <v>0.55752141467175753</v>
      </c>
      <c r="L305" s="1">
        <f t="shared" si="27"/>
        <v>3.2253886060957675E-8</v>
      </c>
      <c r="M305" s="1">
        <f t="shared" si="28"/>
        <v>1.0376692339130326E-3</v>
      </c>
    </row>
    <row r="306" spans="1:13" ht="16" customHeight="1" x14ac:dyDescent="0.35">
      <c r="A306" s="23">
        <v>38988</v>
      </c>
      <c r="B306" s="1">
        <v>303</v>
      </c>
      <c r="C306" s="18">
        <v>1338.88</v>
      </c>
      <c r="D306" s="1">
        <f t="shared" si="24"/>
        <v>1.7133152275568358E-3</v>
      </c>
      <c r="E306" s="1">
        <f t="shared" si="29"/>
        <v>2.9140568958416305E-5</v>
      </c>
      <c r="F306" s="1"/>
      <c r="G306" s="1"/>
      <c r="H306" s="1">
        <f t="shared" si="25"/>
        <v>10.342645129595139</v>
      </c>
      <c r="J306" s="1">
        <f t="shared" si="26"/>
        <v>0.53982005296595181</v>
      </c>
      <c r="L306" s="1">
        <f t="shared" si="27"/>
        <v>2.935449068978132E-6</v>
      </c>
      <c r="M306" s="1">
        <f t="shared" si="28"/>
        <v>0.10073410279555722</v>
      </c>
    </row>
    <row r="307" spans="1:13" ht="16" customHeight="1" x14ac:dyDescent="0.35">
      <c r="A307" s="23">
        <v>38989</v>
      </c>
      <c r="B307" s="1">
        <v>304</v>
      </c>
      <c r="C307" s="18">
        <v>1335.85</v>
      </c>
      <c r="D307" s="1">
        <f t="shared" si="24"/>
        <v>-2.2630855640536868E-3</v>
      </c>
      <c r="E307" s="1">
        <f t="shared" si="29"/>
        <v>2.7501254008330963E-5</v>
      </c>
      <c r="F307" s="1"/>
      <c r="G307" s="1"/>
      <c r="H307" s="1">
        <f t="shared" si="25"/>
        <v>10.31504903634265</v>
      </c>
      <c r="J307" s="1">
        <f t="shared" si="26"/>
        <v>0.52441638044907568</v>
      </c>
      <c r="L307" s="1">
        <f t="shared" si="27"/>
        <v>5.1215562702281934E-6</v>
      </c>
      <c r="M307" s="1">
        <f t="shared" si="28"/>
        <v>0.18622991768581604</v>
      </c>
    </row>
    <row r="308" spans="1:13" ht="16" customHeight="1" x14ac:dyDescent="0.35">
      <c r="A308" s="23">
        <v>38992</v>
      </c>
      <c r="B308" s="1">
        <v>305</v>
      </c>
      <c r="C308" s="18">
        <v>1331.32</v>
      </c>
      <c r="D308" s="1">
        <f t="shared" si="24"/>
        <v>-3.3910993000710954E-3</v>
      </c>
      <c r="E308" s="1">
        <f t="shared" si="29"/>
        <v>2.6101246176454963E-5</v>
      </c>
      <c r="F308" s="1"/>
      <c r="G308" s="1"/>
      <c r="H308" s="1">
        <f t="shared" si="25"/>
        <v>10.112952577905521</v>
      </c>
      <c r="J308" s="1">
        <f t="shared" si="26"/>
        <v>0.51089378716573719</v>
      </c>
      <c r="L308" s="1">
        <f t="shared" si="27"/>
        <v>1.1499554462942672E-5</v>
      </c>
      <c r="M308" s="1">
        <f t="shared" si="28"/>
        <v>0.44057492064559067</v>
      </c>
    </row>
    <row r="309" spans="1:13" ht="16" customHeight="1" x14ac:dyDescent="0.35">
      <c r="A309" s="23">
        <v>38993</v>
      </c>
      <c r="B309" s="1">
        <v>306</v>
      </c>
      <c r="C309" s="18">
        <v>1334.11</v>
      </c>
      <c r="D309" s="1">
        <f t="shared" si="24"/>
        <v>2.0956644533244926E-3</v>
      </c>
      <c r="E309" s="1">
        <f t="shared" si="29"/>
        <v>2.5187807442975042E-5</v>
      </c>
      <c r="F309" s="1"/>
      <c r="G309" s="1"/>
      <c r="H309" s="1">
        <f t="shared" si="25"/>
        <v>10.414787995260028</v>
      </c>
      <c r="J309" s="1">
        <f t="shared" si="26"/>
        <v>0.50187456045285905</v>
      </c>
      <c r="L309" s="1">
        <f t="shared" si="27"/>
        <v>4.3918095009278443E-6</v>
      </c>
      <c r="M309" s="1">
        <f t="shared" si="28"/>
        <v>0.17436251689913301</v>
      </c>
    </row>
    <row r="310" spans="1:13" ht="16" customHeight="1" x14ac:dyDescent="0.35">
      <c r="A310" s="23">
        <v>38994</v>
      </c>
      <c r="B310" s="1">
        <v>307</v>
      </c>
      <c r="C310" s="18">
        <v>1350.2</v>
      </c>
      <c r="D310" s="1">
        <f t="shared" si="24"/>
        <v>1.2060474773444579E-2</v>
      </c>
      <c r="E310" s="1">
        <f t="shared" si="29"/>
        <v>2.3886871195700624E-5</v>
      </c>
      <c r="F310" s="1"/>
      <c r="G310" s="1"/>
      <c r="H310" s="1">
        <f t="shared" si="25"/>
        <v>4.5528511376506291</v>
      </c>
      <c r="J310" s="1">
        <f t="shared" si="26"/>
        <v>0.48874196868798392</v>
      </c>
      <c r="L310" s="1">
        <f t="shared" si="27"/>
        <v>1.4545505176089308E-4</v>
      </c>
      <c r="M310" s="1">
        <f t="shared" si="28"/>
        <v>6.0893304346646033</v>
      </c>
    </row>
    <row r="311" spans="1:13" ht="16" customHeight="1" x14ac:dyDescent="0.35">
      <c r="A311" s="23">
        <v>38995</v>
      </c>
      <c r="B311" s="1">
        <v>308</v>
      </c>
      <c r="C311" s="18">
        <v>1353.22</v>
      </c>
      <c r="D311" s="1">
        <f t="shared" si="24"/>
        <v>2.2367056732335816E-3</v>
      </c>
      <c r="E311" s="1">
        <f t="shared" si="29"/>
        <v>3.1491817736529702E-5</v>
      </c>
      <c r="F311" s="1"/>
      <c r="G311" s="1"/>
      <c r="H311" s="1">
        <f t="shared" si="25"/>
        <v>10.206920828232937</v>
      </c>
      <c r="J311" s="1">
        <f t="shared" si="26"/>
        <v>0.56117570988532373</v>
      </c>
      <c r="L311" s="1">
        <f t="shared" si="27"/>
        <v>5.0028522686752895E-6</v>
      </c>
      <c r="M311" s="1">
        <f t="shared" si="28"/>
        <v>0.15886197203764801</v>
      </c>
    </row>
    <row r="312" spans="1:13" ht="16" customHeight="1" x14ac:dyDescent="0.35">
      <c r="A312" s="23">
        <v>38996</v>
      </c>
      <c r="B312" s="1">
        <v>309</v>
      </c>
      <c r="C312" s="18">
        <v>1349.59</v>
      </c>
      <c r="D312" s="1">
        <f t="shared" si="24"/>
        <v>-2.6824906519265965E-3</v>
      </c>
      <c r="E312" s="1">
        <f t="shared" si="29"/>
        <v>2.9834746244891543E-5</v>
      </c>
      <c r="F312" s="1"/>
      <c r="G312" s="1"/>
      <c r="H312" s="1">
        <f t="shared" si="25"/>
        <v>10.178649756556304</v>
      </c>
      <c r="J312" s="1">
        <f t="shared" si="26"/>
        <v>0.54621192082278414</v>
      </c>
      <c r="L312" s="1">
        <f t="shared" si="27"/>
        <v>7.1957560976735768E-6</v>
      </c>
      <c r="M312" s="1">
        <f t="shared" si="28"/>
        <v>0.24118710575276539</v>
      </c>
    </row>
    <row r="313" spans="1:13" ht="16" customHeight="1" x14ac:dyDescent="0.35">
      <c r="A313" s="23">
        <v>38999</v>
      </c>
      <c r="B313" s="1">
        <v>310</v>
      </c>
      <c r="C313" s="18">
        <v>1350.66</v>
      </c>
      <c r="D313" s="1">
        <f t="shared" si="24"/>
        <v>7.9283337902634411E-4</v>
      </c>
      <c r="E313" s="1">
        <f t="shared" si="29"/>
        <v>2.8418517845260099E-5</v>
      </c>
      <c r="F313" s="1"/>
      <c r="G313" s="1"/>
      <c r="H313" s="1">
        <f t="shared" si="25"/>
        <v>10.446350744336197</v>
      </c>
      <c r="J313" s="1">
        <f t="shared" si="26"/>
        <v>0.53309021605409435</v>
      </c>
      <c r="L313" s="1">
        <f t="shared" si="27"/>
        <v>6.2858476689833065E-7</v>
      </c>
      <c r="M313" s="1">
        <f t="shared" si="28"/>
        <v>2.2118844139620453E-2</v>
      </c>
    </row>
    <row r="314" spans="1:13" ht="16" customHeight="1" x14ac:dyDescent="0.35">
      <c r="A314" s="23">
        <v>39000</v>
      </c>
      <c r="B314" s="1">
        <v>311</v>
      </c>
      <c r="C314" s="18">
        <v>1353.42</v>
      </c>
      <c r="D314" s="1">
        <f t="shared" si="24"/>
        <v>2.0434454266802828E-3</v>
      </c>
      <c r="E314" s="1">
        <f t="shared" si="29"/>
        <v>2.668006166000178E-5</v>
      </c>
      <c r="F314" s="1"/>
      <c r="G314" s="1"/>
      <c r="H314" s="1">
        <f t="shared" si="25"/>
        <v>10.375085046759162</v>
      </c>
      <c r="J314" s="1">
        <f t="shared" si="26"/>
        <v>0.51652745967665437</v>
      </c>
      <c r="L314" s="1">
        <f t="shared" si="27"/>
        <v>4.1756692118205631E-6</v>
      </c>
      <c r="M314" s="1">
        <f t="shared" si="28"/>
        <v>0.15650897906584091</v>
      </c>
    </row>
    <row r="315" spans="1:13" ht="16" customHeight="1" x14ac:dyDescent="0.35">
      <c r="A315" s="23">
        <v>39001</v>
      </c>
      <c r="B315" s="1">
        <v>312</v>
      </c>
      <c r="C315" s="18">
        <v>1349.95</v>
      </c>
      <c r="D315" s="1">
        <f t="shared" si="24"/>
        <v>-2.5638752198135295E-3</v>
      </c>
      <c r="E315" s="1">
        <f t="shared" si="29"/>
        <v>2.5272253295127245E-5</v>
      </c>
      <c r="F315" s="1"/>
      <c r="G315" s="1"/>
      <c r="H315" s="1">
        <f t="shared" si="25"/>
        <v>10.325697810975438</v>
      </c>
      <c r="J315" s="1">
        <f t="shared" si="26"/>
        <v>0.50271516085281576</v>
      </c>
      <c r="L315" s="1">
        <f t="shared" si="27"/>
        <v>6.5734561427738741E-6</v>
      </c>
      <c r="M315" s="1">
        <f t="shared" si="28"/>
        <v>0.26010566078179126</v>
      </c>
    </row>
    <row r="316" spans="1:13" ht="16" customHeight="1" x14ac:dyDescent="0.35">
      <c r="A316" s="23">
        <v>39002</v>
      </c>
      <c r="B316" s="1">
        <v>313</v>
      </c>
      <c r="C316" s="18">
        <v>1362.83</v>
      </c>
      <c r="D316" s="1">
        <f t="shared" si="24"/>
        <v>9.5410941145967487E-3</v>
      </c>
      <c r="E316" s="1">
        <f t="shared" si="29"/>
        <v>2.410251173890484E-5</v>
      </c>
      <c r="F316" s="1"/>
      <c r="G316" s="1"/>
      <c r="H316" s="1">
        <f t="shared" si="25"/>
        <v>6.8563069350536185</v>
      </c>
      <c r="J316" s="1">
        <f t="shared" si="26"/>
        <v>0.49094308976606282</v>
      </c>
      <c r="L316" s="1">
        <f t="shared" si="27"/>
        <v>9.1032476903592712E-5</v>
      </c>
      <c r="M316" s="1">
        <f t="shared" si="28"/>
        <v>3.7768875663134107</v>
      </c>
    </row>
    <row r="317" spans="1:13" ht="16" customHeight="1" x14ac:dyDescent="0.35">
      <c r="A317" s="23">
        <v>39003</v>
      </c>
      <c r="B317" s="1">
        <v>314</v>
      </c>
      <c r="C317" s="18">
        <v>1365.62</v>
      </c>
      <c r="D317" s="1">
        <f t="shared" si="24"/>
        <v>2.0472105838585616E-3</v>
      </c>
      <c r="E317" s="1">
        <f t="shared" si="29"/>
        <v>2.8289452801036201E-5</v>
      </c>
      <c r="F317" s="1"/>
      <c r="G317" s="1"/>
      <c r="H317" s="1">
        <f t="shared" si="25"/>
        <v>10.324871913275921</v>
      </c>
      <c r="J317" s="1">
        <f t="shared" si="26"/>
        <v>0.53187830187963292</v>
      </c>
      <c r="L317" s="1">
        <f t="shared" si="27"/>
        <v>4.191071174662513E-6</v>
      </c>
      <c r="M317" s="1">
        <f t="shared" si="28"/>
        <v>0.14814960204917785</v>
      </c>
    </row>
    <row r="318" spans="1:13" ht="16" customHeight="1" x14ac:dyDescent="0.35">
      <c r="A318" s="23">
        <v>39006</v>
      </c>
      <c r="B318" s="1">
        <v>315</v>
      </c>
      <c r="C318" s="18">
        <v>1369.06</v>
      </c>
      <c r="D318" s="1">
        <f t="shared" si="24"/>
        <v>2.5190023579034103E-3</v>
      </c>
      <c r="E318" s="1">
        <f t="shared" si="29"/>
        <v>2.6781929178184986E-5</v>
      </c>
      <c r="F318" s="1"/>
      <c r="G318" s="1"/>
      <c r="H318" s="1">
        <f t="shared" si="25"/>
        <v>10.29085578108249</v>
      </c>
      <c r="J318" s="1">
        <f t="shared" si="26"/>
        <v>0.51751260060200455</v>
      </c>
      <c r="L318" s="1">
        <f t="shared" si="27"/>
        <v>6.3453728791229407E-6</v>
      </c>
      <c r="M318" s="1">
        <f t="shared" si="28"/>
        <v>0.23692740119302216</v>
      </c>
    </row>
    <row r="319" spans="1:13" ht="16" customHeight="1" x14ac:dyDescent="0.35">
      <c r="A319" s="23">
        <v>39007</v>
      </c>
      <c r="B319" s="1">
        <v>316</v>
      </c>
      <c r="C319" s="18">
        <v>1364.05</v>
      </c>
      <c r="D319" s="1">
        <f t="shared" si="24"/>
        <v>-3.6594451667567463E-3</v>
      </c>
      <c r="E319" s="1">
        <f t="shared" si="29"/>
        <v>2.5503478539124339E-5</v>
      </c>
      <c r="F319" s="1"/>
      <c r="G319" s="1"/>
      <c r="H319" s="1">
        <f t="shared" si="25"/>
        <v>10.051608941268697</v>
      </c>
      <c r="J319" s="1">
        <f t="shared" si="26"/>
        <v>0.50500968841324556</v>
      </c>
      <c r="L319" s="1">
        <f t="shared" si="27"/>
        <v>1.339153892849931E-5</v>
      </c>
      <c r="M319" s="1">
        <f t="shared" si="28"/>
        <v>0.52508676053565151</v>
      </c>
    </row>
    <row r="320" spans="1:13" ht="16" customHeight="1" x14ac:dyDescent="0.35">
      <c r="A320" s="23">
        <v>39008</v>
      </c>
      <c r="B320" s="1">
        <v>317</v>
      </c>
      <c r="C320" s="18">
        <v>1365.8</v>
      </c>
      <c r="D320" s="1">
        <f t="shared" si="24"/>
        <v>1.2829441736006745E-3</v>
      </c>
      <c r="E320" s="1">
        <f t="shared" si="29"/>
        <v>2.4745791348147927E-5</v>
      </c>
      <c r="F320" s="1"/>
      <c r="G320" s="1"/>
      <c r="H320" s="1">
        <f t="shared" si="25"/>
        <v>10.540340960754371</v>
      </c>
      <c r="J320" s="1">
        <f t="shared" si="26"/>
        <v>0.49745141821235089</v>
      </c>
      <c r="L320" s="1">
        <f t="shared" si="27"/>
        <v>1.6459457525759175E-6</v>
      </c>
      <c r="M320" s="1">
        <f t="shared" si="28"/>
        <v>6.651416919423378E-2</v>
      </c>
    </row>
    <row r="321" spans="1:13" ht="16" customHeight="1" x14ac:dyDescent="0.35">
      <c r="A321" s="23">
        <v>39009</v>
      </c>
      <c r="B321" s="1">
        <v>318</v>
      </c>
      <c r="C321" s="18">
        <v>1366.96</v>
      </c>
      <c r="D321" s="1">
        <f t="shared" si="24"/>
        <v>8.4931908039250392E-4</v>
      </c>
      <c r="E321" s="1">
        <f t="shared" si="29"/>
        <v>2.3300733191984075E-5</v>
      </c>
      <c r="F321" s="1"/>
      <c r="G321" s="1"/>
      <c r="H321" s="1">
        <f t="shared" si="25"/>
        <v>10.636067781828348</v>
      </c>
      <c r="J321" s="1">
        <f t="shared" si="26"/>
        <v>0.48270833007090397</v>
      </c>
      <c r="L321" s="1">
        <f t="shared" si="27"/>
        <v>7.2134290031876853E-7</v>
      </c>
      <c r="M321" s="1">
        <f t="shared" si="28"/>
        <v>3.0957948592232502E-2</v>
      </c>
    </row>
    <row r="322" spans="1:13" ht="16" customHeight="1" x14ac:dyDescent="0.35">
      <c r="A322" s="23">
        <v>39010</v>
      </c>
      <c r="B322" s="1">
        <v>319</v>
      </c>
      <c r="C322" s="18">
        <v>1368.6</v>
      </c>
      <c r="D322" s="1">
        <f t="shared" si="24"/>
        <v>1.1997424942938144E-3</v>
      </c>
      <c r="E322" s="1">
        <f t="shared" si="29"/>
        <v>2.1888233183393873E-5</v>
      </c>
      <c r="F322" s="1"/>
      <c r="G322" s="1"/>
      <c r="H322" s="1">
        <f t="shared" si="25"/>
        <v>10.663800822239594</v>
      </c>
      <c r="J322" s="1">
        <f t="shared" si="26"/>
        <v>0.46784862063913235</v>
      </c>
      <c r="L322" s="1">
        <f t="shared" si="27"/>
        <v>1.4393820526143433E-6</v>
      </c>
      <c r="M322" s="1">
        <f t="shared" si="28"/>
        <v>6.5760540860208452E-2</v>
      </c>
    </row>
    <row r="323" spans="1:13" ht="16" customHeight="1" x14ac:dyDescent="0.35">
      <c r="A323" s="23">
        <v>39013</v>
      </c>
      <c r="B323" s="1">
        <v>320</v>
      </c>
      <c r="C323" s="18">
        <v>1377.02</v>
      </c>
      <c r="D323" s="1">
        <f t="shared" si="24"/>
        <v>6.1522723951483805E-3</v>
      </c>
      <c r="E323" s="1">
        <f t="shared" si="29"/>
        <v>2.0609013415951891E-5</v>
      </c>
      <c r="F323" s="1"/>
      <c r="G323" s="1"/>
      <c r="H323" s="1">
        <f t="shared" si="25"/>
        <v>8.9531848678698278</v>
      </c>
      <c r="J323" s="1">
        <f t="shared" si="26"/>
        <v>0.45397151249777656</v>
      </c>
      <c r="L323" s="1">
        <f t="shared" si="27"/>
        <v>3.7850455624104788E-5</v>
      </c>
      <c r="M323" s="1">
        <f t="shared" si="28"/>
        <v>1.8365971655298934</v>
      </c>
    </row>
    <row r="324" spans="1:13" ht="16" customHeight="1" x14ac:dyDescent="0.35">
      <c r="A324" s="23">
        <v>39014</v>
      </c>
      <c r="B324" s="1">
        <v>321</v>
      </c>
      <c r="C324" s="18">
        <v>1377.38</v>
      </c>
      <c r="D324" s="1">
        <f t="shared" ref="D324:D387" si="30">(C324-C323)/C323</f>
        <v>2.6143411134197568E-4</v>
      </c>
      <c r="E324" s="1">
        <f t="shared" si="29"/>
        <v>2.168758714857004E-5</v>
      </c>
      <c r="F324" s="1"/>
      <c r="G324" s="1"/>
      <c r="H324" s="1">
        <f t="shared" si="25"/>
        <v>10.735619011227941</v>
      </c>
      <c r="J324" s="1">
        <f t="shared" si="26"/>
        <v>0.46569933593006163</v>
      </c>
      <c r="L324" s="1">
        <f t="shared" si="27"/>
        <v>6.8347794573168539E-8</v>
      </c>
      <c r="M324" s="1">
        <f t="shared" si="28"/>
        <v>3.1514706594585381E-3</v>
      </c>
    </row>
    <row r="325" spans="1:13" ht="16" customHeight="1" x14ac:dyDescent="0.35">
      <c r="A325" s="23">
        <v>39015</v>
      </c>
      <c r="B325" s="1">
        <v>322</v>
      </c>
      <c r="C325" s="18">
        <v>1382.22</v>
      </c>
      <c r="D325" s="1">
        <f t="shared" si="30"/>
        <v>3.5139177278600804E-3</v>
      </c>
      <c r="E325" s="1">
        <f t="shared" si="29"/>
        <v>2.0335151348542861E-5</v>
      </c>
      <c r="F325" s="1"/>
      <c r="G325" s="1"/>
      <c r="H325" s="1">
        <f t="shared" ref="H325:H388" si="31">-LN(E325)-D325*D325/E325</f>
        <v>10.195953974766088</v>
      </c>
      <c r="J325" s="1">
        <f t="shared" ref="J325:J388" si="32">SQRT(E325)*100</f>
        <v>0.45094513356441557</v>
      </c>
      <c r="L325" s="1">
        <f t="shared" ref="L325:L388" si="33">D325*D325</f>
        <v>1.2347617798169351E-5</v>
      </c>
      <c r="M325" s="1">
        <f t="shared" ref="M325:M388" si="34">L325/E325</f>
        <v>0.60720560110579824</v>
      </c>
    </row>
    <row r="326" spans="1:13" ht="16" customHeight="1" x14ac:dyDescent="0.35">
      <c r="A326" s="23">
        <v>39016</v>
      </c>
      <c r="B326" s="1">
        <v>323</v>
      </c>
      <c r="C326" s="18">
        <v>1389.08</v>
      </c>
      <c r="D326" s="1">
        <f t="shared" si="30"/>
        <v>4.9630304871872057E-3</v>
      </c>
      <c r="E326" s="1">
        <f t="shared" ref="E326:E389" si="35">$D$1283*E325+(1-$D$1283)*D325*D325</f>
        <v>1.9835474826600557E-5</v>
      </c>
      <c r="F326" s="1"/>
      <c r="G326" s="1"/>
      <c r="H326" s="1">
        <f t="shared" si="31"/>
        <v>9.5862396253240405</v>
      </c>
      <c r="J326" s="1">
        <f t="shared" si="32"/>
        <v>0.44537034955866289</v>
      </c>
      <c r="L326" s="1">
        <f t="shared" si="33"/>
        <v>2.4631671616749674E-5</v>
      </c>
      <c r="M326" s="1">
        <f t="shared" si="34"/>
        <v>1.2417989401351326</v>
      </c>
    </row>
    <row r="327" spans="1:13" ht="16" customHeight="1" x14ac:dyDescent="0.35">
      <c r="A327" s="23">
        <v>39017</v>
      </c>
      <c r="B327" s="1">
        <v>324</v>
      </c>
      <c r="C327" s="18">
        <v>1377.34</v>
      </c>
      <c r="D327" s="1">
        <f t="shared" si="30"/>
        <v>-8.4516370547412754E-3</v>
      </c>
      <c r="E327" s="1">
        <f t="shared" si="35"/>
        <v>2.0135510740758371E-5</v>
      </c>
      <c r="F327" s="1"/>
      <c r="G327" s="1"/>
      <c r="H327" s="1">
        <f t="shared" si="31"/>
        <v>7.2655531836456948</v>
      </c>
      <c r="J327" s="1">
        <f t="shared" si="32"/>
        <v>0.44872609396778312</v>
      </c>
      <c r="L327" s="1">
        <f t="shared" si="33"/>
        <v>7.1430168905075783E-5</v>
      </c>
      <c r="M327" s="1">
        <f t="shared" si="34"/>
        <v>3.5474724145182268</v>
      </c>
    </row>
    <row r="328" spans="1:13" ht="16" customHeight="1" x14ac:dyDescent="0.35">
      <c r="A328" s="23">
        <v>39020</v>
      </c>
      <c r="B328" s="1">
        <v>325</v>
      </c>
      <c r="C328" s="18">
        <v>1377.93</v>
      </c>
      <c r="D328" s="1">
        <f t="shared" si="30"/>
        <v>4.2836191499567687E-4</v>
      </c>
      <c r="E328" s="1">
        <f t="shared" si="35"/>
        <v>2.3344353148007723E-5</v>
      </c>
      <c r="F328" s="1"/>
      <c r="G328" s="1"/>
      <c r="H328" s="1">
        <f t="shared" si="31"/>
        <v>10.657295124969773</v>
      </c>
      <c r="J328" s="1">
        <f t="shared" si="32"/>
        <v>0.4831599439937847</v>
      </c>
      <c r="L328" s="1">
        <f t="shared" si="33"/>
        <v>1.8349393021876349E-7</v>
      </c>
      <c r="M328" s="1">
        <f t="shared" si="34"/>
        <v>7.8603133295395422E-3</v>
      </c>
    </row>
    <row r="329" spans="1:13" ht="16" customHeight="1" x14ac:dyDescent="0.35">
      <c r="A329" s="23">
        <v>39021</v>
      </c>
      <c r="B329" s="1">
        <v>326</v>
      </c>
      <c r="C329" s="18">
        <v>1377.94</v>
      </c>
      <c r="D329" s="1">
        <f t="shared" si="30"/>
        <v>7.2572627056460808E-6</v>
      </c>
      <c r="E329" s="1">
        <f t="shared" si="35"/>
        <v>2.1895478159733159E-5</v>
      </c>
      <c r="F329" s="1"/>
      <c r="G329" s="1"/>
      <c r="H329" s="1">
        <f t="shared" si="31"/>
        <v>10.729228013763716</v>
      </c>
      <c r="J329" s="1">
        <f t="shared" si="32"/>
        <v>0.4679260428714474</v>
      </c>
      <c r="L329" s="1">
        <f t="shared" si="33"/>
        <v>5.2667861978761476E-11</v>
      </c>
      <c r="M329" s="1">
        <f t="shared" si="34"/>
        <v>2.4054218681380621E-6</v>
      </c>
    </row>
    <row r="330" spans="1:13" ht="16" customHeight="1" x14ac:dyDescent="0.35">
      <c r="A330" s="23">
        <v>39022</v>
      </c>
      <c r="B330" s="1">
        <v>327</v>
      </c>
      <c r="C330" s="18">
        <v>1367.81</v>
      </c>
      <c r="D330" s="1">
        <f t="shared" si="30"/>
        <v>-7.3515537686692518E-3</v>
      </c>
      <c r="E330" s="1">
        <f t="shared" si="35"/>
        <v>2.0525764970144935E-5</v>
      </c>
      <c r="F330" s="1"/>
      <c r="G330" s="1"/>
      <c r="H330" s="1">
        <f t="shared" si="31"/>
        <v>8.1607807362078155</v>
      </c>
      <c r="J330" s="1">
        <f t="shared" si="32"/>
        <v>0.45305369406004115</v>
      </c>
      <c r="L330" s="1">
        <f t="shared" si="33"/>
        <v>5.4045342813635079E-5</v>
      </c>
      <c r="M330" s="1">
        <f t="shared" si="34"/>
        <v>2.6330488969470771</v>
      </c>
    </row>
    <row r="331" spans="1:13" ht="16" customHeight="1" x14ac:dyDescent="0.35">
      <c r="A331" s="23">
        <v>39023</v>
      </c>
      <c r="B331" s="1">
        <v>328</v>
      </c>
      <c r="C331" s="18">
        <v>1367.34</v>
      </c>
      <c r="D331" s="1">
        <f t="shared" si="30"/>
        <v>-3.4361497576419775E-4</v>
      </c>
      <c r="E331" s="1">
        <f t="shared" si="35"/>
        <v>2.2622650819597953E-5</v>
      </c>
      <c r="F331" s="1"/>
      <c r="G331" s="1"/>
      <c r="H331" s="1">
        <f t="shared" si="31"/>
        <v>10.691339744181597</v>
      </c>
      <c r="J331" s="1">
        <f t="shared" si="32"/>
        <v>0.47563274508382991</v>
      </c>
      <c r="L331" s="1">
        <f t="shared" si="33"/>
        <v>1.180712515694302E-7</v>
      </c>
      <c r="M331" s="1">
        <f t="shared" si="34"/>
        <v>5.2191607655078746E-3</v>
      </c>
    </row>
    <row r="332" spans="1:13" ht="16" customHeight="1" x14ac:dyDescent="0.35">
      <c r="A332" s="23">
        <v>39024</v>
      </c>
      <c r="B332" s="1">
        <v>329</v>
      </c>
      <c r="C332" s="18">
        <v>1364.3</v>
      </c>
      <c r="D332" s="1">
        <f t="shared" si="30"/>
        <v>-2.2232948644813752E-3</v>
      </c>
      <c r="E332" s="1">
        <f t="shared" si="35"/>
        <v>2.1214830749058094E-5</v>
      </c>
      <c r="F332" s="1"/>
      <c r="G332" s="1"/>
      <c r="H332" s="1">
        <f t="shared" si="31"/>
        <v>10.527810788329173</v>
      </c>
      <c r="J332" s="1">
        <f t="shared" si="32"/>
        <v>0.46059560081548861</v>
      </c>
      <c r="L332" s="1">
        <f t="shared" si="33"/>
        <v>4.9430400544292566E-6</v>
      </c>
      <c r="M332" s="1">
        <f t="shared" si="34"/>
        <v>0.23299926890289804</v>
      </c>
    </row>
    <row r="333" spans="1:13" ht="16" customHeight="1" x14ac:dyDescent="0.35">
      <c r="A333" s="23">
        <v>39027</v>
      </c>
      <c r="B333" s="1">
        <v>330</v>
      </c>
      <c r="C333" s="18">
        <v>1379.78</v>
      </c>
      <c r="D333" s="1">
        <f t="shared" si="30"/>
        <v>1.1346478047350303E-2</v>
      </c>
      <c r="E333" s="1">
        <f t="shared" si="35"/>
        <v>2.019691555298545E-5</v>
      </c>
      <c r="F333" s="1"/>
      <c r="G333" s="1"/>
      <c r="H333" s="1">
        <f t="shared" si="31"/>
        <v>4.4356130626867962</v>
      </c>
      <c r="J333" s="1">
        <f t="shared" si="32"/>
        <v>0.44940978575221796</v>
      </c>
      <c r="L333" s="1">
        <f t="shared" si="33"/>
        <v>1.2874256407900233E-4</v>
      </c>
      <c r="M333" s="1">
        <f t="shared" si="34"/>
        <v>6.3743675979262076</v>
      </c>
    </row>
    <row r="334" spans="1:13" ht="16" customHeight="1" x14ac:dyDescent="0.35">
      <c r="A334" s="23">
        <v>39028</v>
      </c>
      <c r="B334" s="1">
        <v>331</v>
      </c>
      <c r="C334" s="18">
        <v>1382.84</v>
      </c>
      <c r="D334" s="1">
        <f t="shared" si="30"/>
        <v>2.2177448578758539E-3</v>
      </c>
      <c r="E334" s="1">
        <f t="shared" si="35"/>
        <v>2.6987210928322627E-5</v>
      </c>
      <c r="F334" s="1"/>
      <c r="G334" s="1"/>
      <c r="H334" s="1">
        <f t="shared" si="31"/>
        <v>10.337898471639461</v>
      </c>
      <c r="J334" s="1">
        <f t="shared" si="32"/>
        <v>0.51949216479483717</v>
      </c>
      <c r="L334" s="1">
        <f t="shared" si="33"/>
        <v>4.9183922546347913E-6</v>
      </c>
      <c r="M334" s="1">
        <f t="shared" si="34"/>
        <v>0.18224900185861817</v>
      </c>
    </row>
    <row r="335" spans="1:13" ht="16" customHeight="1" x14ac:dyDescent="0.35">
      <c r="A335" s="23">
        <v>39029</v>
      </c>
      <c r="B335" s="1">
        <v>332</v>
      </c>
      <c r="C335" s="18">
        <v>1385.72</v>
      </c>
      <c r="D335" s="1">
        <f t="shared" si="30"/>
        <v>2.082670446327926E-3</v>
      </c>
      <c r="E335" s="1">
        <f t="shared" si="35"/>
        <v>2.5606650773088218E-5</v>
      </c>
      <c r="F335" s="1"/>
      <c r="G335" s="1"/>
      <c r="H335" s="1">
        <f t="shared" si="31"/>
        <v>10.403268225173576</v>
      </c>
      <c r="J335" s="1">
        <f t="shared" si="32"/>
        <v>0.50603014508118205</v>
      </c>
      <c r="L335" s="1">
        <f t="shared" si="33"/>
        <v>4.3375161880077625E-6</v>
      </c>
      <c r="M335" s="1">
        <f t="shared" si="34"/>
        <v>0.16939021922251368</v>
      </c>
    </row>
    <row r="336" spans="1:13" ht="16" customHeight="1" x14ac:dyDescent="0.35">
      <c r="A336" s="23">
        <v>39030</v>
      </c>
      <c r="B336" s="1">
        <v>333</v>
      </c>
      <c r="C336" s="18">
        <v>1378.33</v>
      </c>
      <c r="D336" s="1">
        <f t="shared" si="30"/>
        <v>-5.3329676991023438E-3</v>
      </c>
      <c r="E336" s="1">
        <f t="shared" si="35"/>
        <v>2.4276116493992918E-5</v>
      </c>
      <c r="F336" s="1"/>
      <c r="G336" s="1"/>
      <c r="H336" s="1">
        <f t="shared" si="31"/>
        <v>9.4544733099710658</v>
      </c>
      <c r="J336" s="1">
        <f t="shared" si="32"/>
        <v>0.49270799155273415</v>
      </c>
      <c r="L336" s="1">
        <f t="shared" si="33"/>
        <v>2.8440544479668948E-5</v>
      </c>
      <c r="M336" s="1">
        <f t="shared" si="34"/>
        <v>1.1715442413001482</v>
      </c>
    </row>
    <row r="337" spans="1:13" ht="16" customHeight="1" x14ac:dyDescent="0.35">
      <c r="A337" s="23">
        <v>39031</v>
      </c>
      <c r="B337" s="1">
        <v>334</v>
      </c>
      <c r="C337" s="18">
        <v>1380.9</v>
      </c>
      <c r="D337" s="1">
        <f t="shared" si="30"/>
        <v>1.8645752468568224E-3</v>
      </c>
      <c r="E337" s="1">
        <f t="shared" si="35"/>
        <v>2.4536630816548032E-5</v>
      </c>
      <c r="F337" s="1"/>
      <c r="G337" s="1"/>
      <c r="H337" s="1">
        <f t="shared" si="31"/>
        <v>10.473651561945427</v>
      </c>
      <c r="J337" s="1">
        <f t="shared" si="32"/>
        <v>0.49534463574917242</v>
      </c>
      <c r="L337" s="1">
        <f t="shared" si="33"/>
        <v>3.4766408511911799E-6</v>
      </c>
      <c r="M337" s="1">
        <f t="shared" si="34"/>
        <v>0.14169185970090312</v>
      </c>
    </row>
    <row r="338" spans="1:13" ht="16" customHeight="1" x14ac:dyDescent="0.35">
      <c r="A338" s="23">
        <v>39034</v>
      </c>
      <c r="B338" s="1">
        <v>335</v>
      </c>
      <c r="C338" s="18">
        <v>1384.42</v>
      </c>
      <c r="D338" s="1">
        <f t="shared" si="30"/>
        <v>2.5490622058077931E-3</v>
      </c>
      <c r="E338" s="1">
        <f t="shared" si="35"/>
        <v>2.3219180007526109E-5</v>
      </c>
      <c r="F338" s="1"/>
      <c r="G338" s="1"/>
      <c r="H338" s="1">
        <f t="shared" si="31"/>
        <v>10.390689191899682</v>
      </c>
      <c r="J338" s="1">
        <f t="shared" si="32"/>
        <v>0.48186284363422455</v>
      </c>
      <c r="L338" s="1">
        <f t="shared" si="33"/>
        <v>6.4977181290776912E-6</v>
      </c>
      <c r="M338" s="1">
        <f t="shared" si="34"/>
        <v>0.27984270447843396</v>
      </c>
    </row>
    <row r="339" spans="1:13" ht="16" customHeight="1" x14ac:dyDescent="0.35">
      <c r="A339" s="23">
        <v>39035</v>
      </c>
      <c r="B339" s="1">
        <v>336</v>
      </c>
      <c r="C339" s="18">
        <v>1393.22</v>
      </c>
      <c r="D339" s="1">
        <f t="shared" si="30"/>
        <v>6.3564525216335752E-3</v>
      </c>
      <c r="E339" s="1">
        <f t="shared" si="35"/>
        <v>2.2173134709497506E-5</v>
      </c>
      <c r="F339" s="1"/>
      <c r="G339" s="1"/>
      <c r="H339" s="1">
        <f t="shared" si="31"/>
        <v>8.8944019734498116</v>
      </c>
      <c r="J339" s="1">
        <f t="shared" si="32"/>
        <v>0.47088358125440632</v>
      </c>
      <c r="L339" s="1">
        <f t="shared" si="33"/>
        <v>4.0404488659781836E-5</v>
      </c>
      <c r="M339" s="1">
        <f t="shared" si="34"/>
        <v>1.8222271766776947</v>
      </c>
    </row>
    <row r="340" spans="1:13" ht="16" customHeight="1" x14ac:dyDescent="0.35">
      <c r="A340" s="23">
        <v>39036</v>
      </c>
      <c r="B340" s="1">
        <v>337</v>
      </c>
      <c r="C340" s="18">
        <v>1396.57</v>
      </c>
      <c r="D340" s="1">
        <f t="shared" si="30"/>
        <v>2.4045018015818815E-3</v>
      </c>
      <c r="E340" s="1">
        <f t="shared" si="35"/>
        <v>2.3313634398760302E-5</v>
      </c>
      <c r="F340" s="1"/>
      <c r="G340" s="1"/>
      <c r="H340" s="1">
        <f t="shared" si="31"/>
        <v>10.41847873888752</v>
      </c>
      <c r="J340" s="1">
        <f t="shared" si="32"/>
        <v>0.48284194514106066</v>
      </c>
      <c r="L340" s="1">
        <f t="shared" si="33"/>
        <v>5.781628913810514E-6</v>
      </c>
      <c r="M340" s="1">
        <f t="shared" si="34"/>
        <v>0.24799346231996977</v>
      </c>
    </row>
    <row r="341" spans="1:13" ht="16" customHeight="1" x14ac:dyDescent="0.35">
      <c r="A341" s="23">
        <v>39037</v>
      </c>
      <c r="B341" s="1">
        <v>338</v>
      </c>
      <c r="C341" s="18">
        <v>1399.76</v>
      </c>
      <c r="D341" s="1">
        <f t="shared" si="30"/>
        <v>2.2841676392877227E-3</v>
      </c>
      <c r="E341" s="1">
        <f t="shared" si="35"/>
        <v>2.2216883885207412E-5</v>
      </c>
      <c r="F341" s="1"/>
      <c r="G341" s="1"/>
      <c r="H341" s="1">
        <f t="shared" si="31"/>
        <v>10.479817627007215</v>
      </c>
      <c r="J341" s="1">
        <f t="shared" si="32"/>
        <v>0.47134789577558756</v>
      </c>
      <c r="L341" s="1">
        <f t="shared" si="33"/>
        <v>5.217421804369248E-6</v>
      </c>
      <c r="M341" s="1">
        <f t="shared" si="34"/>
        <v>0.23484039576959509</v>
      </c>
    </row>
    <row r="342" spans="1:13" ht="16" customHeight="1" x14ac:dyDescent="0.35">
      <c r="A342" s="23">
        <v>39038</v>
      </c>
      <c r="B342" s="1">
        <v>339</v>
      </c>
      <c r="C342" s="18">
        <v>1401.2</v>
      </c>
      <c r="D342" s="1">
        <f t="shared" si="30"/>
        <v>1.0287477853346677E-3</v>
      </c>
      <c r="E342" s="1">
        <f t="shared" si="35"/>
        <v>2.1153447715096295E-5</v>
      </c>
      <c r="F342" s="1"/>
      <c r="G342" s="1"/>
      <c r="H342" s="1">
        <f t="shared" si="31"/>
        <v>10.713676943331862</v>
      </c>
      <c r="J342" s="1">
        <f t="shared" si="32"/>
        <v>0.45992877399762994</v>
      </c>
      <c r="L342" s="1">
        <f t="shared" si="33"/>
        <v>1.0583220058309836E-6</v>
      </c>
      <c r="M342" s="1">
        <f t="shared" si="34"/>
        <v>5.0030709891121211E-2</v>
      </c>
    </row>
    <row r="343" spans="1:13" ht="16" customHeight="1" x14ac:dyDescent="0.35">
      <c r="A343" s="23">
        <v>39041</v>
      </c>
      <c r="B343" s="1">
        <v>340</v>
      </c>
      <c r="C343" s="18">
        <v>1400.5</v>
      </c>
      <c r="D343" s="1">
        <f t="shared" si="30"/>
        <v>-4.9957179560380059E-4</v>
      </c>
      <c r="E343" s="1">
        <f t="shared" si="35"/>
        <v>1.989635596592555E-5</v>
      </c>
      <c r="F343" s="1"/>
      <c r="G343" s="1"/>
      <c r="H343" s="1">
        <f t="shared" si="31"/>
        <v>10.812430357866015</v>
      </c>
      <c r="J343" s="1">
        <f t="shared" si="32"/>
        <v>0.44605331481702443</v>
      </c>
      <c r="L343" s="1">
        <f t="shared" si="33"/>
        <v>2.4957197896280552E-7</v>
      </c>
      <c r="M343" s="1">
        <f t="shared" si="34"/>
        <v>1.2543602426003128E-2</v>
      </c>
    </row>
    <row r="344" spans="1:13" ht="16" customHeight="1" x14ac:dyDescent="0.35">
      <c r="A344" s="23">
        <v>39042</v>
      </c>
      <c r="B344" s="1">
        <v>341</v>
      </c>
      <c r="C344" s="18">
        <v>1402.81</v>
      </c>
      <c r="D344" s="1">
        <f t="shared" si="30"/>
        <v>1.6494109246697219E-3</v>
      </c>
      <c r="E344" s="1">
        <f t="shared" si="35"/>
        <v>1.8667311151522458E-5</v>
      </c>
      <c r="F344" s="1"/>
      <c r="G344" s="1"/>
      <c r="H344" s="1">
        <f t="shared" si="31"/>
        <v>10.742997569529425</v>
      </c>
      <c r="J344" s="1">
        <f t="shared" si="32"/>
        <v>0.43205683829239938</v>
      </c>
      <c r="L344" s="1">
        <f t="shared" si="33"/>
        <v>2.7205563984198271E-6</v>
      </c>
      <c r="M344" s="1">
        <f t="shared" si="34"/>
        <v>0.1457390609893994</v>
      </c>
    </row>
    <row r="345" spans="1:13" ht="16" customHeight="1" x14ac:dyDescent="0.35">
      <c r="A345" s="23">
        <v>39043</v>
      </c>
      <c r="B345" s="1">
        <v>342</v>
      </c>
      <c r="C345" s="18">
        <v>1406.09</v>
      </c>
      <c r="D345" s="1">
        <f t="shared" si="30"/>
        <v>2.3381641134579685E-3</v>
      </c>
      <c r="E345" s="1">
        <f t="shared" si="35"/>
        <v>1.7669729244536339E-5</v>
      </c>
      <c r="F345" s="1"/>
      <c r="G345" s="1"/>
      <c r="H345" s="1">
        <f t="shared" si="31"/>
        <v>10.634257753487672</v>
      </c>
      <c r="J345" s="1">
        <f t="shared" si="32"/>
        <v>0.4203537705854003</v>
      </c>
      <c r="L345" s="1">
        <f t="shared" si="33"/>
        <v>5.4670114214626877E-6</v>
      </c>
      <c r="M345" s="1">
        <f t="shared" si="34"/>
        <v>0.30939984115224312</v>
      </c>
    </row>
    <row r="346" spans="1:13" ht="16" customHeight="1" x14ac:dyDescent="0.35">
      <c r="A346" s="23">
        <v>39045</v>
      </c>
      <c r="B346" s="1">
        <v>343</v>
      </c>
      <c r="C346" s="18">
        <v>1400.95</v>
      </c>
      <c r="D346" s="1">
        <f t="shared" si="30"/>
        <v>-3.6555270288529704E-3</v>
      </c>
      <c r="E346" s="1">
        <f t="shared" si="35"/>
        <v>1.6906363236541083E-5</v>
      </c>
      <c r="F346" s="1"/>
      <c r="G346" s="1"/>
      <c r="H346" s="1">
        <f t="shared" si="31"/>
        <v>10.197415257801726</v>
      </c>
      <c r="J346" s="1">
        <f t="shared" si="32"/>
        <v>0.41117348207953636</v>
      </c>
      <c r="L346" s="1">
        <f t="shared" si="33"/>
        <v>1.3362877858674625E-5</v>
      </c>
      <c r="M346" s="1">
        <f t="shared" si="34"/>
        <v>0.79040522622821463</v>
      </c>
    </row>
    <row r="347" spans="1:13" ht="16" customHeight="1" x14ac:dyDescent="0.35">
      <c r="A347" s="23">
        <v>39048</v>
      </c>
      <c r="B347" s="1">
        <v>344</v>
      </c>
      <c r="C347" s="18">
        <v>1381.96</v>
      </c>
      <c r="D347" s="1">
        <f t="shared" si="30"/>
        <v>-1.3555087619115606E-2</v>
      </c>
      <c r="E347" s="1">
        <f t="shared" si="35"/>
        <v>1.6684693250681316E-5</v>
      </c>
      <c r="F347" s="1"/>
      <c r="G347" s="1"/>
      <c r="H347" s="1">
        <f t="shared" si="31"/>
        <v>-1.1494111662186057E-2</v>
      </c>
      <c r="J347" s="1">
        <f t="shared" si="32"/>
        <v>0.40846901046078532</v>
      </c>
      <c r="L347" s="1">
        <f t="shared" si="33"/>
        <v>1.8374040036190121E-4</v>
      </c>
      <c r="M347" s="1">
        <f t="shared" si="34"/>
        <v>11.012512942328035</v>
      </c>
    </row>
    <row r="348" spans="1:13" ht="16" customHeight="1" x14ac:dyDescent="0.35">
      <c r="A348" s="23">
        <v>39049</v>
      </c>
      <c r="B348" s="1">
        <v>345</v>
      </c>
      <c r="C348" s="18">
        <v>1386.72</v>
      </c>
      <c r="D348" s="1">
        <f t="shared" si="30"/>
        <v>3.4443833396046127E-3</v>
      </c>
      <c r="E348" s="1">
        <f t="shared" si="35"/>
        <v>2.7135205185750813E-5</v>
      </c>
      <c r="F348" s="1"/>
      <c r="G348" s="1"/>
      <c r="H348" s="1">
        <f t="shared" si="31"/>
        <v>10.077468827216636</v>
      </c>
      <c r="J348" s="1">
        <f t="shared" si="32"/>
        <v>0.52091463010507599</v>
      </c>
      <c r="L348" s="1">
        <f t="shared" si="33"/>
        <v>1.1863776590145826E-5</v>
      </c>
      <c r="M348" s="1">
        <f t="shared" si="34"/>
        <v>0.43720976159692759</v>
      </c>
    </row>
    <row r="349" spans="1:13" ht="16" customHeight="1" x14ac:dyDescent="0.35">
      <c r="A349" s="23">
        <v>39050</v>
      </c>
      <c r="B349" s="1">
        <v>346</v>
      </c>
      <c r="C349" s="18">
        <v>1399.48</v>
      </c>
      <c r="D349" s="1">
        <f t="shared" si="30"/>
        <v>9.2015691704165157E-3</v>
      </c>
      <c r="E349" s="1">
        <f t="shared" si="35"/>
        <v>2.6179869689803471E-5</v>
      </c>
      <c r="F349" s="1"/>
      <c r="G349" s="1"/>
      <c r="H349" s="1">
        <f t="shared" si="31"/>
        <v>7.3163984366564687</v>
      </c>
      <c r="J349" s="1">
        <f t="shared" si="32"/>
        <v>0.51166267882075855</v>
      </c>
      <c r="L349" s="1">
        <f t="shared" si="33"/>
        <v>8.4668875197959687E-5</v>
      </c>
      <c r="M349" s="1">
        <f t="shared" si="34"/>
        <v>3.2341213383096594</v>
      </c>
    </row>
    <row r="350" spans="1:13" ht="16" customHeight="1" x14ac:dyDescent="0.35">
      <c r="A350" s="23">
        <v>39051</v>
      </c>
      <c r="B350" s="1">
        <v>347</v>
      </c>
      <c r="C350" s="18">
        <v>1400.63</v>
      </c>
      <c r="D350" s="1">
        <f t="shared" si="30"/>
        <v>8.217337868351752E-4</v>
      </c>
      <c r="E350" s="1">
        <f t="shared" si="35"/>
        <v>2.9838769231178552E-5</v>
      </c>
      <c r="F350" s="1"/>
      <c r="G350" s="1"/>
      <c r="H350" s="1">
        <f t="shared" si="31"/>
        <v>10.397072194347299</v>
      </c>
      <c r="J350" s="1">
        <f t="shared" si="32"/>
        <v>0.54624874582170491</v>
      </c>
      <c r="L350" s="1">
        <f t="shared" si="33"/>
        <v>6.752464164264771E-7</v>
      </c>
      <c r="M350" s="1">
        <f t="shared" si="34"/>
        <v>2.2629834735975358E-2</v>
      </c>
    </row>
    <row r="351" spans="1:13" ht="16" customHeight="1" x14ac:dyDescent="0.35">
      <c r="A351" s="23">
        <v>39052</v>
      </c>
      <c r="B351" s="1">
        <v>348</v>
      </c>
      <c r="C351" s="18">
        <v>1396.71</v>
      </c>
      <c r="D351" s="1">
        <f t="shared" si="30"/>
        <v>-2.7987405667450165E-3</v>
      </c>
      <c r="E351" s="1">
        <f t="shared" si="35"/>
        <v>2.8014385326465078E-5</v>
      </c>
      <c r="F351" s="1"/>
      <c r="G351" s="1"/>
      <c r="H351" s="1">
        <f t="shared" si="31"/>
        <v>10.203187898144078</v>
      </c>
      <c r="J351" s="1">
        <f t="shared" si="32"/>
        <v>0.52928617331709205</v>
      </c>
      <c r="L351" s="1">
        <f t="shared" si="33"/>
        <v>7.8329487599442151E-6</v>
      </c>
      <c r="M351" s="1">
        <f t="shared" si="34"/>
        <v>0.27960451991586122</v>
      </c>
    </row>
    <row r="352" spans="1:13" ht="16" customHeight="1" x14ac:dyDescent="0.35">
      <c r="A352" s="23">
        <v>39055</v>
      </c>
      <c r="B352" s="1">
        <v>349</v>
      </c>
      <c r="C352" s="18">
        <v>1409.12</v>
      </c>
      <c r="D352" s="1">
        <f t="shared" si="30"/>
        <v>8.8851658540426096E-3</v>
      </c>
      <c r="E352" s="1">
        <f t="shared" si="35"/>
        <v>2.6751894224829982E-5</v>
      </c>
      <c r="F352" s="1"/>
      <c r="G352" s="1"/>
      <c r="H352" s="1">
        <f t="shared" si="31"/>
        <v>7.5778554693028415</v>
      </c>
      <c r="J352" s="1">
        <f t="shared" si="32"/>
        <v>0.51722233347787661</v>
      </c>
      <c r="L352" s="1">
        <f t="shared" si="33"/>
        <v>7.8946172253844732E-5</v>
      </c>
      <c r="M352" s="1">
        <f t="shared" si="34"/>
        <v>2.9510498056833008</v>
      </c>
    </row>
    <row r="353" spans="1:13" ht="16" customHeight="1" x14ac:dyDescent="0.35">
      <c r="A353" s="23">
        <v>39056</v>
      </c>
      <c r="B353" s="1">
        <v>350</v>
      </c>
      <c r="C353" s="18">
        <v>1414.76</v>
      </c>
      <c r="D353" s="1">
        <f t="shared" si="30"/>
        <v>4.0024980129443203E-3</v>
      </c>
      <c r="E353" s="1">
        <f t="shared" si="35"/>
        <v>3.0017014195388118E-5</v>
      </c>
      <c r="F353" s="1"/>
      <c r="G353" s="1"/>
      <c r="H353" s="1">
        <f t="shared" si="31"/>
        <v>9.8800491999310935</v>
      </c>
      <c r="J353" s="1">
        <f t="shared" si="32"/>
        <v>0.54787785313323367</v>
      </c>
      <c r="L353" s="1">
        <f t="shared" si="33"/>
        <v>1.6019990343623233E-5</v>
      </c>
      <c r="M353" s="1">
        <f t="shared" si="34"/>
        <v>0.53369699728777753</v>
      </c>
    </row>
    <row r="354" spans="1:13" ht="16" customHeight="1" x14ac:dyDescent="0.35">
      <c r="A354" s="23">
        <v>39057</v>
      </c>
      <c r="B354" s="1">
        <v>351</v>
      </c>
      <c r="C354" s="18">
        <v>1412.9</v>
      </c>
      <c r="D354" s="1">
        <f t="shared" si="30"/>
        <v>-1.3147106222962904E-3</v>
      </c>
      <c r="E354" s="1">
        <f t="shared" si="35"/>
        <v>2.9141401698528398E-5</v>
      </c>
      <c r="F354" s="1"/>
      <c r="G354" s="1"/>
      <c r="H354" s="1">
        <f t="shared" si="31"/>
        <v>10.384037654031532</v>
      </c>
      <c r="J354" s="1">
        <f t="shared" si="32"/>
        <v>0.53982776603772797</v>
      </c>
      <c r="L354" s="1">
        <f t="shared" si="33"/>
        <v>1.7284640203786993E-6</v>
      </c>
      <c r="M354" s="1">
        <f t="shared" si="34"/>
        <v>5.931300210813073E-2</v>
      </c>
    </row>
    <row r="355" spans="1:13" ht="16" customHeight="1" x14ac:dyDescent="0.35">
      <c r="A355" s="23">
        <v>39058</v>
      </c>
      <c r="B355" s="1">
        <v>352</v>
      </c>
      <c r="C355" s="18">
        <v>1407.29</v>
      </c>
      <c r="D355" s="1">
        <f t="shared" si="30"/>
        <v>-3.970557010404223E-3</v>
      </c>
      <c r="E355" s="1">
        <f t="shared" si="35"/>
        <v>2.7426529232722175E-5</v>
      </c>
      <c r="F355" s="1"/>
      <c r="G355" s="1"/>
      <c r="H355" s="1">
        <f t="shared" si="31"/>
        <v>9.9291795944975352</v>
      </c>
      <c r="J355" s="1">
        <f t="shared" si="32"/>
        <v>0.52370343929290908</v>
      </c>
      <c r="L355" s="1">
        <f t="shared" si="33"/>
        <v>1.576532297287012E-5</v>
      </c>
      <c r="M355" s="1">
        <f t="shared" si="34"/>
        <v>0.57482019832318965</v>
      </c>
    </row>
    <row r="356" spans="1:13" ht="16" customHeight="1" x14ac:dyDescent="0.35">
      <c r="A356" s="23">
        <v>39059</v>
      </c>
      <c r="B356" s="1">
        <v>353</v>
      </c>
      <c r="C356" s="18">
        <v>1409.84</v>
      </c>
      <c r="D356" s="1">
        <f t="shared" si="30"/>
        <v>1.8119932636485405E-3</v>
      </c>
      <c r="E356" s="1">
        <f t="shared" si="35"/>
        <v>2.669703858973111E-5</v>
      </c>
      <c r="F356" s="1"/>
      <c r="G356" s="1"/>
      <c r="H356" s="1">
        <f t="shared" si="31"/>
        <v>10.407973501161241</v>
      </c>
      <c r="J356" s="1">
        <f t="shared" si="32"/>
        <v>0.51669177068859062</v>
      </c>
      <c r="L356" s="1">
        <f t="shared" si="33"/>
        <v>3.2833195875076891E-6</v>
      </c>
      <c r="M356" s="1">
        <f t="shared" si="34"/>
        <v>0.12298441179054978</v>
      </c>
    </row>
    <row r="357" spans="1:13" ht="16" customHeight="1" x14ac:dyDescent="0.35">
      <c r="A357" s="23">
        <v>39062</v>
      </c>
      <c r="B357" s="1">
        <v>354</v>
      </c>
      <c r="C357" s="18">
        <v>1413.04</v>
      </c>
      <c r="D357" s="1">
        <f t="shared" si="30"/>
        <v>2.2697611076434531E-3</v>
      </c>
      <c r="E357" s="1">
        <f t="shared" si="35"/>
        <v>2.5232345439713812E-5</v>
      </c>
      <c r="F357" s="1"/>
      <c r="G357" s="1"/>
      <c r="H357" s="1">
        <f t="shared" si="31"/>
        <v>10.383208783571591</v>
      </c>
      <c r="J357" s="1">
        <f t="shared" si="32"/>
        <v>0.50231808089808805</v>
      </c>
      <c r="L357" s="1">
        <f t="shared" si="33"/>
        <v>5.1518154857708353E-6</v>
      </c>
      <c r="M357" s="1">
        <f t="shared" si="34"/>
        <v>0.20417505372537686</v>
      </c>
    </row>
    <row r="358" spans="1:13" ht="16" customHeight="1" x14ac:dyDescent="0.35">
      <c r="A358" s="23">
        <v>39063</v>
      </c>
      <c r="B358" s="1">
        <v>355</v>
      </c>
      <c r="C358" s="18">
        <v>1411.56</v>
      </c>
      <c r="D358" s="1">
        <f t="shared" si="30"/>
        <v>-1.0473871935684895E-3</v>
      </c>
      <c r="E358" s="1">
        <f t="shared" si="35"/>
        <v>2.3976166757913439E-5</v>
      </c>
      <c r="F358" s="1"/>
      <c r="G358" s="1"/>
      <c r="H358" s="1">
        <f t="shared" si="31"/>
        <v>10.592695672200701</v>
      </c>
      <c r="J358" s="1">
        <f t="shared" si="32"/>
        <v>0.48965464112896384</v>
      </c>
      <c r="L358" s="1">
        <f t="shared" si="33"/>
        <v>1.0970199332512764E-6</v>
      </c>
      <c r="M358" s="1">
        <f t="shared" si="34"/>
        <v>4.575460057180325E-2</v>
      </c>
    </row>
    <row r="359" spans="1:13" ht="16" customHeight="1" x14ac:dyDescent="0.35">
      <c r="A359" s="23">
        <v>39064</v>
      </c>
      <c r="B359" s="1">
        <v>356</v>
      </c>
      <c r="C359" s="18">
        <v>1413.21</v>
      </c>
      <c r="D359" s="1">
        <f t="shared" si="30"/>
        <v>1.1689194933265968E-3</v>
      </c>
      <c r="E359" s="1">
        <f t="shared" si="35"/>
        <v>2.254491486541655E-5</v>
      </c>
      <c r="F359" s="1"/>
      <c r="G359" s="1"/>
      <c r="H359" s="1">
        <f t="shared" si="31"/>
        <v>10.639394327179696</v>
      </c>
      <c r="J359" s="1">
        <f t="shared" si="32"/>
        <v>0.47481485723823502</v>
      </c>
      <c r="L359" s="1">
        <f t="shared" si="33"/>
        <v>1.3663727818789079E-6</v>
      </c>
      <c r="M359" s="1">
        <f t="shared" si="34"/>
        <v>6.060669512551127E-2</v>
      </c>
    </row>
    <row r="360" spans="1:13" ht="16" customHeight="1" x14ac:dyDescent="0.35">
      <c r="A360" s="23">
        <v>39065</v>
      </c>
      <c r="B360" s="1">
        <v>357</v>
      </c>
      <c r="C360" s="18">
        <v>1425.49</v>
      </c>
      <c r="D360" s="1">
        <f t="shared" si="30"/>
        <v>8.6894375216705032E-3</v>
      </c>
      <c r="E360" s="1">
        <f t="shared" si="35"/>
        <v>2.1220047785813995E-5</v>
      </c>
      <c r="F360" s="1"/>
      <c r="G360" s="1"/>
      <c r="H360" s="1">
        <f t="shared" si="31"/>
        <v>7.2023099594296429</v>
      </c>
      <c r="J360" s="1">
        <f t="shared" si="32"/>
        <v>0.46065223092712787</v>
      </c>
      <c r="L360" s="1">
        <f t="shared" si="33"/>
        <v>7.5506324443015211E-5</v>
      </c>
      <c r="M360" s="1">
        <f t="shared" si="34"/>
        <v>3.5582542134279556</v>
      </c>
    </row>
    <row r="361" spans="1:13" ht="16" customHeight="1" x14ac:dyDescent="0.35">
      <c r="A361" s="23">
        <v>39066</v>
      </c>
      <c r="B361" s="1">
        <v>358</v>
      </c>
      <c r="C361" s="18">
        <v>1427.09</v>
      </c>
      <c r="D361" s="1">
        <f t="shared" si="30"/>
        <v>1.122421062231169E-3</v>
      </c>
      <c r="E361" s="1">
        <f t="shared" si="35"/>
        <v>2.4616037015555571E-5</v>
      </c>
      <c r="F361" s="1"/>
      <c r="G361" s="1"/>
      <c r="H361" s="1">
        <f t="shared" si="31"/>
        <v>10.560933217879152</v>
      </c>
      <c r="J361" s="1">
        <f t="shared" si="32"/>
        <v>0.49614551308618693</v>
      </c>
      <c r="L361" s="1">
        <f t="shared" si="33"/>
        <v>1.2598290409401457E-6</v>
      </c>
      <c r="M361" s="1">
        <f t="shared" si="34"/>
        <v>5.1179198347159782E-2</v>
      </c>
    </row>
    <row r="362" spans="1:13" ht="16" customHeight="1" x14ac:dyDescent="0.35">
      <c r="A362" s="23">
        <v>39069</v>
      </c>
      <c r="B362" s="1">
        <v>359</v>
      </c>
      <c r="C362" s="18">
        <v>1422.48</v>
      </c>
      <c r="D362" s="1">
        <f t="shared" si="30"/>
        <v>-3.2303498728180426E-3</v>
      </c>
      <c r="E362" s="1">
        <f t="shared" si="35"/>
        <v>2.3154941585668934E-5</v>
      </c>
      <c r="F362" s="1"/>
      <c r="G362" s="1"/>
      <c r="H362" s="1">
        <f t="shared" si="31"/>
        <v>10.222635675867769</v>
      </c>
      <c r="J362" s="1">
        <f t="shared" si="32"/>
        <v>0.48119581861929073</v>
      </c>
      <c r="L362" s="1">
        <f t="shared" si="33"/>
        <v>1.0435160300815544E-5</v>
      </c>
      <c r="M362" s="1">
        <f t="shared" si="34"/>
        <v>0.4506666649193396</v>
      </c>
    </row>
    <row r="363" spans="1:13" ht="16" customHeight="1" x14ac:dyDescent="0.35">
      <c r="A363" s="23">
        <v>39070</v>
      </c>
      <c r="B363" s="1">
        <v>360</v>
      </c>
      <c r="C363" s="18">
        <v>1425.55</v>
      </c>
      <c r="D363" s="1">
        <f t="shared" si="30"/>
        <v>2.1582025757830945E-3</v>
      </c>
      <c r="E363" s="1">
        <f t="shared" si="35"/>
        <v>2.2359229613731722E-5</v>
      </c>
      <c r="F363" s="1"/>
      <c r="G363" s="1"/>
      <c r="H363" s="1">
        <f t="shared" si="31"/>
        <v>10.499952989990808</v>
      </c>
      <c r="J363" s="1">
        <f t="shared" si="32"/>
        <v>0.47285547066446981</v>
      </c>
      <c r="L363" s="1">
        <f t="shared" si="33"/>
        <v>4.6578383581167839E-6</v>
      </c>
      <c r="M363" s="1">
        <f t="shared" si="34"/>
        <v>0.20831837404881848</v>
      </c>
    </row>
    <row r="364" spans="1:13" ht="16" customHeight="1" x14ac:dyDescent="0.35">
      <c r="A364" s="23">
        <v>39071</v>
      </c>
      <c r="B364" s="1">
        <v>361</v>
      </c>
      <c r="C364" s="18">
        <v>1423.53</v>
      </c>
      <c r="D364" s="1">
        <f t="shared" si="30"/>
        <v>-1.4169969485461624E-3</v>
      </c>
      <c r="E364" s="1">
        <f t="shared" si="35"/>
        <v>2.1251882826345526E-5</v>
      </c>
      <c r="F364" s="1"/>
      <c r="G364" s="1"/>
      <c r="H364" s="1">
        <f t="shared" si="31"/>
        <v>10.664584947042052</v>
      </c>
      <c r="J364" s="1">
        <f t="shared" si="32"/>
        <v>0.46099764453135256</v>
      </c>
      <c r="L364" s="1">
        <f t="shared" si="33"/>
        <v>2.0078803521891358E-6</v>
      </c>
      <c r="M364" s="1">
        <f t="shared" si="34"/>
        <v>9.4480115884132743E-2</v>
      </c>
    </row>
    <row r="365" spans="1:13" ht="16" customHeight="1" x14ac:dyDescent="0.35">
      <c r="A365" s="23">
        <v>39072</v>
      </c>
      <c r="B365" s="1">
        <v>362</v>
      </c>
      <c r="C365" s="18">
        <v>1418.3</v>
      </c>
      <c r="D365" s="1">
        <f t="shared" si="30"/>
        <v>-3.6739654239812424E-3</v>
      </c>
      <c r="E365" s="1">
        <f t="shared" si="35"/>
        <v>2.0048034834485023E-5</v>
      </c>
      <c r="F365" s="1"/>
      <c r="G365" s="1"/>
      <c r="H365" s="1">
        <f t="shared" si="31"/>
        <v>10.144095379804499</v>
      </c>
      <c r="J365" s="1">
        <f t="shared" si="32"/>
        <v>0.44775031920128228</v>
      </c>
      <c r="L365" s="1">
        <f t="shared" si="33"/>
        <v>1.3498021936609671E-5</v>
      </c>
      <c r="M365" s="1">
        <f t="shared" si="34"/>
        <v>0.67328404245345064</v>
      </c>
    </row>
    <row r="366" spans="1:13" ht="16" customHeight="1" x14ac:dyDescent="0.35">
      <c r="A366" s="23">
        <v>39073</v>
      </c>
      <c r="B366" s="1">
        <v>363</v>
      </c>
      <c r="C366" s="18">
        <v>1410.76</v>
      </c>
      <c r="D366" s="1">
        <f t="shared" si="30"/>
        <v>-5.3162236480293057E-3</v>
      </c>
      <c r="E366" s="1">
        <f t="shared" si="35"/>
        <v>1.9638285361403368E-5</v>
      </c>
      <c r="F366" s="1"/>
      <c r="G366" s="1"/>
      <c r="H366" s="1">
        <f t="shared" si="31"/>
        <v>9.3988899756744502</v>
      </c>
      <c r="J366" s="1">
        <f t="shared" si="32"/>
        <v>0.44315105056180748</v>
      </c>
      <c r="L366" s="1">
        <f t="shared" si="33"/>
        <v>2.8262233875866019E-5</v>
      </c>
      <c r="M366" s="1">
        <f t="shared" si="34"/>
        <v>1.4391395865655339</v>
      </c>
    </row>
    <row r="367" spans="1:13" ht="16" customHeight="1" x14ac:dyDescent="0.35">
      <c r="A367" s="23">
        <v>39077</v>
      </c>
      <c r="B367" s="1">
        <v>364</v>
      </c>
      <c r="C367" s="18">
        <v>1416.9</v>
      </c>
      <c r="D367" s="1">
        <f t="shared" si="30"/>
        <v>4.3522640278999261E-3</v>
      </c>
      <c r="E367" s="1">
        <f t="shared" si="35"/>
        <v>2.017777412497979E-5</v>
      </c>
      <c r="F367" s="1"/>
      <c r="G367" s="1"/>
      <c r="H367" s="1">
        <f t="shared" si="31"/>
        <v>9.872163154244129</v>
      </c>
      <c r="J367" s="1">
        <f t="shared" si="32"/>
        <v>0.4491967734187301</v>
      </c>
      <c r="L367" s="1">
        <f t="shared" si="33"/>
        <v>1.8942202168551688E-5</v>
      </c>
      <c r="M367" s="1">
        <f t="shared" si="34"/>
        <v>0.93876569591992398</v>
      </c>
    </row>
    <row r="368" spans="1:13" ht="16" customHeight="1" x14ac:dyDescent="0.35">
      <c r="A368" s="23">
        <v>39078</v>
      </c>
      <c r="B368" s="1">
        <v>365</v>
      </c>
      <c r="C368" s="18">
        <v>1426.84</v>
      </c>
      <c r="D368" s="1">
        <f t="shared" si="30"/>
        <v>7.0153151245675961E-3</v>
      </c>
      <c r="E368" s="1">
        <f t="shared" si="35"/>
        <v>2.0100480390449111E-5</v>
      </c>
      <c r="F368" s="1"/>
      <c r="G368" s="1"/>
      <c r="H368" s="1">
        <f t="shared" si="31"/>
        <v>8.3663354952046891</v>
      </c>
      <c r="J368" s="1">
        <f t="shared" si="32"/>
        <v>0.44833559294850894</v>
      </c>
      <c r="L368" s="1">
        <f t="shared" si="33"/>
        <v>4.9214646296986869E-5</v>
      </c>
      <c r="M368" s="1">
        <f t="shared" si="34"/>
        <v>2.4484313479578113</v>
      </c>
    </row>
    <row r="369" spans="1:13" ht="16" customHeight="1" x14ac:dyDescent="0.35">
      <c r="A369" s="23">
        <v>39079</v>
      </c>
      <c r="B369" s="1">
        <v>366</v>
      </c>
      <c r="C369" s="18">
        <v>1424.73</v>
      </c>
      <c r="D369" s="1">
        <f t="shared" si="30"/>
        <v>-1.4787922962630007E-3</v>
      </c>
      <c r="E369" s="1">
        <f t="shared" si="35"/>
        <v>2.1921776672672511E-5</v>
      </c>
      <c r="F369" s="1"/>
      <c r="G369" s="1"/>
      <c r="H369" s="1">
        <f t="shared" si="31"/>
        <v>10.628274142299961</v>
      </c>
      <c r="J369" s="1">
        <f t="shared" si="32"/>
        <v>0.46820696996811684</v>
      </c>
      <c r="L369" s="1">
        <f t="shared" si="33"/>
        <v>2.1868266554867985E-6</v>
      </c>
      <c r="M369" s="1">
        <f t="shared" si="34"/>
        <v>9.9755904283655841E-2</v>
      </c>
    </row>
    <row r="370" spans="1:13" ht="16" customHeight="1" x14ac:dyDescent="0.35">
      <c r="A370" s="23">
        <v>39080</v>
      </c>
      <c r="B370" s="1">
        <v>367</v>
      </c>
      <c r="C370" s="18">
        <v>1418.3</v>
      </c>
      <c r="D370" s="1">
        <f t="shared" si="30"/>
        <v>-4.5131358222260101E-3</v>
      </c>
      <c r="E370" s="1">
        <f t="shared" si="35"/>
        <v>2.0687216451660178E-5</v>
      </c>
      <c r="F370" s="1"/>
      <c r="G370" s="1"/>
      <c r="H370" s="1">
        <f t="shared" si="31"/>
        <v>9.8014061336847664</v>
      </c>
      <c r="J370" s="1">
        <f t="shared" si="32"/>
        <v>0.45483201791057076</v>
      </c>
      <c r="L370" s="1">
        <f t="shared" si="33"/>
        <v>2.0368394949859643E-5</v>
      </c>
      <c r="M370" s="1">
        <f t="shared" si="34"/>
        <v>0.98458847750031886</v>
      </c>
    </row>
    <row r="371" spans="1:13" ht="16" customHeight="1" x14ac:dyDescent="0.35">
      <c r="A371" s="23">
        <v>39085</v>
      </c>
      <c r="B371" s="1">
        <v>368</v>
      </c>
      <c r="C371" s="18">
        <v>1416.6</v>
      </c>
      <c r="D371" s="1">
        <f t="shared" si="30"/>
        <v>-1.1986180638793242E-3</v>
      </c>
      <c r="E371" s="1">
        <f t="shared" si="35"/>
        <v>2.06672719195796E-5</v>
      </c>
      <c r="F371" s="1"/>
      <c r="G371" s="1"/>
      <c r="H371" s="1">
        <f t="shared" si="31"/>
        <v>10.717444182573288</v>
      </c>
      <c r="J371" s="1">
        <f t="shared" si="32"/>
        <v>0.45461271341197218</v>
      </c>
      <c r="L371" s="1">
        <f t="shared" si="33"/>
        <v>1.4366852630578197E-6</v>
      </c>
      <c r="M371" s="1">
        <f t="shared" si="34"/>
        <v>6.9514993011571297E-2</v>
      </c>
    </row>
    <row r="372" spans="1:13" ht="16" customHeight="1" x14ac:dyDescent="0.35">
      <c r="A372" s="23">
        <v>39086</v>
      </c>
      <c r="B372" s="1">
        <v>369</v>
      </c>
      <c r="C372" s="18">
        <v>1418.34</v>
      </c>
      <c r="D372" s="1">
        <f t="shared" si="30"/>
        <v>1.2282930961457074E-3</v>
      </c>
      <c r="E372" s="1">
        <f t="shared" si="35"/>
        <v>1.9464263181670571E-5</v>
      </c>
      <c r="F372" s="1"/>
      <c r="G372" s="1"/>
      <c r="H372" s="1">
        <f t="shared" si="31"/>
        <v>10.769418946814714</v>
      </c>
      <c r="J372" s="1">
        <f t="shared" si="32"/>
        <v>0.44118321796812004</v>
      </c>
      <c r="L372" s="1">
        <f t="shared" si="33"/>
        <v>1.508703930039208E-6</v>
      </c>
      <c r="M372" s="1">
        <f t="shared" si="34"/>
        <v>7.751148430113447E-2</v>
      </c>
    </row>
    <row r="373" spans="1:13" ht="16" customHeight="1" x14ac:dyDescent="0.35">
      <c r="A373" s="23">
        <v>39087</v>
      </c>
      <c r="B373" s="1">
        <v>370</v>
      </c>
      <c r="C373" s="18">
        <v>1409.71</v>
      </c>
      <c r="D373" s="1">
        <f t="shared" si="30"/>
        <v>-6.0845777458154475E-3</v>
      </c>
      <c r="E373" s="1">
        <f t="shared" si="35"/>
        <v>1.8341016394686552E-5</v>
      </c>
      <c r="F373" s="1"/>
      <c r="G373" s="1"/>
      <c r="H373" s="1">
        <f t="shared" si="31"/>
        <v>8.8878300672837334</v>
      </c>
      <c r="J373" s="1">
        <f t="shared" si="32"/>
        <v>0.42826412871832437</v>
      </c>
      <c r="L373" s="1">
        <f t="shared" si="33"/>
        <v>3.7022086344872589E-5</v>
      </c>
      <c r="M373" s="1">
        <f t="shared" si="34"/>
        <v>2.01854060583022</v>
      </c>
    </row>
    <row r="374" spans="1:13" ht="16" customHeight="1" x14ac:dyDescent="0.35">
      <c r="A374" s="23">
        <v>39090</v>
      </c>
      <c r="B374" s="1">
        <v>371</v>
      </c>
      <c r="C374" s="18">
        <v>1412.84</v>
      </c>
      <c r="D374" s="1">
        <f t="shared" si="30"/>
        <v>2.2203148165224631E-3</v>
      </c>
      <c r="E374" s="1">
        <f t="shared" si="35"/>
        <v>1.9509648989467119E-5</v>
      </c>
      <c r="F374" s="1"/>
      <c r="G374" s="1"/>
      <c r="H374" s="1">
        <f t="shared" si="31"/>
        <v>10.59191628052478</v>
      </c>
      <c r="J374" s="1">
        <f t="shared" si="32"/>
        <v>0.44169728309632061</v>
      </c>
      <c r="L374" s="1">
        <f t="shared" si="33"/>
        <v>4.9297978844691785E-6</v>
      </c>
      <c r="M374" s="1">
        <f t="shared" si="34"/>
        <v>0.25268511428015339</v>
      </c>
    </row>
    <row r="375" spans="1:13" ht="16" customHeight="1" x14ac:dyDescent="0.35">
      <c r="A375" s="23">
        <v>39091</v>
      </c>
      <c r="B375" s="1">
        <v>372</v>
      </c>
      <c r="C375" s="18">
        <v>1412.11</v>
      </c>
      <c r="D375" s="1">
        <f t="shared" si="30"/>
        <v>-5.1668978794486157E-4</v>
      </c>
      <c r="E375" s="1">
        <f t="shared" si="35"/>
        <v>1.8597576539988475E-5</v>
      </c>
      <c r="F375" s="1"/>
      <c r="G375" s="1"/>
      <c r="H375" s="1">
        <f t="shared" si="31"/>
        <v>10.878124272522243</v>
      </c>
      <c r="J375" s="1">
        <f t="shared" si="32"/>
        <v>0.43124907582496308</v>
      </c>
      <c r="L375" s="1">
        <f t="shared" si="33"/>
        <v>2.66968336966506E-7</v>
      </c>
      <c r="M375" s="1">
        <f t="shared" si="34"/>
        <v>1.4355006760825594E-2</v>
      </c>
    </row>
    <row r="376" spans="1:13" ht="16" customHeight="1" x14ac:dyDescent="0.35">
      <c r="A376" s="23">
        <v>39092</v>
      </c>
      <c r="B376" s="1">
        <v>373</v>
      </c>
      <c r="C376" s="18">
        <v>1414.85</v>
      </c>
      <c r="D376" s="1">
        <f t="shared" si="30"/>
        <v>1.9403587539214434E-3</v>
      </c>
      <c r="E376" s="1">
        <f t="shared" si="35"/>
        <v>1.7450867797645257E-5</v>
      </c>
      <c r="F376" s="1"/>
      <c r="G376" s="1"/>
      <c r="H376" s="1">
        <f t="shared" si="31"/>
        <v>10.740373050045445</v>
      </c>
      <c r="J376" s="1">
        <f t="shared" si="32"/>
        <v>0.41774235836990792</v>
      </c>
      <c r="L376" s="1">
        <f t="shared" si="33"/>
        <v>3.7649920939195766E-6</v>
      </c>
      <c r="M376" s="1">
        <f t="shared" si="34"/>
        <v>0.21574812998283147</v>
      </c>
    </row>
    <row r="377" spans="1:13" ht="16" customHeight="1" x14ac:dyDescent="0.35">
      <c r="A377" s="23">
        <v>39093</v>
      </c>
      <c r="B377" s="1">
        <v>374</v>
      </c>
      <c r="C377" s="18">
        <v>1423.82</v>
      </c>
      <c r="D377" s="1">
        <f t="shared" si="30"/>
        <v>6.3398946884828979E-3</v>
      </c>
      <c r="E377" s="1">
        <f t="shared" si="35"/>
        <v>1.6594719810504405E-5</v>
      </c>
      <c r="F377" s="1"/>
      <c r="G377" s="1"/>
      <c r="H377" s="1">
        <f t="shared" si="31"/>
        <v>8.5843143180082286</v>
      </c>
      <c r="J377" s="1">
        <f t="shared" si="32"/>
        <v>0.40736617201854652</v>
      </c>
      <c r="L377" s="1">
        <f t="shared" si="33"/>
        <v>4.0194264661053661E-5</v>
      </c>
      <c r="M377" s="1">
        <f t="shared" si="34"/>
        <v>2.4221116788974539</v>
      </c>
    </row>
    <row r="378" spans="1:13" ht="16" customHeight="1" x14ac:dyDescent="0.35">
      <c r="A378" s="23">
        <v>39094</v>
      </c>
      <c r="B378" s="1">
        <v>375</v>
      </c>
      <c r="C378" s="18">
        <v>1430.73</v>
      </c>
      <c r="D378" s="1">
        <f t="shared" si="30"/>
        <v>4.8531415487913371E-3</v>
      </c>
      <c r="E378" s="1">
        <f t="shared" si="35"/>
        <v>1.8071037677086942E-5</v>
      </c>
      <c r="F378" s="1"/>
      <c r="G378" s="1"/>
      <c r="H378" s="1">
        <f t="shared" si="31"/>
        <v>9.6178447207669873</v>
      </c>
      <c r="J378" s="1">
        <f t="shared" si="32"/>
        <v>0.42510043139341719</v>
      </c>
      <c r="L378" s="1">
        <f t="shared" si="33"/>
        <v>2.3552982892604777E-5</v>
      </c>
      <c r="M378" s="1">
        <f t="shared" si="34"/>
        <v>1.3033553088358967</v>
      </c>
    </row>
    <row r="379" spans="1:13" ht="16" customHeight="1" x14ac:dyDescent="0.35">
      <c r="A379" s="23">
        <v>39098</v>
      </c>
      <c r="B379" s="1">
        <v>376</v>
      </c>
      <c r="C379" s="18">
        <v>1431.9</v>
      </c>
      <c r="D379" s="1">
        <f t="shared" si="30"/>
        <v>8.1776435805502976E-4</v>
      </c>
      <c r="E379" s="1">
        <f t="shared" si="35"/>
        <v>1.841397198859792E-5</v>
      </c>
      <c r="F379" s="1"/>
      <c r="G379" s="1"/>
      <c r="H379" s="1">
        <f t="shared" si="31"/>
        <v>10.866083925286667</v>
      </c>
      <c r="J379" s="1">
        <f t="shared" si="32"/>
        <v>0.42911504271696094</v>
      </c>
      <c r="L379" s="1">
        <f t="shared" si="33"/>
        <v>6.6873854530515496E-7</v>
      </c>
      <c r="M379" s="1">
        <f t="shared" si="34"/>
        <v>3.6316909014483312E-2</v>
      </c>
    </row>
    <row r="380" spans="1:13" ht="16" customHeight="1" x14ac:dyDescent="0.35">
      <c r="A380" s="23">
        <v>39099</v>
      </c>
      <c r="B380" s="1">
        <v>377</v>
      </c>
      <c r="C380" s="18">
        <v>1430.62</v>
      </c>
      <c r="D380" s="1">
        <f t="shared" si="30"/>
        <v>-8.939171729870801E-4</v>
      </c>
      <c r="E380" s="1">
        <f t="shared" si="35"/>
        <v>1.7303882563360498E-5</v>
      </c>
      <c r="F380" s="1"/>
      <c r="G380" s="1"/>
      <c r="H380" s="1">
        <f t="shared" si="31"/>
        <v>10.918399967192004</v>
      </c>
      <c r="J380" s="1">
        <f t="shared" si="32"/>
        <v>0.41597935722052964</v>
      </c>
      <c r="L380" s="1">
        <f t="shared" si="33"/>
        <v>7.9908791216121333E-7</v>
      </c>
      <c r="M380" s="1">
        <f t="shared" si="34"/>
        <v>4.6179688820427743E-2</v>
      </c>
    </row>
    <row r="381" spans="1:13" ht="16" customHeight="1" x14ac:dyDescent="0.35">
      <c r="A381" s="23">
        <v>39100</v>
      </c>
      <c r="B381" s="1">
        <v>378</v>
      </c>
      <c r="C381" s="18">
        <v>1426.37</v>
      </c>
      <c r="D381" s="1">
        <f t="shared" si="30"/>
        <v>-2.970739958898939E-3</v>
      </c>
      <c r="E381" s="1">
        <f t="shared" si="35"/>
        <v>1.6271391327527434E-5</v>
      </c>
      <c r="F381" s="1"/>
      <c r="G381" s="1"/>
      <c r="H381" s="1">
        <f t="shared" si="31"/>
        <v>10.48372097775245</v>
      </c>
      <c r="J381" s="1">
        <f t="shared" si="32"/>
        <v>0.40337812691725655</v>
      </c>
      <c r="L381" s="1">
        <f t="shared" si="33"/>
        <v>8.8252959033988696E-6</v>
      </c>
      <c r="M381" s="1">
        <f t="shared" si="34"/>
        <v>0.54238114773064972</v>
      </c>
    </row>
    <row r="382" spans="1:13" ht="16" customHeight="1" x14ac:dyDescent="0.35">
      <c r="A382" s="23">
        <v>39101</v>
      </c>
      <c r="B382" s="1">
        <v>379</v>
      </c>
      <c r="C382" s="18">
        <v>1430.5</v>
      </c>
      <c r="D382" s="1">
        <f t="shared" si="30"/>
        <v>2.8954619067984529E-3</v>
      </c>
      <c r="E382" s="1">
        <f t="shared" si="35"/>
        <v>1.5805585576588824E-5</v>
      </c>
      <c r="F382" s="1"/>
      <c r="G382" s="1"/>
      <c r="H382" s="1">
        <f t="shared" si="31"/>
        <v>10.524720775777377</v>
      </c>
      <c r="J382" s="1">
        <f t="shared" si="32"/>
        <v>0.39756239229319495</v>
      </c>
      <c r="L382" s="1">
        <f t="shared" si="33"/>
        <v>8.3836996537209328E-6</v>
      </c>
      <c r="M382" s="1">
        <f t="shared" si="34"/>
        <v>0.53042638712094525</v>
      </c>
    </row>
    <row r="383" spans="1:13" ht="16" customHeight="1" x14ac:dyDescent="0.35">
      <c r="A383" s="23">
        <v>39104</v>
      </c>
      <c r="B383" s="1">
        <v>380</v>
      </c>
      <c r="C383" s="18">
        <v>1422.95</v>
      </c>
      <c r="D383" s="1">
        <f t="shared" si="30"/>
        <v>-5.2778748689269166E-3</v>
      </c>
      <c r="E383" s="1">
        <f t="shared" si="35"/>
        <v>1.5341294300589396E-5</v>
      </c>
      <c r="F383" s="1"/>
      <c r="G383" s="1"/>
      <c r="H383" s="1">
        <f t="shared" si="31"/>
        <v>9.2692118695173829</v>
      </c>
      <c r="J383" s="1">
        <f t="shared" si="32"/>
        <v>0.39167964333865241</v>
      </c>
      <c r="L383" s="1">
        <f t="shared" si="33"/>
        <v>2.7855963132050317E-5</v>
      </c>
      <c r="M383" s="1">
        <f t="shared" si="34"/>
        <v>1.8157505218435266</v>
      </c>
    </row>
    <row r="384" spans="1:13" ht="16" customHeight="1" x14ac:dyDescent="0.35">
      <c r="A384" s="23">
        <v>39105</v>
      </c>
      <c r="B384" s="1">
        <v>381</v>
      </c>
      <c r="C384" s="18">
        <v>1427.99</v>
      </c>
      <c r="D384" s="1">
        <f t="shared" si="30"/>
        <v>3.5419375241575344E-3</v>
      </c>
      <c r="E384" s="1">
        <f t="shared" si="35"/>
        <v>1.6124175042877074E-5</v>
      </c>
      <c r="F384" s="1"/>
      <c r="G384" s="1"/>
      <c r="H384" s="1">
        <f t="shared" si="31"/>
        <v>10.25714662241781</v>
      </c>
      <c r="J384" s="1">
        <f t="shared" si="32"/>
        <v>0.4015491880564207</v>
      </c>
      <c r="L384" s="1">
        <f t="shared" si="33"/>
        <v>1.2545321425035204E-5</v>
      </c>
      <c r="M384" s="1">
        <f t="shared" si="34"/>
        <v>0.77804423430500746</v>
      </c>
    </row>
    <row r="385" spans="1:13" ht="16" customHeight="1" x14ac:dyDescent="0.35">
      <c r="A385" s="23">
        <v>39106</v>
      </c>
      <c r="B385" s="1">
        <v>382</v>
      </c>
      <c r="C385" s="18">
        <v>1440.13</v>
      </c>
      <c r="D385" s="1">
        <f t="shared" si="30"/>
        <v>8.5014600942584333E-3</v>
      </c>
      <c r="E385" s="1">
        <f t="shared" si="35"/>
        <v>1.5900292524321616E-5</v>
      </c>
      <c r="F385" s="1"/>
      <c r="G385" s="1"/>
      <c r="H385" s="1">
        <f t="shared" si="31"/>
        <v>6.5036702798208061</v>
      </c>
      <c r="J385" s="1">
        <f t="shared" si="32"/>
        <v>0.39875170876526184</v>
      </c>
      <c r="L385" s="1">
        <f t="shared" si="33"/>
        <v>7.2274823734268614E-5</v>
      </c>
      <c r="M385" s="1">
        <f t="shared" si="34"/>
        <v>4.5455027713304421</v>
      </c>
    </row>
    <row r="386" spans="1:13" ht="16" customHeight="1" x14ac:dyDescent="0.35">
      <c r="A386" s="23">
        <v>39107</v>
      </c>
      <c r="B386" s="1">
        <v>383</v>
      </c>
      <c r="C386" s="18">
        <v>1423.9</v>
      </c>
      <c r="D386" s="1">
        <f t="shared" si="30"/>
        <v>-1.1269815919396178E-2</v>
      </c>
      <c r="E386" s="1">
        <f t="shared" si="35"/>
        <v>1.9426916794938533E-5</v>
      </c>
      <c r="F386" s="1"/>
      <c r="G386" s="1"/>
      <c r="H386" s="1">
        <f t="shared" si="31"/>
        <v>4.311079083108317</v>
      </c>
      <c r="J386" s="1">
        <f t="shared" si="32"/>
        <v>0.44075976217139573</v>
      </c>
      <c r="L386" s="1">
        <f t="shared" si="33"/>
        <v>1.2700875085707553E-4</v>
      </c>
      <c r="M386" s="1">
        <f t="shared" si="34"/>
        <v>6.5377719067683584</v>
      </c>
    </row>
    <row r="387" spans="1:13" ht="16" customHeight="1" x14ac:dyDescent="0.35">
      <c r="A387" s="23">
        <v>39108</v>
      </c>
      <c r="B387" s="1">
        <v>384</v>
      </c>
      <c r="C387" s="18">
        <v>1422.18</v>
      </c>
      <c r="D387" s="1">
        <f t="shared" si="30"/>
        <v>-1.2079499964885365E-3</v>
      </c>
      <c r="E387" s="1">
        <f t="shared" si="35"/>
        <v>2.6156918782326599E-5</v>
      </c>
      <c r="F387" s="1"/>
      <c r="G387" s="1"/>
      <c r="H387" s="1">
        <f t="shared" si="31"/>
        <v>10.495612606368345</v>
      </c>
      <c r="J387" s="1">
        <f t="shared" si="32"/>
        <v>0.51143835192842746</v>
      </c>
      <c r="L387" s="1">
        <f t="shared" si="33"/>
        <v>1.4591431940166553E-6</v>
      </c>
      <c r="M387" s="1">
        <f t="shared" si="34"/>
        <v>5.5784215494164097E-2</v>
      </c>
    </row>
    <row r="388" spans="1:13" ht="16" customHeight="1" x14ac:dyDescent="0.35">
      <c r="A388" s="23">
        <v>39111</v>
      </c>
      <c r="B388" s="1">
        <v>385</v>
      </c>
      <c r="C388" s="18">
        <v>1420.62</v>
      </c>
      <c r="D388" s="1">
        <f t="shared" ref="D388:D451" si="36">(C388-C387)/C387</f>
        <v>-1.0969075644434408E-3</v>
      </c>
      <c r="E388" s="1">
        <f t="shared" si="35"/>
        <v>2.4611898842460289E-5</v>
      </c>
      <c r="F388" s="1"/>
      <c r="G388" s="1"/>
      <c r="H388" s="1">
        <f t="shared" si="31"/>
        <v>10.563393364219625</v>
      </c>
      <c r="J388" s="1">
        <f t="shared" si="32"/>
        <v>0.49610380811338556</v>
      </c>
      <c r="L388" s="1">
        <f t="shared" si="33"/>
        <v>1.2032062049332412E-6</v>
      </c>
      <c r="M388" s="1">
        <f t="shared" si="34"/>
        <v>4.8887174965040796E-2</v>
      </c>
    </row>
    <row r="389" spans="1:13" ht="16" customHeight="1" x14ac:dyDescent="0.35">
      <c r="A389" s="23">
        <v>39112</v>
      </c>
      <c r="B389" s="1">
        <v>386</v>
      </c>
      <c r="C389" s="18">
        <v>1428.82</v>
      </c>
      <c r="D389" s="1">
        <f t="shared" si="36"/>
        <v>5.7721276625698967E-3</v>
      </c>
      <c r="E389" s="1">
        <f t="shared" si="35"/>
        <v>2.3147520126981971E-5</v>
      </c>
      <c r="F389" s="1"/>
      <c r="G389" s="1"/>
      <c r="H389" s="1">
        <f t="shared" ref="H389:H452" si="37">-LN(E389)-D389*D389/E389</f>
        <v>9.2342696797914439</v>
      </c>
      <c r="J389" s="1">
        <f t="shared" ref="J389:J452" si="38">SQRT(E389)*100</f>
        <v>0.48111869769301185</v>
      </c>
      <c r="L389" s="1">
        <f t="shared" ref="L389:L452" si="39">D389*D389</f>
        <v>3.3317457753004616E-5</v>
      </c>
      <c r="M389" s="1">
        <f t="shared" ref="M389:M452" si="40">L389/E389</f>
        <v>1.4393532253231753</v>
      </c>
    </row>
    <row r="390" spans="1:13" ht="16" customHeight="1" x14ac:dyDescent="0.35">
      <c r="A390" s="23">
        <v>39113</v>
      </c>
      <c r="B390" s="1">
        <v>387</v>
      </c>
      <c r="C390" s="18">
        <v>1438.24</v>
      </c>
      <c r="D390" s="1">
        <f t="shared" si="36"/>
        <v>6.5928528436052635E-3</v>
      </c>
      <c r="E390" s="1">
        <f t="shared" ref="E390:E453" si="41">$D$1283*E389+(1-$D$1283)*D389*D389</f>
        <v>2.3783721406049341E-5</v>
      </c>
      <c r="F390" s="1"/>
      <c r="G390" s="1"/>
      <c r="H390" s="1">
        <f t="shared" si="37"/>
        <v>8.8189689167893643</v>
      </c>
      <c r="J390" s="1">
        <f t="shared" si="38"/>
        <v>0.48768556884584296</v>
      </c>
      <c r="L390" s="1">
        <f t="shared" si="39"/>
        <v>4.3465708617434009E-5</v>
      </c>
      <c r="M390" s="1">
        <f t="shared" si="40"/>
        <v>1.8275402690505194</v>
      </c>
    </row>
    <row r="391" spans="1:13" ht="16" customHeight="1" x14ac:dyDescent="0.35">
      <c r="A391" s="23">
        <v>39114</v>
      </c>
      <c r="B391" s="1">
        <v>388</v>
      </c>
      <c r="C391" s="18">
        <v>1445.94</v>
      </c>
      <c r="D391" s="1">
        <f t="shared" si="36"/>
        <v>5.3537657136500487E-3</v>
      </c>
      <c r="E391" s="1">
        <f t="shared" si="41"/>
        <v>2.5014968430262179E-5</v>
      </c>
      <c r="F391" s="1"/>
      <c r="G391" s="1"/>
      <c r="H391" s="1">
        <f t="shared" si="37"/>
        <v>9.4502099311999519</v>
      </c>
      <c r="J391" s="1">
        <f t="shared" si="38"/>
        <v>0.50014966190393639</v>
      </c>
      <c r="L391" s="1">
        <f t="shared" si="39"/>
        <v>2.8662807316654816E-5</v>
      </c>
      <c r="M391" s="1">
        <f t="shared" si="40"/>
        <v>1.1458262438572426</v>
      </c>
    </row>
    <row r="392" spans="1:13" ht="16" customHeight="1" x14ac:dyDescent="0.35">
      <c r="A392" s="23">
        <v>39115</v>
      </c>
      <c r="B392" s="1">
        <v>389</v>
      </c>
      <c r="C392" s="18">
        <v>1448.39</v>
      </c>
      <c r="D392" s="1">
        <f t="shared" si="36"/>
        <v>1.6943994909885925E-3</v>
      </c>
      <c r="E392" s="1">
        <f t="shared" si="41"/>
        <v>2.5243166463592922E-5</v>
      </c>
      <c r="F392" s="1"/>
      <c r="G392" s="1"/>
      <c r="H392" s="1">
        <f t="shared" si="37"/>
        <v>10.473221733937523</v>
      </c>
      <c r="J392" s="1">
        <f t="shared" si="38"/>
        <v>0.50242578022622331</v>
      </c>
      <c r="L392" s="1">
        <f t="shared" si="39"/>
        <v>2.8709896350624012E-6</v>
      </c>
      <c r="M392" s="1">
        <f t="shared" si="40"/>
        <v>0.11373334003890122</v>
      </c>
    </row>
    <row r="393" spans="1:13" ht="16" customHeight="1" x14ac:dyDescent="0.35">
      <c r="A393" s="23">
        <v>39118</v>
      </c>
      <c r="B393" s="1">
        <v>390</v>
      </c>
      <c r="C393" s="18">
        <v>1446.99</v>
      </c>
      <c r="D393" s="1">
        <f t="shared" si="36"/>
        <v>-9.6659049013048343E-4</v>
      </c>
      <c r="E393" s="1">
        <f t="shared" si="41"/>
        <v>2.3843629117620136E-5</v>
      </c>
      <c r="F393" s="1"/>
      <c r="G393" s="1"/>
      <c r="H393" s="1">
        <f t="shared" si="37"/>
        <v>10.604809146454759</v>
      </c>
      <c r="J393" s="1">
        <f t="shared" si="38"/>
        <v>0.488299386827591</v>
      </c>
      <c r="L393" s="1">
        <f t="shared" si="39"/>
        <v>9.3429717561068822E-7</v>
      </c>
      <c r="M393" s="1">
        <f t="shared" si="40"/>
        <v>3.9184352809793314E-2</v>
      </c>
    </row>
    <row r="394" spans="1:13" ht="16" customHeight="1" x14ac:dyDescent="0.35">
      <c r="A394" s="23">
        <v>39119</v>
      </c>
      <c r="B394" s="1">
        <v>391</v>
      </c>
      <c r="C394" s="18">
        <v>1448</v>
      </c>
      <c r="D394" s="1">
        <f t="shared" si="36"/>
        <v>6.9800067726797765E-4</v>
      </c>
      <c r="E394" s="1">
        <f t="shared" si="41"/>
        <v>2.241048893328004E-5</v>
      </c>
      <c r="F394" s="1"/>
      <c r="G394" s="1"/>
      <c r="H394" s="1">
        <f t="shared" si="37"/>
        <v>10.68424141187462</v>
      </c>
      <c r="J394" s="1">
        <f t="shared" si="38"/>
        <v>0.47339717926155878</v>
      </c>
      <c r="L394" s="1">
        <f t="shared" si="39"/>
        <v>4.872049454665555E-7</v>
      </c>
      <c r="M394" s="1">
        <f t="shared" si="40"/>
        <v>2.1740040876263349E-2</v>
      </c>
    </row>
    <row r="395" spans="1:13" ht="16" customHeight="1" x14ac:dyDescent="0.35">
      <c r="A395" s="23">
        <v>39120</v>
      </c>
      <c r="B395" s="1">
        <v>392</v>
      </c>
      <c r="C395" s="18">
        <v>1450.02</v>
      </c>
      <c r="D395" s="1">
        <f t="shared" si="36"/>
        <v>1.3950276243093797E-3</v>
      </c>
      <c r="E395" s="1">
        <f t="shared" si="41"/>
        <v>2.1039032998416167E-5</v>
      </c>
      <c r="F395" s="1"/>
      <c r="G395" s="1"/>
      <c r="H395" s="1">
        <f t="shared" si="37"/>
        <v>10.676631534351573</v>
      </c>
      <c r="J395" s="1">
        <f t="shared" si="38"/>
        <v>0.45868325670789611</v>
      </c>
      <c r="L395" s="1">
        <f t="shared" si="39"/>
        <v>1.9461020725862715E-6</v>
      </c>
      <c r="M395" s="1">
        <f t="shared" si="40"/>
        <v>9.2499596950714205E-2</v>
      </c>
    </row>
    <row r="396" spans="1:13" ht="16" customHeight="1" x14ac:dyDescent="0.35">
      <c r="A396" s="23">
        <v>39121</v>
      </c>
      <c r="B396" s="1">
        <v>393</v>
      </c>
      <c r="C396" s="18">
        <v>1448.31</v>
      </c>
      <c r="D396" s="1">
        <f t="shared" si="36"/>
        <v>-1.1792940787023879E-3</v>
      </c>
      <c r="E396" s="1">
        <f t="shared" si="41"/>
        <v>1.9844635596697939E-5</v>
      </c>
      <c r="F396" s="1"/>
      <c r="G396" s="1"/>
      <c r="H396" s="1">
        <f t="shared" si="37"/>
        <v>10.757495702507246</v>
      </c>
      <c r="J396" s="1">
        <f t="shared" si="38"/>
        <v>0.44547318209627318</v>
      </c>
      <c r="L396" s="1">
        <f t="shared" si="39"/>
        <v>1.390734524062514E-6</v>
      </c>
      <c r="M396" s="1">
        <f t="shared" si="40"/>
        <v>7.0081131864871637E-2</v>
      </c>
    </row>
    <row r="397" spans="1:13" ht="16" customHeight="1" x14ac:dyDescent="0.35">
      <c r="A397" s="23">
        <v>39122</v>
      </c>
      <c r="B397" s="1">
        <v>394</v>
      </c>
      <c r="C397" s="18">
        <v>1438.06</v>
      </c>
      <c r="D397" s="1">
        <f t="shared" si="36"/>
        <v>-7.0772141323335478E-3</v>
      </c>
      <c r="E397" s="1">
        <f t="shared" si="41"/>
        <v>1.869021401635783E-5</v>
      </c>
      <c r="F397" s="1"/>
      <c r="G397" s="1"/>
      <c r="H397" s="1">
        <f t="shared" si="37"/>
        <v>8.2076610291445302</v>
      </c>
      <c r="J397" s="1">
        <f t="shared" si="38"/>
        <v>0.43232180162880784</v>
      </c>
      <c r="L397" s="1">
        <f t="shared" si="39"/>
        <v>5.0086959874901691E-5</v>
      </c>
      <c r="M397" s="1">
        <f t="shared" si="40"/>
        <v>2.6798494565693667</v>
      </c>
    </row>
    <row r="398" spans="1:13" ht="16" customHeight="1" x14ac:dyDescent="0.35">
      <c r="A398" s="23">
        <v>39125</v>
      </c>
      <c r="B398" s="1">
        <v>395</v>
      </c>
      <c r="C398" s="18">
        <v>1433.37</v>
      </c>
      <c r="D398" s="1">
        <f t="shared" si="36"/>
        <v>-3.2613381917305641E-3</v>
      </c>
      <c r="E398" s="1">
        <f t="shared" si="41"/>
        <v>2.0654301762839972E-5</v>
      </c>
      <c r="F398" s="1"/>
      <c r="G398" s="1"/>
      <c r="H398" s="1">
        <f t="shared" si="37"/>
        <v>10.272617861277881</v>
      </c>
      <c r="J398" s="1">
        <f t="shared" si="38"/>
        <v>0.45447004040794559</v>
      </c>
      <c r="L398" s="1">
        <f t="shared" si="39"/>
        <v>1.0636326800840386E-5</v>
      </c>
      <c r="M398" s="1">
        <f t="shared" si="40"/>
        <v>0.51496908116141948</v>
      </c>
    </row>
    <row r="399" spans="1:13" ht="16" customHeight="1" x14ac:dyDescent="0.35">
      <c r="A399" s="23">
        <v>39126</v>
      </c>
      <c r="B399" s="1">
        <v>396</v>
      </c>
      <c r="C399" s="18">
        <v>1444.26</v>
      </c>
      <c r="D399" s="1">
        <f t="shared" si="36"/>
        <v>7.597480064463538E-3</v>
      </c>
      <c r="E399" s="1">
        <f t="shared" si="41"/>
        <v>2.0027606819482527E-5</v>
      </c>
      <c r="F399" s="1"/>
      <c r="G399" s="1"/>
      <c r="H399" s="1">
        <f t="shared" si="37"/>
        <v>7.9362920189480919</v>
      </c>
      <c r="J399" s="1">
        <f t="shared" si="38"/>
        <v>0.44752214268662199</v>
      </c>
      <c r="L399" s="1">
        <f t="shared" si="39"/>
        <v>5.7721703329920886E-5</v>
      </c>
      <c r="M399" s="1">
        <f t="shared" si="40"/>
        <v>2.8821068762828999</v>
      </c>
    </row>
    <row r="400" spans="1:13" ht="16" customHeight="1" x14ac:dyDescent="0.35">
      <c r="A400" s="23">
        <v>39127</v>
      </c>
      <c r="B400" s="1">
        <v>397</v>
      </c>
      <c r="C400" s="18">
        <v>1455.3</v>
      </c>
      <c r="D400" s="1">
        <f t="shared" si="36"/>
        <v>7.6440530098458477E-3</v>
      </c>
      <c r="E400" s="1">
        <f t="shared" si="41"/>
        <v>2.2385638234726174E-5</v>
      </c>
      <c r="F400" s="1"/>
      <c r="G400" s="1"/>
      <c r="H400" s="1">
        <f t="shared" si="37"/>
        <v>8.0968662294208578</v>
      </c>
      <c r="J400" s="1">
        <f t="shared" si="38"/>
        <v>0.47313463448289406</v>
      </c>
      <c r="L400" s="1">
        <f t="shared" si="39"/>
        <v>5.843154641733336E-5</v>
      </c>
      <c r="M400" s="1">
        <f t="shared" si="40"/>
        <v>2.6102247255425688</v>
      </c>
    </row>
    <row r="401" spans="1:13" ht="16" customHeight="1" x14ac:dyDescent="0.35">
      <c r="A401" s="23">
        <v>39128</v>
      </c>
      <c r="B401" s="1">
        <v>398</v>
      </c>
      <c r="C401" s="18">
        <v>1456.81</v>
      </c>
      <c r="D401" s="1">
        <f t="shared" si="36"/>
        <v>1.03758675187246E-3</v>
      </c>
      <c r="E401" s="1">
        <f t="shared" si="41"/>
        <v>2.4640563853172501E-5</v>
      </c>
      <c r="F401" s="1"/>
      <c r="G401" s="1"/>
      <c r="H401" s="1">
        <f t="shared" si="37"/>
        <v>10.567424911233973</v>
      </c>
      <c r="J401" s="1">
        <f t="shared" si="38"/>
        <v>0.49639262538007656</v>
      </c>
      <c r="L401" s="1">
        <f t="shared" si="39"/>
        <v>1.0765862676612418E-6</v>
      </c>
      <c r="M401" s="1">
        <f t="shared" si="40"/>
        <v>4.3691624675326987E-2</v>
      </c>
    </row>
    <row r="402" spans="1:13" ht="16" customHeight="1" x14ac:dyDescent="0.35">
      <c r="A402" s="23">
        <v>39129</v>
      </c>
      <c r="B402" s="1">
        <v>399</v>
      </c>
      <c r="C402" s="18">
        <v>1455.54</v>
      </c>
      <c r="D402" s="1">
        <f t="shared" si="36"/>
        <v>-8.7176776655842683E-4</v>
      </c>
      <c r="E402" s="1">
        <f t="shared" si="41"/>
        <v>2.3166470969706104E-5</v>
      </c>
      <c r="F402" s="1"/>
      <c r="G402" s="1"/>
      <c r="H402" s="1">
        <f t="shared" si="37"/>
        <v>10.639999413735582</v>
      </c>
      <c r="J402" s="1">
        <f t="shared" si="38"/>
        <v>0.48131560300603293</v>
      </c>
      <c r="L402" s="1">
        <f t="shared" si="39"/>
        <v>7.5997903881026781E-7</v>
      </c>
      <c r="M402" s="1">
        <f t="shared" si="40"/>
        <v>3.2805127712549009E-2</v>
      </c>
    </row>
    <row r="403" spans="1:13" ht="16" customHeight="1" x14ac:dyDescent="0.35">
      <c r="A403" s="23">
        <v>39133</v>
      </c>
      <c r="B403" s="1">
        <v>400</v>
      </c>
      <c r="C403" s="18">
        <v>1459.68</v>
      </c>
      <c r="D403" s="1">
        <f t="shared" si="36"/>
        <v>2.844305206315251E-3</v>
      </c>
      <c r="E403" s="1">
        <f t="shared" si="41"/>
        <v>2.1764786972217946E-5</v>
      </c>
      <c r="F403" s="1"/>
      <c r="G403" s="1"/>
      <c r="H403" s="1">
        <f t="shared" si="37"/>
        <v>10.363512539805381</v>
      </c>
      <c r="J403" s="1">
        <f t="shared" si="38"/>
        <v>0.46652745870117807</v>
      </c>
      <c r="L403" s="1">
        <f t="shared" si="39"/>
        <v>8.090072106672042E-6</v>
      </c>
      <c r="M403" s="1">
        <f t="shared" si="40"/>
        <v>0.37170463083322436</v>
      </c>
    </row>
    <row r="404" spans="1:13" ht="16" customHeight="1" x14ac:dyDescent="0.35">
      <c r="A404" s="23">
        <v>39134</v>
      </c>
      <c r="B404" s="1">
        <v>401</v>
      </c>
      <c r="C404" s="18">
        <v>1457.63</v>
      </c>
      <c r="D404" s="1">
        <f t="shared" si="36"/>
        <v>-1.4044174065548302E-3</v>
      </c>
      <c r="E404" s="1">
        <f t="shared" si="41"/>
        <v>2.0909337174169941E-5</v>
      </c>
      <c r="F404" s="1"/>
      <c r="G404" s="1"/>
      <c r="H404" s="1">
        <f t="shared" si="37"/>
        <v>10.680984242984223</v>
      </c>
      <c r="J404" s="1">
        <f t="shared" si="38"/>
        <v>0.45726728697961699</v>
      </c>
      <c r="L404" s="1">
        <f t="shared" si="39"/>
        <v>1.9723882518341951E-6</v>
      </c>
      <c r="M404" s="1">
        <f t="shared" si="40"/>
        <v>9.4330501029499747E-2</v>
      </c>
    </row>
    <row r="405" spans="1:13" ht="16" customHeight="1" x14ac:dyDescent="0.35">
      <c r="A405" s="23">
        <v>39135</v>
      </c>
      <c r="B405" s="1">
        <v>402</v>
      </c>
      <c r="C405" s="18">
        <v>1456.38</v>
      </c>
      <c r="D405" s="1">
        <f t="shared" si="36"/>
        <v>-8.5755644436516802E-4</v>
      </c>
      <c r="E405" s="1">
        <f t="shared" si="41"/>
        <v>1.9724697546174979E-5</v>
      </c>
      <c r="F405" s="1"/>
      <c r="G405" s="1"/>
      <c r="H405" s="1">
        <f t="shared" si="37"/>
        <v>10.796355662049876</v>
      </c>
      <c r="J405" s="1">
        <f t="shared" si="38"/>
        <v>0.44412495478384206</v>
      </c>
      <c r="L405" s="1">
        <f t="shared" si="39"/>
        <v>7.3540305527222956E-7</v>
      </c>
      <c r="M405" s="1">
        <f t="shared" si="40"/>
        <v>3.7283362827271294E-2</v>
      </c>
    </row>
    <row r="406" spans="1:13" ht="16" customHeight="1" x14ac:dyDescent="0.35">
      <c r="A406" s="23">
        <v>39136</v>
      </c>
      <c r="B406" s="1">
        <v>403</v>
      </c>
      <c r="C406" s="18">
        <v>1451.19</v>
      </c>
      <c r="D406" s="1">
        <f t="shared" si="36"/>
        <v>-3.5636303711943686E-3</v>
      </c>
      <c r="E406" s="1">
        <f t="shared" si="41"/>
        <v>1.8536783333919966E-5</v>
      </c>
      <c r="F406" s="1"/>
      <c r="G406" s="1"/>
      <c r="H406" s="1">
        <f t="shared" si="37"/>
        <v>10.210658304198837</v>
      </c>
      <c r="J406" s="1">
        <f t="shared" si="38"/>
        <v>0.43054364858768929</v>
      </c>
      <c r="L406" s="1">
        <f t="shared" si="39"/>
        <v>1.2699461422498914E-5</v>
      </c>
      <c r="M406" s="1">
        <f t="shared" si="40"/>
        <v>0.68509520739018981</v>
      </c>
    </row>
    <row r="407" spans="1:13" ht="16" customHeight="1" x14ac:dyDescent="0.35">
      <c r="A407" s="23">
        <v>39139</v>
      </c>
      <c r="B407" s="1">
        <v>404</v>
      </c>
      <c r="C407" s="18">
        <v>1449.37</v>
      </c>
      <c r="D407" s="1">
        <f t="shared" si="36"/>
        <v>-1.2541431514826891E-3</v>
      </c>
      <c r="E407" s="1">
        <f t="shared" si="41"/>
        <v>1.817161770528607E-5</v>
      </c>
      <c r="F407" s="1"/>
      <c r="G407" s="1"/>
      <c r="H407" s="1">
        <f t="shared" si="37"/>
        <v>10.829092959844798</v>
      </c>
      <c r="J407" s="1">
        <f t="shared" si="38"/>
        <v>0.42628180474055039</v>
      </c>
      <c r="L407" s="1">
        <f t="shared" si="39"/>
        <v>1.5728750444109314E-6</v>
      </c>
      <c r="M407" s="1">
        <f t="shared" si="40"/>
        <v>8.6556688013163879E-2</v>
      </c>
    </row>
    <row r="408" spans="1:13" ht="16" customHeight="1" x14ac:dyDescent="0.35">
      <c r="A408" s="23">
        <v>39140</v>
      </c>
      <c r="B408" s="1">
        <v>405</v>
      </c>
      <c r="C408" s="18">
        <v>1399.04</v>
      </c>
      <c r="D408" s="1">
        <f t="shared" si="36"/>
        <v>-3.4725432429262321E-2</v>
      </c>
      <c r="E408" s="1">
        <f t="shared" si="41"/>
        <v>1.7133249359275985E-5</v>
      </c>
      <c r="F408" s="1"/>
      <c r="G408" s="1"/>
      <c r="H408" s="1">
        <f t="shared" si="37"/>
        <v>-59.406535769715433</v>
      </c>
      <c r="J408" s="1">
        <f t="shared" si="38"/>
        <v>0.41392329433454195</v>
      </c>
      <c r="L408" s="1">
        <f t="shared" si="39"/>
        <v>1.2058556573992633E-3</v>
      </c>
      <c r="M408" s="1">
        <f t="shared" si="40"/>
        <v>70.381025345108284</v>
      </c>
    </row>
    <row r="409" spans="1:13" ht="16" customHeight="1" x14ac:dyDescent="0.35">
      <c r="A409" s="23">
        <v>39141</v>
      </c>
      <c r="B409" s="1">
        <v>406</v>
      </c>
      <c r="C409" s="18">
        <v>1406.82</v>
      </c>
      <c r="D409" s="1">
        <f t="shared" si="36"/>
        <v>5.5609560841719842E-3</v>
      </c>
      <c r="E409" s="1">
        <f t="shared" si="41"/>
        <v>9.1496214429579175E-5</v>
      </c>
      <c r="F409" s="1"/>
      <c r="G409" s="1"/>
      <c r="H409" s="1">
        <f t="shared" si="37"/>
        <v>8.9612292208456523</v>
      </c>
      <c r="J409" s="1">
        <f t="shared" si="38"/>
        <v>0.95653653578720754</v>
      </c>
      <c r="L409" s="1">
        <f t="shared" si="39"/>
        <v>3.0924232570089405E-5</v>
      </c>
      <c r="M409" s="1">
        <f t="shared" si="40"/>
        <v>0.33798373804733201</v>
      </c>
    </row>
    <row r="410" spans="1:13" ht="16" customHeight="1" x14ac:dyDescent="0.35">
      <c r="A410" s="23">
        <v>39142</v>
      </c>
      <c r="B410" s="1">
        <v>407</v>
      </c>
      <c r="C410" s="18">
        <v>1403.17</v>
      </c>
      <c r="D410" s="1">
        <f t="shared" si="36"/>
        <v>-2.5945039166345826E-3</v>
      </c>
      <c r="E410" s="1">
        <f t="shared" si="41"/>
        <v>8.7707010036029332E-5</v>
      </c>
      <c r="F410" s="1"/>
      <c r="G410" s="1"/>
      <c r="H410" s="1">
        <f t="shared" si="37"/>
        <v>9.2647594417783914</v>
      </c>
      <c r="J410" s="1">
        <f t="shared" si="38"/>
        <v>0.93652020819643467</v>
      </c>
      <c r="L410" s="1">
        <f t="shared" si="39"/>
        <v>6.7314505734321893E-6</v>
      </c>
      <c r="M410" s="1">
        <f t="shared" si="40"/>
        <v>7.6749288006363048E-2</v>
      </c>
    </row>
    <row r="411" spans="1:13" ht="16" customHeight="1" x14ac:dyDescent="0.35">
      <c r="A411" s="23">
        <v>39143</v>
      </c>
      <c r="B411" s="1">
        <v>408</v>
      </c>
      <c r="C411" s="18">
        <v>1387.17</v>
      </c>
      <c r="D411" s="1">
        <f t="shared" si="36"/>
        <v>-1.1402752339345909E-2</v>
      </c>
      <c r="E411" s="1">
        <f t="shared" si="41"/>
        <v>8.2641418053293843E-5</v>
      </c>
      <c r="F411" s="1"/>
      <c r="G411" s="1"/>
      <c r="H411" s="1">
        <f t="shared" si="37"/>
        <v>7.8276630560164602</v>
      </c>
      <c r="J411" s="1">
        <f t="shared" si="38"/>
        <v>0.90907325366712788</v>
      </c>
      <c r="L411" s="1">
        <f t="shared" si="39"/>
        <v>1.3002276091245862E-4</v>
      </c>
      <c r="M411" s="1">
        <f t="shared" si="40"/>
        <v>1.5733365178778693</v>
      </c>
    </row>
    <row r="412" spans="1:13" ht="16" customHeight="1" x14ac:dyDescent="0.35">
      <c r="A412" s="23">
        <v>39146</v>
      </c>
      <c r="B412" s="1">
        <v>409</v>
      </c>
      <c r="C412" s="18">
        <v>1374.12</v>
      </c>
      <c r="D412" s="1">
        <f t="shared" si="36"/>
        <v>-9.407642898851749E-3</v>
      </c>
      <c r="E412" s="1">
        <f t="shared" si="41"/>
        <v>8.5605455006067089E-5</v>
      </c>
      <c r="F412" s="1"/>
      <c r="G412" s="1"/>
      <c r="H412" s="1">
        <f t="shared" si="37"/>
        <v>8.3319051807534006</v>
      </c>
      <c r="J412" s="1">
        <f t="shared" si="38"/>
        <v>0.92523216008776454</v>
      </c>
      <c r="L412" s="1">
        <f t="shared" si="39"/>
        <v>8.850374491231574E-5</v>
      </c>
      <c r="M412" s="1">
        <f t="shared" si="40"/>
        <v>1.0338563693872458</v>
      </c>
    </row>
    <row r="413" spans="1:13" ht="16" customHeight="1" x14ac:dyDescent="0.35">
      <c r="A413" s="23">
        <v>39147</v>
      </c>
      <c r="B413" s="1">
        <v>410</v>
      </c>
      <c r="C413" s="18">
        <v>1395.41</v>
      </c>
      <c r="D413" s="1">
        <f t="shared" si="36"/>
        <v>1.5493552237068227E-2</v>
      </c>
      <c r="E413" s="1">
        <f t="shared" si="41"/>
        <v>8.5786763467659354E-5</v>
      </c>
      <c r="F413" s="1"/>
      <c r="G413" s="1"/>
      <c r="H413" s="1">
        <f t="shared" si="37"/>
        <v>6.565426725280969</v>
      </c>
      <c r="J413" s="1">
        <f t="shared" si="38"/>
        <v>0.92621144166793434</v>
      </c>
      <c r="L413" s="1">
        <f t="shared" si="39"/>
        <v>2.4005016092276186E-4</v>
      </c>
      <c r="M413" s="1">
        <f t="shared" si="40"/>
        <v>2.7982191100292306</v>
      </c>
    </row>
    <row r="414" spans="1:13" ht="16" customHeight="1" x14ac:dyDescent="0.35">
      <c r="A414" s="23">
        <v>39148</v>
      </c>
      <c r="B414" s="1">
        <v>411</v>
      </c>
      <c r="C414" s="18">
        <v>1391.97</v>
      </c>
      <c r="D414" s="1">
        <f t="shared" si="36"/>
        <v>-2.4652252742921824E-3</v>
      </c>
      <c r="E414" s="1">
        <f t="shared" si="41"/>
        <v>9.5437026269968867E-5</v>
      </c>
      <c r="F414" s="1"/>
      <c r="G414" s="1"/>
      <c r="H414" s="1">
        <f t="shared" si="37"/>
        <v>9.1933649255974679</v>
      </c>
      <c r="J414" s="1">
        <f t="shared" si="38"/>
        <v>0.97691875951876805</v>
      </c>
      <c r="L414" s="1">
        <f t="shared" si="39"/>
        <v>6.0773356530089657E-6</v>
      </c>
      <c r="M414" s="1">
        <f t="shared" si="40"/>
        <v>6.3679013172703164E-2</v>
      </c>
    </row>
    <row r="415" spans="1:13" ht="16" customHeight="1" x14ac:dyDescent="0.35">
      <c r="A415" s="23">
        <v>39149</v>
      </c>
      <c r="B415" s="1">
        <v>412</v>
      </c>
      <c r="C415" s="18">
        <v>1401.89</v>
      </c>
      <c r="D415" s="1">
        <f t="shared" si="36"/>
        <v>7.1265903719189873E-3</v>
      </c>
      <c r="E415" s="1">
        <f t="shared" si="41"/>
        <v>8.9846947789830919E-5</v>
      </c>
      <c r="F415" s="1"/>
      <c r="G415" s="1"/>
      <c r="H415" s="1">
        <f t="shared" si="37"/>
        <v>8.7521272818838085</v>
      </c>
      <c r="J415" s="1">
        <f t="shared" si="38"/>
        <v>0.94787629883772762</v>
      </c>
      <c r="L415" s="1">
        <f t="shared" si="39"/>
        <v>5.078829032912841E-5</v>
      </c>
      <c r="M415" s="1">
        <f t="shared" si="40"/>
        <v>0.56527563349098819</v>
      </c>
    </row>
    <row r="416" spans="1:13" ht="16" customHeight="1" x14ac:dyDescent="0.35">
      <c r="A416" s="23">
        <v>39150</v>
      </c>
      <c r="B416" s="1">
        <v>413</v>
      </c>
      <c r="C416" s="18">
        <v>1402.84</v>
      </c>
      <c r="D416" s="1">
        <f t="shared" si="36"/>
        <v>6.7765659217186656E-4</v>
      </c>
      <c r="E416" s="1">
        <f t="shared" si="41"/>
        <v>8.7403553469341704E-5</v>
      </c>
      <c r="F416" s="1"/>
      <c r="G416" s="1"/>
      <c r="H416" s="1">
        <f t="shared" si="37"/>
        <v>9.3397206164459821</v>
      </c>
      <c r="J416" s="1">
        <f t="shared" si="38"/>
        <v>0.93489867616411615</v>
      </c>
      <c r="L416" s="1">
        <f t="shared" si="39"/>
        <v>4.5921845691398748E-7</v>
      </c>
      <c r="M416" s="1">
        <f t="shared" si="40"/>
        <v>5.2540021393416942E-3</v>
      </c>
    </row>
    <row r="417" spans="1:13" ht="16" customHeight="1" x14ac:dyDescent="0.35">
      <c r="A417" s="23">
        <v>39153</v>
      </c>
      <c r="B417" s="1">
        <v>414</v>
      </c>
      <c r="C417" s="18">
        <v>1406.6</v>
      </c>
      <c r="D417" s="1">
        <f t="shared" si="36"/>
        <v>2.6802771520629516E-3</v>
      </c>
      <c r="E417" s="1">
        <f t="shared" si="41"/>
        <v>8.1964572506367878E-5</v>
      </c>
      <c r="F417" s="1"/>
      <c r="G417" s="1"/>
      <c r="H417" s="1">
        <f t="shared" si="37"/>
        <v>9.3215772186375148</v>
      </c>
      <c r="J417" s="1">
        <f t="shared" si="38"/>
        <v>0.90534287707126682</v>
      </c>
      <c r="L417" s="1">
        <f t="shared" si="39"/>
        <v>7.1838856118706867E-6</v>
      </c>
      <c r="M417" s="1">
        <f t="shared" si="40"/>
        <v>8.7646228025072256E-2</v>
      </c>
    </row>
    <row r="418" spans="1:13" ht="16" customHeight="1" x14ac:dyDescent="0.35">
      <c r="A418" s="23">
        <v>39154</v>
      </c>
      <c r="B418" s="1">
        <v>415</v>
      </c>
      <c r="C418" s="18">
        <v>1377.95</v>
      </c>
      <c r="D418" s="1">
        <f t="shared" si="36"/>
        <v>-2.0368263898762878E-2</v>
      </c>
      <c r="E418" s="1">
        <f t="shared" si="41"/>
        <v>7.728651346595841E-5</v>
      </c>
      <c r="F418" s="1"/>
      <c r="G418" s="1"/>
      <c r="H418" s="1">
        <f t="shared" si="37"/>
        <v>4.1000923994296183</v>
      </c>
      <c r="J418" s="1">
        <f t="shared" si="38"/>
        <v>0.87912748487325998</v>
      </c>
      <c r="L418" s="1">
        <f t="shared" si="39"/>
        <v>4.1486617424964716E-4</v>
      </c>
      <c r="M418" s="1">
        <f t="shared" si="40"/>
        <v>5.3678986882022954</v>
      </c>
    </row>
    <row r="419" spans="1:13" ht="16" customHeight="1" x14ac:dyDescent="0.35">
      <c r="A419" s="23">
        <v>39155</v>
      </c>
      <c r="B419" s="1">
        <v>416</v>
      </c>
      <c r="C419" s="18">
        <v>1387.17</v>
      </c>
      <c r="D419" s="1">
        <f t="shared" si="36"/>
        <v>6.6910990964839266E-3</v>
      </c>
      <c r="E419" s="1">
        <f t="shared" si="41"/>
        <v>9.8404500603673574E-5</v>
      </c>
      <c r="F419" s="1"/>
      <c r="G419" s="1"/>
      <c r="H419" s="1">
        <f t="shared" si="37"/>
        <v>8.7714569490964802</v>
      </c>
      <c r="J419" s="1">
        <f t="shared" si="38"/>
        <v>0.99199042638360968</v>
      </c>
      <c r="L419" s="1">
        <f t="shared" si="39"/>
        <v>4.4770807118968021E-5</v>
      </c>
      <c r="M419" s="1">
        <f t="shared" si="40"/>
        <v>0.45496706801331671</v>
      </c>
    </row>
    <row r="420" spans="1:13" ht="16" customHeight="1" x14ac:dyDescent="0.35">
      <c r="A420" s="23">
        <v>39156</v>
      </c>
      <c r="B420" s="1">
        <v>417</v>
      </c>
      <c r="C420" s="18">
        <v>1392.28</v>
      </c>
      <c r="D420" s="1">
        <f t="shared" si="36"/>
        <v>3.6837590201632821E-3</v>
      </c>
      <c r="E420" s="1">
        <f t="shared" si="41"/>
        <v>9.504933505095999E-5</v>
      </c>
      <c r="F420" s="1"/>
      <c r="G420" s="1"/>
      <c r="H420" s="1">
        <f t="shared" si="37"/>
        <v>9.1183456741823665</v>
      </c>
      <c r="J420" s="1">
        <f t="shared" si="38"/>
        <v>0.97493248510325048</v>
      </c>
      <c r="L420" s="1">
        <f t="shared" si="39"/>
        <v>1.3570080518634344E-5</v>
      </c>
      <c r="M420" s="1">
        <f t="shared" si="40"/>
        <v>0.142768810653529</v>
      </c>
    </row>
    <row r="421" spans="1:13" ht="16" customHeight="1" x14ac:dyDescent="0.35">
      <c r="A421" s="23">
        <v>39157</v>
      </c>
      <c r="B421" s="1">
        <v>418</v>
      </c>
      <c r="C421" s="18">
        <v>1386.95</v>
      </c>
      <c r="D421" s="1">
        <f t="shared" si="36"/>
        <v>-3.8282529376274365E-3</v>
      </c>
      <c r="E421" s="1">
        <f t="shared" si="41"/>
        <v>8.9952233391429523E-5</v>
      </c>
      <c r="F421" s="1"/>
      <c r="G421" s="1"/>
      <c r="H421" s="1">
        <f t="shared" si="37"/>
        <v>9.1533061802076041</v>
      </c>
      <c r="J421" s="1">
        <f t="shared" si="38"/>
        <v>0.94843151250593483</v>
      </c>
      <c r="L421" s="1">
        <f t="shared" si="39"/>
        <v>1.4655520554453097E-5</v>
      </c>
      <c r="M421" s="1">
        <f t="shared" si="40"/>
        <v>0.16292558841401092</v>
      </c>
    </row>
    <row r="422" spans="1:13" ht="16" customHeight="1" x14ac:dyDescent="0.35">
      <c r="A422" s="23">
        <v>39160</v>
      </c>
      <c r="B422" s="1">
        <v>419</v>
      </c>
      <c r="C422" s="18">
        <v>1402.06</v>
      </c>
      <c r="D422" s="1">
        <f t="shared" si="36"/>
        <v>1.0894408594397708E-2</v>
      </c>
      <c r="E422" s="1">
        <f t="shared" si="41"/>
        <v>8.5241893291223075E-5</v>
      </c>
      <c r="F422" s="1"/>
      <c r="G422" s="1"/>
      <c r="H422" s="1">
        <f t="shared" si="37"/>
        <v>7.9776489045047692</v>
      </c>
      <c r="J422" s="1">
        <f t="shared" si="38"/>
        <v>0.92326536429795247</v>
      </c>
      <c r="L422" s="1">
        <f t="shared" si="39"/>
        <v>1.1868813862168664E-4</v>
      </c>
      <c r="M422" s="1">
        <f t="shared" si="40"/>
        <v>1.3923686351756261</v>
      </c>
    </row>
    <row r="423" spans="1:13" ht="16" customHeight="1" x14ac:dyDescent="0.35">
      <c r="A423" s="23">
        <v>39161</v>
      </c>
      <c r="B423" s="1">
        <v>420</v>
      </c>
      <c r="C423" s="18">
        <v>1410.94</v>
      </c>
      <c r="D423" s="1">
        <f t="shared" si="36"/>
        <v>6.3335377943883357E-3</v>
      </c>
      <c r="E423" s="1">
        <f t="shared" si="41"/>
        <v>8.7334191675118256E-5</v>
      </c>
      <c r="F423" s="1"/>
      <c r="G423" s="1"/>
      <c r="H423" s="1">
        <f t="shared" si="37"/>
        <v>8.8864558419180071</v>
      </c>
      <c r="J423" s="1">
        <f t="shared" si="38"/>
        <v>0.93452764365276142</v>
      </c>
      <c r="L423" s="1">
        <f t="shared" si="39"/>
        <v>4.0113700992945467E-5</v>
      </c>
      <c r="M423" s="1">
        <f t="shared" si="40"/>
        <v>0.45931267266052878</v>
      </c>
    </row>
    <row r="424" spans="1:13" ht="16" customHeight="1" x14ac:dyDescent="0.35">
      <c r="A424" s="23">
        <v>39162</v>
      </c>
      <c r="B424" s="1">
        <v>421</v>
      </c>
      <c r="C424" s="18">
        <v>1435.04</v>
      </c>
      <c r="D424" s="1">
        <f t="shared" si="36"/>
        <v>1.7080811373977565E-2</v>
      </c>
      <c r="E424" s="1">
        <f t="shared" si="41"/>
        <v>8.4380217159746906E-5</v>
      </c>
      <c r="F424" s="1"/>
      <c r="G424" s="1"/>
      <c r="H424" s="1">
        <f t="shared" si="37"/>
        <v>5.9225647981209768</v>
      </c>
      <c r="J424" s="1">
        <f t="shared" si="38"/>
        <v>0.91858705172534905</v>
      </c>
      <c r="L424" s="1">
        <f t="shared" si="39"/>
        <v>2.9175411719340139E-4</v>
      </c>
      <c r="M424" s="1">
        <f t="shared" si="40"/>
        <v>3.4576127795577776</v>
      </c>
    </row>
    <row r="425" spans="1:13" ht="16" customHeight="1" x14ac:dyDescent="0.35">
      <c r="A425" s="23">
        <v>39163</v>
      </c>
      <c r="B425" s="1">
        <v>422</v>
      </c>
      <c r="C425" s="18">
        <v>1434.54</v>
      </c>
      <c r="D425" s="1">
        <f t="shared" si="36"/>
        <v>-3.4842234362805221E-4</v>
      </c>
      <c r="E425" s="1">
        <f t="shared" si="41"/>
        <v>9.7352916235994531E-5</v>
      </c>
      <c r="F425" s="1"/>
      <c r="G425" s="1"/>
      <c r="H425" s="1">
        <f t="shared" si="37"/>
        <v>9.2359208802258053</v>
      </c>
      <c r="J425" s="1">
        <f t="shared" si="38"/>
        <v>0.98667581421657702</v>
      </c>
      <c r="L425" s="1">
        <f t="shared" si="39"/>
        <v>1.2139812953926448E-7</v>
      </c>
      <c r="M425" s="1">
        <f t="shared" si="40"/>
        <v>1.2469901697138854E-3</v>
      </c>
    </row>
    <row r="426" spans="1:13" ht="16" customHeight="1" x14ac:dyDescent="0.35">
      <c r="A426" s="23">
        <v>39164</v>
      </c>
      <c r="B426" s="1">
        <v>423</v>
      </c>
      <c r="C426" s="18">
        <v>1436.11</v>
      </c>
      <c r="D426" s="1">
        <f t="shared" si="36"/>
        <v>1.094427481980242E-3</v>
      </c>
      <c r="E426" s="1">
        <f t="shared" si="41"/>
        <v>9.1270399463550832E-5</v>
      </c>
      <c r="F426" s="1"/>
      <c r="G426" s="1"/>
      <c r="H426" s="1">
        <f t="shared" si="37"/>
        <v>9.2885607053579324</v>
      </c>
      <c r="J426" s="1">
        <f t="shared" si="38"/>
        <v>0.95535542843253274</v>
      </c>
      <c r="L426" s="1">
        <f t="shared" si="39"/>
        <v>1.197771513313613E-6</v>
      </c>
      <c r="M426" s="1">
        <f t="shared" si="40"/>
        <v>1.3123329363666777E-2</v>
      </c>
    </row>
    <row r="427" spans="1:13" ht="16" customHeight="1" x14ac:dyDescent="0.35">
      <c r="A427" s="23">
        <v>39167</v>
      </c>
      <c r="B427" s="1">
        <v>424</v>
      </c>
      <c r="C427" s="18">
        <v>1437.5</v>
      </c>
      <c r="D427" s="1">
        <f t="shared" si="36"/>
        <v>9.6789243163831475E-4</v>
      </c>
      <c r="E427" s="1">
        <f t="shared" si="41"/>
        <v>8.5635721728235026E-5</v>
      </c>
      <c r="F427" s="1"/>
      <c r="G427" s="1"/>
      <c r="H427" s="1">
        <f t="shared" si="37"/>
        <v>9.3544685078003198</v>
      </c>
      <c r="J427" s="1">
        <f t="shared" si="38"/>
        <v>0.92539570848494335</v>
      </c>
      <c r="L427" s="1">
        <f t="shared" si="39"/>
        <v>9.3681575922272982E-7</v>
      </c>
      <c r="M427" s="1">
        <f t="shared" si="40"/>
        <v>1.0939544156534522E-2</v>
      </c>
    </row>
    <row r="428" spans="1:13" ht="16" customHeight="1" x14ac:dyDescent="0.35">
      <c r="A428" s="23">
        <v>39168</v>
      </c>
      <c r="B428" s="1">
        <v>425</v>
      </c>
      <c r="C428" s="18">
        <v>1428.61</v>
      </c>
      <c r="D428" s="1">
        <f t="shared" si="36"/>
        <v>-6.1843478260870258E-3</v>
      </c>
      <c r="E428" s="1">
        <f t="shared" si="41"/>
        <v>8.0337208178337606E-5</v>
      </c>
      <c r="F428" s="1"/>
      <c r="G428" s="1"/>
      <c r="H428" s="1">
        <f t="shared" si="37"/>
        <v>8.9532073892372015</v>
      </c>
      <c r="J428" s="1">
        <f t="shared" si="38"/>
        <v>0.89631025977803913</v>
      </c>
      <c r="L428" s="1">
        <f t="shared" si="39"/>
        <v>3.8246158034027324E-5</v>
      </c>
      <c r="M428" s="1">
        <f t="shared" si="40"/>
        <v>0.47607029048266264</v>
      </c>
    </row>
    <row r="429" spans="1:13" ht="16" customHeight="1" x14ac:dyDescent="0.35">
      <c r="A429" s="23">
        <v>39169</v>
      </c>
      <c r="B429" s="1">
        <v>426</v>
      </c>
      <c r="C429" s="18">
        <v>1417.23</v>
      </c>
      <c r="D429" s="1">
        <f t="shared" si="36"/>
        <v>-7.9657849238069754E-3</v>
      </c>
      <c r="E429" s="1">
        <f t="shared" si="41"/>
        <v>7.7704116322338507E-5</v>
      </c>
      <c r="F429" s="1"/>
      <c r="G429" s="1"/>
      <c r="H429" s="1">
        <f t="shared" si="37"/>
        <v>8.645995271661425</v>
      </c>
      <c r="J429" s="1">
        <f t="shared" si="38"/>
        <v>0.88149938356381452</v>
      </c>
      <c r="L429" s="1">
        <f t="shared" si="39"/>
        <v>6.3453729452350496E-5</v>
      </c>
      <c r="M429" s="1">
        <f t="shared" si="40"/>
        <v>0.81660705321101135</v>
      </c>
    </row>
    <row r="430" spans="1:13" ht="16" customHeight="1" x14ac:dyDescent="0.35">
      <c r="A430" s="23">
        <v>39170</v>
      </c>
      <c r="B430" s="1">
        <v>427</v>
      </c>
      <c r="C430" s="18">
        <v>1422.53</v>
      </c>
      <c r="D430" s="1">
        <f t="shared" si="36"/>
        <v>3.739689394099726E-3</v>
      </c>
      <c r="E430" s="1">
        <f t="shared" si="41"/>
        <v>7.6812654182915652E-5</v>
      </c>
      <c r="F430" s="1"/>
      <c r="G430" s="1"/>
      <c r="H430" s="1">
        <f t="shared" si="37"/>
        <v>9.2920712048118101</v>
      </c>
      <c r="J430" s="1">
        <f t="shared" si="38"/>
        <v>0.87642828675776796</v>
      </c>
      <c r="L430" s="1">
        <f t="shared" si="39"/>
        <v>1.3985276764341975E-5</v>
      </c>
      <c r="M430" s="1">
        <f t="shared" si="40"/>
        <v>0.18206995856488087</v>
      </c>
    </row>
    <row r="431" spans="1:13" ht="16" customHeight="1" x14ac:dyDescent="0.35">
      <c r="A431" s="23">
        <v>39171</v>
      </c>
      <c r="B431" s="1">
        <v>428</v>
      </c>
      <c r="C431" s="18">
        <v>1420.86</v>
      </c>
      <c r="D431" s="1">
        <f t="shared" si="36"/>
        <v>-1.1739646967024054E-3</v>
      </c>
      <c r="E431" s="1">
        <f t="shared" si="41"/>
        <v>7.2882358900487547E-5</v>
      </c>
      <c r="F431" s="1"/>
      <c r="G431" s="1"/>
      <c r="H431" s="1">
        <f t="shared" si="37"/>
        <v>9.5077541073588048</v>
      </c>
      <c r="J431" s="1">
        <f t="shared" si="38"/>
        <v>0.85371165448579611</v>
      </c>
      <c r="L431" s="1">
        <f t="shared" si="39"/>
        <v>1.3781931091035706E-6</v>
      </c>
      <c r="M431" s="1">
        <f t="shared" si="40"/>
        <v>1.8909831266374546E-2</v>
      </c>
    </row>
    <row r="432" spans="1:13" ht="16" customHeight="1" x14ac:dyDescent="0.35">
      <c r="A432" s="23">
        <v>39174</v>
      </c>
      <c r="B432" s="1">
        <v>429</v>
      </c>
      <c r="C432" s="18">
        <v>1424.55</v>
      </c>
      <c r="D432" s="1">
        <f t="shared" si="36"/>
        <v>2.597018706980318E-3</v>
      </c>
      <c r="E432" s="1">
        <f t="shared" si="41"/>
        <v>6.8409269348913292E-5</v>
      </c>
      <c r="F432" s="1"/>
      <c r="G432" s="1"/>
      <c r="H432" s="1">
        <f t="shared" si="37"/>
        <v>9.4914116951008047</v>
      </c>
      <c r="J432" s="1">
        <f t="shared" si="38"/>
        <v>0.82709896233107005</v>
      </c>
      <c r="L432" s="1">
        <f t="shared" si="39"/>
        <v>6.7445061644057232E-6</v>
      </c>
      <c r="M432" s="1">
        <f t="shared" si="40"/>
        <v>9.8590530619559413E-2</v>
      </c>
    </row>
    <row r="433" spans="1:13" ht="16" customHeight="1" x14ac:dyDescent="0.35">
      <c r="A433" s="23">
        <v>39175</v>
      </c>
      <c r="B433" s="1">
        <v>430</v>
      </c>
      <c r="C433" s="18">
        <v>1437.77</v>
      </c>
      <c r="D433" s="1">
        <f t="shared" si="36"/>
        <v>9.2801235477870392E-3</v>
      </c>
      <c r="E433" s="1">
        <f t="shared" si="41"/>
        <v>6.4551703781255711E-5</v>
      </c>
      <c r="F433" s="1"/>
      <c r="G433" s="1"/>
      <c r="H433" s="1">
        <f t="shared" si="37"/>
        <v>8.3139089573779721</v>
      </c>
      <c r="J433" s="1">
        <f t="shared" si="38"/>
        <v>0.80344074941003407</v>
      </c>
      <c r="L433" s="1">
        <f t="shared" si="39"/>
        <v>8.6120693062191508E-5</v>
      </c>
      <c r="M433" s="1">
        <f t="shared" si="40"/>
        <v>1.3341350888897672</v>
      </c>
    </row>
    <row r="434" spans="1:13" ht="16" customHeight="1" x14ac:dyDescent="0.35">
      <c r="A434" s="23">
        <v>39176</v>
      </c>
      <c r="B434" s="1">
        <v>431</v>
      </c>
      <c r="C434" s="18">
        <v>1439.37</v>
      </c>
      <c r="D434" s="1">
        <f t="shared" si="36"/>
        <v>1.1128344589189571E-3</v>
      </c>
      <c r="E434" s="1">
        <f t="shared" si="41"/>
        <v>6.5900996085036369E-5</v>
      </c>
      <c r="F434" s="1"/>
      <c r="G434" s="1"/>
      <c r="H434" s="1">
        <f t="shared" si="37"/>
        <v>9.608565168167468</v>
      </c>
      <c r="J434" s="1">
        <f t="shared" si="38"/>
        <v>0.81179428481011362</v>
      </c>
      <c r="L434" s="1">
        <f t="shared" si="39"/>
        <v>1.238400532957448E-6</v>
      </c>
      <c r="M434" s="1">
        <f t="shared" si="40"/>
        <v>1.879183330339133E-2</v>
      </c>
    </row>
    <row r="435" spans="1:13" ht="16" customHeight="1" x14ac:dyDescent="0.35">
      <c r="A435" s="23">
        <v>39177</v>
      </c>
      <c r="B435" s="1">
        <v>432</v>
      </c>
      <c r="C435" s="18">
        <v>1443.76</v>
      </c>
      <c r="D435" s="1">
        <f t="shared" si="36"/>
        <v>3.0499454622509156E-3</v>
      </c>
      <c r="E435" s="1">
        <f t="shared" si="41"/>
        <v>6.185589497322774E-5</v>
      </c>
      <c r="F435" s="1"/>
      <c r="G435" s="1"/>
      <c r="H435" s="1">
        <f t="shared" si="37"/>
        <v>9.5403186611876851</v>
      </c>
      <c r="J435" s="1">
        <f t="shared" si="38"/>
        <v>0.78648518723004412</v>
      </c>
      <c r="L435" s="1">
        <f t="shared" si="39"/>
        <v>9.302167322704952E-6</v>
      </c>
      <c r="M435" s="1">
        <f t="shared" si="40"/>
        <v>0.15038449167587156</v>
      </c>
    </row>
    <row r="436" spans="1:13" ht="16" customHeight="1" x14ac:dyDescent="0.35">
      <c r="A436" s="23">
        <v>39181</v>
      </c>
      <c r="B436" s="1">
        <v>433</v>
      </c>
      <c r="C436" s="18">
        <v>1444.61</v>
      </c>
      <c r="D436" s="1">
        <f t="shared" si="36"/>
        <v>5.8874051088817327E-4</v>
      </c>
      <c r="E436" s="1">
        <f t="shared" si="41"/>
        <v>5.8568288895342997E-5</v>
      </c>
      <c r="F436" s="1"/>
      <c r="G436" s="1"/>
      <c r="H436" s="1">
        <f t="shared" si="37"/>
        <v>9.7393990120290983</v>
      </c>
      <c r="J436" s="1">
        <f t="shared" si="38"/>
        <v>0.76529921530956113</v>
      </c>
      <c r="L436" s="1">
        <f t="shared" si="39"/>
        <v>3.4661538916086725E-7</v>
      </c>
      <c r="M436" s="1">
        <f t="shared" si="40"/>
        <v>5.918140954745018E-3</v>
      </c>
    </row>
    <row r="437" spans="1:13" ht="16" customHeight="1" x14ac:dyDescent="0.35">
      <c r="A437" s="23">
        <v>39182</v>
      </c>
      <c r="B437" s="1">
        <v>434</v>
      </c>
      <c r="C437" s="18">
        <v>1448.39</v>
      </c>
      <c r="D437" s="1">
        <f t="shared" si="36"/>
        <v>2.6166231716520032E-3</v>
      </c>
      <c r="E437" s="1">
        <f t="shared" si="41"/>
        <v>5.4926112854921977E-5</v>
      </c>
      <c r="F437" s="1"/>
      <c r="G437" s="1"/>
      <c r="H437" s="1">
        <f t="shared" si="37"/>
        <v>9.6848684586717511</v>
      </c>
      <c r="J437" s="1">
        <f t="shared" si="38"/>
        <v>0.74112153426359151</v>
      </c>
      <c r="L437" s="1">
        <f t="shared" si="39"/>
        <v>6.8467168224261883E-6</v>
      </c>
      <c r="M437" s="1">
        <f t="shared" si="40"/>
        <v>0.12465321987213315</v>
      </c>
    </row>
    <row r="438" spans="1:13" ht="16" customHeight="1" x14ac:dyDescent="0.35">
      <c r="A438" s="23">
        <v>39183</v>
      </c>
      <c r="B438" s="1">
        <v>435</v>
      </c>
      <c r="C438" s="18">
        <v>1438.87</v>
      </c>
      <c r="D438" s="1">
        <f t="shared" si="36"/>
        <v>-6.5728153328870045E-3</v>
      </c>
      <c r="E438" s="1">
        <f t="shared" si="41"/>
        <v>5.1918407756083218E-5</v>
      </c>
      <c r="F438" s="1"/>
      <c r="G438" s="1"/>
      <c r="H438" s="1">
        <f t="shared" si="37"/>
        <v>9.0337257063640521</v>
      </c>
      <c r="J438" s="1">
        <f t="shared" si="38"/>
        <v>0.72054429257390706</v>
      </c>
      <c r="L438" s="1">
        <f t="shared" si="39"/>
        <v>4.3201901400234506E-5</v>
      </c>
      <c r="M438" s="1">
        <f t="shared" si="40"/>
        <v>0.83211144693035377</v>
      </c>
    </row>
    <row r="439" spans="1:13" ht="16" customHeight="1" x14ac:dyDescent="0.35">
      <c r="A439" s="23">
        <v>39184</v>
      </c>
      <c r="B439" s="1">
        <v>436</v>
      </c>
      <c r="C439" s="18">
        <v>1447.8</v>
      </c>
      <c r="D439" s="1">
        <f t="shared" si="36"/>
        <v>6.2062590783045473E-3</v>
      </c>
      <c r="E439" s="1">
        <f t="shared" si="41"/>
        <v>5.1373128847154589E-5</v>
      </c>
      <c r="F439" s="1"/>
      <c r="G439" s="1"/>
      <c r="H439" s="1">
        <f t="shared" si="37"/>
        <v>9.1266326860125275</v>
      </c>
      <c r="J439" s="1">
        <f t="shared" si="38"/>
        <v>0.71675050643270977</v>
      </c>
      <c r="L439" s="1">
        <f t="shared" si="39"/>
        <v>3.8517651747037609E-5</v>
      </c>
      <c r="M439" s="1">
        <f t="shared" si="40"/>
        <v>0.74976262126520243</v>
      </c>
    </row>
    <row r="440" spans="1:13" ht="16" customHeight="1" x14ac:dyDescent="0.35">
      <c r="A440" s="23">
        <v>39185</v>
      </c>
      <c r="B440" s="1">
        <v>437</v>
      </c>
      <c r="C440" s="18">
        <v>1452.85</v>
      </c>
      <c r="D440" s="1">
        <f t="shared" si="36"/>
        <v>3.4880508357507632E-3</v>
      </c>
      <c r="E440" s="1">
        <f t="shared" si="41"/>
        <v>5.0568928145550651E-5</v>
      </c>
      <c r="F440" s="1"/>
      <c r="G440" s="1"/>
      <c r="H440" s="1">
        <f t="shared" si="37"/>
        <v>9.6515808614014951</v>
      </c>
      <c r="J440" s="1">
        <f t="shared" si="38"/>
        <v>0.71111833154230142</v>
      </c>
      <c r="L440" s="1">
        <f t="shared" si="39"/>
        <v>1.2166498632781598E-5</v>
      </c>
      <c r="M440" s="1">
        <f t="shared" si="40"/>
        <v>0.2405923771562494</v>
      </c>
    </row>
    <row r="441" spans="1:13" ht="16" customHeight="1" x14ac:dyDescent="0.35">
      <c r="A441" s="23">
        <v>39188</v>
      </c>
      <c r="B441" s="1">
        <v>438</v>
      </c>
      <c r="C441" s="18">
        <v>1468.33</v>
      </c>
      <c r="D441" s="1">
        <f t="shared" si="36"/>
        <v>1.0654919640706211E-2</v>
      </c>
      <c r="E441" s="1">
        <f t="shared" si="41"/>
        <v>4.8166585508482463E-5</v>
      </c>
      <c r="F441" s="1"/>
      <c r="G441" s="1"/>
      <c r="H441" s="1">
        <f t="shared" si="37"/>
        <v>7.5838726260157898</v>
      </c>
      <c r="J441" s="1">
        <f t="shared" si="38"/>
        <v>0.69402150909379212</v>
      </c>
      <c r="L441" s="1">
        <f t="shared" si="39"/>
        <v>1.1352731254990698E-4</v>
      </c>
      <c r="M441" s="1">
        <f t="shared" si="40"/>
        <v>2.3569723980105262</v>
      </c>
    </row>
    <row r="442" spans="1:13" ht="16" customHeight="1" x14ac:dyDescent="0.35">
      <c r="A442" s="23">
        <v>39189</v>
      </c>
      <c r="B442" s="1">
        <v>439</v>
      </c>
      <c r="C442" s="18">
        <v>1471.48</v>
      </c>
      <c r="D442" s="1">
        <f t="shared" si="36"/>
        <v>2.1452943139485614E-3</v>
      </c>
      <c r="E442" s="1">
        <f t="shared" si="41"/>
        <v>5.2255359665575304E-5</v>
      </c>
      <c r="F442" s="1"/>
      <c r="G442" s="1"/>
      <c r="H442" s="1">
        <f t="shared" si="37"/>
        <v>9.7712950682256867</v>
      </c>
      <c r="J442" s="1">
        <f t="shared" si="38"/>
        <v>0.72287868737136873</v>
      </c>
      <c r="L442" s="1">
        <f t="shared" si="39"/>
        <v>4.6022876934600288E-6</v>
      </c>
      <c r="M442" s="1">
        <f t="shared" si="40"/>
        <v>8.8073026822776151E-2</v>
      </c>
    </row>
    <row r="443" spans="1:13" ht="16" customHeight="1" x14ac:dyDescent="0.35">
      <c r="A443" s="23">
        <v>39190</v>
      </c>
      <c r="B443" s="1">
        <v>440</v>
      </c>
      <c r="C443" s="18">
        <v>1472.5</v>
      </c>
      <c r="D443" s="1">
        <f t="shared" si="36"/>
        <v>6.9317965585667608E-4</v>
      </c>
      <c r="E443" s="1">
        <f t="shared" si="41"/>
        <v>4.9274324141564341E-5</v>
      </c>
      <c r="F443" s="1"/>
      <c r="G443" s="1"/>
      <c r="H443" s="1">
        <f t="shared" si="37"/>
        <v>9.9083559319605179</v>
      </c>
      <c r="J443" s="1">
        <f t="shared" si="38"/>
        <v>0.70195672332106307</v>
      </c>
      <c r="L443" s="1">
        <f t="shared" si="39"/>
        <v>4.8049803529357989E-7</v>
      </c>
      <c r="M443" s="1">
        <f t="shared" si="40"/>
        <v>9.75148911049732E-3</v>
      </c>
    </row>
    <row r="444" spans="1:13" ht="16" customHeight="1" x14ac:dyDescent="0.35">
      <c r="A444" s="23">
        <v>39191</v>
      </c>
      <c r="B444" s="1">
        <v>441</v>
      </c>
      <c r="C444" s="18">
        <v>1470.73</v>
      </c>
      <c r="D444" s="1">
        <f t="shared" si="36"/>
        <v>-1.2020373514431116E-3</v>
      </c>
      <c r="E444" s="1">
        <f t="shared" si="41"/>
        <v>4.6221926406108344E-5</v>
      </c>
      <c r="F444" s="1"/>
      <c r="G444" s="1"/>
      <c r="H444" s="1">
        <f t="shared" si="37"/>
        <v>9.9507963533576635</v>
      </c>
      <c r="J444" s="1">
        <f t="shared" si="38"/>
        <v>0.67986709293882097</v>
      </c>
      <c r="L444" s="1">
        <f t="shared" si="39"/>
        <v>1.4448937942643705E-6</v>
      </c>
      <c r="M444" s="1">
        <f t="shared" si="40"/>
        <v>3.1259921569894246E-2</v>
      </c>
    </row>
    <row r="445" spans="1:13" ht="16" customHeight="1" x14ac:dyDescent="0.35">
      <c r="A445" s="23">
        <v>39192</v>
      </c>
      <c r="B445" s="1">
        <v>442</v>
      </c>
      <c r="C445" s="18">
        <v>1484.35</v>
      </c>
      <c r="D445" s="1">
        <f t="shared" si="36"/>
        <v>9.2607072678193084E-3</v>
      </c>
      <c r="E445" s="1">
        <f t="shared" si="41"/>
        <v>4.3420807415210701E-5</v>
      </c>
      <c r="F445" s="1"/>
      <c r="G445" s="1"/>
      <c r="H445" s="1">
        <f t="shared" si="37"/>
        <v>8.0694657556218328</v>
      </c>
      <c r="J445" s="1">
        <f t="shared" si="38"/>
        <v>0.65894466698813714</v>
      </c>
      <c r="L445" s="1">
        <f t="shared" si="39"/>
        <v>8.5760699100241353E-5</v>
      </c>
      <c r="M445" s="1">
        <f t="shared" si="40"/>
        <v>1.9751060425974163</v>
      </c>
    </row>
    <row r="446" spans="1:13" ht="16" customHeight="1" x14ac:dyDescent="0.35">
      <c r="A446" s="23">
        <v>39195</v>
      </c>
      <c r="B446" s="1">
        <v>443</v>
      </c>
      <c r="C446" s="18">
        <v>1480.93</v>
      </c>
      <c r="D446" s="1">
        <f t="shared" si="36"/>
        <v>-2.304038804863978E-3</v>
      </c>
      <c r="E446" s="1">
        <f t="shared" si="41"/>
        <v>4.6069466063486512E-5</v>
      </c>
      <c r="F446" s="1"/>
      <c r="G446" s="1"/>
      <c r="H446" s="1">
        <f t="shared" si="37"/>
        <v>9.8701299464934493</v>
      </c>
      <c r="J446" s="1">
        <f t="shared" si="38"/>
        <v>0.67874491573408136</v>
      </c>
      <c r="L446" s="1">
        <f t="shared" si="39"/>
        <v>5.3085948143190277E-6</v>
      </c>
      <c r="M446" s="1">
        <f t="shared" si="40"/>
        <v>0.1152302222692024</v>
      </c>
    </row>
    <row r="447" spans="1:13" ht="16" customHeight="1" x14ac:dyDescent="0.35">
      <c r="A447" s="23">
        <v>39196</v>
      </c>
      <c r="B447" s="1">
        <v>444</v>
      </c>
      <c r="C447" s="18">
        <v>1480.41</v>
      </c>
      <c r="D447" s="1">
        <f t="shared" si="36"/>
        <v>-3.511307084061919E-4</v>
      </c>
      <c r="E447" s="1">
        <f t="shared" si="41"/>
        <v>4.3519586272850811E-5</v>
      </c>
      <c r="F447" s="1"/>
      <c r="G447" s="1"/>
      <c r="H447" s="1">
        <f t="shared" si="37"/>
        <v>10.039466421009969</v>
      </c>
      <c r="J447" s="1">
        <f t="shared" si="38"/>
        <v>0.65969376435472549</v>
      </c>
      <c r="L447" s="1">
        <f t="shared" si="39"/>
        <v>1.2329277438583417E-7</v>
      </c>
      <c r="M447" s="1">
        <f t="shared" si="40"/>
        <v>2.8330410499042115E-3</v>
      </c>
    </row>
    <row r="448" spans="1:13" ht="16" customHeight="1" x14ac:dyDescent="0.35">
      <c r="A448" s="23">
        <v>39197</v>
      </c>
      <c r="B448" s="1">
        <v>445</v>
      </c>
      <c r="C448" s="18">
        <v>1495.42</v>
      </c>
      <c r="D448" s="1">
        <f t="shared" si="36"/>
        <v>1.0139083091846171E-2</v>
      </c>
      <c r="E448" s="1">
        <f t="shared" si="41"/>
        <v>4.0804842245329779E-5</v>
      </c>
      <c r="F448" s="1"/>
      <c r="G448" s="1"/>
      <c r="H448" s="1">
        <f t="shared" si="37"/>
        <v>7.5873763032574812</v>
      </c>
      <c r="J448" s="1">
        <f t="shared" si="38"/>
        <v>0.63878667992789095</v>
      </c>
      <c r="L448" s="1">
        <f t="shared" si="39"/>
        <v>1.0280100594336092E-4</v>
      </c>
      <c r="M448" s="1">
        <f t="shared" si="40"/>
        <v>2.519333497855313</v>
      </c>
    </row>
    <row r="449" spans="1:13" ht="16" customHeight="1" x14ac:dyDescent="0.35">
      <c r="A449" s="23">
        <v>39198</v>
      </c>
      <c r="B449" s="1">
        <v>446</v>
      </c>
      <c r="C449" s="18">
        <v>1494.25</v>
      </c>
      <c r="D449" s="1">
        <f t="shared" si="36"/>
        <v>-7.8238889409000328E-4</v>
      </c>
      <c r="E449" s="1">
        <f t="shared" si="41"/>
        <v>4.4683139250911595E-5</v>
      </c>
      <c r="F449" s="1"/>
      <c r="G449" s="1"/>
      <c r="H449" s="1">
        <f t="shared" si="37"/>
        <v>10.002214921355884</v>
      </c>
      <c r="J449" s="1">
        <f t="shared" si="38"/>
        <v>0.66845448050642609</v>
      </c>
      <c r="L449" s="1">
        <f t="shared" si="39"/>
        <v>6.1213238159537837E-7</v>
      </c>
      <c r="M449" s="1">
        <f t="shared" si="40"/>
        <v>1.3699404112097833E-2</v>
      </c>
    </row>
    <row r="450" spans="1:13" ht="16" customHeight="1" x14ac:dyDescent="0.35">
      <c r="A450" s="23">
        <v>39199</v>
      </c>
      <c r="B450" s="1">
        <v>447</v>
      </c>
      <c r="C450" s="18">
        <v>1494.07</v>
      </c>
      <c r="D450" s="1">
        <f t="shared" si="36"/>
        <v>-1.2046177011883129E-4</v>
      </c>
      <c r="E450" s="1">
        <f t="shared" si="41"/>
        <v>4.1926187146475615E-5</v>
      </c>
      <c r="F450" s="1"/>
      <c r="G450" s="1"/>
      <c r="H450" s="1">
        <f t="shared" si="37"/>
        <v>10.079253825524024</v>
      </c>
      <c r="J450" s="1">
        <f t="shared" si="38"/>
        <v>0.64750434088487485</v>
      </c>
      <c r="L450" s="1">
        <f t="shared" si="39"/>
        <v>1.4511038060162155E-8</v>
      </c>
      <c r="M450" s="1">
        <f t="shared" si="40"/>
        <v>3.4610917538162008E-4</v>
      </c>
    </row>
    <row r="451" spans="1:13" ht="16" customHeight="1" x14ac:dyDescent="0.35">
      <c r="A451" s="23">
        <v>39202</v>
      </c>
      <c r="B451" s="1">
        <v>448</v>
      </c>
      <c r="C451" s="18">
        <v>1482.37</v>
      </c>
      <c r="D451" s="1">
        <f t="shared" si="36"/>
        <v>-7.8309583888305414E-3</v>
      </c>
      <c r="E451" s="1">
        <f t="shared" si="41"/>
        <v>3.9304316400700021E-5</v>
      </c>
      <c r="F451" s="1"/>
      <c r="G451" s="1"/>
      <c r="H451" s="1">
        <f t="shared" si="37"/>
        <v>8.5839427602466838</v>
      </c>
      <c r="J451" s="1">
        <f t="shared" si="38"/>
        <v>0.62693154650806993</v>
      </c>
      <c r="L451" s="1">
        <f t="shared" si="39"/>
        <v>6.1323909287595423E-5</v>
      </c>
      <c r="M451" s="1">
        <f t="shared" si="40"/>
        <v>1.5602334527945949</v>
      </c>
    </row>
    <row r="452" spans="1:13" ht="16" customHeight="1" x14ac:dyDescent="0.35">
      <c r="A452" s="23">
        <v>39203</v>
      </c>
      <c r="B452" s="1">
        <v>449</v>
      </c>
      <c r="C452" s="18">
        <v>1486.3</v>
      </c>
      <c r="D452" s="1">
        <f t="shared" ref="D452:D515" si="42">(C452-C451)/C451</f>
        <v>2.6511599668099491E-3</v>
      </c>
      <c r="E452" s="1">
        <f t="shared" si="41"/>
        <v>4.0681797136013473E-5</v>
      </c>
      <c r="F452" s="1"/>
      <c r="G452" s="1"/>
      <c r="H452" s="1">
        <f t="shared" si="37"/>
        <v>9.936958456491098</v>
      </c>
      <c r="J452" s="1">
        <f t="shared" si="38"/>
        <v>0.63782283696974562</v>
      </c>
      <c r="L452" s="1">
        <f t="shared" si="39"/>
        <v>7.0286491696157302E-6</v>
      </c>
      <c r="M452" s="1">
        <f t="shared" si="40"/>
        <v>0.17277135388381437</v>
      </c>
    </row>
    <row r="453" spans="1:13" ht="16" customHeight="1" x14ac:dyDescent="0.35">
      <c r="A453" s="23">
        <v>39204</v>
      </c>
      <c r="B453" s="1">
        <v>450</v>
      </c>
      <c r="C453" s="18">
        <v>1495.92</v>
      </c>
      <c r="D453" s="1">
        <f t="shared" si="42"/>
        <v>6.4724483617036388E-3</v>
      </c>
      <c r="E453" s="1">
        <f t="shared" si="41"/>
        <v>3.8576555533933069E-5</v>
      </c>
      <c r="F453" s="1"/>
      <c r="G453" s="1"/>
      <c r="H453" s="1">
        <f t="shared" ref="H453:H516" si="43">-LN(E453)-D453*D453/E453</f>
        <v>9.0769060547195473</v>
      </c>
      <c r="J453" s="1">
        <f t="shared" ref="J453:J516" si="44">SQRT(E453)*100</f>
        <v>0.62110027800616119</v>
      </c>
      <c r="L453" s="1">
        <f t="shared" ref="L453:L516" si="45">D453*D453</f>
        <v>4.1892587794920116E-5</v>
      </c>
      <c r="M453" s="1">
        <f t="shared" ref="M453:M516" si="46">L453/E453</f>
        <v>1.0859597808847958</v>
      </c>
    </row>
    <row r="454" spans="1:13" ht="16" customHeight="1" x14ac:dyDescent="0.35">
      <c r="A454" s="23">
        <v>39205</v>
      </c>
      <c r="B454" s="1">
        <v>451</v>
      </c>
      <c r="C454" s="18">
        <v>1502.39</v>
      </c>
      <c r="D454" s="1">
        <f t="shared" si="42"/>
        <v>4.3250975988020929E-3</v>
      </c>
      <c r="E454" s="1">
        <f t="shared" ref="E454:E517" si="47">$D$1283*E453+(1-$D$1283)*D453*D453</f>
        <v>3.8783996724178959E-5</v>
      </c>
      <c r="F454" s="1"/>
      <c r="G454" s="1"/>
      <c r="H454" s="1">
        <f t="shared" si="43"/>
        <v>9.6751784187305283</v>
      </c>
      <c r="J454" s="1">
        <f t="shared" si="44"/>
        <v>0.62276798829242141</v>
      </c>
      <c r="L454" s="1">
        <f t="shared" si="45"/>
        <v>1.8706469239163632E-5</v>
      </c>
      <c r="M454" s="1">
        <f t="shared" si="46"/>
        <v>0.48232443325010721</v>
      </c>
    </row>
    <row r="455" spans="1:13" ht="16" customHeight="1" x14ac:dyDescent="0.35">
      <c r="A455" s="23">
        <v>39206</v>
      </c>
      <c r="B455" s="1">
        <v>452</v>
      </c>
      <c r="C455" s="18">
        <v>1505.62</v>
      </c>
      <c r="D455" s="1">
        <f t="shared" si="42"/>
        <v>2.1499078135502705E-3</v>
      </c>
      <c r="E455" s="1">
        <f t="shared" si="47"/>
        <v>3.752800586797225E-5</v>
      </c>
      <c r="F455" s="1"/>
      <c r="G455" s="1"/>
      <c r="H455" s="1">
        <f t="shared" si="43"/>
        <v>10.067258966206591</v>
      </c>
      <c r="J455" s="1">
        <f t="shared" si="44"/>
        <v>0.61260105997273828</v>
      </c>
      <c r="L455" s="1">
        <f t="shared" si="45"/>
        <v>4.6221036067645048E-6</v>
      </c>
      <c r="M455" s="1">
        <f t="shared" si="46"/>
        <v>0.12316411436902844</v>
      </c>
    </row>
    <row r="456" spans="1:13" ht="16" customHeight="1" x14ac:dyDescent="0.35">
      <c r="A456" s="23">
        <v>39209</v>
      </c>
      <c r="B456" s="1">
        <v>453</v>
      </c>
      <c r="C456" s="18">
        <v>1509.48</v>
      </c>
      <c r="D456" s="1">
        <f t="shared" si="42"/>
        <v>2.5637278994700705E-3</v>
      </c>
      <c r="E456" s="1">
        <f t="shared" si="47"/>
        <v>3.5469509751547825E-5</v>
      </c>
      <c r="F456" s="1"/>
      <c r="G456" s="1"/>
      <c r="H456" s="1">
        <f t="shared" si="43"/>
        <v>10.061531455615404</v>
      </c>
      <c r="J456" s="1">
        <f t="shared" si="44"/>
        <v>0.59556284094583856</v>
      </c>
      <c r="L456" s="1">
        <f t="shared" si="45"/>
        <v>6.5727007425212202E-6</v>
      </c>
      <c r="M456" s="1">
        <f t="shared" si="46"/>
        <v>0.18530565515454861</v>
      </c>
    </row>
    <row r="457" spans="1:13" ht="16" customHeight="1" x14ac:dyDescent="0.35">
      <c r="A457" s="23">
        <v>39210</v>
      </c>
      <c r="B457" s="1">
        <v>454</v>
      </c>
      <c r="C457" s="18">
        <v>1507.72</v>
      </c>
      <c r="D457" s="1">
        <f t="shared" si="42"/>
        <v>-1.1659644380846324E-3</v>
      </c>
      <c r="E457" s="1">
        <f t="shared" si="47"/>
        <v>3.3661810675255842E-5</v>
      </c>
      <c r="F457" s="1"/>
      <c r="G457" s="1"/>
      <c r="H457" s="1">
        <f t="shared" si="43"/>
        <v>10.258760364117913</v>
      </c>
      <c r="J457" s="1">
        <f t="shared" si="44"/>
        <v>0.58018799259598475</v>
      </c>
      <c r="L457" s="1">
        <f t="shared" si="45"/>
        <v>1.3594730708780125E-6</v>
      </c>
      <c r="M457" s="1">
        <f t="shared" si="46"/>
        <v>4.0386213445057946E-2</v>
      </c>
    </row>
    <row r="458" spans="1:13" ht="16" customHeight="1" x14ac:dyDescent="0.35">
      <c r="A458" s="23">
        <v>39211</v>
      </c>
      <c r="B458" s="1">
        <v>455</v>
      </c>
      <c r="C458" s="18">
        <v>1512.58</v>
      </c>
      <c r="D458" s="1">
        <f t="shared" si="42"/>
        <v>3.2234101822618921E-3</v>
      </c>
      <c r="E458" s="1">
        <f t="shared" si="47"/>
        <v>3.1641071782208335E-5</v>
      </c>
      <c r="F458" s="1"/>
      <c r="G458" s="1"/>
      <c r="H458" s="1">
        <f t="shared" si="43"/>
        <v>10.032672074588207</v>
      </c>
      <c r="J458" s="1">
        <f t="shared" si="44"/>
        <v>0.56250397138338804</v>
      </c>
      <c r="L458" s="1">
        <f t="shared" si="45"/>
        <v>1.0390373203109645E-5</v>
      </c>
      <c r="M458" s="1">
        <f t="shared" si="46"/>
        <v>0.32838246677067734</v>
      </c>
    </row>
    <row r="459" spans="1:13" ht="16" customHeight="1" x14ac:dyDescent="0.35">
      <c r="A459" s="23">
        <v>39212</v>
      </c>
      <c r="B459" s="1">
        <v>456</v>
      </c>
      <c r="C459" s="18">
        <v>1491.47</v>
      </c>
      <c r="D459" s="1">
        <f t="shared" si="42"/>
        <v>-1.3956286609633805E-2</v>
      </c>
      <c r="E459" s="1">
        <f t="shared" si="47"/>
        <v>3.0311690805229309E-5</v>
      </c>
      <c r="F459" s="1"/>
      <c r="G459" s="1"/>
      <c r="H459" s="1">
        <f t="shared" si="43"/>
        <v>3.9781416807443968</v>
      </c>
      <c r="J459" s="1">
        <f t="shared" si="44"/>
        <v>0.55056053986123366</v>
      </c>
      <c r="L459" s="1">
        <f t="shared" si="45"/>
        <v>1.9477793593024385E-4</v>
      </c>
      <c r="M459" s="1">
        <f t="shared" si="46"/>
        <v>6.4258354039637133</v>
      </c>
    </row>
    <row r="460" spans="1:13" ht="16" customHeight="1" x14ac:dyDescent="0.35">
      <c r="A460" s="23">
        <v>39213</v>
      </c>
      <c r="B460" s="1">
        <v>457</v>
      </c>
      <c r="C460" s="18">
        <v>1505.85</v>
      </c>
      <c r="D460" s="1">
        <f t="shared" si="42"/>
        <v>9.641494632811845E-3</v>
      </c>
      <c r="E460" s="1">
        <f t="shared" si="47"/>
        <v>4.0600213641810654E-5</v>
      </c>
      <c r="F460" s="1"/>
      <c r="G460" s="1"/>
      <c r="H460" s="1">
        <f t="shared" si="43"/>
        <v>7.8221330519327932</v>
      </c>
      <c r="J460" s="1">
        <f t="shared" si="44"/>
        <v>0.63718296934091589</v>
      </c>
      <c r="L460" s="1">
        <f t="shared" si="45"/>
        <v>9.2958418754539616E-5</v>
      </c>
      <c r="M460" s="1">
        <f t="shared" si="46"/>
        <v>2.2896041773240761</v>
      </c>
    </row>
    <row r="461" spans="1:13" ht="16" customHeight="1" x14ac:dyDescent="0.35">
      <c r="A461" s="23">
        <v>39216</v>
      </c>
      <c r="B461" s="1">
        <v>458</v>
      </c>
      <c r="C461" s="18">
        <v>1503.15</v>
      </c>
      <c r="D461" s="1">
        <f t="shared" si="42"/>
        <v>-1.793007271640481E-3</v>
      </c>
      <c r="E461" s="1">
        <f t="shared" si="47"/>
        <v>4.3875588406858965E-5</v>
      </c>
      <c r="F461" s="1"/>
      <c r="G461" s="1"/>
      <c r="H461" s="1">
        <f t="shared" si="43"/>
        <v>9.9608799419329159</v>
      </c>
      <c r="J461" s="1">
        <f t="shared" si="44"/>
        <v>0.66238650655685127</v>
      </c>
      <c r="L461" s="1">
        <f t="shared" si="45"/>
        <v>3.2148750761556416E-6</v>
      </c>
      <c r="M461" s="1">
        <f t="shared" si="46"/>
        <v>7.3272523352714003E-2</v>
      </c>
    </row>
    <row r="462" spans="1:13" ht="16" customHeight="1" x14ac:dyDescent="0.35">
      <c r="A462" s="23">
        <v>39217</v>
      </c>
      <c r="B462" s="1">
        <v>459</v>
      </c>
      <c r="C462" s="18">
        <v>1501.19</v>
      </c>
      <c r="D462" s="1">
        <f t="shared" si="42"/>
        <v>-1.3039284169910096E-3</v>
      </c>
      <c r="E462" s="1">
        <f t="shared" si="47"/>
        <v>4.1331974199964176E-5</v>
      </c>
      <c r="F462" s="1"/>
      <c r="G462" s="1"/>
      <c r="H462" s="1">
        <f t="shared" si="43"/>
        <v>10.052738230943305</v>
      </c>
      <c r="J462" s="1">
        <f t="shared" si="44"/>
        <v>0.64289948047859069</v>
      </c>
      <c r="L462" s="1">
        <f t="shared" si="45"/>
        <v>1.7002293166366802E-6</v>
      </c>
      <c r="M462" s="1">
        <f t="shared" si="46"/>
        <v>4.1135932883606459E-2</v>
      </c>
    </row>
    <row r="463" spans="1:13" ht="16" customHeight="1" x14ac:dyDescent="0.35">
      <c r="A463" s="23">
        <v>39218</v>
      </c>
      <c r="B463" s="1">
        <v>460</v>
      </c>
      <c r="C463" s="18">
        <v>1514.14</v>
      </c>
      <c r="D463" s="1">
        <f t="shared" si="42"/>
        <v>8.62648965154314E-3</v>
      </c>
      <c r="E463" s="1">
        <f t="shared" si="47"/>
        <v>3.8852729221909629E-5</v>
      </c>
      <c r="F463" s="1"/>
      <c r="G463" s="1"/>
      <c r="H463" s="1">
        <f t="shared" si="43"/>
        <v>8.2403886989963784</v>
      </c>
      <c r="J463" s="1">
        <f t="shared" si="44"/>
        <v>0.62331957471195809</v>
      </c>
      <c r="L463" s="1">
        <f t="shared" si="45"/>
        <v>7.441632370818088E-5</v>
      </c>
      <c r="M463" s="1">
        <f t="shared" si="46"/>
        <v>1.9153435343794694</v>
      </c>
    </row>
    <row r="464" spans="1:13" ht="16" customHeight="1" x14ac:dyDescent="0.35">
      <c r="A464" s="23">
        <v>39219</v>
      </c>
      <c r="B464" s="1">
        <v>461</v>
      </c>
      <c r="C464" s="18">
        <v>1512.75</v>
      </c>
      <c r="D464" s="1">
        <f t="shared" si="42"/>
        <v>-9.1801286538899967E-4</v>
      </c>
      <c r="E464" s="1">
        <f t="shared" si="47"/>
        <v>4.1077482719168559E-5</v>
      </c>
      <c r="F464" s="1"/>
      <c r="G464" s="1"/>
      <c r="H464" s="1">
        <f t="shared" si="43"/>
        <v>10.079534403972223</v>
      </c>
      <c r="J464" s="1">
        <f t="shared" si="44"/>
        <v>0.64091717654599145</v>
      </c>
      <c r="L464" s="1">
        <f t="shared" si="45"/>
        <v>8.4274762101972163E-7</v>
      </c>
      <c r="M464" s="1">
        <f t="shared" si="46"/>
        <v>2.0516048336780349E-2</v>
      </c>
    </row>
    <row r="465" spans="1:13" ht="16" customHeight="1" x14ac:dyDescent="0.35">
      <c r="A465" s="23">
        <v>39220</v>
      </c>
      <c r="B465" s="1">
        <v>462</v>
      </c>
      <c r="C465" s="18">
        <v>1522.75</v>
      </c>
      <c r="D465" s="1">
        <f t="shared" si="42"/>
        <v>6.6104776070071061E-3</v>
      </c>
      <c r="E465" s="1">
        <f t="shared" si="47"/>
        <v>3.8560516453133558E-5</v>
      </c>
      <c r="F465" s="1"/>
      <c r="G465" s="1"/>
      <c r="H465" s="1">
        <f t="shared" si="43"/>
        <v>9.0300392434137784</v>
      </c>
      <c r="J465" s="1">
        <f t="shared" si="44"/>
        <v>0.62097114629532957</v>
      </c>
      <c r="L465" s="1">
        <f t="shared" si="45"/>
        <v>4.3698414192742394E-5</v>
      </c>
      <c r="M465" s="1">
        <f t="shared" si="46"/>
        <v>1.1332424514037158</v>
      </c>
    </row>
    <row r="466" spans="1:13" ht="16" customHeight="1" x14ac:dyDescent="0.35">
      <c r="A466" s="23">
        <v>39223</v>
      </c>
      <c r="B466" s="1">
        <v>463</v>
      </c>
      <c r="C466" s="18">
        <v>1525.1</v>
      </c>
      <c r="D466" s="1">
        <f t="shared" si="42"/>
        <v>1.5432605483499649E-3</v>
      </c>
      <c r="E466" s="1">
        <f t="shared" si="47"/>
        <v>3.888192817008377E-5</v>
      </c>
      <c r="F466" s="1"/>
      <c r="G466" s="1"/>
      <c r="H466" s="1">
        <f t="shared" si="43"/>
        <v>10.093727514193699</v>
      </c>
      <c r="J466" s="1">
        <f t="shared" si="44"/>
        <v>0.62355375205417352</v>
      </c>
      <c r="L466" s="1">
        <f t="shared" si="45"/>
        <v>2.3816531200934343E-6</v>
      </c>
      <c r="M466" s="1">
        <f t="shared" si="46"/>
        <v>6.1253472556073163E-2</v>
      </c>
    </row>
    <row r="467" spans="1:13" ht="16" customHeight="1" x14ac:dyDescent="0.35">
      <c r="A467" s="23">
        <v>39224</v>
      </c>
      <c r="B467" s="1">
        <v>464</v>
      </c>
      <c r="C467" s="18">
        <v>1524.12</v>
      </c>
      <c r="D467" s="1">
        <f t="shared" si="42"/>
        <v>-6.4258081437284001E-4</v>
      </c>
      <c r="E467" s="1">
        <f t="shared" si="47"/>
        <v>3.6598578701578097E-5</v>
      </c>
      <c r="F467" s="1"/>
      <c r="G467" s="1"/>
      <c r="H467" s="1">
        <f t="shared" si="43"/>
        <v>10.2042190166755</v>
      </c>
      <c r="J467" s="1">
        <f t="shared" si="44"/>
        <v>0.6049675917070112</v>
      </c>
      <c r="L467" s="1">
        <f t="shared" si="45"/>
        <v>4.1291010300006227E-7</v>
      </c>
      <c r="M467" s="1">
        <f t="shared" si="46"/>
        <v>1.1282134925700215E-2</v>
      </c>
    </row>
    <row r="468" spans="1:13" ht="16" customHeight="1" x14ac:dyDescent="0.35">
      <c r="A468" s="23">
        <v>39225</v>
      </c>
      <c r="B468" s="1">
        <v>465</v>
      </c>
      <c r="C468" s="18">
        <v>1522.28</v>
      </c>
      <c r="D468" s="1">
        <f t="shared" si="42"/>
        <v>-1.2072540219929652E-3</v>
      </c>
      <c r="E468" s="1">
        <f t="shared" si="47"/>
        <v>3.4334910084042368E-5</v>
      </c>
      <c r="F468" s="1"/>
      <c r="G468" s="1"/>
      <c r="H468" s="1">
        <f t="shared" si="43"/>
        <v>10.236899526629013</v>
      </c>
      <c r="J468" s="1">
        <f t="shared" si="44"/>
        <v>0.58595998228584156</v>
      </c>
      <c r="L468" s="1">
        <f t="shared" si="45"/>
        <v>1.457462273618191E-6</v>
      </c>
      <c r="M468" s="1">
        <f t="shared" si="46"/>
        <v>4.2448408050311658E-2</v>
      </c>
    </row>
    <row r="469" spans="1:13" ht="16" customHeight="1" x14ac:dyDescent="0.35">
      <c r="A469" s="23">
        <v>39226</v>
      </c>
      <c r="B469" s="1">
        <v>466</v>
      </c>
      <c r="C469" s="18">
        <v>1507.51</v>
      </c>
      <c r="D469" s="1">
        <f t="shared" si="42"/>
        <v>-9.7025514360038773E-3</v>
      </c>
      <c r="E469" s="1">
        <f t="shared" si="47"/>
        <v>3.2278193994069369E-5</v>
      </c>
      <c r="F469" s="1"/>
      <c r="G469" s="1"/>
      <c r="H469" s="1">
        <f t="shared" si="43"/>
        <v>7.4246139680747598</v>
      </c>
      <c r="J469" s="1">
        <f t="shared" si="44"/>
        <v>0.56813901462643246</v>
      </c>
      <c r="L469" s="1">
        <f t="shared" si="45"/>
        <v>9.4139504368300896E-5</v>
      </c>
      <c r="M469" s="1">
        <f t="shared" si="46"/>
        <v>2.9165046961920362</v>
      </c>
    </row>
    <row r="470" spans="1:13" ht="16" customHeight="1" x14ac:dyDescent="0.35">
      <c r="A470" s="23">
        <v>39227</v>
      </c>
      <c r="B470" s="1">
        <v>467</v>
      </c>
      <c r="C470" s="18">
        <v>1515.73</v>
      </c>
      <c r="D470" s="1">
        <f t="shared" si="42"/>
        <v>5.4527001479260685E-3</v>
      </c>
      <c r="E470" s="1">
        <f t="shared" si="47"/>
        <v>3.6148054973763646E-5</v>
      </c>
      <c r="F470" s="1"/>
      <c r="G470" s="1"/>
      <c r="H470" s="1">
        <f t="shared" si="43"/>
        <v>9.4053828868832543</v>
      </c>
      <c r="J470" s="1">
        <f t="shared" si="44"/>
        <v>0.60123252551540862</v>
      </c>
      <c r="L470" s="1">
        <f t="shared" si="45"/>
        <v>2.9731938903192969E-5</v>
      </c>
      <c r="M470" s="1">
        <f t="shared" si="46"/>
        <v>0.82250452824564113</v>
      </c>
    </row>
    <row r="471" spans="1:13" ht="16" customHeight="1" x14ac:dyDescent="0.35">
      <c r="A471" s="23">
        <v>39231</v>
      </c>
      <c r="B471" s="1">
        <v>468</v>
      </c>
      <c r="C471" s="18">
        <v>1518.11</v>
      </c>
      <c r="D471" s="1">
        <f t="shared" si="42"/>
        <v>1.5702004974499956E-3</v>
      </c>
      <c r="E471" s="1">
        <f t="shared" si="47"/>
        <v>3.5746681690972117E-5</v>
      </c>
      <c r="F471" s="1"/>
      <c r="G471" s="1"/>
      <c r="H471" s="1">
        <f t="shared" si="43"/>
        <v>10.170080847972734</v>
      </c>
      <c r="J471" s="1">
        <f t="shared" si="44"/>
        <v>0.59788528741701041</v>
      </c>
      <c r="L471" s="1">
        <f t="shared" si="45"/>
        <v>2.4655296021922138E-6</v>
      </c>
      <c r="M471" s="1">
        <f t="shared" si="46"/>
        <v>6.8972264992498242E-2</v>
      </c>
    </row>
    <row r="472" spans="1:13" ht="16" customHeight="1" x14ac:dyDescent="0.35">
      <c r="A472" s="23">
        <v>39232</v>
      </c>
      <c r="B472" s="1">
        <v>469</v>
      </c>
      <c r="C472" s="18">
        <v>1530.23</v>
      </c>
      <c r="D472" s="1">
        <f t="shared" si="42"/>
        <v>7.9836112007694564E-3</v>
      </c>
      <c r="E472" s="1">
        <f t="shared" si="47"/>
        <v>3.3664711052967504E-5</v>
      </c>
      <c r="F472" s="1"/>
      <c r="G472" s="1"/>
      <c r="H472" s="1">
        <f t="shared" si="43"/>
        <v>8.4057411000164048</v>
      </c>
      <c r="J472" s="1">
        <f t="shared" si="44"/>
        <v>0.58021298721217462</v>
      </c>
      <c r="L472" s="1">
        <f t="shared" si="45"/>
        <v>6.3738047805051522E-5</v>
      </c>
      <c r="M472" s="1">
        <f t="shared" si="46"/>
        <v>1.8933193189974844</v>
      </c>
    </row>
    <row r="473" spans="1:13" ht="16" customHeight="1" x14ac:dyDescent="0.35">
      <c r="A473" s="23">
        <v>39233</v>
      </c>
      <c r="B473" s="1">
        <v>470</v>
      </c>
      <c r="C473" s="18">
        <v>1530.62</v>
      </c>
      <c r="D473" s="1">
        <f t="shared" si="42"/>
        <v>2.5486364794826441E-4</v>
      </c>
      <c r="E473" s="1">
        <f t="shared" si="47"/>
        <v>3.5546010232083723E-5</v>
      </c>
      <c r="F473" s="1"/>
      <c r="G473" s="1"/>
      <c r="H473" s="1">
        <f t="shared" si="43"/>
        <v>10.242855274345597</v>
      </c>
      <c r="J473" s="1">
        <f t="shared" si="44"/>
        <v>0.59620474865673223</v>
      </c>
      <c r="L473" s="1">
        <f t="shared" si="45"/>
        <v>6.4955479045496858E-8</v>
      </c>
      <c r="M473" s="1">
        <f t="shared" si="46"/>
        <v>1.827363426201578E-3</v>
      </c>
    </row>
    <row r="474" spans="1:13" ht="16" customHeight="1" x14ac:dyDescent="0.35">
      <c r="A474" s="23">
        <v>39234</v>
      </c>
      <c r="B474" s="1">
        <v>471</v>
      </c>
      <c r="C474" s="18">
        <v>1536.34</v>
      </c>
      <c r="D474" s="1">
        <f t="shared" si="42"/>
        <v>3.7370477322915077E-3</v>
      </c>
      <c r="E474" s="1">
        <f t="shared" si="47"/>
        <v>3.3326420176901606E-5</v>
      </c>
      <c r="F474" s="1"/>
      <c r="G474" s="1"/>
      <c r="H474" s="1">
        <f t="shared" si="43"/>
        <v>9.8901073949414506</v>
      </c>
      <c r="J474" s="1">
        <f t="shared" si="44"/>
        <v>0.57729039639423763</v>
      </c>
      <c r="L474" s="1">
        <f t="shared" si="45"/>
        <v>1.3965525753425101E-5</v>
      </c>
      <c r="M474" s="1">
        <f t="shared" si="46"/>
        <v>0.41905268190504735</v>
      </c>
    </row>
    <row r="475" spans="1:13" ht="16" customHeight="1" x14ac:dyDescent="0.35">
      <c r="A475" s="23">
        <v>39237</v>
      </c>
      <c r="B475" s="1">
        <v>472</v>
      </c>
      <c r="C475" s="18">
        <v>1539.18</v>
      </c>
      <c r="D475" s="1">
        <f t="shared" si="42"/>
        <v>1.8485491492769477E-3</v>
      </c>
      <c r="E475" s="1">
        <f t="shared" si="47"/>
        <v>3.2115259769724042E-5</v>
      </c>
      <c r="F475" s="1"/>
      <c r="G475" s="1"/>
      <c r="H475" s="1">
        <f t="shared" si="43"/>
        <v>10.239777069007639</v>
      </c>
      <c r="J475" s="1">
        <f t="shared" si="44"/>
        <v>0.56670327129569353</v>
      </c>
      <c r="L475" s="1">
        <f t="shared" si="45"/>
        <v>3.4171339572925272E-6</v>
      </c>
      <c r="M475" s="1">
        <f t="shared" si="46"/>
        <v>0.1064021895446088</v>
      </c>
    </row>
    <row r="476" spans="1:13" ht="16" customHeight="1" x14ac:dyDescent="0.35">
      <c r="A476" s="23">
        <v>39238</v>
      </c>
      <c r="B476" s="1">
        <v>473</v>
      </c>
      <c r="C476" s="18">
        <v>1530.95</v>
      </c>
      <c r="D476" s="1">
        <f t="shared" si="42"/>
        <v>-5.3470029496225377E-3</v>
      </c>
      <c r="E476" s="1">
        <f t="shared" si="47"/>
        <v>3.0319989727753718E-5</v>
      </c>
      <c r="F476" s="1"/>
      <c r="G476" s="1"/>
      <c r="H476" s="1">
        <f t="shared" si="43"/>
        <v>9.4607465342181829</v>
      </c>
      <c r="J476" s="1">
        <f t="shared" si="44"/>
        <v>0.55063590264124374</v>
      </c>
      <c r="L476" s="1">
        <f t="shared" si="45"/>
        <v>2.8590440543272119E-5</v>
      </c>
      <c r="M476" s="1">
        <f t="shared" si="46"/>
        <v>0.9429568017663793</v>
      </c>
    </row>
    <row r="477" spans="1:13" ht="16" customHeight="1" x14ac:dyDescent="0.35">
      <c r="A477" s="23">
        <v>39239</v>
      </c>
      <c r="B477" s="1">
        <v>474</v>
      </c>
      <c r="C477" s="18">
        <v>1517.38</v>
      </c>
      <c r="D477" s="1">
        <f t="shared" si="42"/>
        <v>-8.8637773931218751E-3</v>
      </c>
      <c r="E477" s="1">
        <f t="shared" si="47"/>
        <v>3.0211794235918884E-5</v>
      </c>
      <c r="F477" s="1"/>
      <c r="G477" s="1"/>
      <c r="H477" s="1">
        <f t="shared" si="43"/>
        <v>7.8067523953793021</v>
      </c>
      <c r="J477" s="1">
        <f t="shared" si="44"/>
        <v>0.54965256513473015</v>
      </c>
      <c r="L477" s="1">
        <f t="shared" si="45"/>
        <v>7.8566549674818418E-5</v>
      </c>
      <c r="M477" s="1">
        <f t="shared" si="46"/>
        <v>2.6005257768309051</v>
      </c>
    </row>
    <row r="478" spans="1:13" ht="16" customHeight="1" x14ac:dyDescent="0.35">
      <c r="A478" s="23">
        <v>39240</v>
      </c>
      <c r="B478" s="1">
        <v>475</v>
      </c>
      <c r="C478" s="18">
        <v>1490.72</v>
      </c>
      <c r="D478" s="1">
        <f t="shared" si="42"/>
        <v>-1.7569758399346293E-2</v>
      </c>
      <c r="E478" s="1">
        <f t="shared" si="47"/>
        <v>3.323672500643817E-5</v>
      </c>
      <c r="F478" s="1"/>
      <c r="G478" s="1"/>
      <c r="H478" s="1">
        <f t="shared" si="43"/>
        <v>1.0240444165948368</v>
      </c>
      <c r="J478" s="1">
        <f t="shared" si="44"/>
        <v>0.57651300944938066</v>
      </c>
      <c r="L478" s="1">
        <f t="shared" si="45"/>
        <v>3.0869641021139964E-4</v>
      </c>
      <c r="M478" s="1">
        <f t="shared" si="46"/>
        <v>9.2878107019149194</v>
      </c>
    </row>
    <row r="479" spans="1:13" ht="16" customHeight="1" x14ac:dyDescent="0.35">
      <c r="A479" s="23">
        <v>39241</v>
      </c>
      <c r="B479" s="1">
        <v>476</v>
      </c>
      <c r="C479" s="18">
        <v>1507.67</v>
      </c>
      <c r="D479" s="1">
        <f t="shared" si="42"/>
        <v>1.1370344531501587E-2</v>
      </c>
      <c r="E479" s="1">
        <f t="shared" si="47"/>
        <v>5.0468669832773265E-5</v>
      </c>
      <c r="F479" s="1"/>
      <c r="G479" s="1"/>
      <c r="H479" s="1">
        <f t="shared" si="43"/>
        <v>7.3324747893518207</v>
      </c>
      <c r="J479" s="1">
        <f t="shared" si="44"/>
        <v>0.71041304768967517</v>
      </c>
      <c r="L479" s="1">
        <f t="shared" si="45"/>
        <v>1.2928473476504803E-4</v>
      </c>
      <c r="M479" s="1">
        <f t="shared" si="46"/>
        <v>2.5616830242094735</v>
      </c>
    </row>
    <row r="480" spans="1:13" ht="16" customHeight="1" x14ac:dyDescent="0.35">
      <c r="A480" s="23">
        <v>39244</v>
      </c>
      <c r="B480" s="1">
        <v>477</v>
      </c>
      <c r="C480" s="18">
        <v>1509.12</v>
      </c>
      <c r="D480" s="1">
        <f t="shared" si="42"/>
        <v>9.6174892383599729E-4</v>
      </c>
      <c r="E480" s="1">
        <f t="shared" si="47"/>
        <v>5.5399170211916735E-5</v>
      </c>
      <c r="F480" s="1"/>
      <c r="G480" s="1"/>
      <c r="H480" s="1">
        <f t="shared" si="43"/>
        <v>9.7842496455722223</v>
      </c>
      <c r="J480" s="1">
        <f t="shared" si="44"/>
        <v>0.74430618841923335</v>
      </c>
      <c r="L480" s="1">
        <f t="shared" si="45"/>
        <v>9.2496099249969893E-7</v>
      </c>
      <c r="M480" s="1">
        <f t="shared" si="46"/>
        <v>1.6696296875232504E-2</v>
      </c>
    </row>
    <row r="481" spans="1:13" ht="16" customHeight="1" x14ac:dyDescent="0.35">
      <c r="A481" s="23">
        <v>39245</v>
      </c>
      <c r="B481" s="1">
        <v>478</v>
      </c>
      <c r="C481" s="18">
        <v>1493</v>
      </c>
      <c r="D481" s="1">
        <f t="shared" si="42"/>
        <v>-1.0681721798133941E-2</v>
      </c>
      <c r="E481" s="1">
        <f t="shared" si="47"/>
        <v>5.1991424475807393E-5</v>
      </c>
      <c r="F481" s="1"/>
      <c r="G481" s="1"/>
      <c r="H481" s="1">
        <f t="shared" si="43"/>
        <v>7.6698548395966846</v>
      </c>
      <c r="J481" s="1">
        <f t="shared" si="44"/>
        <v>0.72105079207922229</v>
      </c>
      <c r="L481" s="1">
        <f t="shared" si="45"/>
        <v>1.1409918057272979E-4</v>
      </c>
      <c r="M481" s="1">
        <f t="shared" si="46"/>
        <v>2.1945769273127405</v>
      </c>
    </row>
    <row r="482" spans="1:13" ht="16" customHeight="1" x14ac:dyDescent="0.35">
      <c r="A482" s="23">
        <v>39246</v>
      </c>
      <c r="B482" s="1">
        <v>479</v>
      </c>
      <c r="C482" s="18">
        <v>1515.67</v>
      </c>
      <c r="D482" s="1">
        <f t="shared" si="42"/>
        <v>1.5184192900200986E-2</v>
      </c>
      <c r="E482" s="1">
        <f t="shared" si="47"/>
        <v>5.5876702372474233E-5</v>
      </c>
      <c r="F482" s="1"/>
      <c r="G482" s="1"/>
      <c r="H482" s="1">
        <f t="shared" si="43"/>
        <v>5.6661404041943726</v>
      </c>
      <c r="J482" s="1">
        <f t="shared" si="44"/>
        <v>0.74750720647010638</v>
      </c>
      <c r="L482" s="1">
        <f t="shared" si="45"/>
        <v>2.3055971403051402E-4</v>
      </c>
      <c r="M482" s="1">
        <f t="shared" si="46"/>
        <v>4.1262226337839767</v>
      </c>
    </row>
    <row r="483" spans="1:13" ht="16" customHeight="1" x14ac:dyDescent="0.35">
      <c r="A483" s="23">
        <v>39247</v>
      </c>
      <c r="B483" s="1">
        <v>480</v>
      </c>
      <c r="C483" s="18">
        <v>1522.97</v>
      </c>
      <c r="D483" s="1">
        <f t="shared" si="42"/>
        <v>4.8163518443988165E-3</v>
      </c>
      <c r="E483" s="1">
        <f t="shared" si="47"/>
        <v>6.6804355966319171E-5</v>
      </c>
      <c r="F483" s="1"/>
      <c r="G483" s="1"/>
      <c r="H483" s="1">
        <f t="shared" si="43"/>
        <v>9.2665007657293739</v>
      </c>
      <c r="J483" s="1">
        <f t="shared" si="44"/>
        <v>0.81733931733594689</v>
      </c>
      <c r="L483" s="1">
        <f t="shared" si="45"/>
        <v>2.319724508904388E-5</v>
      </c>
      <c r="M483" s="1">
        <f t="shared" si="46"/>
        <v>0.34724150474168575</v>
      </c>
    </row>
    <row r="484" spans="1:13" ht="16" customHeight="1" x14ac:dyDescent="0.35">
      <c r="A484" s="23">
        <v>39248</v>
      </c>
      <c r="B484" s="1">
        <v>481</v>
      </c>
      <c r="C484" s="18">
        <v>1532.91</v>
      </c>
      <c r="D484" s="1">
        <f t="shared" si="42"/>
        <v>6.5267208152491873E-3</v>
      </c>
      <c r="E484" s="1">
        <f t="shared" si="47"/>
        <v>6.4076423825853808E-5</v>
      </c>
      <c r="F484" s="1"/>
      <c r="G484" s="1"/>
      <c r="H484" s="1">
        <f t="shared" si="43"/>
        <v>8.990632846789758</v>
      </c>
      <c r="J484" s="1">
        <f t="shared" si="44"/>
        <v>0.80047750640385773</v>
      </c>
      <c r="L484" s="1">
        <f t="shared" si="45"/>
        <v>4.2598084600207015E-5</v>
      </c>
      <c r="M484" s="1">
        <f t="shared" si="46"/>
        <v>0.66480121793281743</v>
      </c>
    </row>
    <row r="485" spans="1:13" ht="16" customHeight="1" x14ac:dyDescent="0.35">
      <c r="A485" s="23">
        <v>39251</v>
      </c>
      <c r="B485" s="1">
        <v>482</v>
      </c>
      <c r="C485" s="18">
        <v>1531.05</v>
      </c>
      <c r="D485" s="1">
        <f t="shared" si="42"/>
        <v>-1.2133784762315644E-3</v>
      </c>
      <c r="E485" s="1">
        <f t="shared" si="47"/>
        <v>6.2732802321958378E-5</v>
      </c>
      <c r="F485" s="1"/>
      <c r="G485" s="1"/>
      <c r="H485" s="1">
        <f t="shared" si="43"/>
        <v>9.6531569057399729</v>
      </c>
      <c r="J485" s="1">
        <f t="shared" si="44"/>
        <v>0.79204041766792677</v>
      </c>
      <c r="L485" s="1">
        <f t="shared" si="45"/>
        <v>1.472287326582033E-6</v>
      </c>
      <c r="M485" s="1">
        <f t="shared" si="46"/>
        <v>2.346917835785391E-2</v>
      </c>
    </row>
    <row r="486" spans="1:13" ht="16" customHeight="1" x14ac:dyDescent="0.35">
      <c r="A486" s="23">
        <v>39252</v>
      </c>
      <c r="B486" s="1">
        <v>483</v>
      </c>
      <c r="C486" s="18">
        <v>1533.7</v>
      </c>
      <c r="D486" s="1">
        <f t="shared" si="42"/>
        <v>1.7308383135757101E-3</v>
      </c>
      <c r="E486" s="1">
        <f t="shared" si="47"/>
        <v>5.8900525327785059E-5</v>
      </c>
      <c r="F486" s="1"/>
      <c r="G486" s="1"/>
      <c r="H486" s="1">
        <f t="shared" si="43"/>
        <v>9.6887985017050742</v>
      </c>
      <c r="J486" s="1">
        <f t="shared" si="44"/>
        <v>0.76746677666062568</v>
      </c>
      <c r="L486" s="1">
        <f t="shared" si="45"/>
        <v>2.9958012677416081E-6</v>
      </c>
      <c r="M486" s="1">
        <f t="shared" si="46"/>
        <v>5.0862046663757057E-2</v>
      </c>
    </row>
    <row r="487" spans="1:13" ht="16" customHeight="1" x14ac:dyDescent="0.35">
      <c r="A487" s="23">
        <v>39253</v>
      </c>
      <c r="B487" s="1">
        <v>484</v>
      </c>
      <c r="C487" s="18">
        <v>1512.84</v>
      </c>
      <c r="D487" s="1">
        <f t="shared" si="42"/>
        <v>-1.3601095390232854E-2</v>
      </c>
      <c r="E487" s="1">
        <f t="shared" si="47"/>
        <v>5.5403290805726564E-5</v>
      </c>
      <c r="F487" s="1"/>
      <c r="G487" s="1"/>
      <c r="H487" s="1">
        <f t="shared" si="43"/>
        <v>6.4619039131580474</v>
      </c>
      <c r="J487" s="1">
        <f t="shared" si="44"/>
        <v>0.7443338686753852</v>
      </c>
      <c r="L487" s="1">
        <f t="shared" si="45"/>
        <v>1.8498979581421337E-4</v>
      </c>
      <c r="M487" s="1">
        <f t="shared" si="46"/>
        <v>3.3389676519917577</v>
      </c>
    </row>
    <row r="488" spans="1:13" ht="16" customHeight="1" x14ac:dyDescent="0.35">
      <c r="A488" s="23">
        <v>39254</v>
      </c>
      <c r="B488" s="1">
        <v>485</v>
      </c>
      <c r="C488" s="18">
        <v>1522.19</v>
      </c>
      <c r="D488" s="1">
        <f t="shared" si="42"/>
        <v>6.1804288622723733E-3</v>
      </c>
      <c r="E488" s="1">
        <f t="shared" si="47"/>
        <v>6.3509840055872959E-5</v>
      </c>
      <c r="F488" s="1"/>
      <c r="G488" s="1"/>
      <c r="H488" s="1">
        <f t="shared" si="43"/>
        <v>9.0628703062570928</v>
      </c>
      <c r="J488" s="1">
        <f t="shared" si="44"/>
        <v>0.79693061213554195</v>
      </c>
      <c r="L488" s="1">
        <f t="shared" si="45"/>
        <v>3.8197700921609382E-5</v>
      </c>
      <c r="M488" s="1">
        <f t="shared" si="46"/>
        <v>0.60144539630401916</v>
      </c>
    </row>
    <row r="489" spans="1:13" ht="16" customHeight="1" x14ac:dyDescent="0.35">
      <c r="A489" s="23">
        <v>39255</v>
      </c>
      <c r="B489" s="1">
        <v>486</v>
      </c>
      <c r="C489" s="18">
        <v>1502.56</v>
      </c>
      <c r="D489" s="1">
        <f t="shared" si="42"/>
        <v>-1.289589341672203E-2</v>
      </c>
      <c r="E489" s="1">
        <f t="shared" si="47"/>
        <v>6.1926387346001455E-5</v>
      </c>
      <c r="F489" s="1"/>
      <c r="G489" s="1"/>
      <c r="H489" s="1">
        <f t="shared" si="43"/>
        <v>7.0040520067093013</v>
      </c>
      <c r="J489" s="1">
        <f t="shared" si="44"/>
        <v>0.78693320775019682</v>
      </c>
      <c r="L489" s="1">
        <f t="shared" si="45"/>
        <v>1.6630406701545461E-4</v>
      </c>
      <c r="M489" s="1">
        <f t="shared" si="46"/>
        <v>2.6855121724809088</v>
      </c>
    </row>
    <row r="490" spans="1:13" ht="16" customHeight="1" x14ac:dyDescent="0.35">
      <c r="A490" s="23">
        <v>39258</v>
      </c>
      <c r="B490" s="1">
        <v>487</v>
      </c>
      <c r="C490" s="18">
        <v>1497.74</v>
      </c>
      <c r="D490" s="1">
        <f t="shared" si="42"/>
        <v>-3.2078585880097542E-3</v>
      </c>
      <c r="E490" s="1">
        <f t="shared" si="47"/>
        <v>6.8455946892352444E-5</v>
      </c>
      <c r="F490" s="1"/>
      <c r="G490" s="1"/>
      <c r="H490" s="1">
        <f t="shared" si="43"/>
        <v>9.4389992719312161</v>
      </c>
      <c r="J490" s="1">
        <f t="shared" si="44"/>
        <v>0.82738109050396136</v>
      </c>
      <c r="L490" s="1">
        <f t="shared" si="45"/>
        <v>1.0290356720667934E-5</v>
      </c>
      <c r="M490" s="1">
        <f t="shared" si="46"/>
        <v>0.15032085871004908</v>
      </c>
    </row>
    <row r="491" spans="1:13" ht="16" customHeight="1" x14ac:dyDescent="0.35">
      <c r="A491" s="23">
        <v>39259</v>
      </c>
      <c r="B491" s="1">
        <v>488</v>
      </c>
      <c r="C491" s="18">
        <v>1492.89</v>
      </c>
      <c r="D491" s="1">
        <f t="shared" si="42"/>
        <v>-3.238212239774533E-3</v>
      </c>
      <c r="E491" s="1">
        <f t="shared" si="47"/>
        <v>6.4817279259795247E-5</v>
      </c>
      <c r="F491" s="1"/>
      <c r="G491" s="1"/>
      <c r="H491" s="1">
        <f t="shared" si="43"/>
        <v>9.4821602005965424</v>
      </c>
      <c r="J491" s="1">
        <f t="shared" si="44"/>
        <v>0.80509179141135989</v>
      </c>
      <c r="L491" s="1">
        <f t="shared" si="45"/>
        <v>1.0486018509825597E-5</v>
      </c>
      <c r="M491" s="1">
        <f t="shared" si="46"/>
        <v>0.16177813431193874</v>
      </c>
    </row>
    <row r="492" spans="1:13" ht="16" customHeight="1" x14ac:dyDescent="0.35">
      <c r="A492" s="23">
        <v>39260</v>
      </c>
      <c r="B492" s="1">
        <v>489</v>
      </c>
      <c r="C492" s="18">
        <v>1506.34</v>
      </c>
      <c r="D492" s="1">
        <f t="shared" si="42"/>
        <v>9.0093710856123475E-3</v>
      </c>
      <c r="E492" s="1">
        <f t="shared" si="47"/>
        <v>6.1418475957990563E-5</v>
      </c>
      <c r="F492" s="1"/>
      <c r="G492" s="1"/>
      <c r="H492" s="1">
        <f t="shared" si="43"/>
        <v>8.3762306368239656</v>
      </c>
      <c r="J492" s="1">
        <f t="shared" si="44"/>
        <v>0.78369940639246727</v>
      </c>
      <c r="L492" s="1">
        <f t="shared" si="45"/>
        <v>8.1168767358267809E-5</v>
      </c>
      <c r="M492" s="1">
        <f t="shared" si="46"/>
        <v>1.3215692198840328</v>
      </c>
    </row>
    <row r="493" spans="1:13" ht="16" customHeight="1" x14ac:dyDescent="0.35">
      <c r="A493" s="23">
        <v>39261</v>
      </c>
      <c r="B493" s="1">
        <v>490</v>
      </c>
      <c r="C493" s="18">
        <v>1505.71</v>
      </c>
      <c r="D493" s="1">
        <f t="shared" si="42"/>
        <v>-4.18232271598631E-4</v>
      </c>
      <c r="E493" s="1">
        <f t="shared" si="47"/>
        <v>6.2653995890645623E-5</v>
      </c>
      <c r="F493" s="1"/>
      <c r="G493" s="1"/>
      <c r="H493" s="1">
        <f t="shared" si="43"/>
        <v>9.6750912845959025</v>
      </c>
      <c r="J493" s="1">
        <f t="shared" si="44"/>
        <v>0.79154277136896156</v>
      </c>
      <c r="L493" s="1">
        <f t="shared" si="45"/>
        <v>1.7491823300655104E-7</v>
      </c>
      <c r="M493" s="1">
        <f t="shared" si="46"/>
        <v>2.7918128847176484E-3</v>
      </c>
    </row>
    <row r="494" spans="1:13" ht="16" customHeight="1" x14ac:dyDescent="0.35">
      <c r="A494" s="23">
        <v>39262</v>
      </c>
      <c r="B494" s="1">
        <v>491</v>
      </c>
      <c r="C494" s="18">
        <v>1503.35</v>
      </c>
      <c r="D494" s="1">
        <f t="shared" si="42"/>
        <v>-1.567366890038671E-3</v>
      </c>
      <c r="E494" s="1">
        <f t="shared" si="47"/>
        <v>5.8745489213177923E-5</v>
      </c>
      <c r="F494" s="1"/>
      <c r="G494" s="1"/>
      <c r="H494" s="1">
        <f t="shared" si="43"/>
        <v>9.7004778450826841</v>
      </c>
      <c r="J494" s="1">
        <f t="shared" si="44"/>
        <v>0.76645606014420631</v>
      </c>
      <c r="L494" s="1">
        <f t="shared" si="45"/>
        <v>2.4566389679894953E-6</v>
      </c>
      <c r="M494" s="1">
        <f t="shared" si="46"/>
        <v>4.1818342155169531E-2</v>
      </c>
    </row>
    <row r="495" spans="1:13" ht="16" customHeight="1" x14ac:dyDescent="0.35">
      <c r="A495" s="23">
        <v>39265</v>
      </c>
      <c r="B495" s="1">
        <v>492</v>
      </c>
      <c r="C495" s="18">
        <v>1519.43</v>
      </c>
      <c r="D495" s="1">
        <f t="shared" si="42"/>
        <v>1.0696112016496595E-2</v>
      </c>
      <c r="E495" s="1">
        <f t="shared" si="47"/>
        <v>5.522422489081002E-5</v>
      </c>
      <c r="F495" s="1"/>
      <c r="G495" s="1"/>
      <c r="H495" s="1">
        <f t="shared" si="43"/>
        <v>7.7324308352497333</v>
      </c>
      <c r="J495" s="1">
        <f t="shared" si="44"/>
        <v>0.74313003499259811</v>
      </c>
      <c r="L495" s="1">
        <f t="shared" si="45"/>
        <v>1.1440681226944284E-4</v>
      </c>
      <c r="M495" s="1">
        <f t="shared" si="46"/>
        <v>2.0716780089833642</v>
      </c>
    </row>
    <row r="496" spans="1:13" ht="16" customHeight="1" x14ac:dyDescent="0.35">
      <c r="A496" s="23">
        <v>39266</v>
      </c>
      <c r="B496" s="1">
        <v>493</v>
      </c>
      <c r="C496" s="18">
        <v>1524.87</v>
      </c>
      <c r="D496" s="1">
        <f t="shared" si="42"/>
        <v>3.5802899771623748E-3</v>
      </c>
      <c r="E496" s="1">
        <f t="shared" si="47"/>
        <v>5.8926512866742074E-5</v>
      </c>
      <c r="F496" s="1"/>
      <c r="G496" s="1"/>
      <c r="H496" s="1">
        <f t="shared" si="43"/>
        <v>9.5216861771257939</v>
      </c>
      <c r="J496" s="1">
        <f t="shared" si="44"/>
        <v>0.76763606524669015</v>
      </c>
      <c r="L496" s="1">
        <f t="shared" si="45"/>
        <v>1.2818476320569358E-5</v>
      </c>
      <c r="M496" s="1">
        <f t="shared" si="46"/>
        <v>0.21753325789967223</v>
      </c>
    </row>
    <row r="497" spans="1:13" ht="16" customHeight="1" x14ac:dyDescent="0.35">
      <c r="A497" s="23">
        <v>39268</v>
      </c>
      <c r="B497" s="1">
        <v>494</v>
      </c>
      <c r="C497" s="18">
        <v>1525.4</v>
      </c>
      <c r="D497" s="1">
        <f t="shared" si="42"/>
        <v>3.4757061257694106E-4</v>
      </c>
      <c r="E497" s="1">
        <f t="shared" si="47"/>
        <v>5.6042130198464853E-5</v>
      </c>
      <c r="F497" s="1"/>
      <c r="G497" s="1"/>
      <c r="H497" s="1">
        <f t="shared" si="43"/>
        <v>9.7872512087864081</v>
      </c>
      <c r="J497" s="1">
        <f t="shared" si="44"/>
        <v>0.74861291866000312</v>
      </c>
      <c r="L497" s="1">
        <f t="shared" si="45"/>
        <v>1.2080533072711006E-7</v>
      </c>
      <c r="M497" s="1">
        <f t="shared" si="46"/>
        <v>2.1556163247060021E-3</v>
      </c>
    </row>
    <row r="498" spans="1:13" ht="16" customHeight="1" x14ac:dyDescent="0.35">
      <c r="A498" s="23">
        <v>39269</v>
      </c>
      <c r="B498" s="1">
        <v>495</v>
      </c>
      <c r="C498" s="18">
        <v>1530.44</v>
      </c>
      <c r="D498" s="1">
        <f t="shared" si="42"/>
        <v>3.3040513963550305E-3</v>
      </c>
      <c r="E498" s="1">
        <f t="shared" si="47"/>
        <v>5.2543857178877955E-5</v>
      </c>
      <c r="F498" s="1"/>
      <c r="G498" s="1"/>
      <c r="H498" s="1">
        <f t="shared" si="43"/>
        <v>9.6460977211437005</v>
      </c>
      <c r="J498" s="1">
        <f t="shared" si="44"/>
        <v>0.72487141741744754</v>
      </c>
      <c r="L498" s="1">
        <f t="shared" si="45"/>
        <v>1.0916755629755627E-5</v>
      </c>
      <c r="M498" s="1">
        <f t="shared" si="46"/>
        <v>0.20776464111858239</v>
      </c>
    </row>
    <row r="499" spans="1:13" ht="16" customHeight="1" x14ac:dyDescent="0.35">
      <c r="A499" s="23">
        <v>39272</v>
      </c>
      <c r="B499" s="1">
        <v>496</v>
      </c>
      <c r="C499" s="18">
        <v>1531.85</v>
      </c>
      <c r="D499" s="1">
        <f t="shared" si="42"/>
        <v>9.2130367737373203E-4</v>
      </c>
      <c r="E499" s="1">
        <f t="shared" si="47"/>
        <v>4.993978857754709E-5</v>
      </c>
      <c r="F499" s="1"/>
      <c r="G499" s="1"/>
      <c r="H499" s="1">
        <f t="shared" si="43"/>
        <v>9.8876960296909662</v>
      </c>
      <c r="J499" s="1">
        <f t="shared" si="44"/>
        <v>0.70668089388030786</v>
      </c>
      <c r="L499" s="1">
        <f t="shared" si="45"/>
        <v>8.4880046594236176E-7</v>
      </c>
      <c r="M499" s="1">
        <f t="shared" si="46"/>
        <v>1.6996476959936151E-2</v>
      </c>
    </row>
    <row r="500" spans="1:13" ht="16" customHeight="1" x14ac:dyDescent="0.35">
      <c r="A500" s="23">
        <v>39273</v>
      </c>
      <c r="B500" s="1">
        <v>497</v>
      </c>
      <c r="C500" s="18">
        <v>1510.12</v>
      </c>
      <c r="D500" s="1">
        <f t="shared" si="42"/>
        <v>-1.4185462023044045E-2</v>
      </c>
      <c r="E500" s="1">
        <f t="shared" si="47"/>
        <v>4.6868801264176678E-5</v>
      </c>
      <c r="F500" s="1"/>
      <c r="G500" s="1"/>
      <c r="H500" s="1">
        <f t="shared" si="43"/>
        <v>5.674740795326314</v>
      </c>
      <c r="J500" s="1">
        <f t="shared" si="44"/>
        <v>0.68460792621891742</v>
      </c>
      <c r="L500" s="1">
        <f t="shared" si="45"/>
        <v>2.0122733280722484E-4</v>
      </c>
      <c r="M500" s="1">
        <f t="shared" si="46"/>
        <v>4.2934175267893897</v>
      </c>
    </row>
    <row r="501" spans="1:13" ht="16" customHeight="1" x14ac:dyDescent="0.35">
      <c r="A501" s="23">
        <v>39274</v>
      </c>
      <c r="B501" s="1">
        <v>498</v>
      </c>
      <c r="C501" s="18">
        <v>1518.76</v>
      </c>
      <c r="D501" s="1">
        <f t="shared" si="42"/>
        <v>5.7213996238710176E-3</v>
      </c>
      <c r="E501" s="1">
        <f t="shared" si="47"/>
        <v>5.652501537421881E-5</v>
      </c>
      <c r="F501" s="1"/>
      <c r="G501" s="1"/>
      <c r="H501" s="1">
        <f t="shared" si="43"/>
        <v>9.2017135172115339</v>
      </c>
      <c r="J501" s="1">
        <f t="shared" si="44"/>
        <v>0.75183120029843675</v>
      </c>
      <c r="L501" s="1">
        <f t="shared" si="45"/>
        <v>3.2734413656031421E-5</v>
      </c>
      <c r="M501" s="1">
        <f t="shared" si="46"/>
        <v>0.57911375059902526</v>
      </c>
    </row>
    <row r="502" spans="1:13" ht="16" customHeight="1" x14ac:dyDescent="0.35">
      <c r="A502" s="23">
        <v>39275</v>
      </c>
      <c r="B502" s="1">
        <v>499</v>
      </c>
      <c r="C502" s="18">
        <v>1547.7</v>
      </c>
      <c r="D502" s="1">
        <f t="shared" si="42"/>
        <v>1.9055018567779015E-2</v>
      </c>
      <c r="E502" s="1">
        <f t="shared" si="47"/>
        <v>5.5036745553943363E-5</v>
      </c>
      <c r="F502" s="1"/>
      <c r="G502" s="1"/>
      <c r="H502" s="1">
        <f t="shared" si="43"/>
        <v>3.2102129257139902</v>
      </c>
      <c r="J502" s="1">
        <f t="shared" si="44"/>
        <v>0.7418675458189512</v>
      </c>
      <c r="L502" s="1">
        <f t="shared" si="45"/>
        <v>3.63093732618403E-4</v>
      </c>
      <c r="M502" s="1">
        <f t="shared" si="46"/>
        <v>6.5972965691171295</v>
      </c>
    </row>
    <row r="503" spans="1:13" ht="16" customHeight="1" x14ac:dyDescent="0.35">
      <c r="A503" s="23">
        <v>39276</v>
      </c>
      <c r="B503" s="1">
        <v>500</v>
      </c>
      <c r="C503" s="18">
        <v>1552.5</v>
      </c>
      <c r="D503" s="1">
        <f t="shared" si="42"/>
        <v>3.1013762357045642E-3</v>
      </c>
      <c r="E503" s="1">
        <f t="shared" si="47"/>
        <v>7.4307881366474167E-5</v>
      </c>
      <c r="F503" s="1"/>
      <c r="G503" s="1"/>
      <c r="H503" s="1">
        <f t="shared" si="43"/>
        <v>9.3778518898632885</v>
      </c>
      <c r="J503" s="1">
        <f t="shared" si="44"/>
        <v>0.86202019330450819</v>
      </c>
      <c r="L503" s="1">
        <f t="shared" si="45"/>
        <v>9.6185345553930127E-6</v>
      </c>
      <c r="M503" s="1">
        <f t="shared" si="46"/>
        <v>0.12944164708392092</v>
      </c>
    </row>
    <row r="504" spans="1:13" ht="16" customHeight="1" x14ac:dyDescent="0.35">
      <c r="A504" s="23">
        <v>39279</v>
      </c>
      <c r="B504" s="1">
        <v>501</v>
      </c>
      <c r="C504" s="18">
        <v>1549.52</v>
      </c>
      <c r="D504" s="1">
        <f t="shared" si="42"/>
        <v>-1.9194847020934094E-3</v>
      </c>
      <c r="E504" s="1">
        <f t="shared" si="47"/>
        <v>7.0261106774864609E-5</v>
      </c>
      <c r="F504" s="1"/>
      <c r="G504" s="1"/>
      <c r="H504" s="1">
        <f t="shared" si="43"/>
        <v>9.5108531680357693</v>
      </c>
      <c r="J504" s="1">
        <f t="shared" si="44"/>
        <v>0.83821898555726249</v>
      </c>
      <c r="L504" s="1">
        <f t="shared" si="45"/>
        <v>3.6844215215706248E-6</v>
      </c>
      <c r="M504" s="1">
        <f t="shared" si="46"/>
        <v>5.2438990654908091E-2</v>
      </c>
    </row>
    <row r="505" spans="1:13" ht="16" customHeight="1" x14ac:dyDescent="0.35">
      <c r="A505" s="23">
        <v>39280</v>
      </c>
      <c r="B505" s="1">
        <v>502</v>
      </c>
      <c r="C505" s="18">
        <v>1549.37</v>
      </c>
      <c r="D505" s="1">
        <f t="shared" si="42"/>
        <v>-9.6804171614494131E-5</v>
      </c>
      <c r="E505" s="1">
        <f t="shared" si="47"/>
        <v>6.609626586120638E-5</v>
      </c>
      <c r="F505" s="1"/>
      <c r="G505" s="1"/>
      <c r="H505" s="1">
        <f t="shared" si="43"/>
        <v>9.6242565261930011</v>
      </c>
      <c r="J505" s="1">
        <f t="shared" si="44"/>
        <v>0.8129960999980651</v>
      </c>
      <c r="L505" s="1">
        <f t="shared" si="45"/>
        <v>9.3710476419684314E-9</v>
      </c>
      <c r="M505" s="1">
        <f t="shared" si="46"/>
        <v>1.4177877554605612E-4</v>
      </c>
    </row>
    <row r="506" spans="1:13" ht="16" customHeight="1" x14ac:dyDescent="0.35">
      <c r="A506" s="23">
        <v>39281</v>
      </c>
      <c r="B506" s="1">
        <v>503</v>
      </c>
      <c r="C506" s="18">
        <v>1546.17</v>
      </c>
      <c r="D506" s="1">
        <f t="shared" si="42"/>
        <v>-2.065355596145413E-3</v>
      </c>
      <c r="E506" s="1">
        <f t="shared" si="47"/>
        <v>6.1962064791733001E-5</v>
      </c>
      <c r="F506" s="1"/>
      <c r="G506" s="1"/>
      <c r="H506" s="1">
        <f t="shared" si="43"/>
        <v>9.6201445839247821</v>
      </c>
      <c r="J506" s="1">
        <f t="shared" si="44"/>
        <v>0.78715986172907082</v>
      </c>
      <c r="L506" s="1">
        <f t="shared" si="45"/>
        <v>4.2656937385291741E-6</v>
      </c>
      <c r="M506" s="1">
        <f t="shared" si="46"/>
        <v>6.8843634453871594E-2</v>
      </c>
    </row>
    <row r="507" spans="1:13" ht="16" customHeight="1" x14ac:dyDescent="0.35">
      <c r="A507" s="23">
        <v>39282</v>
      </c>
      <c r="B507" s="1">
        <v>504</v>
      </c>
      <c r="C507" s="18">
        <v>1553.08</v>
      </c>
      <c r="D507" s="1">
        <f t="shared" si="42"/>
        <v>4.4691075366873334E-3</v>
      </c>
      <c r="E507" s="1">
        <f t="shared" si="47"/>
        <v>5.8352750122224121E-5</v>
      </c>
      <c r="F507" s="1"/>
      <c r="G507" s="1"/>
      <c r="H507" s="1">
        <f t="shared" si="43"/>
        <v>9.4067250480277504</v>
      </c>
      <c r="J507" s="1">
        <f t="shared" si="44"/>
        <v>0.76388971797127969</v>
      </c>
      <c r="L507" s="1">
        <f t="shared" si="45"/>
        <v>1.9972922174475526E-5</v>
      </c>
      <c r="M507" s="1">
        <f t="shared" si="46"/>
        <v>0.34227902082833755</v>
      </c>
    </row>
    <row r="508" spans="1:13" ht="16" customHeight="1" x14ac:dyDescent="0.35">
      <c r="A508" s="23">
        <v>39283</v>
      </c>
      <c r="B508" s="1">
        <v>505</v>
      </c>
      <c r="C508" s="18">
        <v>1534.1</v>
      </c>
      <c r="D508" s="1">
        <f t="shared" si="42"/>
        <v>-1.2220877224611751E-2</v>
      </c>
      <c r="E508" s="1">
        <f t="shared" si="47"/>
        <v>5.5951821372350106E-5</v>
      </c>
      <c r="F508" s="1"/>
      <c r="G508" s="1"/>
      <c r="H508" s="1">
        <f t="shared" si="43"/>
        <v>7.1217616894397686</v>
      </c>
      <c r="J508" s="1">
        <f t="shared" si="44"/>
        <v>0.74800950109173148</v>
      </c>
      <c r="L508" s="1">
        <f t="shared" si="45"/>
        <v>1.493498401390342E-4</v>
      </c>
      <c r="M508" s="1">
        <f t="shared" si="46"/>
        <v>2.6692578807244853</v>
      </c>
    </row>
    <row r="509" spans="1:13" ht="16" customHeight="1" x14ac:dyDescent="0.35">
      <c r="A509" s="23">
        <v>39286</v>
      </c>
      <c r="B509" s="1">
        <v>506</v>
      </c>
      <c r="C509" s="18">
        <v>1541.57</v>
      </c>
      <c r="D509" s="1">
        <f t="shared" si="42"/>
        <v>4.8693044781957032E-3</v>
      </c>
      <c r="E509" s="1">
        <f t="shared" si="47"/>
        <v>6.1794525741517526E-5</v>
      </c>
      <c r="F509" s="1"/>
      <c r="G509" s="1"/>
      <c r="H509" s="1">
        <f t="shared" si="43"/>
        <v>9.3080027916396624</v>
      </c>
      <c r="J509" s="1">
        <f t="shared" si="44"/>
        <v>0.78609494173107053</v>
      </c>
      <c r="L509" s="1">
        <f t="shared" si="45"/>
        <v>2.3710126101376728E-5</v>
      </c>
      <c r="M509" s="1">
        <f t="shared" si="46"/>
        <v>0.38369298601877194</v>
      </c>
    </row>
    <row r="510" spans="1:13" ht="16" customHeight="1" x14ac:dyDescent="0.35">
      <c r="A510" s="23">
        <v>39287</v>
      </c>
      <c r="B510" s="1">
        <v>507</v>
      </c>
      <c r="C510" s="18">
        <v>1511.04</v>
      </c>
      <c r="D510" s="1">
        <f t="shared" si="42"/>
        <v>-1.9804485037980744E-2</v>
      </c>
      <c r="E510" s="1">
        <f t="shared" si="47"/>
        <v>5.9412078114545573E-5</v>
      </c>
      <c r="F510" s="1"/>
      <c r="G510" s="1"/>
      <c r="H510" s="1">
        <f t="shared" si="43"/>
        <v>3.1293650008644729</v>
      </c>
      <c r="J510" s="1">
        <f t="shared" si="44"/>
        <v>0.77079230739898774</v>
      </c>
      <c r="L510" s="1">
        <f t="shared" si="45"/>
        <v>3.9221762761960314E-4</v>
      </c>
      <c r="M510" s="1">
        <f t="shared" si="46"/>
        <v>6.6016480161393041</v>
      </c>
    </row>
    <row r="511" spans="1:13" ht="16" customHeight="1" x14ac:dyDescent="0.35">
      <c r="A511" s="23">
        <v>39288</v>
      </c>
      <c r="B511" s="1">
        <v>508</v>
      </c>
      <c r="C511" s="18">
        <v>1518.09</v>
      </c>
      <c r="D511" s="1">
        <f t="shared" si="42"/>
        <v>4.6656607369758279E-3</v>
      </c>
      <c r="E511" s="1">
        <f t="shared" si="47"/>
        <v>8.0231410942513211E-5</v>
      </c>
      <c r="F511" s="1"/>
      <c r="G511" s="1"/>
      <c r="H511" s="1">
        <f t="shared" si="43"/>
        <v>9.1592754160701162</v>
      </c>
      <c r="J511" s="1">
        <f t="shared" si="44"/>
        <v>0.89571988334809904</v>
      </c>
      <c r="L511" s="1">
        <f t="shared" si="45"/>
        <v>2.1768390112557827E-5</v>
      </c>
      <c r="M511" s="1">
        <f t="shared" si="46"/>
        <v>0.27132004606219806</v>
      </c>
    </row>
    <row r="512" spans="1:13" ht="16" customHeight="1" x14ac:dyDescent="0.35">
      <c r="A512" s="23">
        <v>39289</v>
      </c>
      <c r="B512" s="1">
        <v>509</v>
      </c>
      <c r="C512" s="18">
        <v>1482.66</v>
      </c>
      <c r="D512" s="1">
        <f t="shared" si="42"/>
        <v>-2.3338537240874941E-2</v>
      </c>
      <c r="E512" s="1">
        <f t="shared" si="47"/>
        <v>7.6574136925906854E-5</v>
      </c>
      <c r="F512" s="1"/>
      <c r="G512" s="1"/>
      <c r="H512" s="1">
        <f t="shared" si="43"/>
        <v>2.3640489593061309</v>
      </c>
      <c r="J512" s="1">
        <f t="shared" si="44"/>
        <v>0.87506649419290905</v>
      </c>
      <c r="L512" s="1">
        <f t="shared" si="45"/>
        <v>5.4468732054370646E-4</v>
      </c>
      <c r="M512" s="1">
        <f t="shared" si="46"/>
        <v>7.1132022169671467</v>
      </c>
    </row>
    <row r="513" spans="1:13" ht="16" customHeight="1" x14ac:dyDescent="0.35">
      <c r="A513" s="23">
        <v>39290</v>
      </c>
      <c r="B513" s="1">
        <v>510</v>
      </c>
      <c r="C513" s="18">
        <v>1458.95</v>
      </c>
      <c r="D513" s="1">
        <f t="shared" si="42"/>
        <v>-1.5991528738888237E-2</v>
      </c>
      <c r="E513" s="1">
        <f t="shared" si="47"/>
        <v>1.0585791595360722E-4</v>
      </c>
      <c r="F513" s="1"/>
      <c r="G513" s="1"/>
      <c r="H513" s="1">
        <f t="shared" si="43"/>
        <v>6.7376369803628924</v>
      </c>
      <c r="J513" s="1">
        <f t="shared" si="44"/>
        <v>1.0288727615872004</v>
      </c>
      <c r="L513" s="1">
        <f t="shared" si="45"/>
        <v>2.5572899140668839E-4</v>
      </c>
      <c r="M513" s="1">
        <f t="shared" si="46"/>
        <v>2.4157757981818095</v>
      </c>
    </row>
    <row r="514" spans="1:13" ht="16" customHeight="1" x14ac:dyDescent="0.35">
      <c r="A514" s="23">
        <v>39293</v>
      </c>
      <c r="B514" s="1">
        <v>511</v>
      </c>
      <c r="C514" s="18">
        <v>1473.91</v>
      </c>
      <c r="D514" s="1">
        <f t="shared" si="42"/>
        <v>1.0253949758387906E-2</v>
      </c>
      <c r="E514" s="1">
        <f t="shared" si="47"/>
        <v>1.1523340805637858E-4</v>
      </c>
      <c r="F514" s="1"/>
      <c r="G514" s="1"/>
      <c r="H514" s="1">
        <f t="shared" si="43"/>
        <v>8.1561115906189716</v>
      </c>
      <c r="J514" s="1">
        <f t="shared" si="44"/>
        <v>1.0734682485121698</v>
      </c>
      <c r="L514" s="1">
        <f t="shared" si="45"/>
        <v>1.051434856475434E-4</v>
      </c>
      <c r="M514" s="1">
        <f t="shared" si="46"/>
        <v>0.91243926063612879</v>
      </c>
    </row>
    <row r="515" spans="1:13" ht="16" customHeight="1" x14ac:dyDescent="0.35">
      <c r="A515" s="23">
        <v>39294</v>
      </c>
      <c r="B515" s="1">
        <v>512</v>
      </c>
      <c r="C515" s="18">
        <v>1455.27</v>
      </c>
      <c r="D515" s="1">
        <f t="shared" si="42"/>
        <v>-1.264663378360965E-2</v>
      </c>
      <c r="E515" s="1">
        <f t="shared" si="47"/>
        <v>1.1460221229311588E-4</v>
      </c>
      <c r="F515" s="1"/>
      <c r="G515" s="1"/>
      <c r="H515" s="1">
        <f t="shared" si="43"/>
        <v>7.6784565505317097</v>
      </c>
      <c r="J515" s="1">
        <f t="shared" si="44"/>
        <v>1.0705242280916201</v>
      </c>
      <c r="L515" s="1">
        <f t="shared" si="45"/>
        <v>1.5993734605673695E-4</v>
      </c>
      <c r="M515" s="1">
        <f t="shared" si="46"/>
        <v>1.3955868988608027</v>
      </c>
    </row>
    <row r="516" spans="1:13" ht="16" customHeight="1" x14ac:dyDescent="0.35">
      <c r="A516" s="23">
        <v>39295</v>
      </c>
      <c r="B516" s="1">
        <v>513</v>
      </c>
      <c r="C516" s="18">
        <v>1465.81</v>
      </c>
      <c r="D516" s="1">
        <f t="shared" ref="D516:D579" si="48">(C516-C515)/C515</f>
        <v>7.2426422588247981E-3</v>
      </c>
      <c r="E516" s="1">
        <f t="shared" si="47"/>
        <v>1.174382444447099E-4</v>
      </c>
      <c r="F516" s="1"/>
      <c r="G516" s="1"/>
      <c r="H516" s="1">
        <f t="shared" si="43"/>
        <v>8.602930272809477</v>
      </c>
      <c r="J516" s="1">
        <f t="shared" si="44"/>
        <v>1.0836892748602338</v>
      </c>
      <c r="L516" s="1">
        <f t="shared" si="45"/>
        <v>5.2455866889314773E-5</v>
      </c>
      <c r="M516" s="1">
        <f t="shared" si="46"/>
        <v>0.44666766892969922</v>
      </c>
    </row>
    <row r="517" spans="1:13" ht="16" customHeight="1" x14ac:dyDescent="0.35">
      <c r="A517" s="23">
        <v>39296</v>
      </c>
      <c r="B517" s="1">
        <v>514</v>
      </c>
      <c r="C517" s="18">
        <v>1472.2</v>
      </c>
      <c r="D517" s="1">
        <f t="shared" si="48"/>
        <v>4.359364446961134E-3</v>
      </c>
      <c r="E517" s="1">
        <f t="shared" si="47"/>
        <v>1.1337313871468099E-4</v>
      </c>
      <c r="F517" s="1"/>
      <c r="G517" s="1"/>
      <c r="H517" s="1">
        <f t="shared" ref="H517:H580" si="49">-LN(E517)-D517*D517/E517</f>
        <v>8.9172020722243541</v>
      </c>
      <c r="J517" s="1">
        <f t="shared" ref="J517:J580" si="50">SQRT(E517)*100</f>
        <v>1.0647682316573921</v>
      </c>
      <c r="L517" s="1">
        <f t="shared" ref="L517:L580" si="51">D517*D517</f>
        <v>1.9004058381428753E-5</v>
      </c>
      <c r="M517" s="1">
        <f t="shared" ref="M517:M580" si="52">L517/E517</f>
        <v>0.16762399450944959</v>
      </c>
    </row>
    <row r="518" spans="1:13" ht="16" customHeight="1" x14ac:dyDescent="0.35">
      <c r="A518" s="23">
        <v>39297</v>
      </c>
      <c r="B518" s="1">
        <v>515</v>
      </c>
      <c r="C518" s="18">
        <v>1433.06</v>
      </c>
      <c r="D518" s="1">
        <f t="shared" si="48"/>
        <v>-2.658606167640273E-2</v>
      </c>
      <c r="E518" s="1">
        <f t="shared" ref="E518:E581" si="53">$D$1283*E517+(1-$D$1283)*D517*D517</f>
        <v>1.0746968760021171E-4</v>
      </c>
      <c r="F518" s="1"/>
      <c r="G518" s="1"/>
      <c r="H518" s="1">
        <f t="shared" si="49"/>
        <v>2.5613897497229496</v>
      </c>
      <c r="J518" s="1">
        <f t="shared" si="50"/>
        <v>1.0366758779879646</v>
      </c>
      <c r="L518" s="1">
        <f t="shared" si="51"/>
        <v>7.0681867546148992E-4</v>
      </c>
      <c r="M518" s="1">
        <f t="shared" si="52"/>
        <v>6.5769119762482449</v>
      </c>
    </row>
    <row r="519" spans="1:13" ht="16" customHeight="1" x14ac:dyDescent="0.35">
      <c r="A519" s="23">
        <v>39300</v>
      </c>
      <c r="B519" s="1">
        <v>516</v>
      </c>
      <c r="C519" s="18">
        <v>1467.67</v>
      </c>
      <c r="D519" s="1">
        <f t="shared" si="48"/>
        <v>2.415111718978977E-2</v>
      </c>
      <c r="E519" s="1">
        <f t="shared" si="53"/>
        <v>1.4496319116992867E-4</v>
      </c>
      <c r="F519" s="1"/>
      <c r="G519" s="1"/>
      <c r="H519" s="1">
        <f t="shared" si="49"/>
        <v>4.815413004011484</v>
      </c>
      <c r="J519" s="1">
        <f t="shared" si="50"/>
        <v>1.2040066078304084</v>
      </c>
      <c r="L519" s="1">
        <f t="shared" si="51"/>
        <v>5.8327646151495893E-4</v>
      </c>
      <c r="M519" s="1">
        <f t="shared" si="52"/>
        <v>4.0236176977590876</v>
      </c>
    </row>
    <row r="520" spans="1:13" ht="16" customHeight="1" x14ac:dyDescent="0.35">
      <c r="A520" s="23">
        <v>39301</v>
      </c>
      <c r="B520" s="1">
        <v>517</v>
      </c>
      <c r="C520" s="18">
        <v>1476.71</v>
      </c>
      <c r="D520" s="1">
        <f t="shared" si="48"/>
        <v>6.159422758521986E-3</v>
      </c>
      <c r="E520" s="1">
        <f t="shared" si="53"/>
        <v>1.7238277558430897E-4</v>
      </c>
      <c r="F520" s="1"/>
      <c r="G520" s="1"/>
      <c r="H520" s="1">
        <f t="shared" si="49"/>
        <v>8.4457102865089233</v>
      </c>
      <c r="J520" s="1">
        <f t="shared" si="50"/>
        <v>1.3129462120906132</v>
      </c>
      <c r="L520" s="1">
        <f t="shared" si="51"/>
        <v>3.7938488718198589E-5</v>
      </c>
      <c r="M520" s="1">
        <f t="shared" si="52"/>
        <v>0.22008282782083197</v>
      </c>
    </row>
    <row r="521" spans="1:13" ht="16" customHeight="1" x14ac:dyDescent="0.35">
      <c r="A521" s="23">
        <v>39302</v>
      </c>
      <c r="B521" s="1">
        <v>518</v>
      </c>
      <c r="C521" s="18">
        <v>1497.49</v>
      </c>
      <c r="D521" s="1">
        <f t="shared" si="48"/>
        <v>1.4071821820127155E-2</v>
      </c>
      <c r="E521" s="1">
        <f t="shared" si="53"/>
        <v>1.6397233783996547E-4</v>
      </c>
      <c r="F521" s="1"/>
      <c r="G521" s="1"/>
      <c r="H521" s="1">
        <f t="shared" si="49"/>
        <v>7.50819345816363</v>
      </c>
      <c r="J521" s="1">
        <f t="shared" si="50"/>
        <v>1.2805168403420764</v>
      </c>
      <c r="L521" s="1">
        <f t="shared" si="51"/>
        <v>1.9801616933740672E-4</v>
      </c>
      <c r="M521" s="1">
        <f t="shared" si="52"/>
        <v>1.2076193579106467</v>
      </c>
    </row>
    <row r="522" spans="1:13" ht="16" customHeight="1" x14ac:dyDescent="0.35">
      <c r="A522" s="23">
        <v>39303</v>
      </c>
      <c r="B522" s="1">
        <v>519</v>
      </c>
      <c r="C522" s="18">
        <v>1453.09</v>
      </c>
      <c r="D522" s="1">
        <f t="shared" si="48"/>
        <v>-2.9649613686902811E-2</v>
      </c>
      <c r="E522" s="1">
        <f t="shared" si="53"/>
        <v>1.6610201945055925E-4</v>
      </c>
      <c r="F522" s="1"/>
      <c r="G522" s="1"/>
      <c r="H522" s="1">
        <f t="shared" si="49"/>
        <v>3.4103803654137081</v>
      </c>
      <c r="J522" s="1">
        <f t="shared" si="50"/>
        <v>1.2888057241126734</v>
      </c>
      <c r="L522" s="1">
        <f t="shared" si="51"/>
        <v>8.7909959178257449E-4</v>
      </c>
      <c r="M522" s="1">
        <f t="shared" si="52"/>
        <v>5.292528017964532</v>
      </c>
    </row>
    <row r="523" spans="1:13" ht="16" customHeight="1" x14ac:dyDescent="0.35">
      <c r="A523" s="23">
        <v>39304</v>
      </c>
      <c r="B523" s="1">
        <v>520</v>
      </c>
      <c r="C523" s="18">
        <v>1453.64</v>
      </c>
      <c r="D523" s="1">
        <f t="shared" si="48"/>
        <v>3.7850374030526802E-4</v>
      </c>
      <c r="E523" s="1">
        <f t="shared" si="53"/>
        <v>2.1070504300587284E-4</v>
      </c>
      <c r="F523" s="1"/>
      <c r="G523" s="1"/>
      <c r="H523" s="1">
        <f t="shared" si="49"/>
        <v>8.4643713710029811</v>
      </c>
      <c r="J523" s="1">
        <f t="shared" si="50"/>
        <v>1.4515682657246018</v>
      </c>
      <c r="L523" s="1">
        <f t="shared" si="51"/>
        <v>1.4326508142507778E-7</v>
      </c>
      <c r="M523" s="1">
        <f t="shared" si="52"/>
        <v>6.7993190566912362E-4</v>
      </c>
    </row>
    <row r="524" spans="1:13" ht="16" customHeight="1" x14ac:dyDescent="0.35">
      <c r="A524" s="23">
        <v>39307</v>
      </c>
      <c r="B524" s="1">
        <v>521</v>
      </c>
      <c r="C524" s="18">
        <v>1452.92</v>
      </c>
      <c r="D524" s="1">
        <f t="shared" si="48"/>
        <v>-4.9530832943509202E-4</v>
      </c>
      <c r="E524" s="1">
        <f t="shared" si="53"/>
        <v>1.9753291969850273E-4</v>
      </c>
      <c r="F524" s="1"/>
      <c r="G524" s="1"/>
      <c r="H524" s="1">
        <f t="shared" si="49"/>
        <v>8.5283633335668299</v>
      </c>
      <c r="J524" s="1">
        <f t="shared" si="50"/>
        <v>1.4054640504064937</v>
      </c>
      <c r="L524" s="1">
        <f t="shared" si="51"/>
        <v>2.4533034120778164E-7</v>
      </c>
      <c r="M524" s="1">
        <f t="shared" si="52"/>
        <v>1.2419719284372083E-3</v>
      </c>
    </row>
    <row r="525" spans="1:13" ht="16" customHeight="1" x14ac:dyDescent="0.35">
      <c r="A525" s="23">
        <v>39308</v>
      </c>
      <c r="B525" s="1">
        <v>522</v>
      </c>
      <c r="C525" s="18">
        <v>1426.54</v>
      </c>
      <c r="D525" s="1">
        <f t="shared" si="48"/>
        <v>-1.8156539933375623E-2</v>
      </c>
      <c r="E525" s="1">
        <f t="shared" si="53"/>
        <v>1.8519119044619494E-4</v>
      </c>
      <c r="F525" s="1"/>
      <c r="G525" s="1"/>
      <c r="H525" s="1">
        <f t="shared" si="49"/>
        <v>6.8140158419715062</v>
      </c>
      <c r="J525" s="1">
        <f t="shared" si="50"/>
        <v>1.3608496994385344</v>
      </c>
      <c r="L525" s="1">
        <f t="shared" si="51"/>
        <v>3.2965994235226365E-4</v>
      </c>
      <c r="M525" s="1">
        <f t="shared" si="52"/>
        <v>1.7801059626971962</v>
      </c>
    </row>
    <row r="526" spans="1:13" ht="16" customHeight="1" x14ac:dyDescent="0.35">
      <c r="A526" s="23">
        <v>39309</v>
      </c>
      <c r="B526" s="1">
        <v>523</v>
      </c>
      <c r="C526" s="18">
        <v>1406.7</v>
      </c>
      <c r="D526" s="1">
        <f t="shared" si="48"/>
        <v>-1.3907776858693004E-2</v>
      </c>
      <c r="E526" s="1">
        <f t="shared" si="53"/>
        <v>1.9422872913401606E-4</v>
      </c>
      <c r="F526" s="1"/>
      <c r="G526" s="1"/>
      <c r="H526" s="1">
        <f t="shared" si="49"/>
        <v>7.550605659557335</v>
      </c>
      <c r="J526" s="1">
        <f t="shared" si="50"/>
        <v>1.3936596755808646</v>
      </c>
      <c r="L526" s="1">
        <f t="shared" si="51"/>
        <v>1.9342625715119665E-4</v>
      </c>
      <c r="M526" s="1">
        <f t="shared" si="52"/>
        <v>0.99586841768260903</v>
      </c>
    </row>
    <row r="527" spans="1:13" ht="16" customHeight="1" x14ac:dyDescent="0.35">
      <c r="A527" s="23">
        <v>39310</v>
      </c>
      <c r="B527" s="1">
        <v>524</v>
      </c>
      <c r="C527" s="18">
        <v>1411.27</v>
      </c>
      <c r="D527" s="1">
        <f t="shared" si="48"/>
        <v>3.2487381815596334E-3</v>
      </c>
      <c r="E527" s="1">
        <f t="shared" si="53"/>
        <v>1.9417852885544415E-4</v>
      </c>
      <c r="F527" s="1"/>
      <c r="G527" s="1"/>
      <c r="H527" s="1">
        <f t="shared" si="49"/>
        <v>8.4923789821560689</v>
      </c>
      <c r="J527" s="1">
        <f t="shared" si="50"/>
        <v>1.3934795615847551</v>
      </c>
      <c r="L527" s="1">
        <f t="shared" si="51"/>
        <v>1.0554299772323393E-5</v>
      </c>
      <c r="M527" s="1">
        <f t="shared" si="52"/>
        <v>5.4353588084810979E-2</v>
      </c>
    </row>
    <row r="528" spans="1:13" ht="16" customHeight="1" x14ac:dyDescent="0.35">
      <c r="A528" s="23">
        <v>39311</v>
      </c>
      <c r="B528" s="1">
        <v>525</v>
      </c>
      <c r="C528" s="18">
        <v>1445.94</v>
      </c>
      <c r="D528" s="1">
        <f t="shared" si="48"/>
        <v>2.4566525186534165E-2</v>
      </c>
      <c r="E528" s="1">
        <f t="shared" si="53"/>
        <v>1.8269153909146373E-4</v>
      </c>
      <c r="F528" s="1"/>
      <c r="G528" s="1"/>
      <c r="H528" s="1">
        <f t="shared" si="49"/>
        <v>5.3042515811287902</v>
      </c>
      <c r="J528" s="1">
        <f t="shared" si="50"/>
        <v>1.3516343406833955</v>
      </c>
      <c r="L528" s="1">
        <f t="shared" si="51"/>
        <v>6.0351415974061753E-4</v>
      </c>
      <c r="M528" s="1">
        <f t="shared" si="52"/>
        <v>3.3034598249154317</v>
      </c>
    </row>
    <row r="529" spans="1:13" ht="16" customHeight="1" x14ac:dyDescent="0.35">
      <c r="A529" s="23">
        <v>39314</v>
      </c>
      <c r="B529" s="1">
        <v>526</v>
      </c>
      <c r="C529" s="18">
        <v>1445.55</v>
      </c>
      <c r="D529" s="1">
        <f t="shared" si="48"/>
        <v>-2.6972073530028912E-4</v>
      </c>
      <c r="E529" s="1">
        <f t="shared" si="53"/>
        <v>2.0901696008838482E-4</v>
      </c>
      <c r="F529" s="1"/>
      <c r="G529" s="1"/>
      <c r="H529" s="1">
        <f t="shared" si="49"/>
        <v>8.4727471061320259</v>
      </c>
      <c r="J529" s="1">
        <f t="shared" si="50"/>
        <v>1.4457418859823659</v>
      </c>
      <c r="L529" s="1">
        <f t="shared" si="51"/>
        <v>7.2749275050928627E-8</v>
      </c>
      <c r="M529" s="1">
        <f t="shared" si="52"/>
        <v>3.4805441156624754E-4</v>
      </c>
    </row>
    <row r="530" spans="1:13" ht="16" customHeight="1" x14ac:dyDescent="0.35">
      <c r="A530" s="23">
        <v>39315</v>
      </c>
      <c r="B530" s="1">
        <v>527</v>
      </c>
      <c r="C530" s="18">
        <v>1447.12</v>
      </c>
      <c r="D530" s="1">
        <f t="shared" si="48"/>
        <v>1.0860917989692065E-3</v>
      </c>
      <c r="E530" s="1">
        <f t="shared" si="53"/>
        <v>1.9594602700487946E-4</v>
      </c>
      <c r="F530" s="1"/>
      <c r="G530" s="1"/>
      <c r="H530" s="1">
        <f t="shared" si="49"/>
        <v>8.5316513074812939</v>
      </c>
      <c r="J530" s="1">
        <f t="shared" si="50"/>
        <v>1.3998072260310686</v>
      </c>
      <c r="L530" s="1">
        <f t="shared" si="51"/>
        <v>1.1795953957881674E-6</v>
      </c>
      <c r="M530" s="1">
        <f t="shared" si="52"/>
        <v>6.0200015984952478E-3</v>
      </c>
    </row>
    <row r="531" spans="1:13" ht="16" customHeight="1" x14ac:dyDescent="0.35">
      <c r="A531" s="23">
        <v>39316</v>
      </c>
      <c r="B531" s="1">
        <v>528</v>
      </c>
      <c r="C531" s="18">
        <v>1464.07</v>
      </c>
      <c r="D531" s="1">
        <f t="shared" si="48"/>
        <v>1.171291945381174E-2</v>
      </c>
      <c r="E531" s="1">
        <f t="shared" si="53"/>
        <v>1.837620139395455E-4</v>
      </c>
      <c r="F531" s="1"/>
      <c r="G531" s="1"/>
      <c r="H531" s="1">
        <f t="shared" si="49"/>
        <v>7.8552920996097306</v>
      </c>
      <c r="J531" s="1">
        <f t="shared" si="50"/>
        <v>1.355588484531886</v>
      </c>
      <c r="L531" s="1">
        <f t="shared" si="51"/>
        <v>1.3719248213148153E-4</v>
      </c>
      <c r="M531" s="1">
        <f t="shared" si="52"/>
        <v>0.74657694041498401</v>
      </c>
    </row>
    <row r="532" spans="1:13" ht="16" customHeight="1" x14ac:dyDescent="0.35">
      <c r="A532" s="23">
        <v>39317</v>
      </c>
      <c r="B532" s="1">
        <v>529</v>
      </c>
      <c r="C532" s="18">
        <v>1462.5</v>
      </c>
      <c r="D532" s="1">
        <f t="shared" si="48"/>
        <v>-1.0723530978709601E-3</v>
      </c>
      <c r="E532" s="1">
        <f t="shared" si="53"/>
        <v>1.8084876148988951E-4</v>
      </c>
      <c r="F532" s="1"/>
      <c r="G532" s="1"/>
      <c r="H532" s="1">
        <f t="shared" si="49"/>
        <v>8.6114908686990024</v>
      </c>
      <c r="J532" s="1">
        <f t="shared" si="50"/>
        <v>1.3448002137488286</v>
      </c>
      <c r="L532" s="1">
        <f t="shared" si="51"/>
        <v>1.1499411665134449E-6</v>
      </c>
      <c r="M532" s="1">
        <f t="shared" si="52"/>
        <v>6.35857916327358E-3</v>
      </c>
    </row>
    <row r="533" spans="1:13" ht="16" customHeight="1" x14ac:dyDescent="0.35">
      <c r="A533" s="23">
        <v>39318</v>
      </c>
      <c r="B533" s="1">
        <v>530</v>
      </c>
      <c r="C533" s="18">
        <v>1479.37</v>
      </c>
      <c r="D533" s="1">
        <f t="shared" si="48"/>
        <v>1.1535042735042661E-2</v>
      </c>
      <c r="E533" s="1">
        <f t="shared" si="53"/>
        <v>1.6960733371120798E-4</v>
      </c>
      <c r="F533" s="1"/>
      <c r="G533" s="1"/>
      <c r="H533" s="1">
        <f t="shared" si="49"/>
        <v>7.8975230755007386</v>
      </c>
      <c r="J533" s="1">
        <f t="shared" si="50"/>
        <v>1.302333804027247</v>
      </c>
      <c r="L533" s="1">
        <f t="shared" si="51"/>
        <v>1.3305721089926047E-4</v>
      </c>
      <c r="M533" s="1">
        <f t="shared" si="52"/>
        <v>0.78450151881886343</v>
      </c>
    </row>
    <row r="534" spans="1:13" ht="16" customHeight="1" x14ac:dyDescent="0.35">
      <c r="A534" s="23">
        <v>39321</v>
      </c>
      <c r="B534" s="1">
        <v>531</v>
      </c>
      <c r="C534" s="18">
        <v>1466.79</v>
      </c>
      <c r="D534" s="1">
        <f t="shared" si="48"/>
        <v>-8.5036197840972355E-3</v>
      </c>
      <c r="E534" s="1">
        <f t="shared" si="53"/>
        <v>1.6732086591385095E-4</v>
      </c>
      <c r="F534" s="1"/>
      <c r="G534" s="1"/>
      <c r="H534" s="1">
        <f t="shared" si="49"/>
        <v>8.2634243028582954</v>
      </c>
      <c r="J534" s="1">
        <f t="shared" si="50"/>
        <v>1.2935256700732727</v>
      </c>
      <c r="L534" s="1">
        <f t="shared" si="51"/>
        <v>7.2311549432489908E-5</v>
      </c>
      <c r="M534" s="1">
        <f t="shared" si="52"/>
        <v>0.43217293334903728</v>
      </c>
    </row>
    <row r="535" spans="1:13" ht="16" customHeight="1" x14ac:dyDescent="0.35">
      <c r="A535" s="23">
        <v>39322</v>
      </c>
      <c r="B535" s="1">
        <v>532</v>
      </c>
      <c r="C535" s="18">
        <v>1432.36</v>
      </c>
      <c r="D535" s="1">
        <f t="shared" si="48"/>
        <v>-2.3473026131893497E-2</v>
      </c>
      <c r="E535" s="1">
        <f t="shared" si="53"/>
        <v>1.6137736351575435E-4</v>
      </c>
      <c r="F535" s="1"/>
      <c r="G535" s="1"/>
      <c r="H535" s="1">
        <f t="shared" si="49"/>
        <v>5.3175132508637457</v>
      </c>
      <c r="J535" s="1">
        <f t="shared" si="50"/>
        <v>1.2703439042863722</v>
      </c>
      <c r="L535" s="1">
        <f t="shared" si="51"/>
        <v>5.5098295578855495E-4</v>
      </c>
      <c r="M535" s="1">
        <f t="shared" si="52"/>
        <v>3.4142518119325058</v>
      </c>
    </row>
    <row r="536" spans="1:13" ht="16" customHeight="1" x14ac:dyDescent="0.35">
      <c r="A536" s="23">
        <v>39323</v>
      </c>
      <c r="B536" s="1">
        <v>533</v>
      </c>
      <c r="C536" s="18">
        <v>1463.76</v>
      </c>
      <c r="D536" s="1">
        <f t="shared" si="48"/>
        <v>2.1921863218743957E-2</v>
      </c>
      <c r="E536" s="1">
        <f t="shared" si="53"/>
        <v>1.8574993936140331E-4</v>
      </c>
      <c r="F536" s="1"/>
      <c r="G536" s="1"/>
      <c r="H536" s="1">
        <f t="shared" si="49"/>
        <v>6.0039315757094309</v>
      </c>
      <c r="J536" s="1">
        <f t="shared" si="50"/>
        <v>1.3629010945824473</v>
      </c>
      <c r="L536" s="1">
        <f t="shared" si="51"/>
        <v>4.8056808698131913E-4</v>
      </c>
      <c r="M536" s="1">
        <f t="shared" si="52"/>
        <v>2.5871776251097698</v>
      </c>
    </row>
    <row r="537" spans="1:13" ht="16" customHeight="1" x14ac:dyDescent="0.35">
      <c r="A537" s="23">
        <v>39324</v>
      </c>
      <c r="B537" s="1">
        <v>534</v>
      </c>
      <c r="C537" s="18">
        <v>1457.64</v>
      </c>
      <c r="D537" s="1">
        <f t="shared" si="48"/>
        <v>-4.1810132808656414E-3</v>
      </c>
      <c r="E537" s="1">
        <f t="shared" si="53"/>
        <v>2.0419289245564144E-4</v>
      </c>
      <c r="F537" s="1"/>
      <c r="G537" s="1"/>
      <c r="H537" s="1">
        <f t="shared" si="49"/>
        <v>8.4108358585963199</v>
      </c>
      <c r="J537" s="1">
        <f t="shared" si="50"/>
        <v>1.4289607848210581</v>
      </c>
      <c r="L537" s="1">
        <f t="shared" si="51"/>
        <v>1.7480872054774874E-5</v>
      </c>
      <c r="M537" s="1">
        <f t="shared" si="52"/>
        <v>8.5609601022584039E-2</v>
      </c>
    </row>
    <row r="538" spans="1:13" ht="16" customHeight="1" x14ac:dyDescent="0.35">
      <c r="A538" s="23">
        <v>39325</v>
      </c>
      <c r="B538" s="1">
        <v>535</v>
      </c>
      <c r="C538" s="18">
        <v>1473.99</v>
      </c>
      <c r="D538" s="1">
        <f t="shared" si="48"/>
        <v>1.1216761340248557E-2</v>
      </c>
      <c r="E538" s="1">
        <f t="shared" si="53"/>
        <v>1.9251273958112078E-4</v>
      </c>
      <c r="F538" s="1"/>
      <c r="G538" s="1"/>
      <c r="H538" s="1">
        <f t="shared" si="49"/>
        <v>7.9018032445773869</v>
      </c>
      <c r="J538" s="1">
        <f t="shared" si="50"/>
        <v>1.3874896020551677</v>
      </c>
      <c r="L538" s="1">
        <f t="shared" si="51"/>
        <v>1.2581573496409462E-4</v>
      </c>
      <c r="M538" s="1">
        <f t="shared" si="52"/>
        <v>0.65354498220663748</v>
      </c>
    </row>
    <row r="539" spans="1:13" ht="16" customHeight="1" x14ac:dyDescent="0.35">
      <c r="A539" s="23">
        <v>39329</v>
      </c>
      <c r="B539" s="1">
        <v>536</v>
      </c>
      <c r="C539" s="18">
        <v>1489.42</v>
      </c>
      <c r="D539" s="1">
        <f t="shared" si="48"/>
        <v>1.0468184994470834E-2</v>
      </c>
      <c r="E539" s="1">
        <f t="shared" si="53"/>
        <v>1.8834037184321662E-4</v>
      </c>
      <c r="F539" s="1"/>
      <c r="G539" s="1"/>
      <c r="H539" s="1">
        <f t="shared" si="49"/>
        <v>7.9954253975565681</v>
      </c>
      <c r="J539" s="1">
        <f t="shared" si="50"/>
        <v>1.3723715671902292</v>
      </c>
      <c r="L539" s="1">
        <f t="shared" si="51"/>
        <v>1.0958289707846434E-4</v>
      </c>
      <c r="M539" s="1">
        <f t="shared" si="52"/>
        <v>0.58183434600886474</v>
      </c>
    </row>
    <row r="540" spans="1:13" ht="16" customHeight="1" x14ac:dyDescent="0.35">
      <c r="A540" s="23">
        <v>39330</v>
      </c>
      <c r="B540" s="1">
        <v>537</v>
      </c>
      <c r="C540" s="18">
        <v>1472.29</v>
      </c>
      <c r="D540" s="1">
        <f t="shared" si="48"/>
        <v>-1.150112124182575E-2</v>
      </c>
      <c r="E540" s="1">
        <f t="shared" si="53"/>
        <v>1.8341353669201155E-4</v>
      </c>
      <c r="F540" s="1"/>
      <c r="G540" s="1"/>
      <c r="H540" s="1">
        <f t="shared" si="49"/>
        <v>7.8825783836333381</v>
      </c>
      <c r="J540" s="1">
        <f t="shared" si="50"/>
        <v>1.3543025389181385</v>
      </c>
      <c r="L540" s="1">
        <f t="shared" si="51"/>
        <v>1.3227578981917548E-4</v>
      </c>
      <c r="M540" s="1">
        <f t="shared" si="52"/>
        <v>0.72118880757036652</v>
      </c>
    </row>
    <row r="541" spans="1:13" ht="16" customHeight="1" x14ac:dyDescent="0.35">
      <c r="A541" s="23">
        <v>39331</v>
      </c>
      <c r="B541" s="1">
        <v>538</v>
      </c>
      <c r="C541" s="18">
        <v>1478.55</v>
      </c>
      <c r="D541" s="1">
        <f t="shared" si="48"/>
        <v>4.2518797247824754E-3</v>
      </c>
      <c r="E541" s="1">
        <f t="shared" si="53"/>
        <v>1.8021451019199894E-4</v>
      </c>
      <c r="F541" s="1"/>
      <c r="G541" s="1"/>
      <c r="H541" s="1">
        <f t="shared" si="49"/>
        <v>8.5210462361485693</v>
      </c>
      <c r="J541" s="1">
        <f t="shared" si="50"/>
        <v>1.3424399807514633</v>
      </c>
      <c r="L541" s="1">
        <f t="shared" si="51"/>
        <v>1.8078481194016299E-5</v>
      </c>
      <c r="M541" s="1">
        <f t="shared" si="52"/>
        <v>0.10031645717515003</v>
      </c>
    </row>
    <row r="542" spans="1:13" ht="16" customHeight="1" x14ac:dyDescent="0.35">
      <c r="A542" s="23">
        <v>39332</v>
      </c>
      <c r="B542" s="1">
        <v>539</v>
      </c>
      <c r="C542" s="18">
        <v>1453.55</v>
      </c>
      <c r="D542" s="1">
        <f t="shared" si="48"/>
        <v>-1.6908457610496769E-2</v>
      </c>
      <c r="E542" s="1">
        <f t="shared" si="53"/>
        <v>1.7007175879817728E-4</v>
      </c>
      <c r="F542" s="1"/>
      <c r="G542" s="1"/>
      <c r="H542" s="1">
        <f t="shared" si="49"/>
        <v>6.9982588641952272</v>
      </c>
      <c r="J542" s="1">
        <f t="shared" si="50"/>
        <v>1.3041156344365221</v>
      </c>
      <c r="L542" s="1">
        <f t="shared" si="51"/>
        <v>2.858959387659661E-4</v>
      </c>
      <c r="M542" s="1">
        <f t="shared" si="52"/>
        <v>1.6810312352048784</v>
      </c>
    </row>
    <row r="543" spans="1:13" ht="16" customHeight="1" x14ac:dyDescent="0.35">
      <c r="A543" s="23">
        <v>39335</v>
      </c>
      <c r="B543" s="1">
        <v>540</v>
      </c>
      <c r="C543" s="18">
        <v>1451.7</v>
      </c>
      <c r="D543" s="1">
        <f t="shared" si="48"/>
        <v>-1.2727460355680294E-3</v>
      </c>
      <c r="E543" s="1">
        <f t="shared" si="53"/>
        <v>1.7731737761631893E-4</v>
      </c>
      <c r="F543" s="1"/>
      <c r="G543" s="1"/>
      <c r="H543" s="1">
        <f t="shared" si="49"/>
        <v>8.6284338396238454</v>
      </c>
      <c r="J543" s="1">
        <f t="shared" si="50"/>
        <v>1.3316057134764741</v>
      </c>
      <c r="L543" s="1">
        <f t="shared" si="51"/>
        <v>1.6198824710541356E-6</v>
      </c>
      <c r="M543" s="1">
        <f t="shared" si="52"/>
        <v>9.1354975627896615E-3</v>
      </c>
    </row>
    <row r="544" spans="1:13" ht="16" customHeight="1" x14ac:dyDescent="0.35">
      <c r="A544" s="23">
        <v>39336</v>
      </c>
      <c r="B544" s="1">
        <v>541</v>
      </c>
      <c r="C544" s="18">
        <v>1471.49</v>
      </c>
      <c r="D544" s="1">
        <f t="shared" si="48"/>
        <v>1.3632293173520674E-2</v>
      </c>
      <c r="E544" s="1">
        <f t="shared" si="53"/>
        <v>1.6632626092998523E-4</v>
      </c>
      <c r="F544" s="1"/>
      <c r="G544" s="1"/>
      <c r="H544" s="1">
        <f t="shared" si="49"/>
        <v>7.5842407183603271</v>
      </c>
      <c r="J544" s="1">
        <f t="shared" si="50"/>
        <v>1.2896753891192358</v>
      </c>
      <c r="L544" s="1">
        <f t="shared" si="51"/>
        <v>1.8583941716881835E-4</v>
      </c>
      <c r="M544" s="1">
        <f t="shared" si="52"/>
        <v>1.117318552883523</v>
      </c>
    </row>
    <row r="545" spans="1:13" ht="16" customHeight="1" x14ac:dyDescent="0.35">
      <c r="A545" s="23">
        <v>39337</v>
      </c>
      <c r="B545" s="1">
        <v>542</v>
      </c>
      <c r="C545" s="18">
        <v>1471.56</v>
      </c>
      <c r="D545" s="1">
        <f t="shared" si="48"/>
        <v>4.7570829567266057E-5</v>
      </c>
      <c r="E545" s="1">
        <f t="shared" si="53"/>
        <v>1.6754694638689715E-4</v>
      </c>
      <c r="F545" s="1"/>
      <c r="G545" s="1"/>
      <c r="H545" s="1">
        <f t="shared" si="49"/>
        <v>8.6942334624670785</v>
      </c>
      <c r="J545" s="1">
        <f t="shared" si="50"/>
        <v>1.2943992675635179</v>
      </c>
      <c r="L545" s="1">
        <f t="shared" si="51"/>
        <v>2.2629838257178744E-9</v>
      </c>
      <c r="M545" s="1">
        <f t="shared" si="52"/>
        <v>1.3506565619478511E-5</v>
      </c>
    </row>
    <row r="546" spans="1:13" ht="16" customHeight="1" x14ac:dyDescent="0.35">
      <c r="A546" s="23">
        <v>39338</v>
      </c>
      <c r="B546" s="1">
        <v>543</v>
      </c>
      <c r="C546" s="18">
        <v>1483.95</v>
      </c>
      <c r="D546" s="1">
        <f t="shared" si="48"/>
        <v>8.4196363043301664E-3</v>
      </c>
      <c r="E546" s="1">
        <f t="shared" si="53"/>
        <v>1.5706584553833091E-4</v>
      </c>
      <c r="F546" s="1"/>
      <c r="G546" s="1"/>
      <c r="H546" s="1">
        <f t="shared" si="49"/>
        <v>8.3075043167417419</v>
      </c>
      <c r="J546" s="1">
        <f t="shared" si="50"/>
        <v>1.253259133373186</v>
      </c>
      <c r="L546" s="1">
        <f t="shared" si="51"/>
        <v>7.0890275497194536E-5</v>
      </c>
      <c r="M546" s="1">
        <f t="shared" si="52"/>
        <v>0.45134112546380567</v>
      </c>
    </row>
    <row r="547" spans="1:13" ht="16" customHeight="1" x14ac:dyDescent="0.35">
      <c r="A547" s="23">
        <v>39339</v>
      </c>
      <c r="B547" s="1">
        <v>544</v>
      </c>
      <c r="C547" s="18">
        <v>1484.25</v>
      </c>
      <c r="D547" s="1">
        <f t="shared" si="48"/>
        <v>2.0216314565851579E-4</v>
      </c>
      <c r="E547" s="1">
        <f t="shared" si="53"/>
        <v>1.5167495624278149E-4</v>
      </c>
      <c r="F547" s="1"/>
      <c r="G547" s="1"/>
      <c r="H547" s="1">
        <f t="shared" si="49"/>
        <v>8.7935013152417074</v>
      </c>
      <c r="J547" s="1">
        <f t="shared" si="50"/>
        <v>1.2315638685946479</v>
      </c>
      <c r="L547" s="1">
        <f t="shared" si="51"/>
        <v>4.0869937462546274E-8</v>
      </c>
      <c r="M547" s="1">
        <f t="shared" si="52"/>
        <v>2.6945738752762194E-4</v>
      </c>
    </row>
    <row r="548" spans="1:13" ht="16" customHeight="1" x14ac:dyDescent="0.35">
      <c r="A548" s="23">
        <v>39342</v>
      </c>
      <c r="B548" s="1">
        <v>545</v>
      </c>
      <c r="C548" s="18">
        <v>1476.65</v>
      </c>
      <c r="D548" s="1">
        <f t="shared" si="48"/>
        <v>-5.1204311942057669E-3</v>
      </c>
      <c r="E548" s="1">
        <f t="shared" si="53"/>
        <v>1.4218917538500999E-4</v>
      </c>
      <c r="F548" s="1"/>
      <c r="G548" s="1"/>
      <c r="H548" s="1">
        <f t="shared" si="49"/>
        <v>8.6739582727998723</v>
      </c>
      <c r="J548" s="1">
        <f t="shared" si="50"/>
        <v>1.1924310268732947</v>
      </c>
      <c r="L548" s="1">
        <f t="shared" si="51"/>
        <v>2.6218815614595497E-5</v>
      </c>
      <c r="M548" s="1">
        <f t="shared" si="52"/>
        <v>0.18439389316100896</v>
      </c>
    </row>
    <row r="549" spans="1:13" ht="16" customHeight="1" x14ac:dyDescent="0.35">
      <c r="A549" s="23">
        <v>39343</v>
      </c>
      <c r="B549" s="1">
        <v>546</v>
      </c>
      <c r="C549" s="18">
        <v>1519.78</v>
      </c>
      <c r="D549" s="1">
        <f t="shared" si="48"/>
        <v>2.9208004605018035E-2</v>
      </c>
      <c r="E549" s="1">
        <f t="shared" si="53"/>
        <v>1.3493441198989803E-4</v>
      </c>
      <c r="F549" s="1"/>
      <c r="G549" s="1"/>
      <c r="H549" s="1">
        <f t="shared" si="49"/>
        <v>2.5883350252865043</v>
      </c>
      <c r="J549" s="1">
        <f t="shared" si="50"/>
        <v>1.1616127237160327</v>
      </c>
      <c r="L549" s="1">
        <f t="shared" si="51"/>
        <v>8.531075330067547E-4</v>
      </c>
      <c r="M549" s="1">
        <f t="shared" si="52"/>
        <v>6.3223867094082955</v>
      </c>
    </row>
    <row r="550" spans="1:13" ht="16" customHeight="1" x14ac:dyDescent="0.35">
      <c r="A550" s="23">
        <v>39344</v>
      </c>
      <c r="B550" s="1">
        <v>547</v>
      </c>
      <c r="C550" s="18">
        <v>1529.03</v>
      </c>
      <c r="D550" s="1">
        <f t="shared" si="48"/>
        <v>6.0864072431536147E-3</v>
      </c>
      <c r="E550" s="1">
        <f t="shared" si="53"/>
        <v>1.7986120259416049E-4</v>
      </c>
      <c r="F550" s="1"/>
      <c r="G550" s="1"/>
      <c r="H550" s="1">
        <f t="shared" si="49"/>
        <v>8.4173643237148408</v>
      </c>
      <c r="J550" s="1">
        <f t="shared" si="50"/>
        <v>1.3411234193546859</v>
      </c>
      <c r="L550" s="1">
        <f t="shared" si="51"/>
        <v>3.7044353129512786E-5</v>
      </c>
      <c r="M550" s="1">
        <f t="shared" si="52"/>
        <v>0.20596077750630751</v>
      </c>
    </row>
    <row r="551" spans="1:13" ht="16" customHeight="1" x14ac:dyDescent="0.35">
      <c r="A551" s="23">
        <v>39345</v>
      </c>
      <c r="B551" s="1">
        <v>548</v>
      </c>
      <c r="C551" s="18">
        <v>1518.75</v>
      </c>
      <c r="D551" s="1">
        <f t="shared" si="48"/>
        <v>-6.7232166798558389E-3</v>
      </c>
      <c r="E551" s="1">
        <f t="shared" si="53"/>
        <v>1.7092700204711982E-4</v>
      </c>
      <c r="F551" s="1"/>
      <c r="G551" s="1"/>
      <c r="H551" s="1">
        <f t="shared" si="49"/>
        <v>8.4098239997466138</v>
      </c>
      <c r="J551" s="1">
        <f t="shared" si="50"/>
        <v>1.3073905386192752</v>
      </c>
      <c r="L551" s="1">
        <f t="shared" si="51"/>
        <v>4.5201642524291771E-5</v>
      </c>
      <c r="M551" s="1">
        <f t="shared" si="52"/>
        <v>0.26444998147121856</v>
      </c>
    </row>
    <row r="552" spans="1:13" ht="16" customHeight="1" x14ac:dyDescent="0.35">
      <c r="A552" s="23">
        <v>39346</v>
      </c>
      <c r="B552" s="1">
        <v>549</v>
      </c>
      <c r="C552" s="18">
        <v>1525.75</v>
      </c>
      <c r="D552" s="1">
        <f t="shared" si="48"/>
        <v>4.6090534979423871E-3</v>
      </c>
      <c r="E552" s="1">
        <f t="shared" si="53"/>
        <v>1.6306199466153273E-4</v>
      </c>
      <c r="F552" s="1"/>
      <c r="G552" s="1"/>
      <c r="H552" s="1">
        <f t="shared" si="49"/>
        <v>8.5911021946559583</v>
      </c>
      <c r="J552" s="1">
        <f t="shared" si="50"/>
        <v>1.2769573002318158</v>
      </c>
      <c r="L552" s="1">
        <f t="shared" si="51"/>
        <v>2.1243374146894954E-5</v>
      </c>
      <c r="M552" s="1">
        <f t="shared" si="52"/>
        <v>0.13027789946388033</v>
      </c>
    </row>
    <row r="553" spans="1:13" ht="16" customHeight="1" x14ac:dyDescent="0.35">
      <c r="A553" s="23">
        <v>39349</v>
      </c>
      <c r="B553" s="1">
        <v>550</v>
      </c>
      <c r="C553" s="18">
        <v>1517.73</v>
      </c>
      <c r="D553" s="1">
        <f t="shared" si="48"/>
        <v>-5.2564312633131124E-3</v>
      </c>
      <c r="E553" s="1">
        <f t="shared" si="53"/>
        <v>1.5419024037111154E-4</v>
      </c>
      <c r="F553" s="1"/>
      <c r="G553" s="1"/>
      <c r="H553" s="1">
        <f t="shared" si="49"/>
        <v>8.5981287183546105</v>
      </c>
      <c r="J553" s="1">
        <f t="shared" si="50"/>
        <v>1.2417336283241729</v>
      </c>
      <c r="L553" s="1">
        <f t="shared" si="51"/>
        <v>2.7630069625935485E-5</v>
      </c>
      <c r="M553" s="1">
        <f t="shared" si="52"/>
        <v>0.17919467249959709</v>
      </c>
    </row>
    <row r="554" spans="1:13" ht="16" customHeight="1" x14ac:dyDescent="0.35">
      <c r="A554" s="23">
        <v>39350</v>
      </c>
      <c r="B554" s="1">
        <v>551</v>
      </c>
      <c r="C554" s="18">
        <v>1517.21</v>
      </c>
      <c r="D554" s="1">
        <f t="shared" si="48"/>
        <v>-3.4261693450085443E-4</v>
      </c>
      <c r="E554" s="1">
        <f t="shared" si="53"/>
        <v>1.4627300965958402E-4</v>
      </c>
      <c r="F554" s="1"/>
      <c r="G554" s="1"/>
      <c r="H554" s="1">
        <f t="shared" si="49"/>
        <v>8.8292332376786007</v>
      </c>
      <c r="J554" s="1">
        <f t="shared" si="50"/>
        <v>1.209433791737208</v>
      </c>
      <c r="L554" s="1">
        <f t="shared" si="51"/>
        <v>1.1738636380676277E-7</v>
      </c>
      <c r="M554" s="1">
        <f t="shared" si="52"/>
        <v>8.0251554322941659E-4</v>
      </c>
    </row>
    <row r="555" spans="1:13" ht="16" customHeight="1" x14ac:dyDescent="0.35">
      <c r="A555" s="23">
        <v>39351</v>
      </c>
      <c r="B555" s="1">
        <v>552</v>
      </c>
      <c r="C555" s="18">
        <v>1525.42</v>
      </c>
      <c r="D555" s="1">
        <f t="shared" si="48"/>
        <v>5.4112482780894113E-3</v>
      </c>
      <c r="E555" s="1">
        <f t="shared" si="53"/>
        <v>1.3712994527679612E-4</v>
      </c>
      <c r="F555" s="1"/>
      <c r="G555" s="1"/>
      <c r="H555" s="1">
        <f t="shared" si="49"/>
        <v>8.6810497477316506</v>
      </c>
      <c r="J555" s="1">
        <f t="shared" si="50"/>
        <v>1.1710249582173564</v>
      </c>
      <c r="L555" s="1">
        <f t="shared" si="51"/>
        <v>2.9281607927125618E-5</v>
      </c>
      <c r="M555" s="1">
        <f t="shared" si="52"/>
        <v>0.21353182828171363</v>
      </c>
    </row>
    <row r="556" spans="1:13" ht="16" customHeight="1" x14ac:dyDescent="0.35">
      <c r="A556" s="23">
        <v>39352</v>
      </c>
      <c r="B556" s="1">
        <v>553</v>
      </c>
      <c r="C556" s="18">
        <v>1531.38</v>
      </c>
      <c r="D556" s="1">
        <f t="shared" si="48"/>
        <v>3.9071206618505301E-3</v>
      </c>
      <c r="E556" s="1">
        <f t="shared" si="53"/>
        <v>1.3038327163038325E-4</v>
      </c>
      <c r="F556" s="1"/>
      <c r="G556" s="1"/>
      <c r="H556" s="1">
        <f t="shared" si="49"/>
        <v>8.8279497595306182</v>
      </c>
      <c r="J556" s="1">
        <f t="shared" si="50"/>
        <v>1.1418549453865989</v>
      </c>
      <c r="L556" s="1">
        <f t="shared" si="51"/>
        <v>1.5265591866259325E-5</v>
      </c>
      <c r="M556" s="1">
        <f t="shared" si="52"/>
        <v>0.11708244221340723</v>
      </c>
    </row>
    <row r="557" spans="1:13" ht="16" customHeight="1" x14ac:dyDescent="0.35">
      <c r="A557" s="23">
        <v>39353</v>
      </c>
      <c r="B557" s="1">
        <v>554</v>
      </c>
      <c r="C557" s="18">
        <v>1526.75</v>
      </c>
      <c r="D557" s="1">
        <f t="shared" si="48"/>
        <v>-3.023416787472808E-3</v>
      </c>
      <c r="E557" s="1">
        <f t="shared" si="53"/>
        <v>1.2318184937959152E-4</v>
      </c>
      <c r="F557" s="1"/>
      <c r="G557" s="1"/>
      <c r="H557" s="1">
        <f t="shared" si="49"/>
        <v>8.9276410845428114</v>
      </c>
      <c r="J557" s="1">
        <f t="shared" si="50"/>
        <v>1.1098731881597623</v>
      </c>
      <c r="L557" s="1">
        <f t="shared" si="51"/>
        <v>9.1410490707723947E-6</v>
      </c>
      <c r="M557" s="1">
        <f t="shared" si="52"/>
        <v>7.4207759640007989E-2</v>
      </c>
    </row>
    <row r="558" spans="1:13" ht="16" customHeight="1" x14ac:dyDescent="0.35">
      <c r="A558" s="23">
        <v>39356</v>
      </c>
      <c r="B558" s="1">
        <v>555</v>
      </c>
      <c r="C558" s="18">
        <v>1547.04</v>
      </c>
      <c r="D558" s="1">
        <f t="shared" si="48"/>
        <v>1.3289667594563591E-2</v>
      </c>
      <c r="E558" s="1">
        <f t="shared" si="53"/>
        <v>1.1604779352887615E-4</v>
      </c>
      <c r="F558" s="1"/>
      <c r="G558" s="1"/>
      <c r="H558" s="1">
        <f t="shared" si="49"/>
        <v>7.5395901029624497</v>
      </c>
      <c r="J558" s="1">
        <f t="shared" si="50"/>
        <v>1.0772548144653435</v>
      </c>
      <c r="L558" s="1">
        <f t="shared" si="51"/>
        <v>1.7661526477399361E-4</v>
      </c>
      <c r="M558" s="1">
        <f t="shared" si="52"/>
        <v>1.5219183355696158</v>
      </c>
    </row>
    <row r="559" spans="1:13" ht="16" customHeight="1" x14ac:dyDescent="0.35">
      <c r="A559" s="23">
        <v>39357</v>
      </c>
      <c r="B559" s="1">
        <v>556</v>
      </c>
      <c r="C559" s="18">
        <v>1546.63</v>
      </c>
      <c r="D559" s="1">
        <f t="shared" si="48"/>
        <v>-2.6502223601190307E-4</v>
      </c>
      <c r="E559" s="1">
        <f t="shared" si="53"/>
        <v>1.1983671575170494E-4</v>
      </c>
      <c r="F559" s="1"/>
      <c r="G559" s="1"/>
      <c r="H559" s="1">
        <f t="shared" si="49"/>
        <v>9.0287943397875434</v>
      </c>
      <c r="J559" s="1">
        <f t="shared" si="50"/>
        <v>1.0946995740919283</v>
      </c>
      <c r="L559" s="1">
        <f t="shared" si="51"/>
        <v>7.0236785580748854E-8</v>
      </c>
      <c r="M559" s="1">
        <f t="shared" si="52"/>
        <v>5.8610405951274223E-4</v>
      </c>
    </row>
    <row r="560" spans="1:13" ht="16" customHeight="1" x14ac:dyDescent="0.35">
      <c r="A560" s="23">
        <v>39358</v>
      </c>
      <c r="B560" s="1">
        <v>557</v>
      </c>
      <c r="C560" s="18">
        <v>1539.59</v>
      </c>
      <c r="D560" s="1">
        <f t="shared" si="48"/>
        <v>-4.5518320477426341E-3</v>
      </c>
      <c r="E560" s="1">
        <f t="shared" si="53"/>
        <v>1.1234447834479346E-4</v>
      </c>
      <c r="F560" s="1"/>
      <c r="G560" s="1"/>
      <c r="H560" s="1">
        <f t="shared" si="49"/>
        <v>8.9095153107044371</v>
      </c>
      <c r="J560" s="1">
        <f t="shared" si="50"/>
        <v>1.0599267821165455</v>
      </c>
      <c r="L560" s="1">
        <f t="shared" si="51"/>
        <v>2.0719174990856901E-5</v>
      </c>
      <c r="M560" s="1">
        <f t="shared" si="52"/>
        <v>0.18442539674507394</v>
      </c>
    </row>
    <row r="561" spans="1:13" ht="16" customHeight="1" x14ac:dyDescent="0.35">
      <c r="A561" s="23">
        <v>39359</v>
      </c>
      <c r="B561" s="1">
        <v>558</v>
      </c>
      <c r="C561" s="18">
        <v>1542.84</v>
      </c>
      <c r="D561" s="1">
        <f t="shared" si="48"/>
        <v>2.1109516169889389E-3</v>
      </c>
      <c r="E561" s="1">
        <f t="shared" si="53"/>
        <v>1.0661266981928653E-4</v>
      </c>
      <c r="F561" s="1"/>
      <c r="G561" s="1"/>
      <c r="H561" s="1">
        <f t="shared" si="49"/>
        <v>9.1045109464947771</v>
      </c>
      <c r="J561" s="1">
        <f t="shared" si="50"/>
        <v>1.0325341147840421</v>
      </c>
      <c r="L561" s="1">
        <f t="shared" si="51"/>
        <v>4.456116729268216E-6</v>
      </c>
      <c r="M561" s="1">
        <f t="shared" si="52"/>
        <v>4.1797252960849234E-2</v>
      </c>
    </row>
    <row r="562" spans="1:13" ht="16" customHeight="1" x14ac:dyDescent="0.35">
      <c r="A562" s="23">
        <v>39360</v>
      </c>
      <c r="B562" s="1">
        <v>559</v>
      </c>
      <c r="C562" s="18">
        <v>1557.59</v>
      </c>
      <c r="D562" s="1">
        <f t="shared" si="48"/>
        <v>9.5602914106453045E-3</v>
      </c>
      <c r="E562" s="1">
        <f t="shared" si="53"/>
        <v>1.0022205739559943E-4</v>
      </c>
      <c r="F562" s="1"/>
      <c r="G562" s="1"/>
      <c r="H562" s="1">
        <f t="shared" si="49"/>
        <v>8.2961556306317537</v>
      </c>
      <c r="J562" s="1">
        <f t="shared" si="50"/>
        <v>1.0011096712928083</v>
      </c>
      <c r="L562" s="1">
        <f t="shared" si="51"/>
        <v>9.1399171856458382E-5</v>
      </c>
      <c r="M562" s="1">
        <f t="shared" si="52"/>
        <v>0.91196662921900418</v>
      </c>
    </row>
    <row r="563" spans="1:13" ht="16" customHeight="1" x14ac:dyDescent="0.35">
      <c r="A563" s="23">
        <v>39363</v>
      </c>
      <c r="B563" s="1">
        <v>560</v>
      </c>
      <c r="C563" s="18">
        <v>1552.58</v>
      </c>
      <c r="D563" s="1">
        <f t="shared" si="48"/>
        <v>-3.2165075533355961E-3</v>
      </c>
      <c r="E563" s="1">
        <f t="shared" si="53"/>
        <v>9.9670123718965681E-5</v>
      </c>
      <c r="F563" s="1"/>
      <c r="G563" s="1"/>
      <c r="H563" s="1">
        <f t="shared" si="49"/>
        <v>9.1098429623517791</v>
      </c>
      <c r="J563" s="1">
        <f t="shared" si="50"/>
        <v>0.99834925611714498</v>
      </c>
      <c r="L563" s="1">
        <f t="shared" si="51"/>
        <v>1.0345920840664942E-5</v>
      </c>
      <c r="M563" s="1">
        <f t="shared" si="52"/>
        <v>0.10380162534800058</v>
      </c>
    </row>
    <row r="564" spans="1:13" ht="16" customHeight="1" x14ac:dyDescent="0.35">
      <c r="A564" s="23">
        <v>39364</v>
      </c>
      <c r="B564" s="1">
        <v>561</v>
      </c>
      <c r="C564" s="18">
        <v>1565.15</v>
      </c>
      <c r="D564" s="1">
        <f t="shared" si="48"/>
        <v>8.0962011619370115E-3</v>
      </c>
      <c r="E564" s="1">
        <f t="shared" si="53"/>
        <v>9.4082265247008356E-5</v>
      </c>
      <c r="F564" s="1"/>
      <c r="G564" s="1"/>
      <c r="H564" s="1">
        <f t="shared" si="49"/>
        <v>8.5746265508125266</v>
      </c>
      <c r="J564" s="1">
        <f t="shared" si="50"/>
        <v>0.96996012931980025</v>
      </c>
      <c r="L564" s="1">
        <f t="shared" si="51"/>
        <v>6.5548473254550216E-5</v>
      </c>
      <c r="M564" s="1">
        <f t="shared" si="52"/>
        <v>0.69671444541068317</v>
      </c>
    </row>
    <row r="565" spans="1:13" ht="16" customHeight="1" x14ac:dyDescent="0.35">
      <c r="A565" s="23">
        <v>39365</v>
      </c>
      <c r="B565" s="1">
        <v>562</v>
      </c>
      <c r="C565" s="18">
        <v>1562.47</v>
      </c>
      <c r="D565" s="1">
        <f t="shared" si="48"/>
        <v>-1.7122959460754966E-3</v>
      </c>
      <c r="E565" s="1">
        <f t="shared" si="53"/>
        <v>9.2297275443748011E-5</v>
      </c>
      <c r="F565" s="1"/>
      <c r="G565" s="1"/>
      <c r="H565" s="1">
        <f t="shared" si="49"/>
        <v>9.258729478644204</v>
      </c>
      <c r="J565" s="1">
        <f t="shared" si="50"/>
        <v>0.96071471022228028</v>
      </c>
      <c r="L565" s="1">
        <f t="shared" si="51"/>
        <v>2.93195740694658E-6</v>
      </c>
      <c r="M565" s="1">
        <f t="shared" si="52"/>
        <v>3.1766456732880553E-2</v>
      </c>
    </row>
    <row r="566" spans="1:13" ht="16" customHeight="1" x14ac:dyDescent="0.35">
      <c r="A566" s="23">
        <v>39366</v>
      </c>
      <c r="B566" s="1">
        <v>563</v>
      </c>
      <c r="C566" s="18">
        <v>1554.41</v>
      </c>
      <c r="D566" s="1">
        <f t="shared" si="48"/>
        <v>-5.1584990431815941E-3</v>
      </c>
      <c r="E566" s="1">
        <f t="shared" si="53"/>
        <v>8.6706844928835359E-5</v>
      </c>
      <c r="F566" s="1"/>
      <c r="G566" s="1"/>
      <c r="H566" s="1">
        <f t="shared" si="49"/>
        <v>9.046080245737997</v>
      </c>
      <c r="J566" s="1">
        <f t="shared" si="50"/>
        <v>0.93116510313067136</v>
      </c>
      <c r="L566" s="1">
        <f t="shared" si="51"/>
        <v>2.6610112378505421E-5</v>
      </c>
      <c r="M566" s="1">
        <f t="shared" si="52"/>
        <v>0.30689748197325911</v>
      </c>
    </row>
    <row r="567" spans="1:13" ht="16" customHeight="1" x14ac:dyDescent="0.35">
      <c r="A567" s="23">
        <v>39367</v>
      </c>
      <c r="B567" s="1">
        <v>564</v>
      </c>
      <c r="C567" s="18">
        <v>1561.8</v>
      </c>
      <c r="D567" s="1">
        <f t="shared" si="48"/>
        <v>4.7542154257884809E-3</v>
      </c>
      <c r="E567" s="1">
        <f t="shared" si="53"/>
        <v>8.2947370729263264E-5</v>
      </c>
      <c r="F567" s="1"/>
      <c r="G567" s="1"/>
      <c r="H567" s="1">
        <f t="shared" si="49"/>
        <v>9.1248114025714866</v>
      </c>
      <c r="J567" s="1">
        <f t="shared" si="50"/>
        <v>0.91075447146452848</v>
      </c>
      <c r="L567" s="1">
        <f t="shared" si="51"/>
        <v>2.2602564314805146E-5</v>
      </c>
      <c r="M567" s="1">
        <f t="shared" si="52"/>
        <v>0.27249283631399202</v>
      </c>
    </row>
    <row r="568" spans="1:13" ht="16" customHeight="1" x14ac:dyDescent="0.35">
      <c r="A568" s="23">
        <v>39370</v>
      </c>
      <c r="B568" s="1">
        <v>565</v>
      </c>
      <c r="C568" s="18">
        <v>1548.71</v>
      </c>
      <c r="D568" s="1">
        <f t="shared" si="48"/>
        <v>-8.3813548469713912E-3</v>
      </c>
      <c r="E568" s="1">
        <f t="shared" si="53"/>
        <v>7.9172377760996102E-5</v>
      </c>
      <c r="F568" s="1"/>
      <c r="G568" s="1"/>
      <c r="H568" s="1">
        <f t="shared" si="49"/>
        <v>8.5566151891972009</v>
      </c>
      <c r="J568" s="1">
        <f t="shared" si="50"/>
        <v>0.88978861400332665</v>
      </c>
      <c r="L568" s="1">
        <f t="shared" si="51"/>
        <v>7.0247109070850828E-5</v>
      </c>
      <c r="M568" s="1">
        <f t="shared" si="52"/>
        <v>0.88726789642356474</v>
      </c>
    </row>
    <row r="569" spans="1:13" ht="16" customHeight="1" x14ac:dyDescent="0.35">
      <c r="A569" s="23">
        <v>39371</v>
      </c>
      <c r="B569" s="1">
        <v>566</v>
      </c>
      <c r="C569" s="18">
        <v>1538.53</v>
      </c>
      <c r="D569" s="1">
        <f t="shared" si="48"/>
        <v>-6.5732125446339622E-3</v>
      </c>
      <c r="E569" s="1">
        <f t="shared" si="53"/>
        <v>7.8614039296642021E-5</v>
      </c>
      <c r="F569" s="1"/>
      <c r="G569" s="1"/>
      <c r="H569" s="1">
        <f t="shared" si="49"/>
        <v>8.9013494812877454</v>
      </c>
      <c r="J569" s="1">
        <f t="shared" si="50"/>
        <v>0.88664558475549871</v>
      </c>
      <c r="L569" s="1">
        <f t="shared" si="51"/>
        <v>4.3207123156933289E-5</v>
      </c>
      <c r="M569" s="1">
        <f t="shared" si="52"/>
        <v>0.54961077618586218</v>
      </c>
    </row>
    <row r="570" spans="1:13" ht="16" customHeight="1" x14ac:dyDescent="0.35">
      <c r="A570" s="23">
        <v>39372</v>
      </c>
      <c r="B570" s="1">
        <v>567</v>
      </c>
      <c r="C570" s="18">
        <v>1541.24</v>
      </c>
      <c r="D570" s="1">
        <f t="shared" si="48"/>
        <v>1.7614216167380788E-3</v>
      </c>
      <c r="E570" s="1">
        <f t="shared" si="53"/>
        <v>7.6399087134273306E-5</v>
      </c>
      <c r="F570" s="1"/>
      <c r="G570" s="1"/>
      <c r="H570" s="1">
        <f t="shared" si="49"/>
        <v>9.438929297489743</v>
      </c>
      <c r="J570" s="1">
        <f t="shared" si="50"/>
        <v>0.87406571340073336</v>
      </c>
      <c r="L570" s="1">
        <f t="shared" si="51"/>
        <v>3.1026061119121871E-6</v>
      </c>
      <c r="M570" s="1">
        <f t="shared" si="52"/>
        <v>4.061051287771645E-2</v>
      </c>
    </row>
    <row r="571" spans="1:13" ht="16" customHeight="1" x14ac:dyDescent="0.35">
      <c r="A571" s="23">
        <v>39373</v>
      </c>
      <c r="B571" s="1">
        <v>568</v>
      </c>
      <c r="C571" s="18">
        <v>1540.08</v>
      </c>
      <c r="D571" s="1">
        <f t="shared" si="48"/>
        <v>-7.5264073084015592E-4</v>
      </c>
      <c r="E571" s="1">
        <f t="shared" si="53"/>
        <v>7.1813875632263297E-5</v>
      </c>
      <c r="F571" s="1"/>
      <c r="G571" s="1"/>
      <c r="H571" s="1">
        <f t="shared" si="49"/>
        <v>9.5335448436041652</v>
      </c>
      <c r="J571" s="1">
        <f t="shared" si="50"/>
        <v>0.84743067936122829</v>
      </c>
      <c r="L571" s="1">
        <f t="shared" si="51"/>
        <v>5.6646806971960404E-7</v>
      </c>
      <c r="M571" s="1">
        <f t="shared" si="52"/>
        <v>7.8880030458224025E-3</v>
      </c>
    </row>
    <row r="572" spans="1:13" ht="16" customHeight="1" x14ac:dyDescent="0.35">
      <c r="A572" s="23">
        <v>39374</v>
      </c>
      <c r="B572" s="1">
        <v>569</v>
      </c>
      <c r="C572" s="18">
        <v>1500.63</v>
      </c>
      <c r="D572" s="1">
        <f t="shared" si="48"/>
        <v>-2.5615552438834229E-2</v>
      </c>
      <c r="E572" s="1">
        <f t="shared" si="53"/>
        <v>6.7356848117606686E-5</v>
      </c>
      <c r="F572" s="1"/>
      <c r="G572" s="1"/>
      <c r="H572" s="1">
        <f t="shared" si="49"/>
        <v>-0.13599091355939663</v>
      </c>
      <c r="J572" s="1">
        <f t="shared" si="50"/>
        <v>0.8207121792541322</v>
      </c>
      <c r="L572" s="1">
        <f t="shared" si="51"/>
        <v>6.5615652674666622E-4</v>
      </c>
      <c r="M572" s="1">
        <f t="shared" si="52"/>
        <v>9.7414968942875877</v>
      </c>
    </row>
    <row r="573" spans="1:13" ht="16" customHeight="1" x14ac:dyDescent="0.35">
      <c r="A573" s="23">
        <v>39377</v>
      </c>
      <c r="B573" s="1">
        <v>570</v>
      </c>
      <c r="C573" s="18">
        <v>1506.33</v>
      </c>
      <c r="D573" s="1">
        <f t="shared" si="48"/>
        <v>3.7984046700384622E-3</v>
      </c>
      <c r="E573" s="1">
        <f t="shared" si="53"/>
        <v>1.041904180403717E-4</v>
      </c>
      <c r="F573" s="1"/>
      <c r="G573" s="1"/>
      <c r="H573" s="1">
        <f t="shared" si="49"/>
        <v>9.0308143354673192</v>
      </c>
      <c r="J573" s="1">
        <f t="shared" si="50"/>
        <v>1.020737077020188</v>
      </c>
      <c r="L573" s="1">
        <f t="shared" si="51"/>
        <v>1.4427878037369999E-5</v>
      </c>
      <c r="M573" s="1">
        <f t="shared" si="52"/>
        <v>0.13847605479209696</v>
      </c>
    </row>
    <row r="574" spans="1:13" ht="16" customHeight="1" x14ac:dyDescent="0.35">
      <c r="A574" s="23">
        <v>39378</v>
      </c>
      <c r="B574" s="1">
        <v>571</v>
      </c>
      <c r="C574" s="18">
        <v>1519.59</v>
      </c>
      <c r="D574" s="1">
        <f t="shared" si="48"/>
        <v>8.8028519647089225E-3</v>
      </c>
      <c r="E574" s="1">
        <f t="shared" si="53"/>
        <v>9.8575138491741903E-5</v>
      </c>
      <c r="F574" s="1"/>
      <c r="G574" s="1"/>
      <c r="H574" s="1">
        <f t="shared" si="49"/>
        <v>8.4385885684317401</v>
      </c>
      <c r="J574" s="1">
        <f t="shared" si="50"/>
        <v>0.99285013215359896</v>
      </c>
      <c r="L574" s="1">
        <f t="shared" si="51"/>
        <v>7.7490202712579732E-5</v>
      </c>
      <c r="M574" s="1">
        <f t="shared" si="52"/>
        <v>0.78610290483204792</v>
      </c>
    </row>
    <row r="575" spans="1:13" ht="16" customHeight="1" x14ac:dyDescent="0.35">
      <c r="A575" s="23">
        <v>39379</v>
      </c>
      <c r="B575" s="1">
        <v>572</v>
      </c>
      <c r="C575" s="18">
        <v>1515.88</v>
      </c>
      <c r="D575" s="1">
        <f t="shared" si="48"/>
        <v>-2.4414480221637475E-3</v>
      </c>
      <c r="E575" s="1">
        <f t="shared" si="53"/>
        <v>9.7256127146241403E-5</v>
      </c>
      <c r="F575" s="1"/>
      <c r="G575" s="1"/>
      <c r="H575" s="1">
        <f t="shared" si="49"/>
        <v>9.1768742142788806</v>
      </c>
      <c r="J575" s="1">
        <f t="shared" si="50"/>
        <v>0.98618521154112526</v>
      </c>
      <c r="L575" s="1">
        <f t="shared" si="51"/>
        <v>5.9606684449272748E-6</v>
      </c>
      <c r="M575" s="1">
        <f t="shared" si="52"/>
        <v>6.1288359097050812E-2</v>
      </c>
    </row>
    <row r="576" spans="1:13" ht="16" customHeight="1" x14ac:dyDescent="0.35">
      <c r="A576" s="23">
        <v>39380</v>
      </c>
      <c r="B576" s="1">
        <v>573</v>
      </c>
      <c r="C576" s="18">
        <v>1514.4</v>
      </c>
      <c r="D576" s="1">
        <f t="shared" si="48"/>
        <v>-9.7633058025702437E-4</v>
      </c>
      <c r="E576" s="1">
        <f t="shared" si="53"/>
        <v>9.1544952728593218E-5</v>
      </c>
      <c r="F576" s="1"/>
      <c r="G576" s="1"/>
      <c r="H576" s="1">
        <f t="shared" si="49"/>
        <v>9.2882678150071225</v>
      </c>
      <c r="J576" s="1">
        <f t="shared" si="50"/>
        <v>0.95679126630939315</v>
      </c>
      <c r="L576" s="1">
        <f t="shared" si="51"/>
        <v>9.5322140194501789E-7</v>
      </c>
      <c r="M576" s="1">
        <f t="shared" si="52"/>
        <v>1.0412604666158596E-2</v>
      </c>
    </row>
    <row r="577" spans="1:13" ht="16" customHeight="1" x14ac:dyDescent="0.35">
      <c r="A577" s="23">
        <v>39381</v>
      </c>
      <c r="B577" s="1">
        <v>574</v>
      </c>
      <c r="C577" s="18">
        <v>1535.28</v>
      </c>
      <c r="D577" s="1">
        <f t="shared" si="48"/>
        <v>1.3787638668779635E-2</v>
      </c>
      <c r="E577" s="1">
        <f t="shared" si="53"/>
        <v>8.5877801418297384E-5</v>
      </c>
      <c r="F577" s="1"/>
      <c r="G577" s="1"/>
      <c r="H577" s="1">
        <f t="shared" si="49"/>
        <v>7.1489865967336552</v>
      </c>
      <c r="J577" s="1">
        <f t="shared" si="50"/>
        <v>0.92670276474335278</v>
      </c>
      <c r="L577" s="1">
        <f t="shared" si="51"/>
        <v>1.9009898006082748E-4</v>
      </c>
      <c r="M577" s="1">
        <f t="shared" si="52"/>
        <v>2.2135985891730621</v>
      </c>
    </row>
    <row r="578" spans="1:13" ht="16" customHeight="1" x14ac:dyDescent="0.35">
      <c r="A578" s="23">
        <v>39384</v>
      </c>
      <c r="B578" s="1">
        <v>575</v>
      </c>
      <c r="C578" s="18">
        <v>1540.98</v>
      </c>
      <c r="D578" s="1">
        <f t="shared" si="48"/>
        <v>3.7126778177270893E-3</v>
      </c>
      <c r="E578" s="1">
        <f t="shared" si="53"/>
        <v>9.2397570722351407E-5</v>
      </c>
      <c r="F578" s="1"/>
      <c r="G578" s="1"/>
      <c r="H578" s="1">
        <f t="shared" si="49"/>
        <v>9.1402287127461612</v>
      </c>
      <c r="J578" s="1">
        <f t="shared" si="50"/>
        <v>0.96123655112751205</v>
      </c>
      <c r="L578" s="1">
        <f t="shared" si="51"/>
        <v>1.3783976578242783E-5</v>
      </c>
      <c r="M578" s="1">
        <f t="shared" si="52"/>
        <v>0.14918115779972962</v>
      </c>
    </row>
    <row r="579" spans="1:13" ht="16" customHeight="1" x14ac:dyDescent="0.35">
      <c r="A579" s="23">
        <v>39385</v>
      </c>
      <c r="B579" s="1">
        <v>576</v>
      </c>
      <c r="C579" s="18">
        <v>1531.02</v>
      </c>
      <c r="D579" s="1">
        <f t="shared" si="48"/>
        <v>-6.4634193824709184E-3</v>
      </c>
      <c r="E579" s="1">
        <f t="shared" si="53"/>
        <v>8.7479736318078362E-5</v>
      </c>
      <c r="F579" s="1"/>
      <c r="G579" s="1"/>
      <c r="H579" s="1">
        <f t="shared" si="49"/>
        <v>8.8665551820893231</v>
      </c>
      <c r="J579" s="1">
        <f t="shared" si="50"/>
        <v>0.93530602648586814</v>
      </c>
      <c r="L579" s="1">
        <f t="shared" si="51"/>
        <v>4.1775790113700749E-5</v>
      </c>
      <c r="M579" s="1">
        <f t="shared" si="52"/>
        <v>0.47754819426756162</v>
      </c>
    </row>
    <row r="580" spans="1:13" ht="16" customHeight="1" x14ac:dyDescent="0.35">
      <c r="A580" s="23">
        <v>39386</v>
      </c>
      <c r="B580" s="1">
        <v>577</v>
      </c>
      <c r="C580" s="18">
        <v>1549.38</v>
      </c>
      <c r="D580" s="1">
        <f t="shared" ref="D580:D643" si="54">(C580-C579)/C579</f>
        <v>1.1992005329780229E-2</v>
      </c>
      <c r="E580" s="1">
        <f t="shared" si="53"/>
        <v>8.4620632348821959E-5</v>
      </c>
      <c r="F580" s="1"/>
      <c r="G580" s="1"/>
      <c r="H580" s="1">
        <f t="shared" si="49"/>
        <v>7.6778864792844352</v>
      </c>
      <c r="J580" s="1">
        <f t="shared" si="50"/>
        <v>0.91989473500407626</v>
      </c>
      <c r="L580" s="1">
        <f t="shared" si="51"/>
        <v>1.4380819182947742E-4</v>
      </c>
      <c r="M580" s="1">
        <f t="shared" si="52"/>
        <v>1.6994459606100951</v>
      </c>
    </row>
    <row r="581" spans="1:13" ht="16" customHeight="1" x14ac:dyDescent="0.35">
      <c r="A581" s="23">
        <v>39387</v>
      </c>
      <c r="B581" s="1">
        <v>578</v>
      </c>
      <c r="C581" s="18">
        <v>1508.44</v>
      </c>
      <c r="D581" s="1">
        <f t="shared" si="54"/>
        <v>-2.6423472614852426E-2</v>
      </c>
      <c r="E581" s="1">
        <f t="shared" si="53"/>
        <v>8.8323231364780295E-5</v>
      </c>
      <c r="F581" s="1"/>
      <c r="G581" s="1"/>
      <c r="H581" s="1">
        <f t="shared" ref="H581:H644" si="55">-LN(E581)-D581*D581/E581</f>
        <v>1.4294534838056325</v>
      </c>
      <c r="J581" s="1">
        <f t="shared" ref="J581:J644" si="56">SQRT(E581)*100</f>
        <v>0.9398044018027385</v>
      </c>
      <c r="L581" s="1">
        <f t="shared" ref="L581:L644" si="57">D581*D581</f>
        <v>6.9819990502785608E-4</v>
      </c>
      <c r="M581" s="1">
        <f t="shared" ref="M581:M644" si="58">L581/E581</f>
        <v>7.9050539052884989</v>
      </c>
    </row>
    <row r="582" spans="1:13" ht="16" customHeight="1" x14ac:dyDescent="0.35">
      <c r="A582" s="23">
        <v>39388</v>
      </c>
      <c r="B582" s="1">
        <v>579</v>
      </c>
      <c r="C582" s="18">
        <v>1509.65</v>
      </c>
      <c r="D582" s="1">
        <f t="shared" si="54"/>
        <v>8.0215321789400731E-4</v>
      </c>
      <c r="E582" s="1">
        <f t="shared" ref="E582:E645" si="59">$D$1283*E581+(1-$D$1283)*D581*D581</f>
        <v>1.2647531588346836E-4</v>
      </c>
      <c r="F582" s="1"/>
      <c r="G582" s="1"/>
      <c r="H582" s="1">
        <f t="shared" si="55"/>
        <v>8.9703758478872597</v>
      </c>
      <c r="J582" s="1">
        <f t="shared" si="56"/>
        <v>1.1246124482837117</v>
      </c>
      <c r="L582" s="1">
        <f t="shared" si="57"/>
        <v>6.4344978497771077E-7</v>
      </c>
      <c r="M582" s="1">
        <f t="shared" si="58"/>
        <v>5.087552306021292E-3</v>
      </c>
    </row>
    <row r="583" spans="1:13" ht="16" customHeight="1" x14ac:dyDescent="0.35">
      <c r="A583" s="23">
        <v>39391</v>
      </c>
      <c r="B583" s="1">
        <v>580</v>
      </c>
      <c r="C583" s="18">
        <v>1502.17</v>
      </c>
      <c r="D583" s="1">
        <f t="shared" si="54"/>
        <v>-4.9547908455602413E-3</v>
      </c>
      <c r="E583" s="1">
        <f t="shared" si="59"/>
        <v>1.186036457608855E-4</v>
      </c>
      <c r="F583" s="1"/>
      <c r="G583" s="1"/>
      <c r="H583" s="1">
        <f t="shared" si="55"/>
        <v>8.8327317831510115</v>
      </c>
      <c r="J583" s="1">
        <f t="shared" si="56"/>
        <v>1.0890530095495146</v>
      </c>
      <c r="L583" s="1">
        <f t="shared" si="57"/>
        <v>2.4549952323247572E-5</v>
      </c>
      <c r="M583" s="1">
        <f t="shared" si="58"/>
        <v>0.20699154874836018</v>
      </c>
    </row>
    <row r="584" spans="1:13" ht="16" customHeight="1" x14ac:dyDescent="0.35">
      <c r="A584" s="23">
        <v>39392</v>
      </c>
      <c r="B584" s="1">
        <v>581</v>
      </c>
      <c r="C584" s="18">
        <v>1520.27</v>
      </c>
      <c r="D584" s="1">
        <f t="shared" si="54"/>
        <v>1.204923543939761E-2</v>
      </c>
      <c r="E584" s="1">
        <f t="shared" si="59"/>
        <v>1.1271992431967179E-4</v>
      </c>
      <c r="F584" s="1"/>
      <c r="G584" s="1"/>
      <c r="H584" s="1">
        <f t="shared" si="55"/>
        <v>7.8025971567463674</v>
      </c>
      <c r="J584" s="1">
        <f t="shared" si="56"/>
        <v>1.0616963987867332</v>
      </c>
      <c r="L584" s="1">
        <f t="shared" si="57"/>
        <v>1.4518407467403532E-4</v>
      </c>
      <c r="M584" s="1">
        <f t="shared" si="58"/>
        <v>1.2880072050287734</v>
      </c>
    </row>
    <row r="585" spans="1:13" ht="16" customHeight="1" x14ac:dyDescent="0.35">
      <c r="A585" s="23">
        <v>39393</v>
      </c>
      <c r="B585" s="1">
        <v>582</v>
      </c>
      <c r="C585" s="18">
        <v>1475.62</v>
      </c>
      <c r="D585" s="1">
        <f t="shared" si="54"/>
        <v>-2.9369782999072593E-2</v>
      </c>
      <c r="E585" s="1">
        <f t="shared" si="59"/>
        <v>1.1475078574073235E-4</v>
      </c>
      <c r="F585" s="1"/>
      <c r="G585" s="1"/>
      <c r="H585" s="1">
        <f t="shared" si="55"/>
        <v>1.5557261014378003</v>
      </c>
      <c r="J585" s="1">
        <f t="shared" si="56"/>
        <v>1.0712179317988118</v>
      </c>
      <c r="L585" s="1">
        <f t="shared" si="57"/>
        <v>8.6258415341261346E-4</v>
      </c>
      <c r="M585" s="1">
        <f t="shared" si="58"/>
        <v>7.5170217601954725</v>
      </c>
    </row>
    <row r="586" spans="1:13" ht="16" customHeight="1" x14ac:dyDescent="0.35">
      <c r="A586" s="23">
        <v>39394</v>
      </c>
      <c r="B586" s="1">
        <v>583</v>
      </c>
      <c r="C586" s="18">
        <v>1474.77</v>
      </c>
      <c r="D586" s="1">
        <f t="shared" si="54"/>
        <v>-5.7602905897176046E-4</v>
      </c>
      <c r="E586" s="1">
        <f t="shared" si="59"/>
        <v>1.6153303382696562E-4</v>
      </c>
      <c r="F586" s="1"/>
      <c r="G586" s="1"/>
      <c r="H586" s="1">
        <f t="shared" si="55"/>
        <v>8.7287467647128629</v>
      </c>
      <c r="J586" s="1">
        <f t="shared" si="56"/>
        <v>1.2709564659222818</v>
      </c>
      <c r="L586" s="1">
        <f t="shared" si="57"/>
        <v>3.3180947677989188E-7</v>
      </c>
      <c r="M586" s="1">
        <f t="shared" si="58"/>
        <v>2.0541276847144876E-3</v>
      </c>
    </row>
    <row r="587" spans="1:13" ht="16" customHeight="1" x14ac:dyDescent="0.35">
      <c r="A587" s="23">
        <v>39395</v>
      </c>
      <c r="B587" s="1">
        <v>584</v>
      </c>
      <c r="C587" s="18">
        <v>1453.7</v>
      </c>
      <c r="D587" s="1">
        <f t="shared" si="54"/>
        <v>-1.4286973561979112E-2</v>
      </c>
      <c r="E587" s="1">
        <f t="shared" si="59"/>
        <v>1.5144876105262778E-4</v>
      </c>
      <c r="F587" s="1"/>
      <c r="G587" s="1"/>
      <c r="H587" s="1">
        <f t="shared" si="55"/>
        <v>7.4474963911057666</v>
      </c>
      <c r="J587" s="1">
        <f t="shared" si="56"/>
        <v>1.2306452009114071</v>
      </c>
      <c r="L587" s="1">
        <f t="shared" si="57"/>
        <v>2.0411761356069013E-4</v>
      </c>
      <c r="M587" s="1">
        <f t="shared" si="58"/>
        <v>1.3477668099890243</v>
      </c>
    </row>
    <row r="588" spans="1:13" ht="16" customHeight="1" x14ac:dyDescent="0.35">
      <c r="A588" s="23">
        <v>39398</v>
      </c>
      <c r="B588" s="1">
        <v>585</v>
      </c>
      <c r="C588" s="18">
        <v>1439.18</v>
      </c>
      <c r="D588" s="1">
        <f t="shared" si="54"/>
        <v>-9.988305702689675E-3</v>
      </c>
      <c r="E588" s="1">
        <f t="shared" si="59"/>
        <v>1.5474356900178375E-4</v>
      </c>
      <c r="F588" s="1"/>
      <c r="G588" s="1"/>
      <c r="H588" s="1">
        <f t="shared" si="55"/>
        <v>8.1290213532121705</v>
      </c>
      <c r="J588" s="1">
        <f t="shared" si="56"/>
        <v>1.2439596818296956</v>
      </c>
      <c r="L588" s="1">
        <f t="shared" si="57"/>
        <v>9.9766250810383076E-5</v>
      </c>
      <c r="M588" s="1">
        <f t="shared" si="58"/>
        <v>0.64471985138996668</v>
      </c>
    </row>
    <row r="589" spans="1:13" ht="16" customHeight="1" x14ac:dyDescent="0.35">
      <c r="A589" s="23">
        <v>39399</v>
      </c>
      <c r="B589" s="1">
        <v>586</v>
      </c>
      <c r="C589" s="18">
        <v>1481.05</v>
      </c>
      <c r="D589" s="1">
        <f t="shared" si="54"/>
        <v>2.9092955710890846E-2</v>
      </c>
      <c r="E589" s="1">
        <f t="shared" si="59"/>
        <v>1.5130435025342433E-4</v>
      </c>
      <c r="F589" s="1"/>
      <c r="G589" s="1"/>
      <c r="H589" s="1">
        <f t="shared" si="55"/>
        <v>3.2021938104852286</v>
      </c>
      <c r="J589" s="1">
        <f t="shared" si="56"/>
        <v>1.2300583329802872</v>
      </c>
      <c r="L589" s="1">
        <f t="shared" si="57"/>
        <v>8.464000719958563E-4</v>
      </c>
      <c r="M589" s="1">
        <f t="shared" si="58"/>
        <v>5.5940233745969277</v>
      </c>
    </row>
    <row r="590" spans="1:13" ht="16" customHeight="1" x14ac:dyDescent="0.35">
      <c r="A590" s="23">
        <v>39400</v>
      </c>
      <c r="B590" s="1">
        <v>587</v>
      </c>
      <c r="C590" s="18">
        <v>1470.58</v>
      </c>
      <c r="D590" s="1">
        <f t="shared" si="54"/>
        <v>-7.069308936227695E-3</v>
      </c>
      <c r="E590" s="1">
        <f t="shared" si="59"/>
        <v>1.9478748687711862E-4</v>
      </c>
      <c r="F590" s="1"/>
      <c r="G590" s="1"/>
      <c r="H590" s="1">
        <f t="shared" si="55"/>
        <v>8.2870390881786999</v>
      </c>
      <c r="J590" s="1">
        <f t="shared" si="56"/>
        <v>1.3956628779082669</v>
      </c>
      <c r="L590" s="1">
        <f t="shared" si="57"/>
        <v>4.9975128835828746E-5</v>
      </c>
      <c r="M590" s="1">
        <f t="shared" si="58"/>
        <v>0.25656231638408827</v>
      </c>
    </row>
    <row r="591" spans="1:13" ht="16" customHeight="1" x14ac:dyDescent="0.35">
      <c r="A591" s="23">
        <v>39401</v>
      </c>
      <c r="B591" s="1">
        <v>588</v>
      </c>
      <c r="C591" s="18">
        <v>1451.15</v>
      </c>
      <c r="D591" s="1">
        <f t="shared" si="54"/>
        <v>-1.3212473989854232E-2</v>
      </c>
      <c r="E591" s="1">
        <f t="shared" si="59"/>
        <v>1.8572845320370744E-4</v>
      </c>
      <c r="F591" s="1"/>
      <c r="G591" s="1"/>
      <c r="H591" s="1">
        <f t="shared" si="55"/>
        <v>7.6513071349173174</v>
      </c>
      <c r="J591" s="1">
        <f t="shared" si="56"/>
        <v>1.3628222672223529</v>
      </c>
      <c r="L591" s="1">
        <f t="shared" si="57"/>
        <v>1.7456946893257462E-4</v>
      </c>
      <c r="M591" s="1">
        <f t="shared" si="58"/>
        <v>0.93991774508080561</v>
      </c>
    </row>
    <row r="592" spans="1:13" ht="16" customHeight="1" x14ac:dyDescent="0.35">
      <c r="A592" s="23">
        <v>39402</v>
      </c>
      <c r="B592" s="1">
        <v>589</v>
      </c>
      <c r="C592" s="18">
        <v>1458.74</v>
      </c>
      <c r="D592" s="1">
        <f t="shared" si="54"/>
        <v>5.230334562243681E-3</v>
      </c>
      <c r="E592" s="1">
        <f t="shared" si="59"/>
        <v>1.8503038008591154E-4</v>
      </c>
      <c r="F592" s="1"/>
      <c r="G592" s="1"/>
      <c r="H592" s="1">
        <f t="shared" si="55"/>
        <v>8.447142378371419</v>
      </c>
      <c r="J592" s="1">
        <f t="shared" si="56"/>
        <v>1.3602587257059282</v>
      </c>
      <c r="L592" s="1">
        <f t="shared" si="57"/>
        <v>2.7356399633000798E-5</v>
      </c>
      <c r="M592" s="1">
        <f t="shared" si="58"/>
        <v>0.14784815131601056</v>
      </c>
    </row>
    <row r="593" spans="1:13" ht="16" customHeight="1" x14ac:dyDescent="0.35">
      <c r="A593" s="23">
        <v>39405</v>
      </c>
      <c r="B593" s="1">
        <v>590</v>
      </c>
      <c r="C593" s="18">
        <v>1433.27</v>
      </c>
      <c r="D593" s="1">
        <f t="shared" si="54"/>
        <v>-1.7460273935039846E-2</v>
      </c>
      <c r="E593" s="1">
        <f t="shared" si="59"/>
        <v>1.7516676127834796E-4</v>
      </c>
      <c r="F593" s="1"/>
      <c r="G593" s="1"/>
      <c r="H593" s="1">
        <f t="shared" si="55"/>
        <v>6.9093667809455619</v>
      </c>
      <c r="J593" s="1">
        <f t="shared" si="56"/>
        <v>1.3235058038344523</v>
      </c>
      <c r="L593" s="1">
        <f t="shared" si="57"/>
        <v>3.0486116588663182E-4</v>
      </c>
      <c r="M593" s="1">
        <f t="shared" si="58"/>
        <v>1.7404053352461861</v>
      </c>
    </row>
    <row r="594" spans="1:13" ht="16" customHeight="1" x14ac:dyDescent="0.35">
      <c r="A594" s="23">
        <v>39406</v>
      </c>
      <c r="B594" s="1">
        <v>591</v>
      </c>
      <c r="C594" s="18">
        <v>1439.7</v>
      </c>
      <c r="D594" s="1">
        <f t="shared" si="54"/>
        <v>4.4862447410467417E-3</v>
      </c>
      <c r="E594" s="1">
        <f t="shared" si="59"/>
        <v>1.8328006040896819E-4</v>
      </c>
      <c r="F594" s="1"/>
      <c r="G594" s="1"/>
      <c r="H594" s="1">
        <f t="shared" si="55"/>
        <v>8.4946829617009403</v>
      </c>
      <c r="J594" s="1">
        <f t="shared" si="56"/>
        <v>1.3538096631689707</v>
      </c>
      <c r="L594" s="1">
        <f t="shared" si="57"/>
        <v>2.0126391876569545E-5</v>
      </c>
      <c r="M594" s="1">
        <f t="shared" si="58"/>
        <v>0.10981222851880253</v>
      </c>
    </row>
    <row r="595" spans="1:13" ht="16" customHeight="1" x14ac:dyDescent="0.35">
      <c r="A595" s="23">
        <v>39407</v>
      </c>
      <c r="B595" s="1">
        <v>592</v>
      </c>
      <c r="C595" s="18">
        <v>1416.77</v>
      </c>
      <c r="D595" s="1">
        <f t="shared" si="54"/>
        <v>-1.5926929221365606E-2</v>
      </c>
      <c r="E595" s="1">
        <f t="shared" si="59"/>
        <v>1.7307364848966124E-4</v>
      </c>
      <c r="F595" s="1"/>
      <c r="G595" s="1"/>
      <c r="H595" s="1">
        <f t="shared" si="55"/>
        <v>7.1961336246485867</v>
      </c>
      <c r="J595" s="1">
        <f t="shared" si="56"/>
        <v>1.3155745835552664</v>
      </c>
      <c r="L595" s="1">
        <f t="shared" si="57"/>
        <v>2.5366707442238965E-4</v>
      </c>
      <c r="M595" s="1">
        <f t="shared" si="58"/>
        <v>1.4656597155952529</v>
      </c>
    </row>
    <row r="596" spans="1:13" ht="16" customHeight="1" x14ac:dyDescent="0.35">
      <c r="A596" s="23">
        <v>39409</v>
      </c>
      <c r="B596" s="1">
        <v>593</v>
      </c>
      <c r="C596" s="18">
        <v>1440.7</v>
      </c>
      <c r="D596" s="1">
        <f t="shared" si="54"/>
        <v>1.6890532690556733E-2</v>
      </c>
      <c r="E596" s="1">
        <f t="shared" si="59"/>
        <v>1.7811533532671964E-4</v>
      </c>
      <c r="F596" s="1"/>
      <c r="G596" s="1"/>
      <c r="H596" s="1">
        <f t="shared" si="55"/>
        <v>7.0313637595457443</v>
      </c>
      <c r="J596" s="1">
        <f t="shared" si="56"/>
        <v>1.334598573829298</v>
      </c>
      <c r="L596" s="1">
        <f t="shared" si="57"/>
        <v>2.8529009457076566E-4</v>
      </c>
      <c r="M596" s="1">
        <f t="shared" si="58"/>
        <v>1.601715506682531</v>
      </c>
    </row>
    <row r="597" spans="1:13" ht="16" customHeight="1" x14ac:dyDescent="0.35">
      <c r="A597" s="23">
        <v>39412</v>
      </c>
      <c r="B597" s="1">
        <v>594</v>
      </c>
      <c r="C597" s="18">
        <v>1407.22</v>
      </c>
      <c r="D597" s="1">
        <f t="shared" si="54"/>
        <v>-2.3238703408065536E-2</v>
      </c>
      <c r="E597" s="1">
        <f t="shared" si="59"/>
        <v>1.8481987191505916E-4</v>
      </c>
      <c r="F597" s="1"/>
      <c r="G597" s="1"/>
      <c r="H597" s="1">
        <f t="shared" si="55"/>
        <v>5.6741631201879539</v>
      </c>
      <c r="J597" s="1">
        <f t="shared" si="56"/>
        <v>1.3594847256040032</v>
      </c>
      <c r="L597" s="1">
        <f t="shared" si="57"/>
        <v>5.4003733608803679E-4</v>
      </c>
      <c r="M597" s="1">
        <f t="shared" si="58"/>
        <v>2.9219657523419937</v>
      </c>
    </row>
    <row r="598" spans="1:13" ht="16" customHeight="1" x14ac:dyDescent="0.35">
      <c r="A598" s="23">
        <v>39413</v>
      </c>
      <c r="B598" s="1">
        <v>595</v>
      </c>
      <c r="C598" s="18">
        <v>1428.23</v>
      </c>
      <c r="D598" s="1">
        <f t="shared" si="54"/>
        <v>1.4930145961541188E-2</v>
      </c>
      <c r="E598" s="1">
        <f t="shared" si="59"/>
        <v>2.0704122797093679E-4</v>
      </c>
      <c r="F598" s="1"/>
      <c r="G598" s="1"/>
      <c r="H598" s="1">
        <f t="shared" si="55"/>
        <v>7.4059507282819901</v>
      </c>
      <c r="J598" s="1">
        <f t="shared" si="56"/>
        <v>1.4388927269638163</v>
      </c>
      <c r="L598" s="1">
        <f t="shared" si="57"/>
        <v>2.2290925843292464E-4</v>
      </c>
      <c r="M598" s="1">
        <f t="shared" si="58"/>
        <v>1.076641887306693</v>
      </c>
    </row>
    <row r="599" spans="1:13" ht="16" customHeight="1" x14ac:dyDescent="0.35">
      <c r="A599" s="23">
        <v>39414</v>
      </c>
      <c r="B599" s="1">
        <v>596</v>
      </c>
      <c r="C599" s="18">
        <v>1469.02</v>
      </c>
      <c r="D599" s="1">
        <f t="shared" si="54"/>
        <v>2.8559825798365784E-2</v>
      </c>
      <c r="E599" s="1">
        <f t="shared" si="59"/>
        <v>2.0803388511864289E-4</v>
      </c>
      <c r="F599" s="1"/>
      <c r="G599" s="1"/>
      <c r="H599" s="1">
        <f t="shared" si="55"/>
        <v>4.556988466228594</v>
      </c>
      <c r="J599" s="1">
        <f t="shared" si="56"/>
        <v>1.4423379809137764</v>
      </c>
      <c r="L599" s="1">
        <f t="shared" si="57"/>
        <v>8.1566364963299974E-4</v>
      </c>
      <c r="M599" s="1">
        <f t="shared" si="58"/>
        <v>3.9208211160783839</v>
      </c>
    </row>
    <row r="600" spans="1:13" ht="16" customHeight="1" x14ac:dyDescent="0.35">
      <c r="A600" s="23">
        <v>39415</v>
      </c>
      <c r="B600" s="1">
        <v>597</v>
      </c>
      <c r="C600" s="18">
        <v>1469.72</v>
      </c>
      <c r="D600" s="1">
        <f t="shared" si="54"/>
        <v>4.7650814828936673E-4</v>
      </c>
      <c r="E600" s="1">
        <f t="shared" si="59"/>
        <v>2.4604540963323561E-4</v>
      </c>
      <c r="F600" s="1"/>
      <c r="G600" s="1"/>
      <c r="H600" s="1">
        <f t="shared" si="55"/>
        <v>8.3090716092177583</v>
      </c>
      <c r="J600" s="1">
        <f t="shared" si="56"/>
        <v>1.5685834680795141</v>
      </c>
      <c r="L600" s="1">
        <f t="shared" si="57"/>
        <v>2.2706001538616113E-7</v>
      </c>
      <c r="M600" s="1">
        <f t="shared" si="58"/>
        <v>9.2283784413871078E-4</v>
      </c>
    </row>
    <row r="601" spans="1:13" ht="16" customHeight="1" x14ac:dyDescent="0.35">
      <c r="A601" s="23">
        <v>39416</v>
      </c>
      <c r="B601" s="1">
        <v>598</v>
      </c>
      <c r="C601" s="18">
        <v>1481.14</v>
      </c>
      <c r="D601" s="1">
        <f t="shared" si="54"/>
        <v>7.7701875187110962E-3</v>
      </c>
      <c r="E601" s="1">
        <f t="shared" si="59"/>
        <v>2.3066773926828292E-4</v>
      </c>
      <c r="F601" s="1"/>
      <c r="G601" s="1"/>
      <c r="H601" s="1">
        <f t="shared" si="55"/>
        <v>8.1127885994175912</v>
      </c>
      <c r="J601" s="1">
        <f t="shared" si="56"/>
        <v>1.5187749644640673</v>
      </c>
      <c r="L601" s="1">
        <f t="shared" si="57"/>
        <v>6.0375814075933702E-5</v>
      </c>
      <c r="M601" s="1">
        <f t="shared" si="58"/>
        <v>0.26174364160092778</v>
      </c>
    </row>
    <row r="602" spans="1:13" ht="16" customHeight="1" x14ac:dyDescent="0.35">
      <c r="A602" s="23">
        <v>39419</v>
      </c>
      <c r="B602" s="1">
        <v>599</v>
      </c>
      <c r="C602" s="18">
        <v>1472.42</v>
      </c>
      <c r="D602" s="1">
        <f t="shared" si="54"/>
        <v>-5.8873570357967694E-3</v>
      </c>
      <c r="E602" s="1">
        <f t="shared" si="59"/>
        <v>2.2001477908247026E-4</v>
      </c>
      <c r="F602" s="1"/>
      <c r="G602" s="1"/>
      <c r="H602" s="1">
        <f t="shared" si="55"/>
        <v>8.2642765426718476</v>
      </c>
      <c r="J602" s="1">
        <f t="shared" si="56"/>
        <v>1.4832895168593023</v>
      </c>
      <c r="L602" s="1">
        <f t="shared" si="57"/>
        <v>3.4660972866945725E-5</v>
      </c>
      <c r="M602" s="1">
        <f t="shared" si="58"/>
        <v>0.15753929354879118</v>
      </c>
    </row>
    <row r="603" spans="1:13" ht="16" customHeight="1" x14ac:dyDescent="0.35">
      <c r="A603" s="23">
        <v>39420</v>
      </c>
      <c r="B603" s="1">
        <v>600</v>
      </c>
      <c r="C603" s="18">
        <v>1462.79</v>
      </c>
      <c r="D603" s="1">
        <f t="shared" si="54"/>
        <v>-6.5402534602899366E-3</v>
      </c>
      <c r="E603" s="1">
        <f t="shared" si="59"/>
        <v>2.0841959207831549E-4</v>
      </c>
      <c r="F603" s="1"/>
      <c r="G603" s="1"/>
      <c r="H603" s="1">
        <f t="shared" si="55"/>
        <v>8.2707226227992745</v>
      </c>
      <c r="J603" s="1">
        <f t="shared" si="56"/>
        <v>1.4436744511084052</v>
      </c>
      <c r="L603" s="1">
        <f t="shared" si="57"/>
        <v>4.277491532483449E-5</v>
      </c>
      <c r="M603" s="1">
        <f t="shared" si="58"/>
        <v>0.20523461781252042</v>
      </c>
    </row>
    <row r="604" spans="1:13" ht="16" customHeight="1" x14ac:dyDescent="0.35">
      <c r="A604" s="23">
        <v>39421</v>
      </c>
      <c r="B604" s="1">
        <v>601</v>
      </c>
      <c r="C604" s="18">
        <v>1485.01</v>
      </c>
      <c r="D604" s="1">
        <f t="shared" si="54"/>
        <v>1.5190150329165517E-2</v>
      </c>
      <c r="E604" s="1">
        <f t="shared" si="59"/>
        <v>1.9805735003745846E-4</v>
      </c>
      <c r="F604" s="1"/>
      <c r="G604" s="1"/>
      <c r="H604" s="1">
        <f t="shared" si="55"/>
        <v>7.361934462388902</v>
      </c>
      <c r="J604" s="1">
        <f t="shared" si="56"/>
        <v>1.4073284976772782</v>
      </c>
      <c r="L604" s="1">
        <f t="shared" si="57"/>
        <v>2.3074066702264727E-4</v>
      </c>
      <c r="M604" s="1">
        <f t="shared" si="58"/>
        <v>1.1650194601664994</v>
      </c>
    </row>
    <row r="605" spans="1:13" ht="16" customHeight="1" x14ac:dyDescent="0.35">
      <c r="A605" s="23">
        <v>39422</v>
      </c>
      <c r="B605" s="1">
        <v>602</v>
      </c>
      <c r="C605" s="18">
        <v>1507.34</v>
      </c>
      <c r="D605" s="1">
        <f t="shared" si="54"/>
        <v>1.5036935778210199E-2</v>
      </c>
      <c r="E605" s="1">
        <f t="shared" si="59"/>
        <v>2.0010192187602474E-4</v>
      </c>
      <c r="F605" s="1"/>
      <c r="G605" s="1"/>
      <c r="H605" s="1">
        <f t="shared" si="55"/>
        <v>7.386712367848955</v>
      </c>
      <c r="J605" s="1">
        <f t="shared" si="56"/>
        <v>1.4145738647240189</v>
      </c>
      <c r="L605" s="1">
        <f t="shared" si="57"/>
        <v>2.2610943759801796E-4</v>
      </c>
      <c r="M605" s="1">
        <f t="shared" si="58"/>
        <v>1.1299713439939196</v>
      </c>
    </row>
    <row r="606" spans="1:13" ht="16" customHeight="1" x14ac:dyDescent="0.35">
      <c r="A606" s="23">
        <v>39423</v>
      </c>
      <c r="B606" s="1">
        <v>603</v>
      </c>
      <c r="C606" s="18">
        <v>1504.66</v>
      </c>
      <c r="D606" s="1">
        <f t="shared" si="54"/>
        <v>-1.7779664840048273E-3</v>
      </c>
      <c r="E606" s="1">
        <f t="shared" si="59"/>
        <v>2.0172887529266704E-4</v>
      </c>
      <c r="F606" s="1"/>
      <c r="G606" s="1"/>
      <c r="H606" s="1">
        <f t="shared" si="55"/>
        <v>8.4929156000745767</v>
      </c>
      <c r="J606" s="1">
        <f t="shared" si="56"/>
        <v>1.4203129066957993</v>
      </c>
      <c r="L606" s="1">
        <f t="shared" si="57"/>
        <v>3.1611648182444876E-6</v>
      </c>
      <c r="M606" s="1">
        <f t="shared" si="58"/>
        <v>1.5670363569212829E-2</v>
      </c>
    </row>
    <row r="607" spans="1:13" ht="16" customHeight="1" x14ac:dyDescent="0.35">
      <c r="A607" s="23">
        <v>39426</v>
      </c>
      <c r="B607" s="1">
        <v>604</v>
      </c>
      <c r="C607" s="18">
        <v>1515.96</v>
      </c>
      <c r="D607" s="1">
        <f t="shared" si="54"/>
        <v>7.510002259646667E-3</v>
      </c>
      <c r="E607" s="1">
        <f t="shared" si="59"/>
        <v>1.8930706544183191E-4</v>
      </c>
      <c r="F607" s="1"/>
      <c r="G607" s="1"/>
      <c r="H607" s="1">
        <f t="shared" si="55"/>
        <v>8.2742108106455952</v>
      </c>
      <c r="J607" s="1">
        <f t="shared" si="56"/>
        <v>1.3758890414631257</v>
      </c>
      <c r="L607" s="1">
        <f t="shared" si="57"/>
        <v>5.6400133939898047E-5</v>
      </c>
      <c r="M607" s="1">
        <f t="shared" si="58"/>
        <v>0.29792936575432799</v>
      </c>
    </row>
    <row r="608" spans="1:13" ht="16" customHeight="1" x14ac:dyDescent="0.35">
      <c r="A608" s="23">
        <v>39427</v>
      </c>
      <c r="B608" s="1">
        <v>605</v>
      </c>
      <c r="C608" s="18">
        <v>1477.65</v>
      </c>
      <c r="D608" s="1">
        <f t="shared" si="54"/>
        <v>-2.5271115332858349E-2</v>
      </c>
      <c r="E608" s="1">
        <f t="shared" si="59"/>
        <v>1.8099280011122745E-4</v>
      </c>
      <c r="F608" s="1"/>
      <c r="G608" s="1"/>
      <c r="H608" s="1">
        <f t="shared" si="55"/>
        <v>5.0885744394607331</v>
      </c>
      <c r="J608" s="1">
        <f t="shared" si="56"/>
        <v>1.3453356462653752</v>
      </c>
      <c r="L608" s="1">
        <f t="shared" si="57"/>
        <v>6.3862927016662837E-4</v>
      </c>
      <c r="M608" s="1">
        <f t="shared" si="58"/>
        <v>3.5284788664199054</v>
      </c>
    </row>
    <row r="609" spans="1:13" ht="16" customHeight="1" x14ac:dyDescent="0.35">
      <c r="A609" s="23">
        <v>39428</v>
      </c>
      <c r="B609" s="1">
        <v>606</v>
      </c>
      <c r="C609" s="18">
        <v>1486.59</v>
      </c>
      <c r="D609" s="1">
        <f t="shared" si="54"/>
        <v>6.0501471931782404E-3</v>
      </c>
      <c r="E609" s="1">
        <f t="shared" si="59"/>
        <v>2.0962118686279767E-4</v>
      </c>
      <c r="F609" s="1"/>
      <c r="G609" s="1"/>
      <c r="H609" s="1">
        <f t="shared" si="55"/>
        <v>8.2955874338665545</v>
      </c>
      <c r="J609" s="1">
        <f t="shared" si="56"/>
        <v>1.4478300551611631</v>
      </c>
      <c r="L609" s="1">
        <f t="shared" si="57"/>
        <v>3.660428105912254E-5</v>
      </c>
      <c r="M609" s="1">
        <f t="shared" si="58"/>
        <v>0.17462109439863518</v>
      </c>
    </row>
    <row r="610" spans="1:13" ht="16" customHeight="1" x14ac:dyDescent="0.35">
      <c r="A610" s="23">
        <v>39429</v>
      </c>
      <c r="B610" s="1">
        <v>607</v>
      </c>
      <c r="C610" s="18">
        <v>1488.41</v>
      </c>
      <c r="D610" s="1">
        <f t="shared" si="54"/>
        <v>1.2242783820691407E-3</v>
      </c>
      <c r="E610" s="1">
        <f t="shared" si="59"/>
        <v>1.9879775993332245E-4</v>
      </c>
      <c r="F610" s="1"/>
      <c r="G610" s="1"/>
      <c r="H610" s="1">
        <f t="shared" si="55"/>
        <v>8.5156829218568273</v>
      </c>
      <c r="J610" s="1">
        <f t="shared" si="56"/>
        <v>1.4099565948401476</v>
      </c>
      <c r="L610" s="1">
        <f t="shared" si="57"/>
        <v>1.4988575568018329E-6</v>
      </c>
      <c r="M610" s="1">
        <f t="shared" si="58"/>
        <v>7.5396098894904831E-3</v>
      </c>
    </row>
    <row r="611" spans="1:13" ht="16" customHeight="1" x14ac:dyDescent="0.35">
      <c r="A611" s="23">
        <v>39430</v>
      </c>
      <c r="B611" s="1">
        <v>608</v>
      </c>
      <c r="C611" s="18">
        <v>1467.95</v>
      </c>
      <c r="D611" s="1">
        <f t="shared" si="54"/>
        <v>-1.3746212401152931E-2</v>
      </c>
      <c r="E611" s="1">
        <f t="shared" si="59"/>
        <v>1.8645532297192481E-4</v>
      </c>
      <c r="F611" s="1"/>
      <c r="G611" s="1"/>
      <c r="H611" s="1">
        <f t="shared" si="55"/>
        <v>7.5738946015435147</v>
      </c>
      <c r="J611" s="1">
        <f t="shared" si="56"/>
        <v>1.365486444355728</v>
      </c>
      <c r="L611" s="1">
        <f t="shared" si="57"/>
        <v>1.8895835537761064E-4</v>
      </c>
      <c r="M611" s="1">
        <f t="shared" si="58"/>
        <v>1.0134243011451205</v>
      </c>
    </row>
    <row r="612" spans="1:13" ht="16" customHeight="1" x14ac:dyDescent="0.35">
      <c r="A612" s="23">
        <v>39433</v>
      </c>
      <c r="B612" s="1">
        <v>609</v>
      </c>
      <c r="C612" s="18">
        <v>1445.9</v>
      </c>
      <c r="D612" s="1">
        <f t="shared" si="54"/>
        <v>-1.5020947579958414E-2</v>
      </c>
      <c r="E612" s="1">
        <f t="shared" si="59"/>
        <v>1.8661190529097166E-4</v>
      </c>
      <c r="F612" s="1"/>
      <c r="G612" s="1"/>
      <c r="H612" s="1">
        <f t="shared" si="55"/>
        <v>7.3773987001368724</v>
      </c>
      <c r="J612" s="1">
        <f t="shared" si="56"/>
        <v>1.3660596813132715</v>
      </c>
      <c r="L612" s="1">
        <f t="shared" si="57"/>
        <v>2.2562886619985855E-4</v>
      </c>
      <c r="M612" s="1">
        <f t="shared" si="58"/>
        <v>1.2090807703187549</v>
      </c>
    </row>
    <row r="613" spans="1:13" ht="16" customHeight="1" x14ac:dyDescent="0.35">
      <c r="A613" s="23">
        <v>39434</v>
      </c>
      <c r="B613" s="1">
        <v>610</v>
      </c>
      <c r="C613" s="18">
        <v>1454.98</v>
      </c>
      <c r="D613" s="1">
        <f t="shared" si="54"/>
        <v>6.2798257140880605E-3</v>
      </c>
      <c r="E613" s="1">
        <f t="shared" si="59"/>
        <v>1.8905269119825585E-4</v>
      </c>
      <c r="F613" s="1"/>
      <c r="G613" s="1"/>
      <c r="H613" s="1">
        <f t="shared" si="55"/>
        <v>8.364885746500466</v>
      </c>
      <c r="J613" s="1">
        <f t="shared" si="56"/>
        <v>1.3749643311673792</v>
      </c>
      <c r="L613" s="1">
        <f t="shared" si="57"/>
        <v>3.9436210999321618E-5</v>
      </c>
      <c r="M613" s="1">
        <f t="shared" si="58"/>
        <v>0.20859904584995109</v>
      </c>
    </row>
    <row r="614" spans="1:13" ht="16" customHeight="1" x14ac:dyDescent="0.35">
      <c r="A614" s="23">
        <v>39435</v>
      </c>
      <c r="B614" s="1">
        <v>611</v>
      </c>
      <c r="C614" s="18">
        <v>1453</v>
      </c>
      <c r="D614" s="1">
        <f t="shared" si="54"/>
        <v>-1.3608434480199166E-3</v>
      </c>
      <c r="E614" s="1">
        <f t="shared" si="59"/>
        <v>1.7969312582308982E-4</v>
      </c>
      <c r="F614" s="1"/>
      <c r="G614" s="1"/>
      <c r="H614" s="1">
        <f t="shared" si="55"/>
        <v>8.6139541435513216</v>
      </c>
      <c r="J614" s="1">
        <f t="shared" si="56"/>
        <v>1.3404966461095298</v>
      </c>
      <c r="L614" s="1">
        <f t="shared" si="57"/>
        <v>1.8518948900187354E-6</v>
      </c>
      <c r="M614" s="1">
        <f t="shared" si="58"/>
        <v>1.0305874982896951E-2</v>
      </c>
    </row>
    <row r="615" spans="1:13" ht="16" customHeight="1" x14ac:dyDescent="0.35">
      <c r="A615" s="23">
        <v>39436</v>
      </c>
      <c r="B615" s="1">
        <v>612</v>
      </c>
      <c r="C615" s="18">
        <v>1460.12</v>
      </c>
      <c r="D615" s="1">
        <f t="shared" si="54"/>
        <v>4.9002064693736344E-3</v>
      </c>
      <c r="E615" s="1">
        <f t="shared" si="59"/>
        <v>1.685679033535805E-4</v>
      </c>
      <c r="F615" s="1"/>
      <c r="G615" s="1"/>
      <c r="H615" s="1">
        <f t="shared" si="55"/>
        <v>8.5457247163259726</v>
      </c>
      <c r="J615" s="1">
        <f t="shared" si="56"/>
        <v>1.2983370261745619</v>
      </c>
      <c r="L615" s="1">
        <f t="shared" si="57"/>
        <v>2.4012023442491221E-5</v>
      </c>
      <c r="M615" s="1">
        <f t="shared" si="58"/>
        <v>0.1424471857618391</v>
      </c>
    </row>
    <row r="616" spans="1:13" ht="16" customHeight="1" x14ac:dyDescent="0.35">
      <c r="A616" s="23">
        <v>39437</v>
      </c>
      <c r="B616" s="1">
        <v>613</v>
      </c>
      <c r="C616" s="18">
        <v>1484.46</v>
      </c>
      <c r="D616" s="1">
        <f t="shared" si="54"/>
        <v>1.6669862751006868E-2</v>
      </c>
      <c r="E616" s="1">
        <f t="shared" si="59"/>
        <v>1.5952491419494284E-4</v>
      </c>
      <c r="F616" s="1"/>
      <c r="G616" s="1"/>
      <c r="H616" s="1">
        <f t="shared" si="55"/>
        <v>7.0013610738554268</v>
      </c>
      <c r="J616" s="1">
        <f t="shared" si="56"/>
        <v>1.2630317264223525</v>
      </c>
      <c r="L616" s="1">
        <f t="shared" si="57"/>
        <v>2.7788432413740626E-4</v>
      </c>
      <c r="M616" s="1">
        <f t="shared" si="58"/>
        <v>1.741949372233015</v>
      </c>
    </row>
    <row r="617" spans="1:13" ht="16" customHeight="1" x14ac:dyDescent="0.35">
      <c r="A617" s="23">
        <v>39440</v>
      </c>
      <c r="B617" s="1">
        <v>614</v>
      </c>
      <c r="C617" s="18">
        <v>1496.45</v>
      </c>
      <c r="D617" s="1">
        <f t="shared" si="54"/>
        <v>8.0770111690446414E-3</v>
      </c>
      <c r="E617" s="1">
        <f t="shared" si="59"/>
        <v>1.6692912951700903E-4</v>
      </c>
      <c r="F617" s="1"/>
      <c r="G617" s="1"/>
      <c r="H617" s="1">
        <f t="shared" si="55"/>
        <v>8.3071279969189042</v>
      </c>
      <c r="J617" s="1">
        <f t="shared" si="56"/>
        <v>1.2920105631031389</v>
      </c>
      <c r="L617" s="1">
        <f t="shared" si="57"/>
        <v>6.5238109424871888E-5</v>
      </c>
      <c r="M617" s="1">
        <f t="shared" si="58"/>
        <v>0.39081321285045423</v>
      </c>
    </row>
    <row r="618" spans="1:13" ht="16" customHeight="1" x14ac:dyDescent="0.35">
      <c r="A618" s="23">
        <v>39442</v>
      </c>
      <c r="B618" s="1">
        <v>615</v>
      </c>
      <c r="C618" s="18">
        <v>1497.66</v>
      </c>
      <c r="D618" s="1">
        <f t="shared" si="54"/>
        <v>8.0858030672594232E-4</v>
      </c>
      <c r="E618" s="1">
        <f t="shared" si="59"/>
        <v>1.6056763946354594E-4</v>
      </c>
      <c r="F618" s="1"/>
      <c r="G618" s="1"/>
      <c r="H618" s="1">
        <f t="shared" si="55"/>
        <v>8.7327234570652994</v>
      </c>
      <c r="J618" s="1">
        <f t="shared" si="56"/>
        <v>1.2671528694816026</v>
      </c>
      <c r="L618" s="1">
        <f t="shared" si="57"/>
        <v>6.5380211242501893E-7</v>
      </c>
      <c r="M618" s="1">
        <f t="shared" si="58"/>
        <v>4.0718174260352949E-3</v>
      </c>
    </row>
    <row r="619" spans="1:13" ht="16" customHeight="1" x14ac:dyDescent="0.35">
      <c r="A619" s="23">
        <v>39443</v>
      </c>
      <c r="B619" s="1">
        <v>616</v>
      </c>
      <c r="C619" s="18">
        <v>1476.27</v>
      </c>
      <c r="D619" s="1">
        <f t="shared" si="54"/>
        <v>-1.4282280357357544E-2</v>
      </c>
      <c r="E619" s="1">
        <f t="shared" si="59"/>
        <v>1.5056390181986259E-4</v>
      </c>
      <c r="F619" s="1"/>
      <c r="G619" s="1"/>
      <c r="H619" s="1">
        <f t="shared" si="55"/>
        <v>7.4463259025750652</v>
      </c>
      <c r="J619" s="1">
        <f t="shared" si="56"/>
        <v>1.2270448313727684</v>
      </c>
      <c r="L619" s="1">
        <f t="shared" si="57"/>
        <v>2.0398353220616114E-4</v>
      </c>
      <c r="M619" s="1">
        <f t="shared" si="58"/>
        <v>1.354797064506277</v>
      </c>
    </row>
    <row r="620" spans="1:13" ht="16" customHeight="1" x14ac:dyDescent="0.35">
      <c r="A620" s="23">
        <v>39444</v>
      </c>
      <c r="B620" s="1">
        <v>617</v>
      </c>
      <c r="C620" s="18">
        <v>1478.49</v>
      </c>
      <c r="D620" s="1">
        <f t="shared" si="54"/>
        <v>1.5037899571216833E-3</v>
      </c>
      <c r="E620" s="1">
        <f t="shared" si="59"/>
        <v>1.5390567621699434E-4</v>
      </c>
      <c r="F620" s="1"/>
      <c r="G620" s="1"/>
      <c r="H620" s="1">
        <f t="shared" si="55"/>
        <v>8.7644773225448542</v>
      </c>
      <c r="J620" s="1">
        <f t="shared" si="56"/>
        <v>1.2405872650361776</v>
      </c>
      <c r="L620" s="1">
        <f t="shared" si="57"/>
        <v>2.2613842351400342E-6</v>
      </c>
      <c r="M620" s="1">
        <f t="shared" si="58"/>
        <v>1.469331275314153E-2</v>
      </c>
    </row>
    <row r="621" spans="1:13" ht="16" customHeight="1" x14ac:dyDescent="0.35">
      <c r="A621" s="23">
        <v>39447</v>
      </c>
      <c r="B621" s="1">
        <v>618</v>
      </c>
      <c r="C621" s="18">
        <v>1468.36</v>
      </c>
      <c r="D621" s="1">
        <f t="shared" si="54"/>
        <v>-6.8515850631388165E-3</v>
      </c>
      <c r="E621" s="1">
        <f t="shared" si="59"/>
        <v>1.4441925692222309E-4</v>
      </c>
      <c r="F621" s="1"/>
      <c r="G621" s="1"/>
      <c r="H621" s="1">
        <f t="shared" si="55"/>
        <v>8.517734869215376</v>
      </c>
      <c r="J621" s="1">
        <f t="shared" si="56"/>
        <v>1.2017456341598378</v>
      </c>
      <c r="L621" s="1">
        <f t="shared" si="57"/>
        <v>4.6944217877426939E-5</v>
      </c>
      <c r="M621" s="1">
        <f t="shared" si="58"/>
        <v>0.32505511299444451</v>
      </c>
    </row>
    <row r="622" spans="1:13" ht="16" customHeight="1" x14ac:dyDescent="0.35">
      <c r="A622" s="23">
        <v>39449</v>
      </c>
      <c r="B622" s="1">
        <v>619</v>
      </c>
      <c r="C622" s="18">
        <v>1447.16</v>
      </c>
      <c r="D622" s="1">
        <f t="shared" si="54"/>
        <v>-1.443787627012437E-2</v>
      </c>
      <c r="E622" s="1">
        <f t="shared" si="59"/>
        <v>1.3832150619868261E-4</v>
      </c>
      <c r="F622" s="1"/>
      <c r="G622" s="1"/>
      <c r="H622" s="1">
        <f t="shared" si="55"/>
        <v>7.3789170936763693</v>
      </c>
      <c r="J622" s="1">
        <f t="shared" si="56"/>
        <v>1.1761016376091082</v>
      </c>
      <c r="L622" s="1">
        <f t="shared" si="57"/>
        <v>2.0845227119142037E-4</v>
      </c>
      <c r="M622" s="1">
        <f t="shared" si="58"/>
        <v>1.5070127337393444</v>
      </c>
    </row>
    <row r="623" spans="1:13" ht="16" customHeight="1" x14ac:dyDescent="0.35">
      <c r="A623" s="23">
        <v>39450</v>
      </c>
      <c r="B623" s="1">
        <v>620</v>
      </c>
      <c r="C623" s="18">
        <v>1447.16</v>
      </c>
      <c r="D623" s="1">
        <f t="shared" si="54"/>
        <v>0</v>
      </c>
      <c r="E623" s="1">
        <f t="shared" si="59"/>
        <v>1.4270867985018929E-4</v>
      </c>
      <c r="F623" s="1"/>
      <c r="G623" s="1"/>
      <c r="H623" s="1">
        <f t="shared" si="55"/>
        <v>8.8547052094715308</v>
      </c>
      <c r="J623" s="1">
        <f t="shared" si="56"/>
        <v>1.1946073825746653</v>
      </c>
      <c r="L623" s="1">
        <f t="shared" si="57"/>
        <v>0</v>
      </c>
      <c r="M623" s="1">
        <f t="shared" si="58"/>
        <v>0</v>
      </c>
    </row>
    <row r="624" spans="1:13" ht="16" customHeight="1" x14ac:dyDescent="0.35">
      <c r="A624" s="23">
        <v>39451</v>
      </c>
      <c r="B624" s="1">
        <v>621</v>
      </c>
      <c r="C624" s="18">
        <v>1411.63</v>
      </c>
      <c r="D624" s="1">
        <f t="shared" si="54"/>
        <v>-2.4551535421100619E-2</v>
      </c>
      <c r="E624" s="1">
        <f t="shared" si="59"/>
        <v>1.3378124607494265E-4</v>
      </c>
      <c r="F624" s="1"/>
      <c r="G624" s="1"/>
      <c r="H624" s="1">
        <f t="shared" si="55"/>
        <v>4.4136065940033182</v>
      </c>
      <c r="J624" s="1">
        <f t="shared" si="56"/>
        <v>1.1566384312953752</v>
      </c>
      <c r="L624" s="1">
        <f t="shared" si="57"/>
        <v>6.0277789153355833E-4</v>
      </c>
      <c r="M624" s="1">
        <f t="shared" si="58"/>
        <v>4.5056979899551051</v>
      </c>
    </row>
    <row r="625" spans="1:13" ht="16" customHeight="1" x14ac:dyDescent="0.35">
      <c r="A625" s="23">
        <v>39454</v>
      </c>
      <c r="B625" s="1">
        <v>622</v>
      </c>
      <c r="C625" s="18">
        <v>1416.18</v>
      </c>
      <c r="D625" s="1">
        <f t="shared" si="54"/>
        <v>3.223224215977242E-3</v>
      </c>
      <c r="E625" s="1">
        <f t="shared" si="59"/>
        <v>1.6312029186767174E-4</v>
      </c>
      <c r="F625" s="1"/>
      <c r="G625" s="1"/>
      <c r="H625" s="1">
        <f t="shared" si="55"/>
        <v>8.657332379069679</v>
      </c>
      <c r="J625" s="1">
        <f t="shared" si="56"/>
        <v>1.2771855459081571</v>
      </c>
      <c r="L625" s="1">
        <f t="shared" si="57"/>
        <v>1.0389174346462106E-5</v>
      </c>
      <c r="M625" s="1">
        <f t="shared" si="58"/>
        <v>6.3690263348045797E-2</v>
      </c>
    </row>
    <row r="626" spans="1:13" ht="16" customHeight="1" x14ac:dyDescent="0.35">
      <c r="A626" s="23">
        <v>39455</v>
      </c>
      <c r="B626" s="1">
        <v>623</v>
      </c>
      <c r="C626" s="18">
        <v>1390.19</v>
      </c>
      <c r="D626" s="1">
        <f t="shared" si="54"/>
        <v>-1.835218686890085E-2</v>
      </c>
      <c r="E626" s="1">
        <f t="shared" si="59"/>
        <v>1.5356588397516399E-4</v>
      </c>
      <c r="F626" s="1"/>
      <c r="G626" s="1"/>
      <c r="H626" s="1">
        <f t="shared" si="55"/>
        <v>6.5881674170580364</v>
      </c>
      <c r="J626" s="1">
        <f t="shared" si="56"/>
        <v>1.2392170268970806</v>
      </c>
      <c r="L626" s="1">
        <f t="shared" si="57"/>
        <v>3.3680276287105678E-4</v>
      </c>
      <c r="M626" s="1">
        <f t="shared" si="58"/>
        <v>2.1932134543993342</v>
      </c>
    </row>
    <row r="627" spans="1:13" ht="16" customHeight="1" x14ac:dyDescent="0.35">
      <c r="A627" s="23">
        <v>39456</v>
      </c>
      <c r="B627" s="1">
        <v>624</v>
      </c>
      <c r="C627" s="18">
        <v>1409.13</v>
      </c>
      <c r="D627" s="1">
        <f t="shared" si="54"/>
        <v>1.3624037002136437E-2</v>
      </c>
      <c r="E627" s="1">
        <f t="shared" si="59"/>
        <v>1.6502864225478102E-4</v>
      </c>
      <c r="F627" s="1"/>
      <c r="G627" s="1"/>
      <c r="H627" s="1">
        <f t="shared" si="55"/>
        <v>7.5846510907121063</v>
      </c>
      <c r="J627" s="1">
        <f t="shared" si="56"/>
        <v>1.2846347428540965</v>
      </c>
      <c r="L627" s="1">
        <f t="shared" si="57"/>
        <v>1.8561438423558279E-4</v>
      </c>
      <c r="M627" s="1">
        <f t="shared" si="58"/>
        <v>1.1247404189935726</v>
      </c>
    </row>
    <row r="628" spans="1:13" ht="16" customHeight="1" x14ac:dyDescent="0.35">
      <c r="A628" s="23">
        <v>39457</v>
      </c>
      <c r="B628" s="1">
        <v>625</v>
      </c>
      <c r="C628" s="18">
        <v>1420.33</v>
      </c>
      <c r="D628" s="1">
        <f t="shared" si="54"/>
        <v>7.9481665992490527E-3</v>
      </c>
      <c r="E628" s="1">
        <f t="shared" si="59"/>
        <v>1.6631642550973683E-4</v>
      </c>
      <c r="F628" s="1"/>
      <c r="G628" s="1"/>
      <c r="H628" s="1">
        <f t="shared" si="55"/>
        <v>8.3217800824692691</v>
      </c>
      <c r="J628" s="1">
        <f t="shared" si="56"/>
        <v>1.2896372571763615</v>
      </c>
      <c r="L628" s="1">
        <f t="shared" si="57"/>
        <v>6.3173352289418245E-5</v>
      </c>
      <c r="M628" s="1">
        <f t="shared" si="58"/>
        <v>0.37983832382039634</v>
      </c>
    </row>
    <row r="629" spans="1:13" ht="16" customHeight="1" x14ac:dyDescent="0.35">
      <c r="A629" s="23">
        <v>39458</v>
      </c>
      <c r="B629" s="1">
        <v>626</v>
      </c>
      <c r="C629" s="18">
        <v>1401.02</v>
      </c>
      <c r="D629" s="1">
        <f t="shared" si="54"/>
        <v>-1.3595432047481886E-2</v>
      </c>
      <c r="E629" s="1">
        <f t="shared" si="59"/>
        <v>1.5986409929863015E-4</v>
      </c>
      <c r="F629" s="1"/>
      <c r="G629" s="1"/>
      <c r="H629" s="1">
        <f t="shared" si="55"/>
        <v>7.5849808473253235</v>
      </c>
      <c r="J629" s="1">
        <f t="shared" si="56"/>
        <v>1.2643737552584289</v>
      </c>
      <c r="L629" s="1">
        <f t="shared" si="57"/>
        <v>1.848357725576975E-4</v>
      </c>
      <c r="M629" s="1">
        <f t="shared" si="58"/>
        <v>1.156205635715744</v>
      </c>
    </row>
    <row r="630" spans="1:13" ht="16" customHeight="1" x14ac:dyDescent="0.35">
      <c r="A630" s="23">
        <v>39461</v>
      </c>
      <c r="B630" s="1">
        <v>627</v>
      </c>
      <c r="C630" s="18">
        <v>1416.25</v>
      </c>
      <c r="D630" s="1">
        <f t="shared" si="54"/>
        <v>1.0870651382564146E-2</v>
      </c>
      <c r="E630" s="1">
        <f t="shared" si="59"/>
        <v>1.614262534683096E-4</v>
      </c>
      <c r="F630" s="1"/>
      <c r="G630" s="1"/>
      <c r="H630" s="1">
        <f t="shared" si="55"/>
        <v>7.9994185187939255</v>
      </c>
      <c r="J630" s="1">
        <f t="shared" si="56"/>
        <v>1.2705363177347966</v>
      </c>
      <c r="L630" s="1">
        <f t="shared" si="57"/>
        <v>1.1817106148124377E-4</v>
      </c>
      <c r="M630" s="1">
        <f t="shared" si="58"/>
        <v>0.73204363566823738</v>
      </c>
    </row>
    <row r="631" spans="1:13" ht="16" customHeight="1" x14ac:dyDescent="0.35">
      <c r="A631" s="23">
        <v>39462</v>
      </c>
      <c r="B631" s="1">
        <v>628</v>
      </c>
      <c r="C631" s="18">
        <v>1380.95</v>
      </c>
      <c r="D631" s="1">
        <f t="shared" si="54"/>
        <v>-2.4924977934686642E-2</v>
      </c>
      <c r="E631" s="1">
        <f t="shared" si="59"/>
        <v>1.5872033633484943E-4</v>
      </c>
      <c r="F631" s="1"/>
      <c r="G631" s="1"/>
      <c r="H631" s="1">
        <f t="shared" si="55"/>
        <v>4.8342210759984159</v>
      </c>
      <c r="J631" s="1">
        <f t="shared" si="56"/>
        <v>1.2598425946714511</v>
      </c>
      <c r="L631" s="1">
        <f t="shared" si="57"/>
        <v>6.2125452504461598E-4</v>
      </c>
      <c r="M631" s="1">
        <f t="shared" si="58"/>
        <v>3.9141457193863709</v>
      </c>
    </row>
    <row r="632" spans="1:13" ht="16" customHeight="1" x14ac:dyDescent="0.35">
      <c r="A632" s="23">
        <v>39463</v>
      </c>
      <c r="B632" s="1">
        <v>629</v>
      </c>
      <c r="C632" s="18">
        <v>1373.2</v>
      </c>
      <c r="D632" s="1">
        <f t="shared" si="54"/>
        <v>-5.6120786415148989E-3</v>
      </c>
      <c r="E632" s="1">
        <f t="shared" si="59"/>
        <v>1.8765510990873866E-4</v>
      </c>
      <c r="F632" s="1"/>
      <c r="G632" s="1"/>
      <c r="H632" s="1">
        <f t="shared" si="55"/>
        <v>8.4130680361820236</v>
      </c>
      <c r="J632" s="1">
        <f t="shared" si="56"/>
        <v>1.3698726579822618</v>
      </c>
      <c r="L632" s="1">
        <f t="shared" si="57"/>
        <v>3.1495426678547714E-5</v>
      </c>
      <c r="M632" s="1">
        <f t="shared" si="58"/>
        <v>0.16783676551022098</v>
      </c>
    </row>
    <row r="633" spans="1:13" ht="16" customHeight="1" x14ac:dyDescent="0.35">
      <c r="A633" s="23">
        <v>39464</v>
      </c>
      <c r="B633" s="1">
        <v>630</v>
      </c>
      <c r="C633" s="18">
        <v>1333.25</v>
      </c>
      <c r="D633" s="1">
        <f t="shared" si="54"/>
        <v>-2.9092630352461436E-2</v>
      </c>
      <c r="E633" s="1">
        <f t="shared" si="59"/>
        <v>1.7788622106564581E-4</v>
      </c>
      <c r="F633" s="1"/>
      <c r="G633" s="1"/>
      <c r="H633" s="1">
        <f t="shared" si="55"/>
        <v>3.8763748463137748</v>
      </c>
      <c r="J633" s="1">
        <f t="shared" si="56"/>
        <v>1.333739933666402</v>
      </c>
      <c r="L633" s="1">
        <f t="shared" si="57"/>
        <v>8.4638114082496042E-4</v>
      </c>
      <c r="M633" s="1">
        <f t="shared" si="58"/>
        <v>4.757991573234996</v>
      </c>
    </row>
    <row r="634" spans="1:13" ht="16" customHeight="1" x14ac:dyDescent="0.35">
      <c r="A634" s="23">
        <v>39465</v>
      </c>
      <c r="B634" s="1">
        <v>631</v>
      </c>
      <c r="C634" s="18">
        <v>1325.19</v>
      </c>
      <c r="D634" s="1">
        <f t="shared" si="54"/>
        <v>-6.0453778361147159E-3</v>
      </c>
      <c r="E634" s="1">
        <f t="shared" si="59"/>
        <v>2.1970529003541728E-4</v>
      </c>
      <c r="F634" s="1"/>
      <c r="G634" s="1"/>
      <c r="H634" s="1">
        <f t="shared" si="55"/>
        <v>8.2568797898208786</v>
      </c>
      <c r="J634" s="1">
        <f t="shared" si="56"/>
        <v>1.4822458973983275</v>
      </c>
      <c r="L634" s="1">
        <f t="shared" si="57"/>
        <v>3.6546593181387045E-5</v>
      </c>
      <c r="M634" s="1">
        <f t="shared" si="58"/>
        <v>0.16634371059292929</v>
      </c>
    </row>
    <row r="635" spans="1:13" ht="16" customHeight="1" x14ac:dyDescent="0.35">
      <c r="A635" s="23">
        <v>39469</v>
      </c>
      <c r="B635" s="1">
        <v>632</v>
      </c>
      <c r="C635" s="18">
        <v>1310.5</v>
      </c>
      <c r="D635" s="1">
        <f t="shared" si="54"/>
        <v>-1.1085202876568685E-2</v>
      </c>
      <c r="E635" s="1">
        <f t="shared" si="59"/>
        <v>2.0824742259356764E-4</v>
      </c>
      <c r="F635" s="1"/>
      <c r="G635" s="1"/>
      <c r="H635" s="1">
        <f t="shared" si="55"/>
        <v>7.8867080535946261</v>
      </c>
      <c r="J635" s="1">
        <f t="shared" si="56"/>
        <v>1.4430780387545492</v>
      </c>
      <c r="L635" s="1">
        <f t="shared" si="57"/>
        <v>1.2288172281468664E-4</v>
      </c>
      <c r="M635" s="1">
        <f t="shared" si="58"/>
        <v>0.59007559990076064</v>
      </c>
    </row>
    <row r="636" spans="1:13" ht="16" customHeight="1" x14ac:dyDescent="0.35">
      <c r="A636" s="23">
        <v>39470</v>
      </c>
      <c r="B636" s="1">
        <v>633</v>
      </c>
      <c r="C636" s="18">
        <v>1338.6</v>
      </c>
      <c r="D636" s="1">
        <f t="shared" si="54"/>
        <v>2.1442197634490585E-2</v>
      </c>
      <c r="E636" s="1">
        <f t="shared" si="59"/>
        <v>2.0290719639111401E-4</v>
      </c>
      <c r="F636" s="1"/>
      <c r="G636" s="1"/>
      <c r="H636" s="1">
        <f t="shared" si="55"/>
        <v>6.2368597589273778</v>
      </c>
      <c r="J636" s="1">
        <f t="shared" si="56"/>
        <v>1.4244549708260841</v>
      </c>
      <c r="L636" s="1">
        <f t="shared" si="57"/>
        <v>4.5976783939655365E-4</v>
      </c>
      <c r="M636" s="1">
        <f t="shared" si="58"/>
        <v>2.2659020851597971</v>
      </c>
    </row>
    <row r="637" spans="1:13" ht="16" customHeight="1" x14ac:dyDescent="0.35">
      <c r="A637" s="23">
        <v>39471</v>
      </c>
      <c r="B637" s="1">
        <v>634</v>
      </c>
      <c r="C637" s="18">
        <v>1352.07</v>
      </c>
      <c r="D637" s="1">
        <f t="shared" si="54"/>
        <v>1.0062752129090115E-2</v>
      </c>
      <c r="E637" s="1">
        <f t="shared" si="59"/>
        <v>2.1897564003662707E-4</v>
      </c>
      <c r="F637" s="1"/>
      <c r="G637" s="1"/>
      <c r="H637" s="1">
        <f t="shared" si="55"/>
        <v>7.9641288571114313</v>
      </c>
      <c r="J637" s="1">
        <f t="shared" si="56"/>
        <v>1.479782551717066</v>
      </c>
      <c r="L637" s="1">
        <f t="shared" si="57"/>
        <v>1.0125898041150763E-4</v>
      </c>
      <c r="M637" s="1">
        <f t="shared" si="58"/>
        <v>0.46242120993262309</v>
      </c>
    </row>
    <row r="638" spans="1:13" ht="16" customHeight="1" x14ac:dyDescent="0.35">
      <c r="A638" s="23">
        <v>39472</v>
      </c>
      <c r="B638" s="1">
        <v>635</v>
      </c>
      <c r="C638" s="18">
        <v>1330.61</v>
      </c>
      <c r="D638" s="1">
        <f t="shared" si="54"/>
        <v>-1.5871959292048515E-2</v>
      </c>
      <c r="E638" s="1">
        <f t="shared" si="59"/>
        <v>2.1161163327719441E-4</v>
      </c>
      <c r="F638" s="1"/>
      <c r="G638" s="1"/>
      <c r="H638" s="1">
        <f t="shared" si="55"/>
        <v>7.2702794196062106</v>
      </c>
      <c r="J638" s="1">
        <f t="shared" si="56"/>
        <v>1.4546877097067756</v>
      </c>
      <c r="L638" s="1">
        <f t="shared" si="57"/>
        <v>2.5191909176844519E-4</v>
      </c>
      <c r="M638" s="1">
        <f t="shared" si="58"/>
        <v>1.1904784622046332</v>
      </c>
    </row>
    <row r="639" spans="1:13" ht="16" customHeight="1" x14ac:dyDescent="0.35">
      <c r="A639" s="23">
        <v>39475</v>
      </c>
      <c r="B639" s="1">
        <v>636</v>
      </c>
      <c r="C639" s="18">
        <v>1353.96</v>
      </c>
      <c r="D639" s="1">
        <f t="shared" si="54"/>
        <v>1.754834248953498E-2</v>
      </c>
      <c r="E639" s="1">
        <f t="shared" si="59"/>
        <v>2.1413314890404272E-4</v>
      </c>
      <c r="F639" s="1"/>
      <c r="G639" s="1"/>
      <c r="H639" s="1">
        <f t="shared" si="55"/>
        <v>7.0108151479104883</v>
      </c>
      <c r="J639" s="1">
        <f t="shared" si="56"/>
        <v>1.4633289066510056</v>
      </c>
      <c r="L639" s="1">
        <f t="shared" si="57"/>
        <v>3.0794432413001871E-4</v>
      </c>
      <c r="M639" s="1">
        <f t="shared" si="58"/>
        <v>1.4380973973722053</v>
      </c>
    </row>
    <row r="640" spans="1:13" ht="16" customHeight="1" x14ac:dyDescent="0.35">
      <c r="A640" s="23">
        <v>39476</v>
      </c>
      <c r="B640" s="1">
        <v>637</v>
      </c>
      <c r="C640" s="18">
        <v>1362.3</v>
      </c>
      <c r="D640" s="1">
        <f t="shared" si="54"/>
        <v>6.1597092971726773E-3</v>
      </c>
      <c r="E640" s="1">
        <f t="shared" si="59"/>
        <v>2.2000169912178092E-4</v>
      </c>
      <c r="F640" s="1"/>
      <c r="G640" s="1"/>
      <c r="H640" s="1">
        <f t="shared" si="55"/>
        <v>8.2494128993105775</v>
      </c>
      <c r="J640" s="1">
        <f t="shared" si="56"/>
        <v>1.4832454251464284</v>
      </c>
      <c r="L640" s="1">
        <f t="shared" si="57"/>
        <v>3.7942018625675516E-5</v>
      </c>
      <c r="M640" s="1">
        <f t="shared" si="58"/>
        <v>0.17246238905033587</v>
      </c>
    </row>
    <row r="641" spans="1:13" ht="16" customHeight="1" x14ac:dyDescent="0.35">
      <c r="A641" s="23">
        <v>39477</v>
      </c>
      <c r="B641" s="1">
        <v>638</v>
      </c>
      <c r="C641" s="18">
        <v>1355.81</v>
      </c>
      <c r="D641" s="1">
        <f t="shared" si="54"/>
        <v>-4.7640020553475805E-3</v>
      </c>
      <c r="E641" s="1">
        <f t="shared" si="59"/>
        <v>2.0861258289929356E-4</v>
      </c>
      <c r="F641" s="1"/>
      <c r="G641" s="1"/>
      <c r="H641" s="1">
        <f t="shared" si="55"/>
        <v>8.3662380884362122</v>
      </c>
      <c r="J641" s="1">
        <f t="shared" si="56"/>
        <v>1.444342697905499</v>
      </c>
      <c r="L641" s="1">
        <f t="shared" si="57"/>
        <v>2.2695715583355973E-5</v>
      </c>
      <c r="M641" s="1">
        <f t="shared" si="58"/>
        <v>0.10879360807450522</v>
      </c>
    </row>
    <row r="642" spans="1:13" ht="16" customHeight="1" x14ac:dyDescent="0.35">
      <c r="A642" s="23">
        <v>39478</v>
      </c>
      <c r="B642" s="1">
        <v>639</v>
      </c>
      <c r="C642" s="18">
        <v>1378.55</v>
      </c>
      <c r="D642" s="1">
        <f t="shared" si="54"/>
        <v>1.6772261600076714E-2</v>
      </c>
      <c r="E642" s="1">
        <f t="shared" si="59"/>
        <v>1.9698217245469615E-4</v>
      </c>
      <c r="F642" s="1"/>
      <c r="G642" s="1"/>
      <c r="H642" s="1">
        <f t="shared" si="55"/>
        <v>7.1043048484507123</v>
      </c>
      <c r="J642" s="1">
        <f t="shared" si="56"/>
        <v>1.4035033753243922</v>
      </c>
      <c r="L642" s="1">
        <f t="shared" si="57"/>
        <v>2.8130875918140792E-4</v>
      </c>
      <c r="M642" s="1">
        <f t="shared" si="58"/>
        <v>1.4280924800243333</v>
      </c>
    </row>
    <row r="643" spans="1:13" ht="16" customHeight="1" x14ac:dyDescent="0.35">
      <c r="A643" s="23">
        <v>39479</v>
      </c>
      <c r="B643" s="1">
        <v>640</v>
      </c>
      <c r="C643" s="18">
        <v>1395.42</v>
      </c>
      <c r="D643" s="1">
        <f t="shared" si="54"/>
        <v>1.2237495919625779E-2</v>
      </c>
      <c r="E643" s="1">
        <f t="shared" si="59"/>
        <v>2.0225739481177771E-4</v>
      </c>
      <c r="F643" s="1"/>
      <c r="G643" s="1"/>
      <c r="H643" s="1">
        <f t="shared" si="55"/>
        <v>7.7655450588339932</v>
      </c>
      <c r="J643" s="1">
        <f t="shared" si="56"/>
        <v>1.4221722638688243</v>
      </c>
      <c r="L643" s="1">
        <f t="shared" si="57"/>
        <v>1.4975630638285761E-4</v>
      </c>
      <c r="M643" s="1">
        <f t="shared" si="58"/>
        <v>0.74042438113188391</v>
      </c>
    </row>
    <row r="644" spans="1:13" ht="16" customHeight="1" x14ac:dyDescent="0.35">
      <c r="A644" s="23">
        <v>39482</v>
      </c>
      <c r="B644" s="1">
        <v>641</v>
      </c>
      <c r="C644" s="18">
        <v>1380.82</v>
      </c>
      <c r="D644" s="1">
        <f t="shared" ref="D644:D707" si="60">(C644-C643)/C643</f>
        <v>-1.0462799730547173E-2</v>
      </c>
      <c r="E644" s="1">
        <f t="shared" si="59"/>
        <v>1.9897308168822015E-4</v>
      </c>
      <c r="F644" s="1"/>
      <c r="G644" s="1"/>
      <c r="H644" s="1">
        <f t="shared" si="55"/>
        <v>7.9721651911632234</v>
      </c>
      <c r="J644" s="1">
        <f t="shared" si="56"/>
        <v>1.4105781853134556</v>
      </c>
      <c r="L644" s="1">
        <f t="shared" si="57"/>
        <v>1.0947017820153801E-4</v>
      </c>
      <c r="M644" s="1">
        <f t="shared" si="58"/>
        <v>0.55017581912447711</v>
      </c>
    </row>
    <row r="645" spans="1:13" ht="16" customHeight="1" x14ac:dyDescent="0.35">
      <c r="A645" s="23">
        <v>39483</v>
      </c>
      <c r="B645" s="1">
        <v>642</v>
      </c>
      <c r="C645" s="18">
        <v>1336.64</v>
      </c>
      <c r="D645" s="1">
        <f t="shared" si="60"/>
        <v>-3.1995480946104368E-2</v>
      </c>
      <c r="E645" s="1">
        <f t="shared" si="59"/>
        <v>1.9337404423367679E-4</v>
      </c>
      <c r="F645" s="1"/>
      <c r="G645" s="1"/>
      <c r="H645" s="1">
        <f t="shared" ref="H645:H708" si="61">-LN(E645)-D645*D645/E645</f>
        <v>3.2569430888928119</v>
      </c>
      <c r="J645" s="1">
        <f t="shared" ref="J645:J708" si="62">SQRT(E645)*100</f>
        <v>1.3905899619718129</v>
      </c>
      <c r="L645" s="1">
        <f t="shared" ref="L645:L708" si="63">D645*D645</f>
        <v>1.0237108009725276E-3</v>
      </c>
      <c r="M645" s="1">
        <f t="shared" ref="M645:M708" si="64">L645/E645</f>
        <v>5.2939411027441539</v>
      </c>
    </row>
    <row r="646" spans="1:13" ht="16" customHeight="1" x14ac:dyDescent="0.35">
      <c r="A646" s="23">
        <v>39484</v>
      </c>
      <c r="B646" s="1">
        <v>643</v>
      </c>
      <c r="C646" s="18">
        <v>1326.45</v>
      </c>
      <c r="D646" s="1">
        <f t="shared" si="60"/>
        <v>-7.6235934881494294E-3</v>
      </c>
      <c r="E646" s="1">
        <f t="shared" ref="E646:E709" si="65">$D$1283*E645+(1-$D$1283)*D645*D645</f>
        <v>2.4531746081296862E-4</v>
      </c>
      <c r="F646" s="1"/>
      <c r="G646" s="1"/>
      <c r="H646" s="1">
        <f t="shared" si="61"/>
        <v>8.0760432779169147</v>
      </c>
      <c r="J646" s="1">
        <f t="shared" si="62"/>
        <v>1.5662613473267115</v>
      </c>
      <c r="L646" s="1">
        <f t="shared" si="63"/>
        <v>5.8119177672554387E-5</v>
      </c>
      <c r="M646" s="1">
        <f t="shared" si="64"/>
        <v>0.23691414985280956</v>
      </c>
    </row>
    <row r="647" spans="1:13" ht="16" customHeight="1" x14ac:dyDescent="0.35">
      <c r="A647" s="23">
        <v>39485</v>
      </c>
      <c r="B647" s="1">
        <v>644</v>
      </c>
      <c r="C647" s="18">
        <v>1336.91</v>
      </c>
      <c r="D647" s="1">
        <f t="shared" si="60"/>
        <v>7.8857099777602142E-3</v>
      </c>
      <c r="E647" s="1">
        <f t="shared" si="65"/>
        <v>2.3360688877677369E-4</v>
      </c>
      <c r="F647" s="1"/>
      <c r="G647" s="1"/>
      <c r="H647" s="1">
        <f t="shared" si="61"/>
        <v>8.0956782317223404</v>
      </c>
      <c r="J647" s="1">
        <f t="shared" si="62"/>
        <v>1.5284203897382869</v>
      </c>
      <c r="L647" s="1">
        <f t="shared" si="63"/>
        <v>6.2184421853347E-5</v>
      </c>
      <c r="M647" s="1">
        <f t="shared" si="64"/>
        <v>0.26619258609607266</v>
      </c>
    </row>
    <row r="648" spans="1:13" ht="16" customHeight="1" x14ac:dyDescent="0.35">
      <c r="A648" s="23">
        <v>39486</v>
      </c>
      <c r="B648" s="1">
        <v>645</v>
      </c>
      <c r="C648" s="18">
        <v>1331.29</v>
      </c>
      <c r="D648" s="1">
        <f t="shared" si="60"/>
        <v>-4.2037235116800069E-3</v>
      </c>
      <c r="E648" s="1">
        <f t="shared" si="65"/>
        <v>2.228832052373084E-4</v>
      </c>
      <c r="F648" s="1"/>
      <c r="G648" s="1"/>
      <c r="H648" s="1">
        <f t="shared" si="61"/>
        <v>8.3295776830291359</v>
      </c>
      <c r="J648" s="1">
        <f t="shared" si="62"/>
        <v>1.4929273433000965</v>
      </c>
      <c r="L648" s="1">
        <f t="shared" si="63"/>
        <v>1.7671291362651288E-5</v>
      </c>
      <c r="M648" s="1">
        <f t="shared" si="64"/>
        <v>7.9284984006921008E-2</v>
      </c>
    </row>
    <row r="649" spans="1:13" ht="16" customHeight="1" x14ac:dyDescent="0.35">
      <c r="A649" s="23">
        <v>39489</v>
      </c>
      <c r="B649" s="1">
        <v>646</v>
      </c>
      <c r="C649" s="18">
        <v>1339.13</v>
      </c>
      <c r="D649" s="1">
        <f t="shared" si="60"/>
        <v>5.889024930706417E-3</v>
      </c>
      <c r="E649" s="1">
        <f t="shared" si="65"/>
        <v>2.1004575363358811E-4</v>
      </c>
      <c r="F649" s="1"/>
      <c r="G649" s="1"/>
      <c r="H649" s="1">
        <f t="shared" si="61"/>
        <v>8.303075365767107</v>
      </c>
      <c r="J649" s="1">
        <f t="shared" si="62"/>
        <v>1.4492955310549609</v>
      </c>
      <c r="L649" s="1">
        <f t="shared" si="63"/>
        <v>3.4680614634481718E-5</v>
      </c>
      <c r="M649" s="1">
        <f t="shared" si="64"/>
        <v>0.16510981076522935</v>
      </c>
    </row>
    <row r="650" spans="1:13" ht="16" customHeight="1" x14ac:dyDescent="0.35">
      <c r="A650" s="23">
        <v>39490</v>
      </c>
      <c r="B650" s="1">
        <v>647</v>
      </c>
      <c r="C650" s="18">
        <v>1348.86</v>
      </c>
      <c r="D650" s="1">
        <f t="shared" si="60"/>
        <v>7.2659114499710933E-3</v>
      </c>
      <c r="E650" s="1">
        <f t="shared" si="65"/>
        <v>1.9907542816673552E-4</v>
      </c>
      <c r="F650" s="1"/>
      <c r="G650" s="1"/>
      <c r="H650" s="1">
        <f t="shared" si="61"/>
        <v>8.2566334717828518</v>
      </c>
      <c r="J650" s="1">
        <f t="shared" si="62"/>
        <v>1.410940920686389</v>
      </c>
      <c r="L650" s="1">
        <f t="shared" si="63"/>
        <v>5.2793469198821032E-5</v>
      </c>
      <c r="M650" s="1">
        <f t="shared" si="64"/>
        <v>0.26519329725918706</v>
      </c>
    </row>
    <row r="651" spans="1:13" ht="16" customHeight="1" x14ac:dyDescent="0.35">
      <c r="A651" s="23">
        <v>39491</v>
      </c>
      <c r="B651" s="1">
        <v>648</v>
      </c>
      <c r="C651" s="18">
        <v>1367.21</v>
      </c>
      <c r="D651" s="1">
        <f t="shared" si="60"/>
        <v>1.3604080482778152E-2</v>
      </c>
      <c r="E651" s="1">
        <f t="shared" si="65"/>
        <v>1.8992446059720632E-4</v>
      </c>
      <c r="F651" s="1"/>
      <c r="G651" s="1"/>
      <c r="H651" s="1">
        <f t="shared" si="61"/>
        <v>7.5944387996041582</v>
      </c>
      <c r="J651" s="1">
        <f t="shared" si="62"/>
        <v>1.3781308377552777</v>
      </c>
      <c r="L651" s="1">
        <f t="shared" si="63"/>
        <v>1.8507100578190542E-4</v>
      </c>
      <c r="M651" s="1">
        <f t="shared" si="64"/>
        <v>0.97444534105802116</v>
      </c>
    </row>
    <row r="652" spans="1:13" ht="16" customHeight="1" x14ac:dyDescent="0.35">
      <c r="A652" s="23">
        <v>39492</v>
      </c>
      <c r="B652" s="1">
        <v>649</v>
      </c>
      <c r="C652" s="18">
        <v>1348.86</v>
      </c>
      <c r="D652" s="1">
        <f t="shared" si="60"/>
        <v>-1.3421493406280042E-2</v>
      </c>
      <c r="E652" s="1">
        <f t="shared" si="65"/>
        <v>1.8962084279000471E-4</v>
      </c>
      <c r="F652" s="1"/>
      <c r="G652" s="1"/>
      <c r="H652" s="1">
        <f t="shared" si="61"/>
        <v>7.6205015282003252</v>
      </c>
      <c r="J652" s="1">
        <f t="shared" si="62"/>
        <v>1.3770288406202853</v>
      </c>
      <c r="L652" s="1">
        <f t="shared" si="63"/>
        <v>1.8013648525481865E-4</v>
      </c>
      <c r="M652" s="1">
        <f t="shared" si="64"/>
        <v>0.94998251565789371</v>
      </c>
    </row>
    <row r="653" spans="1:13" ht="16" customHeight="1" x14ac:dyDescent="0.35">
      <c r="A653" s="23">
        <v>39493</v>
      </c>
      <c r="B653" s="1">
        <v>650</v>
      </c>
      <c r="C653" s="18">
        <v>1349.99</v>
      </c>
      <c r="D653" s="1">
        <f t="shared" si="60"/>
        <v>8.3774446569703993E-4</v>
      </c>
      <c r="E653" s="1">
        <f t="shared" si="65"/>
        <v>1.8902752937777903E-4</v>
      </c>
      <c r="F653" s="1"/>
      <c r="G653" s="1"/>
      <c r="H653" s="1">
        <f t="shared" si="61"/>
        <v>8.5699051251660787</v>
      </c>
      <c r="J653" s="1">
        <f t="shared" si="62"/>
        <v>1.3748728282200469</v>
      </c>
      <c r="L653" s="1">
        <f t="shared" si="63"/>
        <v>7.0181578980601886E-7</v>
      </c>
      <c r="M653" s="1">
        <f t="shared" si="64"/>
        <v>3.7127702621738874E-3</v>
      </c>
    </row>
    <row r="654" spans="1:13" ht="16" customHeight="1" x14ac:dyDescent="0.35">
      <c r="A654" s="23">
        <v>39497</v>
      </c>
      <c r="B654" s="1">
        <v>651</v>
      </c>
      <c r="C654" s="18">
        <v>1348.78</v>
      </c>
      <c r="D654" s="1">
        <f t="shared" si="60"/>
        <v>-8.963029355773275E-4</v>
      </c>
      <c r="E654" s="1">
        <f t="shared" si="65"/>
        <v>1.7724642862064477E-4</v>
      </c>
      <c r="F654" s="1"/>
      <c r="G654" s="1"/>
      <c r="H654" s="1">
        <f t="shared" si="61"/>
        <v>8.6334371007379058</v>
      </c>
      <c r="J654" s="1">
        <f t="shared" si="62"/>
        <v>1.3313392829051685</v>
      </c>
      <c r="L654" s="1">
        <f t="shared" si="63"/>
        <v>8.0335895232453493E-7</v>
      </c>
      <c r="M654" s="1">
        <f t="shared" si="64"/>
        <v>4.5324408428219455E-3</v>
      </c>
    </row>
    <row r="655" spans="1:13" ht="16" customHeight="1" x14ac:dyDescent="0.35">
      <c r="A655" s="23">
        <v>39498</v>
      </c>
      <c r="B655" s="1">
        <v>652</v>
      </c>
      <c r="C655" s="18">
        <v>1360.03</v>
      </c>
      <c r="D655" s="1">
        <f t="shared" si="60"/>
        <v>8.3408710093566037E-3</v>
      </c>
      <c r="E655" s="1">
        <f t="shared" si="65"/>
        <v>1.6620867099287657E-4</v>
      </c>
      <c r="F655" s="1"/>
      <c r="G655" s="1"/>
      <c r="H655" s="1">
        <f t="shared" si="61"/>
        <v>8.2836955074606085</v>
      </c>
      <c r="J655" s="1">
        <f t="shared" si="62"/>
        <v>1.2892194188456694</v>
      </c>
      <c r="L655" s="1">
        <f t="shared" si="63"/>
        <v>6.9570129194725447E-5</v>
      </c>
      <c r="M655" s="1">
        <f t="shared" si="64"/>
        <v>0.41857099740426362</v>
      </c>
    </row>
    <row r="656" spans="1:13" ht="16" customHeight="1" x14ac:dyDescent="0.35">
      <c r="A656" s="23">
        <v>39499</v>
      </c>
      <c r="B656" s="1">
        <v>653</v>
      </c>
      <c r="C656" s="18">
        <v>1342.53</v>
      </c>
      <c r="D656" s="1">
        <f t="shared" si="60"/>
        <v>-1.2867363219928972E-2</v>
      </c>
      <c r="E656" s="1">
        <f t="shared" si="65"/>
        <v>1.6016324906797987E-4</v>
      </c>
      <c r="F656" s="1"/>
      <c r="G656" s="1"/>
      <c r="H656" s="1">
        <f t="shared" si="61"/>
        <v>7.7055652235477661</v>
      </c>
      <c r="J656" s="1">
        <f t="shared" si="62"/>
        <v>1.2655561981515473</v>
      </c>
      <c r="L656" s="1">
        <f t="shared" si="63"/>
        <v>1.655690362335809E-4</v>
      </c>
      <c r="M656" s="1">
        <f t="shared" si="64"/>
        <v>1.0337517326668779</v>
      </c>
    </row>
    <row r="657" spans="1:13" ht="16" customHeight="1" x14ac:dyDescent="0.35">
      <c r="A657" s="23">
        <v>39500</v>
      </c>
      <c r="B657" s="1">
        <v>654</v>
      </c>
      <c r="C657" s="18">
        <v>1353.11</v>
      </c>
      <c r="D657" s="1">
        <f t="shared" si="60"/>
        <v>7.8806432630927625E-3</v>
      </c>
      <c r="E657" s="1">
        <f t="shared" si="65"/>
        <v>1.6050141915668537E-4</v>
      </c>
      <c r="F657" s="1"/>
      <c r="G657" s="1"/>
      <c r="H657" s="1">
        <f t="shared" si="61"/>
        <v>8.3502670312135212</v>
      </c>
      <c r="J657" s="1">
        <f t="shared" si="62"/>
        <v>1.2668915468842838</v>
      </c>
      <c r="L657" s="1">
        <f t="shared" si="63"/>
        <v>6.2104538240129347E-5</v>
      </c>
      <c r="M657" s="1">
        <f t="shared" si="64"/>
        <v>0.3869407421220456</v>
      </c>
    </row>
    <row r="658" spans="1:13" ht="16" customHeight="1" x14ac:dyDescent="0.35">
      <c r="A658" s="23">
        <v>39503</v>
      </c>
      <c r="B658" s="1">
        <v>655</v>
      </c>
      <c r="C658" s="18">
        <v>1371.8</v>
      </c>
      <c r="D658" s="1">
        <f t="shared" si="60"/>
        <v>1.381262425080005E-2</v>
      </c>
      <c r="E658" s="1">
        <f t="shared" si="65"/>
        <v>1.5434600072666743E-4</v>
      </c>
      <c r="F658" s="1"/>
      <c r="G658" s="1"/>
      <c r="H658" s="1">
        <f t="shared" si="61"/>
        <v>7.5402040175168823</v>
      </c>
      <c r="J658" s="1">
        <f t="shared" si="62"/>
        <v>1.2423606590948839</v>
      </c>
      <c r="L658" s="1">
        <f t="shared" si="63"/>
        <v>1.9078858869378963E-4</v>
      </c>
      <c r="M658" s="1">
        <f t="shared" si="64"/>
        <v>1.2361097002549399</v>
      </c>
    </row>
    <row r="659" spans="1:13" ht="16" customHeight="1" x14ac:dyDescent="0.35">
      <c r="A659" s="23">
        <v>39504</v>
      </c>
      <c r="B659" s="1">
        <v>656</v>
      </c>
      <c r="C659" s="18">
        <v>1381.29</v>
      </c>
      <c r="D659" s="1">
        <f t="shared" si="60"/>
        <v>6.917918063857712E-3</v>
      </c>
      <c r="E659" s="1">
        <f t="shared" si="65"/>
        <v>1.5662574146154505E-4</v>
      </c>
      <c r="F659" s="1"/>
      <c r="G659" s="1"/>
      <c r="H659" s="1">
        <f t="shared" si="61"/>
        <v>8.4560976116808639</v>
      </c>
      <c r="J659" s="1">
        <f t="shared" si="62"/>
        <v>1.2515020633684351</v>
      </c>
      <c r="L659" s="1">
        <f t="shared" si="63"/>
        <v>4.7857590338248831E-5</v>
      </c>
      <c r="M659" s="1">
        <f t="shared" si="64"/>
        <v>0.30555379908607738</v>
      </c>
    </row>
    <row r="660" spans="1:13" ht="16" customHeight="1" x14ac:dyDescent="0.35">
      <c r="A660" s="23">
        <v>39505</v>
      </c>
      <c r="B660" s="1">
        <v>657</v>
      </c>
      <c r="C660" s="18">
        <v>1380.02</v>
      </c>
      <c r="D660" s="1">
        <f t="shared" si="60"/>
        <v>-9.1943038753627537E-4</v>
      </c>
      <c r="E660" s="1">
        <f t="shared" si="65"/>
        <v>1.4982152698048761E-4</v>
      </c>
      <c r="F660" s="1"/>
      <c r="G660" s="1"/>
      <c r="H660" s="1">
        <f t="shared" si="61"/>
        <v>8.8004233973773633</v>
      </c>
      <c r="J660" s="1">
        <f t="shared" si="62"/>
        <v>1.2240160414818411</v>
      </c>
      <c r="L660" s="1">
        <f t="shared" si="63"/>
        <v>8.4535223752510553E-7</v>
      </c>
      <c r="M660" s="1">
        <f t="shared" si="64"/>
        <v>5.6423950186758019E-3</v>
      </c>
    </row>
    <row r="661" spans="1:13" ht="16" customHeight="1" x14ac:dyDescent="0.35">
      <c r="A661" s="23">
        <v>39506</v>
      </c>
      <c r="B661" s="1">
        <v>658</v>
      </c>
      <c r="C661" s="18">
        <v>1367.68</v>
      </c>
      <c r="D661" s="1">
        <f t="shared" si="60"/>
        <v>-8.941899392762364E-3</v>
      </c>
      <c r="E661" s="1">
        <f t="shared" si="65"/>
        <v>1.4050201722464421E-4</v>
      </c>
      <c r="F661" s="1"/>
      <c r="G661" s="1"/>
      <c r="H661" s="1">
        <f t="shared" si="61"/>
        <v>8.3012038948948881</v>
      </c>
      <c r="J661" s="1">
        <f t="shared" si="62"/>
        <v>1.1853354682310162</v>
      </c>
      <c r="L661" s="1">
        <f t="shared" si="63"/>
        <v>7.9957564750283939E-5</v>
      </c>
      <c r="M661" s="1">
        <f t="shared" si="64"/>
        <v>0.56908481692787605</v>
      </c>
    </row>
    <row r="662" spans="1:13" ht="16" customHeight="1" x14ac:dyDescent="0.35">
      <c r="A662" s="23">
        <v>39507</v>
      </c>
      <c r="B662" s="1">
        <v>659</v>
      </c>
      <c r="C662" s="18">
        <v>1330.63</v>
      </c>
      <c r="D662" s="1">
        <f t="shared" si="60"/>
        <v>-2.7089670098268567E-2</v>
      </c>
      <c r="E662" s="1">
        <f t="shared" si="65"/>
        <v>1.3671453498816902E-4</v>
      </c>
      <c r="F662" s="1"/>
      <c r="G662" s="1"/>
      <c r="H662" s="1">
        <f t="shared" si="61"/>
        <v>3.5298597807102077</v>
      </c>
      <c r="J662" s="1">
        <f t="shared" si="62"/>
        <v>1.1692499090791884</v>
      </c>
      <c r="L662" s="1">
        <f t="shared" si="63"/>
        <v>7.3385022603302604E-4</v>
      </c>
      <c r="M662" s="1">
        <f t="shared" si="64"/>
        <v>5.3677557115381465</v>
      </c>
    </row>
    <row r="663" spans="1:13" ht="16" customHeight="1" x14ac:dyDescent="0.35">
      <c r="A663" s="23">
        <v>39510</v>
      </c>
      <c r="B663" s="1">
        <v>660</v>
      </c>
      <c r="C663" s="18">
        <v>1331.34</v>
      </c>
      <c r="D663" s="1">
        <f t="shared" si="60"/>
        <v>5.3358183717472851E-4</v>
      </c>
      <c r="E663" s="1">
        <f t="shared" si="65"/>
        <v>1.7406958124208496E-4</v>
      </c>
      <c r="F663" s="1"/>
      <c r="G663" s="1"/>
      <c r="H663" s="1">
        <f t="shared" si="61"/>
        <v>8.6544198386196847</v>
      </c>
      <c r="J663" s="1">
        <f t="shared" si="62"/>
        <v>1.3193543164824411</v>
      </c>
      <c r="L663" s="1">
        <f t="shared" si="63"/>
        <v>2.8470957696275846E-7</v>
      </c>
      <c r="M663" s="1">
        <f t="shared" si="64"/>
        <v>1.6356078697449291E-3</v>
      </c>
    </row>
    <row r="664" spans="1:13" ht="16" customHeight="1" x14ac:dyDescent="0.35">
      <c r="A664" s="23">
        <v>39511</v>
      </c>
      <c r="B664" s="1">
        <v>661</v>
      </c>
      <c r="C664" s="18">
        <v>1326.75</v>
      </c>
      <c r="D664" s="1">
        <f t="shared" si="60"/>
        <v>-3.4476542430933632E-3</v>
      </c>
      <c r="E664" s="1">
        <f t="shared" si="65"/>
        <v>1.6319811263513844E-4</v>
      </c>
      <c r="F664" s="1"/>
      <c r="G664" s="1"/>
      <c r="H664" s="1">
        <f t="shared" si="61"/>
        <v>8.647711996145782</v>
      </c>
      <c r="J664" s="1">
        <f t="shared" si="62"/>
        <v>1.2774901668315826</v>
      </c>
      <c r="L664" s="1">
        <f t="shared" si="63"/>
        <v>1.1886319779919671E-5</v>
      </c>
      <c r="M664" s="1">
        <f t="shared" si="64"/>
        <v>7.2833684091027959E-2</v>
      </c>
    </row>
    <row r="665" spans="1:13" ht="16" customHeight="1" x14ac:dyDescent="0.35">
      <c r="A665" s="23">
        <v>39512</v>
      </c>
      <c r="B665" s="1">
        <v>662</v>
      </c>
      <c r="C665" s="18">
        <v>1333.7</v>
      </c>
      <c r="D665" s="1">
        <f t="shared" si="60"/>
        <v>5.2383644243452383E-3</v>
      </c>
      <c r="E665" s="1">
        <f t="shared" si="65"/>
        <v>1.5373249350428492E-4</v>
      </c>
      <c r="F665" s="1"/>
      <c r="G665" s="1"/>
      <c r="H665" s="1">
        <f t="shared" si="61"/>
        <v>8.6018016485491717</v>
      </c>
      <c r="J665" s="1">
        <f t="shared" si="62"/>
        <v>1.2398890817499963</v>
      </c>
      <c r="L665" s="1">
        <f t="shared" si="63"/>
        <v>2.7440461842245821E-5</v>
      </c>
      <c r="M665" s="1">
        <f t="shared" si="64"/>
        <v>0.17849487259816665</v>
      </c>
    </row>
    <row r="666" spans="1:13" ht="16" customHeight="1" x14ac:dyDescent="0.35">
      <c r="A666" s="23">
        <v>39513</v>
      </c>
      <c r="B666" s="1">
        <v>663</v>
      </c>
      <c r="C666" s="18">
        <v>1304.3399999999999</v>
      </c>
      <c r="D666" s="1">
        <f t="shared" si="60"/>
        <v>-2.2013946164804774E-2</v>
      </c>
      <c r="E666" s="1">
        <f t="shared" si="65"/>
        <v>1.4583203678232673E-4</v>
      </c>
      <c r="F666" s="1"/>
      <c r="G666" s="1"/>
      <c r="H666" s="1">
        <f t="shared" si="61"/>
        <v>5.5099592533833182</v>
      </c>
      <c r="J666" s="1">
        <f t="shared" si="62"/>
        <v>1.2076093606060145</v>
      </c>
      <c r="L666" s="1">
        <f t="shared" si="63"/>
        <v>4.8461382574692277E-4</v>
      </c>
      <c r="M666" s="1">
        <f t="shared" si="64"/>
        <v>3.3230957781263926</v>
      </c>
    </row>
    <row r="667" spans="1:13" ht="16" customHeight="1" x14ac:dyDescent="0.35">
      <c r="A667" s="23">
        <v>39514</v>
      </c>
      <c r="B667" s="1">
        <v>664</v>
      </c>
      <c r="C667" s="18">
        <v>1293.3699999999999</v>
      </c>
      <c r="D667" s="1">
        <f t="shared" si="60"/>
        <v>-8.4103837956361286E-3</v>
      </c>
      <c r="E667" s="1">
        <f t="shared" si="65"/>
        <v>1.6702522551069267E-4</v>
      </c>
      <c r="F667" s="1"/>
      <c r="G667" s="1"/>
      <c r="H667" s="1">
        <f t="shared" si="61"/>
        <v>8.2738694623942663</v>
      </c>
      <c r="J667" s="1">
        <f t="shared" si="62"/>
        <v>1.2923823950777598</v>
      </c>
      <c r="L667" s="1">
        <f t="shared" si="63"/>
        <v>7.0734555589898771E-5</v>
      </c>
      <c r="M667" s="1">
        <f t="shared" si="64"/>
        <v>0.42349624359806937</v>
      </c>
    </row>
    <row r="668" spans="1:13" ht="16" customHeight="1" x14ac:dyDescent="0.35">
      <c r="A668" s="23">
        <v>39517</v>
      </c>
      <c r="B668" s="1">
        <v>665</v>
      </c>
      <c r="C668" s="18">
        <v>1273.3699999999999</v>
      </c>
      <c r="D668" s="1">
        <f t="shared" si="60"/>
        <v>-1.5463479128169049E-2</v>
      </c>
      <c r="E668" s="1">
        <f t="shared" si="65"/>
        <v>1.6100156542362277E-4</v>
      </c>
      <c r="F668" s="1"/>
      <c r="G668" s="1"/>
      <c r="H668" s="1">
        <f t="shared" si="61"/>
        <v>7.2488985706229396</v>
      </c>
      <c r="J668" s="1">
        <f t="shared" si="62"/>
        <v>1.2688639226631939</v>
      </c>
      <c r="L668" s="1">
        <f t="shared" si="63"/>
        <v>2.391191867473198E-4</v>
      </c>
      <c r="M668" s="1">
        <f t="shared" si="64"/>
        <v>1.4851978992760484</v>
      </c>
    </row>
    <row r="669" spans="1:13" ht="16" customHeight="1" x14ac:dyDescent="0.35">
      <c r="A669" s="23">
        <v>39518</v>
      </c>
      <c r="B669" s="1">
        <v>666</v>
      </c>
      <c r="C669" s="18">
        <v>1320.65</v>
      </c>
      <c r="D669" s="1">
        <f t="shared" si="60"/>
        <v>3.7129820869032729E-2</v>
      </c>
      <c r="E669" s="1">
        <f t="shared" si="65"/>
        <v>1.6588837323222415E-4</v>
      </c>
      <c r="F669" s="1"/>
      <c r="G669" s="1"/>
      <c r="H669" s="1">
        <f t="shared" si="61"/>
        <v>0.39364558123433824</v>
      </c>
      <c r="J669" s="1">
        <f t="shared" si="62"/>
        <v>1.2879766039498706</v>
      </c>
      <c r="L669" s="1">
        <f t="shared" si="63"/>
        <v>1.3786235977664583E-3</v>
      </c>
      <c r="M669" s="1">
        <f t="shared" si="64"/>
        <v>8.3105498649778671</v>
      </c>
    </row>
    <row r="670" spans="1:13" ht="16" customHeight="1" x14ac:dyDescent="0.35">
      <c r="A670" s="23">
        <v>39519</v>
      </c>
      <c r="B670" s="1">
        <v>667</v>
      </c>
      <c r="C670" s="18">
        <v>1308.77</v>
      </c>
      <c r="D670" s="1">
        <f t="shared" si="60"/>
        <v>-8.9955703630788687E-3</v>
      </c>
      <c r="E670" s="1">
        <f t="shared" si="65"/>
        <v>2.4175350922327706E-4</v>
      </c>
      <c r="F670" s="1"/>
      <c r="G670" s="1"/>
      <c r="H670" s="1">
        <f t="shared" si="61"/>
        <v>7.9928696263622507</v>
      </c>
      <c r="J670" s="1">
        <f t="shared" si="62"/>
        <v>1.5548424654069526</v>
      </c>
      <c r="L670" s="1">
        <f t="shared" si="63"/>
        <v>8.0920286157102887E-5</v>
      </c>
      <c r="M670" s="1">
        <f t="shared" si="64"/>
        <v>0.33472228145555927</v>
      </c>
    </row>
    <row r="671" spans="1:13" ht="16" customHeight="1" x14ac:dyDescent="0.35">
      <c r="A671" s="23">
        <v>39520</v>
      </c>
      <c r="B671" s="1">
        <v>668</v>
      </c>
      <c r="C671" s="18">
        <v>1315.48</v>
      </c>
      <c r="D671" s="1">
        <f t="shared" si="60"/>
        <v>5.1269512595796332E-3</v>
      </c>
      <c r="E671" s="1">
        <f t="shared" si="65"/>
        <v>2.3169225752302992E-4</v>
      </c>
      <c r="F671" s="1"/>
      <c r="G671" s="1"/>
      <c r="H671" s="1">
        <f t="shared" si="61"/>
        <v>8.2566499275593976</v>
      </c>
      <c r="J671" s="1">
        <f t="shared" si="62"/>
        <v>1.522144071771887</v>
      </c>
      <c r="L671" s="1">
        <f t="shared" si="63"/>
        <v>2.6285629218105187E-5</v>
      </c>
      <c r="M671" s="1">
        <f t="shared" si="64"/>
        <v>0.11345061548071984</v>
      </c>
    </row>
    <row r="672" spans="1:13" ht="16" customHeight="1" x14ac:dyDescent="0.35">
      <c r="A672" s="23">
        <v>39521</v>
      </c>
      <c r="B672" s="1">
        <v>669</v>
      </c>
      <c r="C672" s="18">
        <v>1288.1400000000001</v>
      </c>
      <c r="D672" s="1">
        <f t="shared" si="60"/>
        <v>-2.0783288229391489E-2</v>
      </c>
      <c r="E672" s="1">
        <f t="shared" si="65"/>
        <v>2.1884262515929471E-4</v>
      </c>
      <c r="F672" s="1"/>
      <c r="G672" s="1"/>
      <c r="H672" s="1">
        <f t="shared" si="61"/>
        <v>6.4533874126394446</v>
      </c>
      <c r="J672" s="1">
        <f t="shared" si="62"/>
        <v>1.4793330428246869</v>
      </c>
      <c r="L672" s="1">
        <f t="shared" si="63"/>
        <v>4.319450696259628E-4</v>
      </c>
      <c r="M672" s="1">
        <f t="shared" si="64"/>
        <v>1.9737702804083603</v>
      </c>
    </row>
    <row r="673" spans="1:13" ht="16" customHeight="1" x14ac:dyDescent="0.35">
      <c r="A673" s="23">
        <v>39524</v>
      </c>
      <c r="B673" s="1">
        <v>670</v>
      </c>
      <c r="C673" s="18">
        <v>1276.5999999999999</v>
      </c>
      <c r="D673" s="1">
        <f t="shared" si="60"/>
        <v>-8.9586535625011173E-3</v>
      </c>
      <c r="E673" s="1">
        <f t="shared" si="65"/>
        <v>2.3217368506620782E-4</v>
      </c>
      <c r="F673" s="1"/>
      <c r="G673" s="1"/>
      <c r="H673" s="1">
        <f t="shared" si="61"/>
        <v>8.0223462271273718</v>
      </c>
      <c r="J673" s="1">
        <f t="shared" si="62"/>
        <v>1.5237246636653481</v>
      </c>
      <c r="L673" s="1">
        <f t="shared" si="63"/>
        <v>8.0257473652913956E-5</v>
      </c>
      <c r="M673" s="1">
        <f t="shared" si="64"/>
        <v>0.34567859673686674</v>
      </c>
    </row>
    <row r="674" spans="1:13" ht="16" customHeight="1" x14ac:dyDescent="0.35">
      <c r="A674" s="23">
        <v>39525</v>
      </c>
      <c r="B674" s="1">
        <v>671</v>
      </c>
      <c r="C674" s="18">
        <v>1330.74</v>
      </c>
      <c r="D674" s="1">
        <f t="shared" si="60"/>
        <v>4.2409525301582408E-2</v>
      </c>
      <c r="E674" s="1">
        <f t="shared" si="65"/>
        <v>2.2267025529443596E-4</v>
      </c>
      <c r="F674" s="1"/>
      <c r="G674" s="1"/>
      <c r="H674" s="1">
        <f t="shared" si="61"/>
        <v>0.33254827225157335</v>
      </c>
      <c r="J674" s="1">
        <f t="shared" si="62"/>
        <v>1.4922139769297027</v>
      </c>
      <c r="L674" s="1">
        <f t="shared" si="63"/>
        <v>1.7985678363055585E-3</v>
      </c>
      <c r="M674" s="1">
        <f t="shared" si="64"/>
        <v>8.0772702843822568</v>
      </c>
    </row>
    <row r="675" spans="1:13" ht="16" customHeight="1" x14ac:dyDescent="0.35">
      <c r="A675" s="23">
        <v>39526</v>
      </c>
      <c r="B675" s="1">
        <v>672</v>
      </c>
      <c r="C675" s="18">
        <v>1298.42</v>
      </c>
      <c r="D675" s="1">
        <f t="shared" si="60"/>
        <v>-2.4287238679231056E-2</v>
      </c>
      <c r="E675" s="1">
        <f t="shared" si="65"/>
        <v>3.2125375635279514E-4</v>
      </c>
      <c r="F675" s="1"/>
      <c r="G675" s="1"/>
      <c r="H675" s="1">
        <f t="shared" si="61"/>
        <v>6.2071296088614174</v>
      </c>
      <c r="J675" s="1">
        <f t="shared" si="62"/>
        <v>1.7923553117414948</v>
      </c>
      <c r="L675" s="1">
        <f t="shared" si="63"/>
        <v>5.8986996266193706E-4</v>
      </c>
      <c r="M675" s="1">
        <f t="shared" si="64"/>
        <v>1.8361496200348002</v>
      </c>
    </row>
    <row r="676" spans="1:13" ht="16" customHeight="1" x14ac:dyDescent="0.35">
      <c r="A676" s="23">
        <v>39527</v>
      </c>
      <c r="B676" s="1">
        <v>673</v>
      </c>
      <c r="C676" s="18">
        <v>1329.51</v>
      </c>
      <c r="D676" s="1">
        <f t="shared" si="60"/>
        <v>2.3944486375748922E-2</v>
      </c>
      <c r="E676" s="1">
        <f t="shared" si="65"/>
        <v>3.3805759333944692E-4</v>
      </c>
      <c r="F676" s="1"/>
      <c r="G676" s="1"/>
      <c r="H676" s="1">
        <f t="shared" si="61"/>
        <v>6.2963157300458423</v>
      </c>
      <c r="J676" s="1">
        <f t="shared" si="62"/>
        <v>1.8386342576473629</v>
      </c>
      <c r="L676" s="1">
        <f t="shared" si="63"/>
        <v>5.7333842779842576E-4</v>
      </c>
      <c r="M676" s="1">
        <f t="shared" si="64"/>
        <v>1.6959785524555016</v>
      </c>
    </row>
    <row r="677" spans="1:13" ht="16" customHeight="1" x14ac:dyDescent="0.35">
      <c r="A677" s="23">
        <v>39531</v>
      </c>
      <c r="B677" s="1">
        <v>674</v>
      </c>
      <c r="C677" s="18">
        <v>1349.88</v>
      </c>
      <c r="D677" s="1">
        <f t="shared" si="60"/>
        <v>1.5321434212604733E-2</v>
      </c>
      <c r="E677" s="1">
        <f t="shared" si="65"/>
        <v>3.5277606785986352E-4</v>
      </c>
      <c r="F677" s="1"/>
      <c r="G677" s="1"/>
      <c r="H677" s="1">
        <f t="shared" si="61"/>
        <v>7.284251131660108</v>
      </c>
      <c r="J677" s="1">
        <f t="shared" si="62"/>
        <v>1.8782333930048831</v>
      </c>
      <c r="L677" s="1">
        <f t="shared" si="63"/>
        <v>2.3474634633117479E-4</v>
      </c>
      <c r="M677" s="1">
        <f t="shared" si="64"/>
        <v>0.66542593933675009</v>
      </c>
    </row>
    <row r="678" spans="1:13" ht="16" customHeight="1" x14ac:dyDescent="0.35">
      <c r="A678" s="23">
        <v>39532</v>
      </c>
      <c r="B678" s="1">
        <v>675</v>
      </c>
      <c r="C678" s="18">
        <v>1352.99</v>
      </c>
      <c r="D678" s="1">
        <f t="shared" si="60"/>
        <v>2.3039084955699023E-3</v>
      </c>
      <c r="E678" s="1">
        <f t="shared" si="65"/>
        <v>3.4539247687181491E-4</v>
      </c>
      <c r="F678" s="1"/>
      <c r="G678" s="1"/>
      <c r="H678" s="1">
        <f t="shared" si="61"/>
        <v>7.9554611653804246</v>
      </c>
      <c r="J678" s="1">
        <f t="shared" si="62"/>
        <v>1.8584737740194639</v>
      </c>
      <c r="L678" s="1">
        <f t="shared" si="63"/>
        <v>5.3079943559591706E-6</v>
      </c>
      <c r="M678" s="1">
        <f t="shared" si="64"/>
        <v>1.5368008023895437E-2</v>
      </c>
    </row>
    <row r="679" spans="1:13" ht="16" customHeight="1" x14ac:dyDescent="0.35">
      <c r="A679" s="23">
        <v>39533</v>
      </c>
      <c r="B679" s="1">
        <v>676</v>
      </c>
      <c r="C679" s="18">
        <v>1341.13</v>
      </c>
      <c r="D679" s="1">
        <f t="shared" si="60"/>
        <v>-8.765770626538185E-3</v>
      </c>
      <c r="E679" s="1">
        <f t="shared" si="65"/>
        <v>3.2411779548006985E-4</v>
      </c>
      <c r="F679" s="1"/>
      <c r="G679" s="1"/>
      <c r="H679" s="1">
        <f t="shared" si="61"/>
        <v>7.797333144246644</v>
      </c>
      <c r="J679" s="1">
        <f t="shared" si="62"/>
        <v>1.8003271799316642</v>
      </c>
      <c r="L679" s="1">
        <f t="shared" si="63"/>
        <v>7.6838734677079642E-5</v>
      </c>
      <c r="M679" s="1">
        <f t="shared" si="64"/>
        <v>0.23707039770299959</v>
      </c>
    </row>
    <row r="680" spans="1:13" ht="16" customHeight="1" x14ac:dyDescent="0.35">
      <c r="A680" s="23">
        <v>39534</v>
      </c>
      <c r="B680" s="1">
        <v>677</v>
      </c>
      <c r="C680" s="18">
        <v>1325.76</v>
      </c>
      <c r="D680" s="1">
        <f t="shared" si="60"/>
        <v>-1.1460484815044117E-2</v>
      </c>
      <c r="E680" s="1">
        <f t="shared" si="65"/>
        <v>3.0864874733498639E-4</v>
      </c>
      <c r="F680" s="1"/>
      <c r="G680" s="1"/>
      <c r="H680" s="1">
        <f t="shared" si="61"/>
        <v>7.6577656170988151</v>
      </c>
      <c r="J680" s="1">
        <f t="shared" si="62"/>
        <v>1.7568401957349062</v>
      </c>
      <c r="L680" s="1">
        <f t="shared" si="63"/>
        <v>1.3134271219585679E-4</v>
      </c>
      <c r="M680" s="1">
        <f t="shared" si="64"/>
        <v>0.42554105056291164</v>
      </c>
    </row>
    <row r="681" spans="1:13" ht="16" customHeight="1" x14ac:dyDescent="0.35">
      <c r="A681" s="23">
        <v>39535</v>
      </c>
      <c r="B681" s="1">
        <v>678</v>
      </c>
      <c r="C681" s="18">
        <v>1315.22</v>
      </c>
      <c r="D681" s="1">
        <f t="shared" si="60"/>
        <v>-7.9501568911416569E-3</v>
      </c>
      <c r="E681" s="1">
        <f t="shared" si="65"/>
        <v>2.975570051345975E-4</v>
      </c>
      <c r="F681" s="1"/>
      <c r="G681" s="1"/>
      <c r="H681" s="1">
        <f t="shared" si="61"/>
        <v>7.9074916753907498</v>
      </c>
      <c r="J681" s="1">
        <f t="shared" si="62"/>
        <v>1.7249840727803765</v>
      </c>
      <c r="L681" s="1">
        <f t="shared" si="63"/>
        <v>6.3204994593767181E-5</v>
      </c>
      <c r="M681" s="1">
        <f t="shared" si="64"/>
        <v>0.21241306204563026</v>
      </c>
    </row>
    <row r="682" spans="1:13" ht="16" customHeight="1" x14ac:dyDescent="0.35">
      <c r="A682" s="23">
        <v>39538</v>
      </c>
      <c r="B682" s="1">
        <v>679</v>
      </c>
      <c r="C682" s="18">
        <v>1322.7</v>
      </c>
      <c r="D682" s="1">
        <f t="shared" si="60"/>
        <v>5.6872614467541691E-3</v>
      </c>
      <c r="E682" s="1">
        <f t="shared" si="65"/>
        <v>2.828966350968714E-4</v>
      </c>
      <c r="F682" s="1"/>
      <c r="G682" s="1"/>
      <c r="H682" s="1">
        <f t="shared" si="61"/>
        <v>8.0560941296169091</v>
      </c>
      <c r="J682" s="1">
        <f t="shared" si="62"/>
        <v>1.6819531357825384</v>
      </c>
      <c r="L682" s="1">
        <f t="shared" si="63"/>
        <v>3.2344942763736328E-5</v>
      </c>
      <c r="M682" s="1">
        <f t="shared" si="64"/>
        <v>0.11433484443058346</v>
      </c>
    </row>
    <row r="683" spans="1:13" ht="16" customHeight="1" x14ac:dyDescent="0.35">
      <c r="A683" s="23">
        <v>39539</v>
      </c>
      <c r="B683" s="1">
        <v>680</v>
      </c>
      <c r="C683" s="18">
        <v>1370.18</v>
      </c>
      <c r="D683" s="1">
        <f t="shared" si="60"/>
        <v>3.5896272775383695E-2</v>
      </c>
      <c r="E683" s="1">
        <f t="shared" si="65"/>
        <v>2.6722286078315668E-4</v>
      </c>
      <c r="F683" s="1"/>
      <c r="G683" s="1"/>
      <c r="H683" s="1">
        <f t="shared" si="61"/>
        <v>3.4054508977124041</v>
      </c>
      <c r="J683" s="1">
        <f t="shared" si="62"/>
        <v>1.6346952645161628</v>
      </c>
      <c r="L683" s="1">
        <f t="shared" si="63"/>
        <v>1.2885423991647526E-3</v>
      </c>
      <c r="M683" s="1">
        <f t="shared" si="64"/>
        <v>4.8219766654259644</v>
      </c>
    </row>
    <row r="684" spans="1:13" ht="16" customHeight="1" x14ac:dyDescent="0.35">
      <c r="A684" s="23">
        <v>39540</v>
      </c>
      <c r="B684" s="1">
        <v>681</v>
      </c>
      <c r="C684" s="18">
        <v>1367.53</v>
      </c>
      <c r="D684" s="1">
        <f t="shared" si="60"/>
        <v>-1.9340524602607619E-3</v>
      </c>
      <c r="E684" s="1">
        <f t="shared" si="65"/>
        <v>3.3111359645416624E-4</v>
      </c>
      <c r="F684" s="1"/>
      <c r="G684" s="1"/>
      <c r="H684" s="1">
        <f t="shared" si="61"/>
        <v>8.0017521445309931</v>
      </c>
      <c r="J684" s="1">
        <f t="shared" si="62"/>
        <v>1.8196527043756623</v>
      </c>
      <c r="L684" s="1">
        <f t="shared" si="63"/>
        <v>3.7405589190407063E-6</v>
      </c>
      <c r="M684" s="1">
        <f t="shared" si="64"/>
        <v>1.1296905228591198E-2</v>
      </c>
    </row>
    <row r="685" spans="1:13" ht="16" customHeight="1" x14ac:dyDescent="0.35">
      <c r="A685" s="23">
        <v>39541</v>
      </c>
      <c r="B685" s="1">
        <v>682</v>
      </c>
      <c r="C685" s="18">
        <v>1369.31</v>
      </c>
      <c r="D685" s="1">
        <f t="shared" si="60"/>
        <v>1.3016167835440339E-3</v>
      </c>
      <c r="E685" s="1">
        <f t="shared" si="65"/>
        <v>3.1063410553977886E-4</v>
      </c>
      <c r="F685" s="1"/>
      <c r="G685" s="1"/>
      <c r="H685" s="1">
        <f t="shared" si="61"/>
        <v>8.0714408226966956</v>
      </c>
      <c r="J685" s="1">
        <f t="shared" si="62"/>
        <v>1.7624815049803468</v>
      </c>
      <c r="L685" s="1">
        <f t="shared" si="63"/>
        <v>1.6942062512035165E-6</v>
      </c>
      <c r="M685" s="1">
        <f t="shared" si="64"/>
        <v>5.4540252373754938E-3</v>
      </c>
    </row>
    <row r="686" spans="1:13" ht="16" customHeight="1" x14ac:dyDescent="0.35">
      <c r="A686" s="23">
        <v>39542</v>
      </c>
      <c r="B686" s="1">
        <v>683</v>
      </c>
      <c r="C686" s="18">
        <v>1370.4</v>
      </c>
      <c r="D686" s="1">
        <f t="shared" si="60"/>
        <v>7.9602135382064363E-4</v>
      </c>
      <c r="E686" s="1">
        <f t="shared" si="65"/>
        <v>2.9130773734461774E-4</v>
      </c>
      <c r="F686" s="1"/>
      <c r="G686" s="1"/>
      <c r="H686" s="1">
        <f t="shared" si="61"/>
        <v>8.1389551418279353</v>
      </c>
      <c r="J686" s="1">
        <f t="shared" si="62"/>
        <v>1.7067739667121062</v>
      </c>
      <c r="L686" s="1">
        <f t="shared" si="63"/>
        <v>6.3364999573845036E-7</v>
      </c>
      <c r="M686" s="1">
        <f t="shared" si="64"/>
        <v>2.1751910934958824E-3</v>
      </c>
    </row>
    <row r="687" spans="1:13" ht="16" customHeight="1" x14ac:dyDescent="0.35">
      <c r="A687" s="23">
        <v>39545</v>
      </c>
      <c r="B687" s="1">
        <v>684</v>
      </c>
      <c r="C687" s="18">
        <v>1372.54</v>
      </c>
      <c r="D687" s="1">
        <f t="shared" si="60"/>
        <v>1.5615878575597436E-3</v>
      </c>
      <c r="E687" s="1">
        <f t="shared" si="65"/>
        <v>2.7312402442882671E-4</v>
      </c>
      <c r="F687" s="1"/>
      <c r="G687" s="1"/>
      <c r="H687" s="1">
        <f t="shared" si="61"/>
        <v>8.1966561782956973</v>
      </c>
      <c r="J687" s="1">
        <f t="shared" si="62"/>
        <v>1.6526464365641753</v>
      </c>
      <c r="L687" s="1">
        <f t="shared" si="63"/>
        <v>2.4385566368780302E-6</v>
      </c>
      <c r="M687" s="1">
        <f t="shared" si="64"/>
        <v>8.9283857104027579E-3</v>
      </c>
    </row>
    <row r="688" spans="1:13" ht="16" customHeight="1" x14ac:dyDescent="0.35">
      <c r="A688" s="23">
        <v>39546</v>
      </c>
      <c r="B688" s="1">
        <v>685</v>
      </c>
      <c r="C688" s="18">
        <v>1365.54</v>
      </c>
      <c r="D688" s="1">
        <f t="shared" si="60"/>
        <v>-5.1000335145059529E-3</v>
      </c>
      <c r="E688" s="1">
        <f t="shared" si="65"/>
        <v>2.5619074055169272E-4</v>
      </c>
      <c r="F688" s="1"/>
      <c r="G688" s="1"/>
      <c r="H688" s="1">
        <f t="shared" si="61"/>
        <v>8.1680610587444651</v>
      </c>
      <c r="J688" s="1">
        <f t="shared" si="62"/>
        <v>1.6005959532364586</v>
      </c>
      <c r="L688" s="1">
        <f t="shared" si="63"/>
        <v>2.6010341849083942E-5</v>
      </c>
      <c r="M688" s="1">
        <f t="shared" si="64"/>
        <v>0.10152725189470976</v>
      </c>
    </row>
    <row r="689" spans="1:13" ht="16" customHeight="1" x14ac:dyDescent="0.35">
      <c r="A689" s="23">
        <v>39547</v>
      </c>
      <c r="B689" s="1">
        <v>686</v>
      </c>
      <c r="C689" s="18">
        <v>1354.49</v>
      </c>
      <c r="D689" s="1">
        <f t="shared" si="60"/>
        <v>-8.0920368498908525E-3</v>
      </c>
      <c r="E689" s="1">
        <f t="shared" si="65"/>
        <v>2.4179133423713224E-4</v>
      </c>
      <c r="F689" s="1"/>
      <c r="G689" s="1"/>
      <c r="H689" s="1">
        <f t="shared" si="61"/>
        <v>8.0566190519895393</v>
      </c>
      <c r="J689" s="1">
        <f t="shared" si="62"/>
        <v>1.5549640968110237</v>
      </c>
      <c r="L689" s="1">
        <f t="shared" si="63"/>
        <v>6.5481060379991472E-5</v>
      </c>
      <c r="M689" s="1">
        <f t="shared" si="64"/>
        <v>0.27081640699237042</v>
      </c>
    </row>
    <row r="690" spans="1:13" ht="16" customHeight="1" x14ac:dyDescent="0.35">
      <c r="A690" s="23">
        <v>39548</v>
      </c>
      <c r="B690" s="1">
        <v>687</v>
      </c>
      <c r="C690" s="18">
        <v>1360.55</v>
      </c>
      <c r="D690" s="1">
        <f t="shared" si="60"/>
        <v>4.4740086674688959E-3</v>
      </c>
      <c r="E690" s="1">
        <f t="shared" si="65"/>
        <v>2.3076188392333525E-4</v>
      </c>
      <c r="F690" s="1"/>
      <c r="G690" s="1"/>
      <c r="H690" s="1">
        <f t="shared" si="61"/>
        <v>8.2873821576547027</v>
      </c>
      <c r="J690" s="1">
        <f t="shared" si="62"/>
        <v>1.5190848690028325</v>
      </c>
      <c r="L690" s="1">
        <f t="shared" si="63"/>
        <v>2.0016753556586806E-5</v>
      </c>
      <c r="M690" s="1">
        <f t="shared" si="64"/>
        <v>8.6742026959863355E-2</v>
      </c>
    </row>
    <row r="691" spans="1:13" ht="16" customHeight="1" x14ac:dyDescent="0.35">
      <c r="A691" s="23">
        <v>39549</v>
      </c>
      <c r="B691" s="1">
        <v>688</v>
      </c>
      <c r="C691" s="18">
        <v>1332.83</v>
      </c>
      <c r="D691" s="1">
        <f t="shared" si="60"/>
        <v>-2.0374113410018029E-2</v>
      </c>
      <c r="E691" s="1">
        <f t="shared" si="65"/>
        <v>2.1757829062838001E-4</v>
      </c>
      <c r="F691" s="1"/>
      <c r="G691" s="1"/>
      <c r="H691" s="1">
        <f t="shared" si="61"/>
        <v>6.5251121312622047</v>
      </c>
      <c r="J691" s="1">
        <f t="shared" si="62"/>
        <v>1.4750535265826119</v>
      </c>
      <c r="L691" s="1">
        <f t="shared" si="63"/>
        <v>4.1510449724427648E-4</v>
      </c>
      <c r="M691" s="1">
        <f t="shared" si="64"/>
        <v>1.9078396840301859</v>
      </c>
    </row>
    <row r="692" spans="1:13" ht="16" customHeight="1" x14ac:dyDescent="0.35">
      <c r="A692" s="23">
        <v>39552</v>
      </c>
      <c r="B692" s="1">
        <v>689</v>
      </c>
      <c r="C692" s="18">
        <v>1328.32</v>
      </c>
      <c r="D692" s="1">
        <f t="shared" si="60"/>
        <v>-3.3837773759594183E-3</v>
      </c>
      <c r="E692" s="1">
        <f t="shared" si="65"/>
        <v>2.2993494707205435E-4</v>
      </c>
      <c r="F692" s="1"/>
      <c r="G692" s="1"/>
      <c r="H692" s="1">
        <f t="shared" si="61"/>
        <v>8.3279176550976786</v>
      </c>
      <c r="J692" s="1">
        <f t="shared" si="62"/>
        <v>1.5163606004907091</v>
      </c>
      <c r="L692" s="1">
        <f t="shared" si="63"/>
        <v>1.1449949330054807E-5</v>
      </c>
      <c r="M692" s="1">
        <f t="shared" si="64"/>
        <v>4.9796472766998549E-2</v>
      </c>
    </row>
    <row r="693" spans="1:13" ht="16" customHeight="1" x14ac:dyDescent="0.35">
      <c r="A693" s="23">
        <v>39553</v>
      </c>
      <c r="B693" s="1">
        <v>690</v>
      </c>
      <c r="C693" s="18">
        <v>1334.43</v>
      </c>
      <c r="D693" s="1">
        <f t="shared" si="60"/>
        <v>4.5997952300651408E-3</v>
      </c>
      <c r="E693" s="1">
        <f t="shared" si="65"/>
        <v>2.1626717052003109E-4</v>
      </c>
      <c r="F693" s="1"/>
      <c r="G693" s="1"/>
      <c r="H693" s="1">
        <f t="shared" si="61"/>
        <v>8.3411627825594259</v>
      </c>
      <c r="J693" s="1">
        <f t="shared" si="62"/>
        <v>1.4706024973460063</v>
      </c>
      <c r="L693" s="1">
        <f t="shared" si="63"/>
        <v>2.1158116158530023E-5</v>
      </c>
      <c r="M693" s="1">
        <f t="shared" si="64"/>
        <v>9.7833231496272419E-2</v>
      </c>
    </row>
    <row r="694" spans="1:13" ht="16" customHeight="1" x14ac:dyDescent="0.35">
      <c r="A694" s="23">
        <v>39554</v>
      </c>
      <c r="B694" s="1">
        <v>691</v>
      </c>
      <c r="C694" s="18">
        <v>1364.71</v>
      </c>
      <c r="D694" s="1">
        <f t="shared" si="60"/>
        <v>2.2691336375830859E-2</v>
      </c>
      <c r="E694" s="1">
        <f t="shared" si="65"/>
        <v>2.0406172398663308E-4</v>
      </c>
      <c r="F694" s="1"/>
      <c r="G694" s="1"/>
      <c r="H694" s="1">
        <f t="shared" si="61"/>
        <v>5.9738478350661897</v>
      </c>
      <c r="J694" s="1">
        <f t="shared" si="62"/>
        <v>1.4285017465394751</v>
      </c>
      <c r="L694" s="1">
        <f t="shared" si="63"/>
        <v>5.1489674652110474E-4</v>
      </c>
      <c r="M694" s="1">
        <f t="shared" si="64"/>
        <v>2.5232402062565771</v>
      </c>
    </row>
    <row r="695" spans="1:13" ht="16" customHeight="1" x14ac:dyDescent="0.35">
      <c r="A695" s="23">
        <v>39555</v>
      </c>
      <c r="B695" s="1">
        <v>692</v>
      </c>
      <c r="C695" s="18">
        <v>1365.56</v>
      </c>
      <c r="D695" s="1">
        <f t="shared" si="60"/>
        <v>6.2284294831862379E-4</v>
      </c>
      <c r="E695" s="1">
        <f t="shared" si="65"/>
        <v>2.2350664549818271E-4</v>
      </c>
      <c r="F695" s="1"/>
      <c r="G695" s="1"/>
      <c r="H695" s="1">
        <f t="shared" si="61"/>
        <v>8.4043337425537015</v>
      </c>
      <c r="J695" s="1">
        <f t="shared" si="62"/>
        <v>1.4950138644781281</v>
      </c>
      <c r="L695" s="1">
        <f t="shared" si="63"/>
        <v>3.8793333827023585E-7</v>
      </c>
      <c r="M695" s="1">
        <f t="shared" si="64"/>
        <v>1.7356680263602724E-3</v>
      </c>
    </row>
    <row r="696" spans="1:13" ht="16" customHeight="1" x14ac:dyDescent="0.35">
      <c r="A696" s="23">
        <v>39556</v>
      </c>
      <c r="B696" s="1">
        <v>693</v>
      </c>
      <c r="C696" s="18">
        <v>1390.33</v>
      </c>
      <c r="D696" s="1">
        <f t="shared" si="60"/>
        <v>1.8139078473300319E-2</v>
      </c>
      <c r="E696" s="1">
        <f t="shared" si="65"/>
        <v>2.0954899744960611E-4</v>
      </c>
      <c r="F696" s="1"/>
      <c r="G696" s="1"/>
      <c r="H696" s="1">
        <f t="shared" si="61"/>
        <v>6.9003895604688914</v>
      </c>
      <c r="J696" s="1">
        <f t="shared" si="62"/>
        <v>1.4475807315987808</v>
      </c>
      <c r="L696" s="1">
        <f t="shared" si="63"/>
        <v>3.2902616786054703E-4</v>
      </c>
      <c r="M696" s="1">
        <f t="shared" si="64"/>
        <v>1.5701634074373163</v>
      </c>
    </row>
    <row r="697" spans="1:13" ht="16" customHeight="1" x14ac:dyDescent="0.35">
      <c r="A697" s="23">
        <v>39559</v>
      </c>
      <c r="B697" s="1">
        <v>694</v>
      </c>
      <c r="C697" s="18">
        <v>1388.17</v>
      </c>
      <c r="D697" s="1">
        <f t="shared" si="60"/>
        <v>-1.5535879970941106E-3</v>
      </c>
      <c r="E697" s="1">
        <f t="shared" si="65"/>
        <v>2.1702313656726344E-4</v>
      </c>
      <c r="F697" s="1"/>
      <c r="G697" s="1"/>
      <c r="H697" s="1">
        <f t="shared" si="61"/>
        <v>8.4243850307650519</v>
      </c>
      <c r="J697" s="1">
        <f t="shared" si="62"/>
        <v>1.4731705147988248</v>
      </c>
      <c r="L697" s="1">
        <f t="shared" si="63"/>
        <v>2.4136356647148901E-6</v>
      </c>
      <c r="M697" s="1">
        <f t="shared" si="64"/>
        <v>1.1121559216645161E-2</v>
      </c>
    </row>
    <row r="698" spans="1:13" ht="16" customHeight="1" x14ac:dyDescent="0.35">
      <c r="A698" s="23">
        <v>39560</v>
      </c>
      <c r="B698" s="1">
        <v>695</v>
      </c>
      <c r="C698" s="18">
        <v>1375.94</v>
      </c>
      <c r="D698" s="1">
        <f t="shared" si="60"/>
        <v>-8.8101601388879004E-3</v>
      </c>
      <c r="E698" s="1">
        <f t="shared" si="65"/>
        <v>2.0359779965813151E-4</v>
      </c>
      <c r="F698" s="1"/>
      <c r="G698" s="1"/>
      <c r="H698" s="1">
        <f t="shared" si="61"/>
        <v>8.1181275357151055</v>
      </c>
      <c r="J698" s="1">
        <f t="shared" si="62"/>
        <v>1.4268770082180577</v>
      </c>
      <c r="L698" s="1">
        <f t="shared" si="63"/>
        <v>7.7618921672849262E-5</v>
      </c>
      <c r="M698" s="1">
        <f t="shared" si="64"/>
        <v>0.38123654481129965</v>
      </c>
    </row>
    <row r="699" spans="1:13" ht="16" customHeight="1" x14ac:dyDescent="0.35">
      <c r="A699" s="23">
        <v>39561</v>
      </c>
      <c r="B699" s="1">
        <v>696</v>
      </c>
      <c r="C699" s="18">
        <v>1379.93</v>
      </c>
      <c r="D699" s="1">
        <f t="shared" si="60"/>
        <v>2.8998357486518371E-3</v>
      </c>
      <c r="E699" s="1">
        <f t="shared" si="65"/>
        <v>1.95716932905849E-4</v>
      </c>
      <c r="F699" s="1"/>
      <c r="G699" s="1"/>
      <c r="H699" s="1">
        <f t="shared" si="61"/>
        <v>8.4958758081703554</v>
      </c>
      <c r="J699" s="1">
        <f t="shared" si="62"/>
        <v>1.3989886808185727</v>
      </c>
      <c r="L699" s="1">
        <f t="shared" si="63"/>
        <v>8.4090473691591597E-6</v>
      </c>
      <c r="M699" s="1">
        <f t="shared" si="64"/>
        <v>4.2965354322226125E-2</v>
      </c>
    </row>
    <row r="700" spans="1:13" ht="16" customHeight="1" x14ac:dyDescent="0.35">
      <c r="A700" s="23">
        <v>39562</v>
      </c>
      <c r="B700" s="1">
        <v>697</v>
      </c>
      <c r="C700" s="18">
        <v>1388.82</v>
      </c>
      <c r="D700" s="1">
        <f t="shared" si="60"/>
        <v>6.4423557716694847E-3</v>
      </c>
      <c r="E700" s="1">
        <f t="shared" si="65"/>
        <v>1.8399950446725875E-4</v>
      </c>
      <c r="F700" s="1"/>
      <c r="G700" s="1"/>
      <c r="H700" s="1">
        <f t="shared" si="61"/>
        <v>8.3750119518201487</v>
      </c>
      <c r="J700" s="1">
        <f t="shared" si="62"/>
        <v>1.3564641700659061</v>
      </c>
      <c r="L700" s="1">
        <f t="shared" si="63"/>
        <v>4.1503947888763119E-5</v>
      </c>
      <c r="M700" s="1">
        <f t="shared" si="64"/>
        <v>0.22556554165149079</v>
      </c>
    </row>
    <row r="701" spans="1:13" ht="16" customHeight="1" x14ac:dyDescent="0.35">
      <c r="A701" s="23">
        <v>39563</v>
      </c>
      <c r="B701" s="1">
        <v>698</v>
      </c>
      <c r="C701" s="18">
        <v>1397.84</v>
      </c>
      <c r="D701" s="1">
        <f t="shared" si="60"/>
        <v>6.4947221382180426E-3</v>
      </c>
      <c r="E701" s="1">
        <f t="shared" si="65"/>
        <v>1.7508540305480886E-4</v>
      </c>
      <c r="F701" s="1"/>
      <c r="G701" s="1"/>
      <c r="H701" s="1">
        <f t="shared" si="61"/>
        <v>8.4093175974746739</v>
      </c>
      <c r="J701" s="1">
        <f t="shared" si="62"/>
        <v>1.3231984093657643</v>
      </c>
      <c r="L701" s="1">
        <f t="shared" si="63"/>
        <v>4.2181415652659543E-5</v>
      </c>
      <c r="M701" s="1">
        <f t="shared" si="64"/>
        <v>0.24091908815182636</v>
      </c>
    </row>
    <row r="702" spans="1:13" ht="16" customHeight="1" x14ac:dyDescent="0.35">
      <c r="A702" s="23">
        <v>39566</v>
      </c>
      <c r="B702" s="1">
        <v>699</v>
      </c>
      <c r="C702" s="18">
        <v>1396.37</v>
      </c>
      <c r="D702" s="1">
        <f t="shared" si="60"/>
        <v>-1.051622503290811E-3</v>
      </c>
      <c r="E702" s="1">
        <f t="shared" si="65"/>
        <v>1.6677132189839679E-4</v>
      </c>
      <c r="F702" s="1"/>
      <c r="G702" s="1"/>
      <c r="H702" s="1">
        <f t="shared" si="61"/>
        <v>8.6922557185481715</v>
      </c>
      <c r="J702" s="1">
        <f t="shared" si="62"/>
        <v>1.2913997130958206</v>
      </c>
      <c r="L702" s="1">
        <f t="shared" si="63"/>
        <v>1.1059098894276318E-6</v>
      </c>
      <c r="M702" s="1">
        <f t="shared" si="64"/>
        <v>6.6312953380641346E-3</v>
      </c>
    </row>
    <row r="703" spans="1:13" ht="16" customHeight="1" x14ac:dyDescent="0.35">
      <c r="A703" s="23">
        <v>39567</v>
      </c>
      <c r="B703" s="1">
        <v>700</v>
      </c>
      <c r="C703" s="18">
        <v>1390.94</v>
      </c>
      <c r="D703" s="1">
        <f t="shared" si="60"/>
        <v>-3.8886541532687159E-3</v>
      </c>
      <c r="E703" s="1">
        <f t="shared" si="65"/>
        <v>1.5640778272116109E-4</v>
      </c>
      <c r="F703" s="1"/>
      <c r="G703" s="1"/>
      <c r="H703" s="1">
        <f t="shared" si="61"/>
        <v>8.6663631594472115</v>
      </c>
      <c r="J703" s="1">
        <f t="shared" si="62"/>
        <v>1.2506309716345629</v>
      </c>
      <c r="L703" s="1">
        <f t="shared" si="63"/>
        <v>1.5121631123734033E-5</v>
      </c>
      <c r="M703" s="1">
        <f t="shared" si="64"/>
        <v>9.668080999966866E-2</v>
      </c>
    </row>
    <row r="704" spans="1:13" ht="16" customHeight="1" x14ac:dyDescent="0.35">
      <c r="A704" s="23">
        <v>39568</v>
      </c>
      <c r="B704" s="1">
        <v>701</v>
      </c>
      <c r="C704" s="18">
        <v>1385.59</v>
      </c>
      <c r="D704" s="1">
        <f t="shared" si="60"/>
        <v>-3.8463197549859348E-3</v>
      </c>
      <c r="E704" s="1">
        <f t="shared" si="65"/>
        <v>1.4756933811450101E-4</v>
      </c>
      <c r="F704" s="1"/>
      <c r="G704" s="1"/>
      <c r="H704" s="1">
        <f t="shared" si="61"/>
        <v>8.720960035272812</v>
      </c>
      <c r="J704" s="1">
        <f t="shared" si="62"/>
        <v>1.2147812071089221</v>
      </c>
      <c r="L704" s="1">
        <f t="shared" si="63"/>
        <v>1.4794175657595062E-5</v>
      </c>
      <c r="M704" s="1">
        <f t="shared" si="64"/>
        <v>0.10025236845689492</v>
      </c>
    </row>
    <row r="705" spans="1:13" ht="16" customHeight="1" x14ac:dyDescent="0.35">
      <c r="A705" s="23">
        <v>39569</v>
      </c>
      <c r="B705" s="1">
        <v>702</v>
      </c>
      <c r="C705" s="18">
        <v>1409.34</v>
      </c>
      <c r="D705" s="1">
        <f t="shared" si="60"/>
        <v>1.7140712620616488E-2</v>
      </c>
      <c r="E705" s="1">
        <f t="shared" si="65"/>
        <v>1.3926331586640807E-4</v>
      </c>
      <c r="F705" s="1"/>
      <c r="G705" s="1"/>
      <c r="H705" s="1">
        <f t="shared" si="61"/>
        <v>6.7694425382682493</v>
      </c>
      <c r="J705" s="1">
        <f t="shared" si="62"/>
        <v>1.1800987919085761</v>
      </c>
      <c r="L705" s="1">
        <f t="shared" si="63"/>
        <v>2.9380402914256135E-4</v>
      </c>
      <c r="M705" s="1">
        <f t="shared" si="64"/>
        <v>2.1097015198489202</v>
      </c>
    </row>
    <row r="706" spans="1:13" ht="16" customHeight="1" x14ac:dyDescent="0.35">
      <c r="A706" s="23">
        <v>39570</v>
      </c>
      <c r="B706" s="1">
        <v>703</v>
      </c>
      <c r="C706" s="18">
        <v>1413.9</v>
      </c>
      <c r="D706" s="1">
        <f t="shared" si="60"/>
        <v>3.2355570692665881E-3</v>
      </c>
      <c r="E706" s="1">
        <f t="shared" si="65"/>
        <v>1.4893092672792365E-4</v>
      </c>
      <c r="F706" s="1"/>
      <c r="G706" s="1"/>
      <c r="H706" s="1">
        <f t="shared" si="61"/>
        <v>8.7417347510694405</v>
      </c>
      <c r="J706" s="1">
        <f t="shared" si="62"/>
        <v>1.2203725936283707</v>
      </c>
      <c r="L706" s="1">
        <f t="shared" si="63"/>
        <v>1.0468829548480992E-5</v>
      </c>
      <c r="M706" s="1">
        <f t="shared" si="64"/>
        <v>7.0293187442565949E-2</v>
      </c>
    </row>
    <row r="707" spans="1:13" ht="16" customHeight="1" x14ac:dyDescent="0.35">
      <c r="A707" s="23">
        <v>39573</v>
      </c>
      <c r="B707" s="1">
        <v>704</v>
      </c>
      <c r="C707" s="18">
        <v>1407.49</v>
      </c>
      <c r="D707" s="1">
        <f t="shared" si="60"/>
        <v>-4.5335596576844767E-3</v>
      </c>
      <c r="E707" s="1">
        <f t="shared" si="65"/>
        <v>1.4026914662983246E-4</v>
      </c>
      <c r="F707" s="1"/>
      <c r="G707" s="1"/>
      <c r="H707" s="1">
        <f t="shared" si="61"/>
        <v>8.7254208905528454</v>
      </c>
      <c r="J707" s="1">
        <f t="shared" si="62"/>
        <v>1.184352762608474</v>
      </c>
      <c r="L707" s="1">
        <f t="shared" si="63"/>
        <v>2.055316316978419E-5</v>
      </c>
      <c r="M707" s="1">
        <f t="shared" si="64"/>
        <v>0.14652661446656967</v>
      </c>
    </row>
    <row r="708" spans="1:13" ht="16" customHeight="1" x14ac:dyDescent="0.35">
      <c r="A708" s="23">
        <v>39574</v>
      </c>
      <c r="B708" s="1">
        <v>705</v>
      </c>
      <c r="C708" s="18">
        <v>1418.26</v>
      </c>
      <c r="D708" s="1">
        <f t="shared" ref="D708:D771" si="66">(C708-C707)/C707</f>
        <v>7.6519193742051322E-3</v>
      </c>
      <c r="E708" s="1">
        <f t="shared" si="65"/>
        <v>1.3278006807273244E-4</v>
      </c>
      <c r="F708" s="1"/>
      <c r="G708" s="1"/>
      <c r="H708" s="1">
        <f t="shared" si="61"/>
        <v>8.4858476007065615</v>
      </c>
      <c r="J708" s="1">
        <f t="shared" si="62"/>
        <v>1.1523023391138822</v>
      </c>
      <c r="L708" s="1">
        <f t="shared" si="63"/>
        <v>5.8551870109335862E-5</v>
      </c>
      <c r="M708" s="1">
        <f t="shared" si="64"/>
        <v>0.4409688212937436</v>
      </c>
    </row>
    <row r="709" spans="1:13" ht="16" customHeight="1" x14ac:dyDescent="0.35">
      <c r="A709" s="23">
        <v>39575</v>
      </c>
      <c r="B709" s="1">
        <v>706</v>
      </c>
      <c r="C709" s="18">
        <v>1392.57</v>
      </c>
      <c r="D709" s="1">
        <f t="shared" si="66"/>
        <v>-1.8113745011492995E-2</v>
      </c>
      <c r="E709" s="1">
        <f t="shared" si="65"/>
        <v>1.2813657110905953E-4</v>
      </c>
      <c r="F709" s="1"/>
      <c r="G709" s="1"/>
      <c r="H709" s="1">
        <f t="shared" ref="H709:H772" si="67">-LN(E709)-D709*D709/E709</f>
        <v>6.401804111815224</v>
      </c>
      <c r="J709" s="1">
        <f t="shared" ref="J709:J772" si="68">SQRT(E709)*100</f>
        <v>1.1319742537224933</v>
      </c>
      <c r="L709" s="1">
        <f t="shared" ref="L709:L772" si="69">D709*D709</f>
        <v>3.2810775834138736E-4</v>
      </c>
      <c r="M709" s="1">
        <f t="shared" ref="M709:M772" si="70">L709/E709</f>
        <v>2.5606097892390802</v>
      </c>
    </row>
    <row r="710" spans="1:13" ht="16" customHeight="1" x14ac:dyDescent="0.35">
      <c r="A710" s="23">
        <v>39576</v>
      </c>
      <c r="B710" s="1">
        <v>707</v>
      </c>
      <c r="C710" s="18">
        <v>1397.68</v>
      </c>
      <c r="D710" s="1">
        <f t="shared" si="66"/>
        <v>3.6694744249841141E-3</v>
      </c>
      <c r="E710" s="1">
        <f t="shared" ref="E710:E773" si="71">$D$1283*E709+(1-$D$1283)*D709*D709</f>
        <v>1.4064617832319765E-4</v>
      </c>
      <c r="F710" s="1"/>
      <c r="G710" s="1"/>
      <c r="H710" s="1">
        <f t="shared" si="67"/>
        <v>8.7735261993331086</v>
      </c>
      <c r="J710" s="1">
        <f t="shared" si="68"/>
        <v>1.1859434148524863</v>
      </c>
      <c r="L710" s="1">
        <f t="shared" si="69"/>
        <v>1.3465042555612496E-5</v>
      </c>
      <c r="M710" s="1">
        <f t="shared" si="70"/>
        <v>9.5736995602330011E-2</v>
      </c>
    </row>
    <row r="711" spans="1:13" ht="16" customHeight="1" x14ac:dyDescent="0.35">
      <c r="A711" s="23">
        <v>39577</v>
      </c>
      <c r="B711" s="1">
        <v>708</v>
      </c>
      <c r="C711" s="18">
        <v>1388.28</v>
      </c>
      <c r="D711" s="1">
        <f t="shared" si="66"/>
        <v>-6.7254307137542858E-3</v>
      </c>
      <c r="E711" s="1">
        <f t="shared" si="71"/>
        <v>1.326901018727836E-4</v>
      </c>
      <c r="F711" s="1"/>
      <c r="G711" s="1"/>
      <c r="H711" s="1">
        <f t="shared" si="67"/>
        <v>8.5866140863778178</v>
      </c>
      <c r="J711" s="1">
        <f t="shared" si="68"/>
        <v>1.1519118971205378</v>
      </c>
      <c r="L711" s="1">
        <f t="shared" si="69"/>
        <v>4.5231418285509481E-5</v>
      </c>
      <c r="M711" s="1">
        <f t="shared" si="70"/>
        <v>0.34088012328813361</v>
      </c>
    </row>
    <row r="712" spans="1:13" ht="16" customHeight="1" x14ac:dyDescent="0.35">
      <c r="A712" s="23">
        <v>39580</v>
      </c>
      <c r="B712" s="1">
        <v>709</v>
      </c>
      <c r="C712" s="18">
        <v>1403.58</v>
      </c>
      <c r="D712" s="1">
        <f t="shared" si="66"/>
        <v>1.1020831532543835E-2</v>
      </c>
      <c r="E712" s="1">
        <f t="shared" si="71"/>
        <v>1.2721894478118079E-4</v>
      </c>
      <c r="F712" s="1"/>
      <c r="G712" s="1"/>
      <c r="H712" s="1">
        <f t="shared" si="67"/>
        <v>8.014878963351272</v>
      </c>
      <c r="J712" s="1">
        <f t="shared" si="68"/>
        <v>1.1279137590311628</v>
      </c>
      <c r="L712" s="1">
        <f t="shared" si="69"/>
        <v>1.2145872766871251E-4</v>
      </c>
      <c r="M712" s="1">
        <f t="shared" si="70"/>
        <v>0.95472201783801947</v>
      </c>
    </row>
    <row r="713" spans="1:13" ht="16" customHeight="1" x14ac:dyDescent="0.35">
      <c r="A713" s="23">
        <v>39581</v>
      </c>
      <c r="B713" s="1">
        <v>710</v>
      </c>
      <c r="C713" s="18">
        <v>1403.04</v>
      </c>
      <c r="D713" s="1">
        <f t="shared" si="66"/>
        <v>-3.8473047492837149E-4</v>
      </c>
      <c r="E713" s="1">
        <f t="shared" si="71"/>
        <v>1.2685860260117755E-4</v>
      </c>
      <c r="F713" s="1"/>
      <c r="G713" s="1"/>
      <c r="H713" s="1">
        <f t="shared" si="67"/>
        <v>8.9712706656092802</v>
      </c>
      <c r="J713" s="1">
        <f t="shared" si="68"/>
        <v>1.1263152427325911</v>
      </c>
      <c r="L713" s="1">
        <f t="shared" si="69"/>
        <v>1.4801753833861028E-7</v>
      </c>
      <c r="M713" s="1">
        <f t="shared" si="70"/>
        <v>1.1667914930763735E-3</v>
      </c>
    </row>
    <row r="714" spans="1:13" ht="16" customHeight="1" x14ac:dyDescent="0.35">
      <c r="A714" s="23">
        <v>39582</v>
      </c>
      <c r="B714" s="1">
        <v>711</v>
      </c>
      <c r="C714" s="18">
        <v>1408.66</v>
      </c>
      <c r="D714" s="1">
        <f t="shared" si="66"/>
        <v>4.005587866347444E-3</v>
      </c>
      <c r="E714" s="1">
        <f t="shared" si="71"/>
        <v>1.1893196241391811E-4</v>
      </c>
      <c r="F714" s="1"/>
      <c r="G714" s="1"/>
      <c r="H714" s="1">
        <f t="shared" si="67"/>
        <v>8.9020521417720389</v>
      </c>
      <c r="J714" s="1">
        <f t="shared" si="68"/>
        <v>1.0905593171117201</v>
      </c>
      <c r="L714" s="1">
        <f t="shared" si="69"/>
        <v>1.6044734155029867E-5</v>
      </c>
      <c r="M714" s="1">
        <f t="shared" si="70"/>
        <v>0.13490683100972881</v>
      </c>
    </row>
    <row r="715" spans="1:13" ht="16" customHeight="1" x14ac:dyDescent="0.35">
      <c r="A715" s="23">
        <v>39583</v>
      </c>
      <c r="B715" s="1">
        <v>712</v>
      </c>
      <c r="C715" s="18">
        <v>1423.57</v>
      </c>
      <c r="D715" s="1">
        <f t="shared" si="66"/>
        <v>1.0584527139267001E-2</v>
      </c>
      <c r="E715" s="1">
        <f t="shared" si="71"/>
        <v>1.124956411084156E-4</v>
      </c>
      <c r="F715" s="1"/>
      <c r="G715" s="1"/>
      <c r="H715" s="1">
        <f t="shared" si="67"/>
        <v>8.0967155876890615</v>
      </c>
      <c r="J715" s="1">
        <f t="shared" si="68"/>
        <v>1.0606396235687954</v>
      </c>
      <c r="L715" s="1">
        <f t="shared" si="69"/>
        <v>1.1203221476187967E-4</v>
      </c>
      <c r="M715" s="1">
        <f t="shared" si="70"/>
        <v>0.99588049508434451</v>
      </c>
    </row>
    <row r="716" spans="1:13" ht="16" customHeight="1" x14ac:dyDescent="0.35">
      <c r="A716" s="23">
        <v>39584</v>
      </c>
      <c r="B716" s="1">
        <v>713</v>
      </c>
      <c r="C716" s="18">
        <v>1425.35</v>
      </c>
      <c r="D716" s="1">
        <f t="shared" si="66"/>
        <v>1.2503775718791298E-3</v>
      </c>
      <c r="E716" s="1">
        <f t="shared" si="71"/>
        <v>1.1246665052408149E-4</v>
      </c>
      <c r="F716" s="1"/>
      <c r="G716" s="1"/>
      <c r="H716" s="1">
        <f t="shared" si="67"/>
        <v>9.0789524184818973</v>
      </c>
      <c r="J716" s="1">
        <f t="shared" si="68"/>
        <v>1.0605029491900599</v>
      </c>
      <c r="L716" s="1">
        <f t="shared" si="69"/>
        <v>1.5634440722583484E-6</v>
      </c>
      <c r="M716" s="1">
        <f t="shared" si="70"/>
        <v>1.3901401570802377E-2</v>
      </c>
    </row>
    <row r="717" spans="1:13" ht="16" customHeight="1" x14ac:dyDescent="0.35">
      <c r="A717" s="23">
        <v>39587</v>
      </c>
      <c r="B717" s="1">
        <v>714</v>
      </c>
      <c r="C717" s="18">
        <v>1426.63</v>
      </c>
      <c r="D717" s="1">
        <f t="shared" si="66"/>
        <v>8.9802504647995237E-4</v>
      </c>
      <c r="E717" s="1">
        <f t="shared" si="71"/>
        <v>1.0552887328375868E-4</v>
      </c>
      <c r="F717" s="1"/>
      <c r="G717" s="1"/>
      <c r="H717" s="1">
        <f t="shared" si="67"/>
        <v>9.1488839873357986</v>
      </c>
      <c r="J717" s="1">
        <f t="shared" si="68"/>
        <v>1.0272724725395823</v>
      </c>
      <c r="L717" s="1">
        <f t="shared" si="69"/>
        <v>8.0644898410532065E-7</v>
      </c>
      <c r="M717" s="1">
        <f t="shared" si="70"/>
        <v>7.6419747412335573E-3</v>
      </c>
    </row>
    <row r="718" spans="1:13" ht="16" customHeight="1" x14ac:dyDescent="0.35">
      <c r="A718" s="23">
        <v>39588</v>
      </c>
      <c r="B718" s="1">
        <v>715</v>
      </c>
      <c r="C718" s="18">
        <v>1413.4</v>
      </c>
      <c r="D718" s="1">
        <f t="shared" si="66"/>
        <v>-9.2736028262408732E-3</v>
      </c>
      <c r="E718" s="1">
        <f t="shared" si="71"/>
        <v>9.8977747530932267E-5</v>
      </c>
      <c r="F718" s="1"/>
      <c r="G718" s="1"/>
      <c r="H718" s="1">
        <f t="shared" si="67"/>
        <v>8.3517362723063506</v>
      </c>
      <c r="J718" s="1">
        <f t="shared" si="68"/>
        <v>0.99487560795776009</v>
      </c>
      <c r="L718" s="1">
        <f t="shared" si="69"/>
        <v>8.5999709378862713E-5</v>
      </c>
      <c r="M718" s="1">
        <f t="shared" si="70"/>
        <v>0.86887923320326432</v>
      </c>
    </row>
    <row r="719" spans="1:13" ht="16" customHeight="1" x14ac:dyDescent="0.35">
      <c r="A719" s="23">
        <v>39589</v>
      </c>
      <c r="B719" s="1">
        <v>716</v>
      </c>
      <c r="C719" s="18">
        <v>1390.71</v>
      </c>
      <c r="D719" s="1">
        <f t="shared" si="66"/>
        <v>-1.6053488043016876E-2</v>
      </c>
      <c r="E719" s="1">
        <f t="shared" si="71"/>
        <v>9.8165879771684194E-5</v>
      </c>
      <c r="F719" s="1"/>
      <c r="G719" s="1"/>
      <c r="H719" s="1">
        <f t="shared" si="67"/>
        <v>6.6035559934766281</v>
      </c>
      <c r="J719" s="1">
        <f t="shared" si="68"/>
        <v>0.99078695879429202</v>
      </c>
      <c r="L719" s="1">
        <f t="shared" si="69"/>
        <v>2.5771447834728581E-4</v>
      </c>
      <c r="M719" s="1">
        <f t="shared" si="70"/>
        <v>2.6252958660043832</v>
      </c>
    </row>
    <row r="720" spans="1:13" ht="16" customHeight="1" x14ac:dyDescent="0.35">
      <c r="A720" s="23">
        <v>39590</v>
      </c>
      <c r="B720" s="1">
        <v>717</v>
      </c>
      <c r="C720" s="18">
        <v>1394.35</v>
      </c>
      <c r="D720" s="1">
        <f t="shared" si="66"/>
        <v>2.6173681069380909E-3</v>
      </c>
      <c r="E720" s="1">
        <f t="shared" si="71"/>
        <v>1.0814676915565395E-4</v>
      </c>
      <c r="F720" s="1"/>
      <c r="G720" s="1"/>
      <c r="H720" s="1">
        <f t="shared" si="67"/>
        <v>9.0686757368254902</v>
      </c>
      <c r="J720" s="1">
        <f t="shared" si="68"/>
        <v>1.0399363882260009</v>
      </c>
      <c r="L720" s="1">
        <f t="shared" si="69"/>
        <v>6.8506158072166858E-6</v>
      </c>
      <c r="M720" s="1">
        <f t="shared" si="70"/>
        <v>6.3345542920072828E-2</v>
      </c>
    </row>
    <row r="721" spans="1:13" ht="16" customHeight="1" x14ac:dyDescent="0.35">
      <c r="A721" s="23">
        <v>39591</v>
      </c>
      <c r="B721" s="1">
        <v>718</v>
      </c>
      <c r="C721" s="18">
        <v>1375.93</v>
      </c>
      <c r="D721" s="1">
        <f t="shared" si="66"/>
        <v>-1.3210456485100474E-2</v>
      </c>
      <c r="E721" s="1">
        <f t="shared" si="71"/>
        <v>1.0180998080014032E-4</v>
      </c>
      <c r="F721" s="1"/>
      <c r="G721" s="1"/>
      <c r="H721" s="1">
        <f t="shared" si="67"/>
        <v>7.4782663437684214</v>
      </c>
      <c r="J721" s="1">
        <f t="shared" si="68"/>
        <v>1.0090093200765804</v>
      </c>
      <c r="L721" s="1">
        <f t="shared" si="69"/>
        <v>1.7451616054473318E-4</v>
      </c>
      <c r="M721" s="1">
        <f t="shared" si="70"/>
        <v>1.7141360716619705</v>
      </c>
    </row>
    <row r="722" spans="1:13" ht="16" customHeight="1" x14ac:dyDescent="0.35">
      <c r="A722" s="23">
        <v>39595</v>
      </c>
      <c r="B722" s="1">
        <v>719</v>
      </c>
      <c r="C722" s="18">
        <v>1385.35</v>
      </c>
      <c r="D722" s="1">
        <f t="shared" si="66"/>
        <v>6.8462785170756105E-3</v>
      </c>
      <c r="E722" s="1">
        <f t="shared" si="71"/>
        <v>1.0635826479661773E-4</v>
      </c>
      <c r="F722" s="1"/>
      <c r="G722" s="1"/>
      <c r="H722" s="1">
        <f t="shared" si="67"/>
        <v>8.7080025503440162</v>
      </c>
      <c r="J722" s="1">
        <f t="shared" si="68"/>
        <v>1.0313014340948901</v>
      </c>
      <c r="L722" s="1">
        <f t="shared" si="69"/>
        <v>4.6871529533371022E-5</v>
      </c>
      <c r="M722" s="1">
        <f t="shared" si="70"/>
        <v>0.4406947558142334</v>
      </c>
    </row>
    <row r="723" spans="1:13" ht="16" customHeight="1" x14ac:dyDescent="0.35">
      <c r="A723" s="23">
        <v>39596</v>
      </c>
      <c r="B723" s="1">
        <v>720</v>
      </c>
      <c r="C723" s="18">
        <v>1390.84</v>
      </c>
      <c r="D723" s="1">
        <f t="shared" si="66"/>
        <v>3.9628974627350559E-3</v>
      </c>
      <c r="E723" s="1">
        <f t="shared" si="71"/>
        <v>1.0263695022678388E-4</v>
      </c>
      <c r="F723" s="1"/>
      <c r="G723" s="1"/>
      <c r="H723" s="1">
        <f t="shared" si="67"/>
        <v>9.0313018056060379</v>
      </c>
      <c r="J723" s="1">
        <f t="shared" si="68"/>
        <v>1.0130989597605156</v>
      </c>
      <c r="L723" s="1">
        <f t="shared" si="69"/>
        <v>1.5704556300151944E-5</v>
      </c>
      <c r="M723" s="1">
        <f t="shared" si="70"/>
        <v>0.1530107457933188</v>
      </c>
    </row>
    <row r="724" spans="1:13" ht="16" customHeight="1" x14ac:dyDescent="0.35">
      <c r="A724" s="23">
        <v>39597</v>
      </c>
      <c r="B724" s="1">
        <v>721</v>
      </c>
      <c r="C724" s="18">
        <v>1398.26</v>
      </c>
      <c r="D724" s="1">
        <f t="shared" si="66"/>
        <v>5.3349055247189272E-3</v>
      </c>
      <c r="E724" s="1">
        <f t="shared" si="71"/>
        <v>9.7198716262890674E-5</v>
      </c>
      <c r="F724" s="1"/>
      <c r="G724" s="1"/>
      <c r="H724" s="1">
        <f t="shared" si="67"/>
        <v>8.9459383124522081</v>
      </c>
      <c r="J724" s="1">
        <f t="shared" si="68"/>
        <v>0.98589409300842601</v>
      </c>
      <c r="L724" s="1">
        <f t="shared" si="69"/>
        <v>2.8461216957676533E-5</v>
      </c>
      <c r="M724" s="1">
        <f t="shared" si="70"/>
        <v>0.29281474130479529</v>
      </c>
    </row>
    <row r="725" spans="1:13" ht="16" customHeight="1" x14ac:dyDescent="0.35">
      <c r="A725" s="23">
        <v>39598</v>
      </c>
      <c r="B725" s="1">
        <v>722</v>
      </c>
      <c r="C725" s="18">
        <v>1400.38</v>
      </c>
      <c r="D725" s="1">
        <f t="shared" si="66"/>
        <v>1.5161700971207917E-3</v>
      </c>
      <c r="E725" s="1">
        <f t="shared" si="71"/>
        <v>9.2898701200264144E-5</v>
      </c>
      <c r="F725" s="1"/>
      <c r="G725" s="1"/>
      <c r="H725" s="1">
        <f t="shared" si="67"/>
        <v>9.25925596388511</v>
      </c>
      <c r="J725" s="1">
        <f t="shared" si="68"/>
        <v>0.96383972319190148</v>
      </c>
      <c r="L725" s="1">
        <f t="shared" si="69"/>
        <v>2.2987717634032712E-6</v>
      </c>
      <c r="M725" s="1">
        <f t="shared" si="70"/>
        <v>2.4744928978584418E-2</v>
      </c>
    </row>
    <row r="726" spans="1:13" ht="16" customHeight="1" x14ac:dyDescent="0.35">
      <c r="A726" s="23">
        <v>39601</v>
      </c>
      <c r="B726" s="1">
        <v>723</v>
      </c>
      <c r="C726" s="18">
        <v>1385.67</v>
      </c>
      <c r="D726" s="1">
        <f t="shared" si="66"/>
        <v>-1.0504291692254985E-2</v>
      </c>
      <c r="E726" s="1">
        <f t="shared" si="71"/>
        <v>8.7231037040391932E-5</v>
      </c>
      <c r="F726" s="1"/>
      <c r="G726" s="1"/>
      <c r="H726" s="1">
        <f t="shared" si="67"/>
        <v>8.082031959266601</v>
      </c>
      <c r="J726" s="1">
        <f t="shared" si="68"/>
        <v>0.93397557270194131</v>
      </c>
      <c r="L726" s="1">
        <f t="shared" si="69"/>
        <v>1.1034014395597709E-4</v>
      </c>
      <c r="M726" s="1">
        <f t="shared" si="70"/>
        <v>1.2649184017482744</v>
      </c>
    </row>
    <row r="727" spans="1:13" ht="16" customHeight="1" x14ac:dyDescent="0.35">
      <c r="A727" s="23">
        <v>39602</v>
      </c>
      <c r="B727" s="1">
        <v>724</v>
      </c>
      <c r="C727" s="18">
        <v>1377.65</v>
      </c>
      <c r="D727" s="1">
        <f t="shared" si="66"/>
        <v>-5.7878138373494278E-3</v>
      </c>
      <c r="E727" s="1">
        <f t="shared" si="71"/>
        <v>8.8676674557398969E-5</v>
      </c>
      <c r="F727" s="1"/>
      <c r="G727" s="1"/>
      <c r="H727" s="1">
        <f t="shared" si="67"/>
        <v>8.9527504206127198</v>
      </c>
      <c r="J727" s="1">
        <f t="shared" si="68"/>
        <v>0.94168293261266534</v>
      </c>
      <c r="L727" s="1">
        <f t="shared" si="69"/>
        <v>3.3498789015813511E-5</v>
      </c>
      <c r="M727" s="1">
        <f t="shared" si="70"/>
        <v>0.37776325265930322</v>
      </c>
    </row>
    <row r="728" spans="1:13" ht="16" customHeight="1" x14ac:dyDescent="0.35">
      <c r="A728" s="23">
        <v>39603</v>
      </c>
      <c r="B728" s="1">
        <v>725</v>
      </c>
      <c r="C728" s="18">
        <v>1377.2</v>
      </c>
      <c r="D728" s="1">
        <f t="shared" si="66"/>
        <v>-3.266431967481185E-4</v>
      </c>
      <c r="E728" s="1">
        <f t="shared" si="71"/>
        <v>8.5224908907630822E-5</v>
      </c>
      <c r="F728" s="1"/>
      <c r="G728" s="1"/>
      <c r="H728" s="1">
        <f t="shared" si="67"/>
        <v>9.3689648769352569</v>
      </c>
      <c r="J728" s="1">
        <f t="shared" si="68"/>
        <v>0.92317337974852176</v>
      </c>
      <c r="L728" s="1">
        <f t="shared" si="69"/>
        <v>1.0669577798183005E-7</v>
      </c>
      <c r="M728" s="1">
        <f t="shared" si="70"/>
        <v>1.2519318512557165E-3</v>
      </c>
    </row>
    <row r="729" spans="1:13" ht="16" customHeight="1" x14ac:dyDescent="0.35">
      <c r="A729" s="23">
        <v>39604</v>
      </c>
      <c r="B729" s="1">
        <v>726</v>
      </c>
      <c r="C729" s="18">
        <v>1404.05</v>
      </c>
      <c r="D729" s="1">
        <f t="shared" si="66"/>
        <v>1.9496079000871268E-2</v>
      </c>
      <c r="E729" s="1">
        <f t="shared" si="71"/>
        <v>7.9900164739441643E-5</v>
      </c>
      <c r="F729" s="1"/>
      <c r="G729" s="1"/>
      <c r="H729" s="1">
        <f t="shared" si="67"/>
        <v>4.6775822964662197</v>
      </c>
      <c r="J729" s="1">
        <f t="shared" si="68"/>
        <v>0.89386892070057822</v>
      </c>
      <c r="L729" s="1">
        <f t="shared" si="69"/>
        <v>3.8009709640821364E-4</v>
      </c>
      <c r="M729" s="1">
        <f t="shared" si="70"/>
        <v>4.7571503469076557</v>
      </c>
    </row>
    <row r="730" spans="1:13" ht="16" customHeight="1" x14ac:dyDescent="0.35">
      <c r="A730" s="23">
        <v>39605</v>
      </c>
      <c r="B730" s="1">
        <v>727</v>
      </c>
      <c r="C730" s="18">
        <v>1360.68</v>
      </c>
      <c r="D730" s="1">
        <f t="shared" si="66"/>
        <v>-3.0889213347102946E-2</v>
      </c>
      <c r="E730" s="1">
        <f t="shared" si="71"/>
        <v>9.8679598687107371E-5</v>
      </c>
      <c r="F730" s="1"/>
      <c r="G730" s="1"/>
      <c r="H730" s="1">
        <f t="shared" si="67"/>
        <v>-0.44547368167051538</v>
      </c>
      <c r="J730" s="1">
        <f t="shared" si="68"/>
        <v>0.9933760551126013</v>
      </c>
      <c r="L730" s="1">
        <f t="shared" si="69"/>
        <v>9.5414350120284275E-4</v>
      </c>
      <c r="M730" s="1">
        <f t="shared" si="70"/>
        <v>9.6691060147927317</v>
      </c>
    </row>
    <row r="731" spans="1:13" ht="16" customHeight="1" x14ac:dyDescent="0.35">
      <c r="A731" s="23">
        <v>39608</v>
      </c>
      <c r="B731" s="1">
        <v>728</v>
      </c>
      <c r="C731" s="18">
        <v>1361.76</v>
      </c>
      <c r="D731" s="1">
        <f t="shared" si="66"/>
        <v>7.9372078666543726E-4</v>
      </c>
      <c r="E731" s="1">
        <f t="shared" si="71"/>
        <v>1.5219489533788182E-4</v>
      </c>
      <c r="F731" s="1"/>
      <c r="G731" s="1"/>
      <c r="H731" s="1">
        <f t="shared" si="67"/>
        <v>8.7862092710806845</v>
      </c>
      <c r="J731" s="1">
        <f t="shared" si="68"/>
        <v>1.2336729523576409</v>
      </c>
      <c r="L731" s="1">
        <f t="shared" si="69"/>
        <v>6.2999268718480051E-7</v>
      </c>
      <c r="M731" s="1">
        <f t="shared" si="70"/>
        <v>4.1393811913742499E-3</v>
      </c>
    </row>
    <row r="732" spans="1:13" ht="16" customHeight="1" x14ac:dyDescent="0.35">
      <c r="A732" s="23">
        <v>39609</v>
      </c>
      <c r="B732" s="1">
        <v>729</v>
      </c>
      <c r="C732" s="18">
        <v>1358.44</v>
      </c>
      <c r="D732" s="1">
        <f t="shared" si="66"/>
        <v>-2.4380213840911294E-3</v>
      </c>
      <c r="E732" s="1">
        <f t="shared" si="71"/>
        <v>1.4271344240533262E-4</v>
      </c>
      <c r="F732" s="1"/>
      <c r="G732" s="1"/>
      <c r="H732" s="1">
        <f t="shared" si="67"/>
        <v>8.8130223041779843</v>
      </c>
      <c r="J732" s="1">
        <f t="shared" si="68"/>
        <v>1.1946273159665011</v>
      </c>
      <c r="L732" s="1">
        <f t="shared" si="69"/>
        <v>5.9439482692856267E-6</v>
      </c>
      <c r="M732" s="1">
        <f t="shared" si="70"/>
        <v>4.1649533282251801E-2</v>
      </c>
    </row>
    <row r="733" spans="1:13" ht="16" customHeight="1" x14ac:dyDescent="0.35">
      <c r="A733" s="23">
        <v>39610</v>
      </c>
      <c r="B733" s="1">
        <v>730</v>
      </c>
      <c r="C733" s="18">
        <v>1335.49</v>
      </c>
      <c r="D733" s="1">
        <f t="shared" si="66"/>
        <v>-1.6894378846323756E-2</v>
      </c>
      <c r="E733" s="1">
        <f t="shared" si="71"/>
        <v>1.3415754655754459E-4</v>
      </c>
      <c r="F733" s="1"/>
      <c r="G733" s="1"/>
      <c r="H733" s="1">
        <f t="shared" si="67"/>
        <v>6.7889967991671325</v>
      </c>
      <c r="J733" s="1">
        <f t="shared" si="68"/>
        <v>1.1582639878609047</v>
      </c>
      <c r="L733" s="1">
        <f t="shared" si="69"/>
        <v>2.8542003660311159E-4</v>
      </c>
      <c r="M733" s="1">
        <f t="shared" si="70"/>
        <v>2.1274989288857151</v>
      </c>
    </row>
    <row r="734" spans="1:13" ht="16" customHeight="1" x14ac:dyDescent="0.35">
      <c r="A734" s="23">
        <v>39611</v>
      </c>
      <c r="B734" s="1">
        <v>731</v>
      </c>
      <c r="C734" s="18">
        <v>1339.87</v>
      </c>
      <c r="D734" s="1">
        <f t="shared" si="66"/>
        <v>3.2796950931866819E-3</v>
      </c>
      <c r="E734" s="1">
        <f t="shared" si="71"/>
        <v>1.4362008145015444E-4</v>
      </c>
      <c r="F734" s="1"/>
      <c r="G734" s="1"/>
      <c r="H734" s="1">
        <f t="shared" si="67"/>
        <v>8.7734442498607859</v>
      </c>
      <c r="J734" s="1">
        <f t="shared" si="68"/>
        <v>1.1984159605502358</v>
      </c>
      <c r="L734" s="1">
        <f t="shared" si="69"/>
        <v>1.0756399904272798E-5</v>
      </c>
      <c r="M734" s="1">
        <f t="shared" si="70"/>
        <v>7.4894818298832197E-2</v>
      </c>
    </row>
    <row r="735" spans="1:13" ht="16" customHeight="1" x14ac:dyDescent="0.35">
      <c r="A735" s="23">
        <v>39612</v>
      </c>
      <c r="B735" s="1">
        <v>732</v>
      </c>
      <c r="C735" s="18">
        <v>1360.03</v>
      </c>
      <c r="D735" s="1">
        <f t="shared" si="66"/>
        <v>1.504623582884913E-2</v>
      </c>
      <c r="E735" s="1">
        <f t="shared" si="71"/>
        <v>1.3530852170913883E-4</v>
      </c>
      <c r="F735" s="1"/>
      <c r="G735" s="1"/>
      <c r="H735" s="1">
        <f t="shared" si="67"/>
        <v>7.2348195992724698</v>
      </c>
      <c r="J735" s="1">
        <f t="shared" si="68"/>
        <v>1.1632219122297294</v>
      </c>
      <c r="L735" s="1">
        <f t="shared" si="69"/>
        <v>2.2638921261734326E-4</v>
      </c>
      <c r="M735" s="1">
        <f t="shared" si="70"/>
        <v>1.673133441691077</v>
      </c>
    </row>
    <row r="736" spans="1:13" ht="16" customHeight="1" x14ac:dyDescent="0.35">
      <c r="A736" s="23">
        <v>39615</v>
      </c>
      <c r="B736" s="1">
        <v>733</v>
      </c>
      <c r="C736" s="18">
        <v>1360.14</v>
      </c>
      <c r="D736" s="1">
        <f t="shared" si="66"/>
        <v>8.088056881107574E-5</v>
      </c>
      <c r="E736" s="1">
        <f t="shared" si="71"/>
        <v>1.4100626088758465E-4</v>
      </c>
      <c r="F736" s="1"/>
      <c r="G736" s="1"/>
      <c r="H736" s="1">
        <f t="shared" si="67"/>
        <v>8.8666598723766175</v>
      </c>
      <c r="J736" s="1">
        <f t="shared" si="68"/>
        <v>1.1874605715036801</v>
      </c>
      <c r="L736" s="1">
        <f t="shared" si="69"/>
        <v>6.5416664112031575E-9</v>
      </c>
      <c r="M736" s="1">
        <f t="shared" si="70"/>
        <v>4.639273724461365E-5</v>
      </c>
    </row>
    <row r="737" spans="1:17" ht="16" customHeight="1" x14ac:dyDescent="0.35">
      <c r="A737" s="23">
        <v>39616</v>
      </c>
      <c r="B737" s="1">
        <v>734</v>
      </c>
      <c r="C737" s="18">
        <v>1350.93</v>
      </c>
      <c r="D737" s="1">
        <f t="shared" si="66"/>
        <v>-6.7713617715823632E-3</v>
      </c>
      <c r="E737" s="1">
        <f t="shared" si="71"/>
        <v>1.3218573464491459E-4</v>
      </c>
      <c r="F737" s="1"/>
      <c r="G737" s="1"/>
      <c r="H737" s="1">
        <f t="shared" si="67"/>
        <v>8.58443198040605</v>
      </c>
      <c r="J737" s="1">
        <f t="shared" si="68"/>
        <v>1.1497205514598519</v>
      </c>
      <c r="L737" s="1">
        <f t="shared" si="69"/>
        <v>4.5851340241647036E-5</v>
      </c>
      <c r="M737" s="1">
        <f t="shared" si="70"/>
        <v>0.34687056333889366</v>
      </c>
    </row>
    <row r="738" spans="1:17" ht="16" customHeight="1" x14ac:dyDescent="0.35">
      <c r="A738" s="23">
        <v>39617</v>
      </c>
      <c r="B738" s="1">
        <v>735</v>
      </c>
      <c r="C738" s="18">
        <v>1337.81</v>
      </c>
      <c r="D738" s="1">
        <f t="shared" si="66"/>
        <v>-9.7118281480166394E-3</v>
      </c>
      <c r="E738" s="1">
        <f t="shared" si="71"/>
        <v>1.2678490976607542E-4</v>
      </c>
      <c r="F738" s="1"/>
      <c r="G738" s="1"/>
      <c r="H738" s="1">
        <f t="shared" si="67"/>
        <v>8.2290845239826371</v>
      </c>
      <c r="J738" s="1">
        <f t="shared" si="68"/>
        <v>1.125988053960056</v>
      </c>
      <c r="L738" s="1">
        <f t="shared" si="69"/>
        <v>9.4319605976608305E-5</v>
      </c>
      <c r="M738" s="1">
        <f t="shared" si="70"/>
        <v>0.74393400721452385</v>
      </c>
    </row>
    <row r="739" spans="1:17" ht="16" customHeight="1" x14ac:dyDescent="0.35">
      <c r="A739" s="23">
        <v>39618</v>
      </c>
      <c r="B739" s="1">
        <v>736</v>
      </c>
      <c r="C739" s="18">
        <v>1342.83</v>
      </c>
      <c r="D739" s="1">
        <f t="shared" si="66"/>
        <v>3.7524013125929557E-3</v>
      </c>
      <c r="E739" s="1">
        <f t="shared" si="71"/>
        <v>1.2475397618951943E-4</v>
      </c>
      <c r="F739" s="1"/>
      <c r="G739" s="1"/>
      <c r="H739" s="1">
        <f t="shared" si="67"/>
        <v>8.8763006833788634</v>
      </c>
      <c r="J739" s="1">
        <f t="shared" si="68"/>
        <v>1.1169331949114927</v>
      </c>
      <c r="L739" s="1">
        <f t="shared" si="69"/>
        <v>1.4080515610749337E-5</v>
      </c>
      <c r="M739" s="1">
        <f t="shared" si="70"/>
        <v>0.11286626719904291</v>
      </c>
    </row>
    <row r="740" spans="1:17" ht="16" customHeight="1" x14ac:dyDescent="0.35">
      <c r="A740" s="23">
        <v>39619</v>
      </c>
      <c r="B740" s="1">
        <v>737</v>
      </c>
      <c r="C740" s="18">
        <v>1317.93</v>
      </c>
      <c r="D740" s="1">
        <f t="shared" si="66"/>
        <v>-1.8542927995352999E-2</v>
      </c>
      <c r="E740" s="1">
        <f t="shared" si="71"/>
        <v>1.1783057117286915E-4</v>
      </c>
      <c r="F740" s="1"/>
      <c r="G740" s="1"/>
      <c r="H740" s="1">
        <f t="shared" si="67"/>
        <v>6.1281730811254533</v>
      </c>
      <c r="J740" s="1">
        <f t="shared" si="68"/>
        <v>1.0854979095920414</v>
      </c>
      <c r="L740" s="1">
        <f t="shared" si="69"/>
        <v>3.4384017864084597E-4</v>
      </c>
      <c r="M740" s="1">
        <f t="shared" si="70"/>
        <v>2.9180897216936876</v>
      </c>
    </row>
    <row r="741" spans="1:17" ht="16" customHeight="1" x14ac:dyDescent="0.35">
      <c r="A741" s="23">
        <v>39622</v>
      </c>
      <c r="B741" s="1">
        <v>738</v>
      </c>
      <c r="C741" s="18">
        <v>1318</v>
      </c>
      <c r="D741" s="1">
        <f t="shared" si="66"/>
        <v>5.3113594803924591E-5</v>
      </c>
      <c r="E741" s="1">
        <f t="shared" si="71"/>
        <v>1.3196906509880239E-4</v>
      </c>
      <c r="F741" s="1"/>
      <c r="G741" s="1"/>
      <c r="H741" s="1">
        <f t="shared" si="67"/>
        <v>8.9329216415249206</v>
      </c>
      <c r="J741" s="1">
        <f t="shared" si="68"/>
        <v>1.1487778945418579</v>
      </c>
      <c r="L741" s="1">
        <f t="shared" si="69"/>
        <v>2.8210539529954852E-9</v>
      </c>
      <c r="M741" s="1">
        <f t="shared" si="70"/>
        <v>2.1376630582958385E-5</v>
      </c>
    </row>
    <row r="742" spans="1:17" ht="16" customHeight="1" x14ac:dyDescent="0.35">
      <c r="A742" s="23">
        <v>39623</v>
      </c>
      <c r="B742" s="1">
        <v>739</v>
      </c>
      <c r="C742" s="18">
        <v>1314.29</v>
      </c>
      <c r="D742" s="1">
        <f t="shared" si="66"/>
        <v>-2.8148710166919851E-3</v>
      </c>
      <c r="E742" s="1">
        <f t="shared" si="71"/>
        <v>1.2371364639886641E-4</v>
      </c>
      <c r="F742" s="1"/>
      <c r="G742" s="1"/>
      <c r="H742" s="1">
        <f t="shared" si="67"/>
        <v>8.9334938778003075</v>
      </c>
      <c r="J742" s="1">
        <f t="shared" si="68"/>
        <v>1.11226636377653</v>
      </c>
      <c r="L742" s="1">
        <f t="shared" si="69"/>
        <v>7.9234988406125705E-6</v>
      </c>
      <c r="M742" s="1">
        <f t="shared" si="70"/>
        <v>6.4047088346796746E-2</v>
      </c>
    </row>
    <row r="743" spans="1:17" ht="16" customHeight="1" x14ac:dyDescent="0.35">
      <c r="A743" s="23">
        <v>39624</v>
      </c>
      <c r="B743" s="1">
        <v>740</v>
      </c>
      <c r="C743" s="18">
        <v>1321.97</v>
      </c>
      <c r="D743" s="1">
        <f t="shared" si="66"/>
        <v>5.8434592061113334E-3</v>
      </c>
      <c r="E743" s="1">
        <f t="shared" si="71"/>
        <v>1.1647015654781111E-4</v>
      </c>
      <c r="F743" s="1"/>
      <c r="G743" s="1"/>
      <c r="H743" s="1">
        <f t="shared" si="67"/>
        <v>8.7647015378266744</v>
      </c>
      <c r="J743" s="1">
        <f t="shared" si="68"/>
        <v>1.0792134012687717</v>
      </c>
      <c r="L743" s="1">
        <f t="shared" si="69"/>
        <v>3.4146015493487293E-5</v>
      </c>
      <c r="M743" s="1">
        <f t="shared" si="70"/>
        <v>0.29317394691978732</v>
      </c>
    </row>
    <row r="744" spans="1:17" ht="16" customHeight="1" x14ac:dyDescent="0.35">
      <c r="A744" s="23">
        <v>39625</v>
      </c>
      <c r="B744" s="1">
        <v>741</v>
      </c>
      <c r="C744" s="18">
        <v>1283.1500000000001</v>
      </c>
      <c r="D744" s="1">
        <f t="shared" si="66"/>
        <v>-2.936526547501073E-2</v>
      </c>
      <c r="E744" s="1">
        <f t="shared" si="71"/>
        <v>1.1132020128133356E-4</v>
      </c>
      <c r="F744" s="1"/>
      <c r="G744" s="1"/>
      <c r="H744" s="1">
        <f t="shared" si="67"/>
        <v>1.3568075275681055</v>
      </c>
      <c r="J744" s="1">
        <f t="shared" si="68"/>
        <v>1.0550838889933518</v>
      </c>
      <c r="L744" s="1">
        <f t="shared" si="69"/>
        <v>8.6231881641785719E-4</v>
      </c>
      <c r="M744" s="1">
        <f t="shared" si="70"/>
        <v>7.7462922856074004</v>
      </c>
      <c r="N744" s="18"/>
      <c r="O744" s="18"/>
      <c r="P744" s="18"/>
    </row>
    <row r="745" spans="1:17" ht="16" customHeight="1" x14ac:dyDescent="0.35">
      <c r="A745" s="23">
        <v>39626</v>
      </c>
      <c r="B745" s="1">
        <v>742</v>
      </c>
      <c r="C745" s="18">
        <v>1278.3800000000001</v>
      </c>
      <c r="D745" s="1">
        <f t="shared" si="66"/>
        <v>-3.7174141760511099E-3</v>
      </c>
      <c r="E745" s="1">
        <f t="shared" si="71"/>
        <v>1.5830045790602804E-4</v>
      </c>
      <c r="F745" s="1"/>
      <c r="G745" s="1"/>
      <c r="H745" s="1">
        <f t="shared" si="67"/>
        <v>8.6637186157910726</v>
      </c>
      <c r="J745" s="1">
        <f t="shared" si="68"/>
        <v>1.2581750987284244</v>
      </c>
      <c r="L745" s="1">
        <f t="shared" si="69"/>
        <v>1.3819168156305753E-5</v>
      </c>
      <c r="M745" s="1">
        <f t="shared" si="70"/>
        <v>8.7297082643369425E-2</v>
      </c>
      <c r="N745" s="18"/>
      <c r="O745" s="18"/>
      <c r="P745" s="18"/>
      <c r="Q745" s="18"/>
    </row>
    <row r="746" spans="1:17" ht="16" customHeight="1" x14ac:dyDescent="0.35">
      <c r="A746" s="23">
        <v>39629</v>
      </c>
      <c r="B746" s="1">
        <v>743</v>
      </c>
      <c r="C746" s="18">
        <v>1280</v>
      </c>
      <c r="D746" s="1">
        <f t="shared" si="66"/>
        <v>1.267228836496105E-3</v>
      </c>
      <c r="E746" s="1">
        <f t="shared" si="71"/>
        <v>1.4926213488771614E-4</v>
      </c>
      <c r="F746" s="1"/>
      <c r="G746" s="1"/>
      <c r="H746" s="1">
        <f t="shared" si="67"/>
        <v>8.7990477871812729</v>
      </c>
      <c r="J746" s="1">
        <f t="shared" si="68"/>
        <v>1.2217288360668095</v>
      </c>
      <c r="L746" s="1">
        <f t="shared" si="69"/>
        <v>1.6058689240472721E-6</v>
      </c>
      <c r="M746" s="1">
        <f t="shared" si="70"/>
        <v>1.0758716035083528E-2</v>
      </c>
      <c r="N746" s="18"/>
      <c r="O746" s="18"/>
      <c r="P746" s="18"/>
      <c r="Q746" s="18"/>
    </row>
    <row r="747" spans="1:17" ht="16" customHeight="1" x14ac:dyDescent="0.35">
      <c r="A747" s="23">
        <v>39630</v>
      </c>
      <c r="B747" s="1">
        <v>744</v>
      </c>
      <c r="C747" s="18">
        <v>1284.9100000000001</v>
      </c>
      <c r="D747" s="1">
        <f t="shared" si="66"/>
        <v>3.8359375000000641E-3</v>
      </c>
      <c r="E747" s="1">
        <f t="shared" si="71"/>
        <v>1.4002519472910315E-4</v>
      </c>
      <c r="F747" s="1"/>
      <c r="G747" s="1"/>
      <c r="H747" s="1">
        <f t="shared" si="67"/>
        <v>8.7686041253427653</v>
      </c>
      <c r="J747" s="1">
        <f t="shared" si="68"/>
        <v>1.1833224189928253</v>
      </c>
      <c r="L747" s="1">
        <f t="shared" si="69"/>
        <v>1.4714416503906742E-5</v>
      </c>
      <c r="M747" s="1">
        <f t="shared" si="70"/>
        <v>0.10508406385274939</v>
      </c>
      <c r="N747" s="18"/>
      <c r="O747" s="18"/>
      <c r="P747" s="18"/>
      <c r="Q747" s="18"/>
    </row>
    <row r="748" spans="1:17" ht="16" customHeight="1" x14ac:dyDescent="0.35">
      <c r="A748" s="23">
        <v>39631</v>
      </c>
      <c r="B748" s="1">
        <v>745</v>
      </c>
      <c r="C748" s="18">
        <v>1261.52</v>
      </c>
      <c r="D748" s="1">
        <f t="shared" si="66"/>
        <v>-1.8203609591333322E-2</v>
      </c>
      <c r="E748" s="1">
        <f t="shared" si="71"/>
        <v>1.3218612232576764E-4</v>
      </c>
      <c r="F748" s="1"/>
      <c r="G748" s="1"/>
      <c r="H748" s="1">
        <f t="shared" si="67"/>
        <v>6.4244449099424248</v>
      </c>
      <c r="J748" s="1">
        <f t="shared" si="68"/>
        <v>1.1497222374372327</v>
      </c>
      <c r="L748" s="1">
        <f t="shared" si="69"/>
        <v>3.3137140215368249E-4</v>
      </c>
      <c r="M748" s="1">
        <f t="shared" si="70"/>
        <v>2.5068547009574149</v>
      </c>
      <c r="N748" s="18"/>
      <c r="O748" s="18"/>
      <c r="P748" s="18"/>
      <c r="Q748" s="18"/>
    </row>
    <row r="749" spans="1:17" ht="16" customHeight="1" x14ac:dyDescent="0.35">
      <c r="A749" s="23">
        <v>39632</v>
      </c>
      <c r="B749" s="1">
        <v>746</v>
      </c>
      <c r="C749" s="18">
        <v>1262.9000000000001</v>
      </c>
      <c r="D749" s="1">
        <f t="shared" si="66"/>
        <v>1.0939184475871244E-3</v>
      </c>
      <c r="E749" s="1">
        <f t="shared" si="71"/>
        <v>1.446465654924649E-4</v>
      </c>
      <c r="F749" s="1"/>
      <c r="G749" s="1"/>
      <c r="H749" s="1">
        <f t="shared" si="67"/>
        <v>8.8329442943592031</v>
      </c>
      <c r="J749" s="1">
        <f t="shared" si="68"/>
        <v>1.202691005588987</v>
      </c>
      <c r="L749" s="1">
        <f t="shared" si="69"/>
        <v>1.1966575699714242E-6</v>
      </c>
      <c r="M749" s="1">
        <f t="shared" si="70"/>
        <v>8.2729760357411457E-3</v>
      </c>
      <c r="N749" s="18"/>
      <c r="O749" s="18"/>
      <c r="P749" s="18"/>
      <c r="Q749" s="18"/>
    </row>
    <row r="750" spans="1:17" ht="16" customHeight="1" x14ac:dyDescent="0.35">
      <c r="A750" s="23">
        <v>39636</v>
      </c>
      <c r="B750" s="1">
        <v>747</v>
      </c>
      <c r="C750" s="18">
        <v>1252.31</v>
      </c>
      <c r="D750" s="1">
        <f t="shared" si="66"/>
        <v>-8.3854620318316135E-3</v>
      </c>
      <c r="E750" s="1">
        <f t="shared" si="71"/>
        <v>1.3567276267691325E-4</v>
      </c>
      <c r="F750" s="1"/>
      <c r="G750" s="1"/>
      <c r="H750" s="1">
        <f t="shared" si="67"/>
        <v>8.3869884576778126</v>
      </c>
      <c r="J750" s="1">
        <f t="shared" si="68"/>
        <v>1.1647865155336974</v>
      </c>
      <c r="L750" s="1">
        <f t="shared" si="69"/>
        <v>7.0315973487289566E-5</v>
      </c>
      <c r="M750" s="1">
        <f t="shared" si="70"/>
        <v>0.5182762707850046</v>
      </c>
      <c r="N750" s="18"/>
      <c r="O750" s="18"/>
      <c r="P750" s="18"/>
      <c r="Q750" s="18"/>
    </row>
    <row r="751" spans="1:17" ht="16" customHeight="1" x14ac:dyDescent="0.35">
      <c r="A751" s="23">
        <v>39637</v>
      </c>
      <c r="B751" s="1">
        <v>748</v>
      </c>
      <c r="C751" s="18">
        <v>1273.7</v>
      </c>
      <c r="D751" s="1">
        <f t="shared" si="66"/>
        <v>1.7080435355463185E-2</v>
      </c>
      <c r="E751" s="1">
        <f t="shared" si="71"/>
        <v>1.3158423486020563E-4</v>
      </c>
      <c r="F751" s="1"/>
      <c r="G751" s="1"/>
      <c r="H751" s="1">
        <f t="shared" si="67"/>
        <v>6.7187187712760084</v>
      </c>
      <c r="J751" s="1">
        <f t="shared" si="68"/>
        <v>1.1471017167636253</v>
      </c>
      <c r="L751" s="1">
        <f t="shared" si="69"/>
        <v>2.9174127193215679E-4</v>
      </c>
      <c r="M751" s="1">
        <f t="shared" si="70"/>
        <v>2.2171445708682436</v>
      </c>
      <c r="N751" s="18"/>
      <c r="O751" s="18"/>
      <c r="P751" s="18"/>
      <c r="Q751" s="18"/>
    </row>
    <row r="752" spans="1:17" ht="16" customHeight="1" x14ac:dyDescent="0.35">
      <c r="A752" s="23">
        <v>39638</v>
      </c>
      <c r="B752" s="1">
        <v>749</v>
      </c>
      <c r="C752" s="18">
        <v>1244.69</v>
      </c>
      <c r="D752" s="1">
        <f t="shared" si="66"/>
        <v>-2.2776163931852077E-2</v>
      </c>
      <c r="E752" s="1">
        <f t="shared" si="71"/>
        <v>1.4160318636056646E-4</v>
      </c>
      <c r="F752" s="1"/>
      <c r="G752" s="1"/>
      <c r="H752" s="1">
        <f t="shared" si="67"/>
        <v>5.1990498798115024</v>
      </c>
      <c r="J752" s="1">
        <f t="shared" si="68"/>
        <v>1.1899713709185042</v>
      </c>
      <c r="L752" s="1">
        <f t="shared" si="69"/>
        <v>5.187536434505995E-4</v>
      </c>
      <c r="M752" s="1">
        <f t="shared" si="70"/>
        <v>3.6634319945999576</v>
      </c>
      <c r="N752" s="18"/>
      <c r="O752" s="18"/>
      <c r="P752" s="18"/>
      <c r="Q752" s="18"/>
    </row>
    <row r="753" spans="1:17" ht="16" customHeight="1" x14ac:dyDescent="0.35">
      <c r="A753" s="23">
        <v>39639</v>
      </c>
      <c r="B753" s="1">
        <v>750</v>
      </c>
      <c r="C753" s="18">
        <v>1253.3900000000001</v>
      </c>
      <c r="D753" s="1">
        <f t="shared" si="66"/>
        <v>6.9896922125188164E-3</v>
      </c>
      <c r="E753" s="1">
        <f t="shared" si="71"/>
        <v>1.6519660571326329E-4</v>
      </c>
      <c r="F753" s="1"/>
      <c r="G753" s="1"/>
      <c r="H753" s="1">
        <f t="shared" si="67"/>
        <v>8.4126308957765392</v>
      </c>
      <c r="J753" s="1">
        <f t="shared" si="68"/>
        <v>1.2852883167338887</v>
      </c>
      <c r="L753" s="1">
        <f t="shared" si="69"/>
        <v>4.8855797225746185E-5</v>
      </c>
      <c r="M753" s="1">
        <f t="shared" si="70"/>
        <v>0.29574334784182349</v>
      </c>
      <c r="O753" s="18"/>
      <c r="P753" s="18"/>
      <c r="Q753" s="18"/>
    </row>
    <row r="754" spans="1:17" ht="16" customHeight="1" x14ac:dyDescent="0.35">
      <c r="A754" s="23">
        <v>39640</v>
      </c>
      <c r="B754" s="1">
        <v>751</v>
      </c>
      <c r="C754" s="18">
        <v>1239.49</v>
      </c>
      <c r="D754" s="1">
        <f t="shared" si="66"/>
        <v>-1.1089924125770981E-2</v>
      </c>
      <c r="E754" s="1">
        <f t="shared" si="71"/>
        <v>1.5791866813987058E-4</v>
      </c>
      <c r="F754" s="1"/>
      <c r="G754" s="1"/>
      <c r="H754" s="1">
        <f t="shared" si="67"/>
        <v>7.9746344791327699</v>
      </c>
      <c r="J754" s="1">
        <f t="shared" si="68"/>
        <v>1.2566569465843516</v>
      </c>
      <c r="L754" s="1">
        <f t="shared" si="69"/>
        <v>1.2298641711535726E-4</v>
      </c>
      <c r="M754" s="1">
        <f t="shared" si="70"/>
        <v>0.77879593694664784</v>
      </c>
      <c r="O754" s="18"/>
      <c r="P754" s="18"/>
      <c r="Q754" s="18"/>
    </row>
    <row r="755" spans="1:17" ht="16" customHeight="1" x14ac:dyDescent="0.35">
      <c r="A755" s="23">
        <v>39643</v>
      </c>
      <c r="B755" s="1">
        <v>752</v>
      </c>
      <c r="C755" s="18">
        <v>1228.3</v>
      </c>
      <c r="D755" s="1">
        <f t="shared" si="66"/>
        <v>-9.0279066390209321E-3</v>
      </c>
      <c r="E755" s="1">
        <f t="shared" si="71"/>
        <v>1.557334096260296E-4</v>
      </c>
      <c r="F755" s="1"/>
      <c r="G755" s="1"/>
      <c r="H755" s="1">
        <f t="shared" si="67"/>
        <v>8.2440148073630315</v>
      </c>
      <c r="J755" s="1">
        <f t="shared" si="68"/>
        <v>1.247931927734961</v>
      </c>
      <c r="L755" s="1">
        <f t="shared" si="69"/>
        <v>8.1503098282878223E-5</v>
      </c>
      <c r="M755" s="1">
        <f t="shared" si="70"/>
        <v>0.5233501178622858</v>
      </c>
      <c r="O755" s="18"/>
      <c r="P755" s="18"/>
      <c r="Q755" s="18"/>
    </row>
    <row r="756" spans="1:17" ht="16" customHeight="1" x14ac:dyDescent="0.35">
      <c r="A756" s="23">
        <v>39644</v>
      </c>
      <c r="B756" s="1">
        <v>753</v>
      </c>
      <c r="C756" s="18">
        <v>1214.9100000000001</v>
      </c>
      <c r="D756" s="1">
        <f t="shared" si="66"/>
        <v>-1.0901245624033114E-2</v>
      </c>
      <c r="E756" s="1">
        <f t="shared" si="71"/>
        <v>1.5108978045555733E-4</v>
      </c>
      <c r="F756" s="1"/>
      <c r="G756" s="1"/>
      <c r="H756" s="1">
        <f t="shared" si="67"/>
        <v>8.0111029423036477</v>
      </c>
      <c r="J756" s="1">
        <f t="shared" si="68"/>
        <v>1.22918582995232</v>
      </c>
      <c r="L756" s="1">
        <f t="shared" si="69"/>
        <v>1.1883715615550111E-4</v>
      </c>
      <c r="M756" s="1">
        <f t="shared" si="70"/>
        <v>0.78653338298056996</v>
      </c>
      <c r="O756" s="18"/>
      <c r="P756" s="18"/>
      <c r="Q756" s="18"/>
    </row>
    <row r="757" spans="1:17" ht="16" customHeight="1" x14ac:dyDescent="0.35">
      <c r="A757" s="23">
        <v>39645</v>
      </c>
      <c r="B757" s="1">
        <v>754</v>
      </c>
      <c r="C757" s="18">
        <v>1245.3599999999999</v>
      </c>
      <c r="D757" s="1">
        <f t="shared" si="66"/>
        <v>2.5063584956910238E-2</v>
      </c>
      <c r="E757" s="1">
        <f t="shared" si="71"/>
        <v>1.4907215148008839E-4</v>
      </c>
      <c r="F757" s="1"/>
      <c r="G757" s="1"/>
      <c r="H757" s="1">
        <f t="shared" si="67"/>
        <v>4.5971254477147712</v>
      </c>
      <c r="J757" s="1">
        <f t="shared" si="68"/>
        <v>1.2209510697816206</v>
      </c>
      <c r="L757" s="1">
        <f t="shared" si="69"/>
        <v>6.2818329089225715E-4</v>
      </c>
      <c r="M757" s="1">
        <f t="shared" si="70"/>
        <v>4.2139546833880894</v>
      </c>
      <c r="O757" s="18"/>
      <c r="P757" s="18"/>
      <c r="Q757" s="18"/>
    </row>
    <row r="758" spans="1:17" ht="16" customHeight="1" x14ac:dyDescent="0.35">
      <c r="A758" s="23">
        <v>39646</v>
      </c>
      <c r="B758" s="1">
        <v>755</v>
      </c>
      <c r="C758" s="18">
        <v>1260.32</v>
      </c>
      <c r="D758" s="1">
        <f t="shared" si="66"/>
        <v>1.2012590736815088E-2</v>
      </c>
      <c r="E758" s="1">
        <f t="shared" si="71"/>
        <v>1.7904393015938941E-4</v>
      </c>
      <c r="F758" s="1"/>
      <c r="G758" s="1"/>
      <c r="H758" s="1">
        <f t="shared" si="67"/>
        <v>7.8219188582329489</v>
      </c>
      <c r="J758" s="1">
        <f t="shared" si="68"/>
        <v>1.3380729806680554</v>
      </c>
      <c r="L758" s="1">
        <f t="shared" si="69"/>
        <v>1.4430233621021566E-4</v>
      </c>
      <c r="M758" s="1">
        <f t="shared" si="70"/>
        <v>0.80596050411624731</v>
      </c>
      <c r="O758" s="18"/>
      <c r="P758" s="18"/>
      <c r="Q758" s="18"/>
    </row>
    <row r="759" spans="1:17" ht="16" customHeight="1" x14ac:dyDescent="0.35">
      <c r="A759" s="23">
        <v>39647</v>
      </c>
      <c r="B759" s="1">
        <v>756</v>
      </c>
      <c r="C759" s="18">
        <v>1260.68</v>
      </c>
      <c r="D759" s="1">
        <f t="shared" si="66"/>
        <v>2.856417417799665E-4</v>
      </c>
      <c r="E759" s="1">
        <f t="shared" si="71"/>
        <v>1.7687059858941521E-4</v>
      </c>
      <c r="F759" s="1"/>
      <c r="G759" s="1"/>
      <c r="H759" s="1">
        <f t="shared" si="67"/>
        <v>8.6396308696674708</v>
      </c>
      <c r="J759" s="1">
        <f t="shared" si="68"/>
        <v>1.3299270603661513</v>
      </c>
      <c r="L759" s="1">
        <f t="shared" si="69"/>
        <v>8.1591204647093061E-8</v>
      </c>
      <c r="M759" s="1">
        <f t="shared" si="70"/>
        <v>4.6130450904673917E-4</v>
      </c>
      <c r="O759" s="18"/>
      <c r="P759" s="18"/>
      <c r="Q759" s="18"/>
    </row>
    <row r="760" spans="1:17" ht="16" customHeight="1" x14ac:dyDescent="0.35">
      <c r="A760" s="23">
        <v>39650</v>
      </c>
      <c r="B760" s="1">
        <v>757</v>
      </c>
      <c r="C760" s="18">
        <v>1260</v>
      </c>
      <c r="D760" s="1">
        <f t="shared" si="66"/>
        <v>-5.3939143954061589E-4</v>
      </c>
      <c r="E760" s="1">
        <f t="shared" si="71"/>
        <v>1.6581120011921756E-4</v>
      </c>
      <c r="F760" s="1"/>
      <c r="G760" s="1"/>
      <c r="H760" s="1">
        <f t="shared" si="67"/>
        <v>8.7029061004649435</v>
      </c>
      <c r="J760" s="1">
        <f t="shared" si="68"/>
        <v>1.2876769785905842</v>
      </c>
      <c r="L760" s="1">
        <f t="shared" si="69"/>
        <v>2.909431250496979E-7</v>
      </c>
      <c r="M760" s="1">
        <f t="shared" si="70"/>
        <v>1.754665094037743E-3</v>
      </c>
      <c r="O760" s="18"/>
      <c r="P760" s="18"/>
      <c r="Q760" s="18"/>
    </row>
    <row r="761" spans="1:17" ht="16" customHeight="1" x14ac:dyDescent="0.35">
      <c r="A761" s="23">
        <v>39651</v>
      </c>
      <c r="B761" s="1">
        <v>758</v>
      </c>
      <c r="C761" s="18">
        <v>1277</v>
      </c>
      <c r="D761" s="1">
        <f t="shared" si="66"/>
        <v>1.3492063492063493E-2</v>
      </c>
      <c r="E761" s="1">
        <f t="shared" si="71"/>
        <v>1.5545674141125078E-4</v>
      </c>
      <c r="F761" s="1"/>
      <c r="G761" s="1"/>
      <c r="H761" s="1">
        <f t="shared" si="67"/>
        <v>7.598169216424207</v>
      </c>
      <c r="J761" s="1">
        <f t="shared" si="68"/>
        <v>1.2468229281307381</v>
      </c>
      <c r="L761" s="1">
        <f t="shared" si="69"/>
        <v>1.8203577727387253E-4</v>
      </c>
      <c r="M761" s="1">
        <f t="shared" si="70"/>
        <v>1.1709738389042172</v>
      </c>
      <c r="O761" s="18"/>
      <c r="P761" s="18"/>
      <c r="Q761" s="18"/>
    </row>
    <row r="762" spans="1:17" ht="16" customHeight="1" x14ac:dyDescent="0.35">
      <c r="A762" s="23">
        <v>39652</v>
      </c>
      <c r="B762" s="1">
        <v>759</v>
      </c>
      <c r="C762" s="18">
        <v>1282.19</v>
      </c>
      <c r="D762" s="1">
        <f t="shared" si="66"/>
        <v>4.0642129992169576E-3</v>
      </c>
      <c r="E762" s="1">
        <f t="shared" si="71"/>
        <v>1.5711944744092291E-4</v>
      </c>
      <c r="F762" s="1"/>
      <c r="G762" s="1"/>
      <c r="H762" s="1">
        <f t="shared" si="67"/>
        <v>8.653375122516735</v>
      </c>
      <c r="J762" s="1">
        <f t="shared" si="68"/>
        <v>1.2534729651688659</v>
      </c>
      <c r="L762" s="1">
        <f t="shared" si="69"/>
        <v>1.6517827303004099E-5</v>
      </c>
      <c r="M762" s="1">
        <f t="shared" si="70"/>
        <v>0.10512910764413692</v>
      </c>
    </row>
    <row r="763" spans="1:17" ht="16" customHeight="1" x14ac:dyDescent="0.35">
      <c r="A763" s="23">
        <v>39653</v>
      </c>
      <c r="B763" s="1">
        <v>760</v>
      </c>
      <c r="C763" s="18">
        <v>1252.54</v>
      </c>
      <c r="D763" s="1">
        <f t="shared" si="66"/>
        <v>-2.3124497929324118E-2</v>
      </c>
      <c r="E763" s="1">
        <f t="shared" si="71"/>
        <v>1.483238251018239E-4</v>
      </c>
      <c r="F763" s="1"/>
      <c r="G763" s="1"/>
      <c r="H763" s="1">
        <f t="shared" si="67"/>
        <v>5.2108765957048142</v>
      </c>
      <c r="J763" s="1">
        <f t="shared" si="68"/>
        <v>1.2178826918132299</v>
      </c>
      <c r="L763" s="1">
        <f t="shared" si="69"/>
        <v>5.3474240448331549E-4</v>
      </c>
      <c r="M763" s="1">
        <f t="shared" si="70"/>
        <v>3.6052360712529921</v>
      </c>
    </row>
    <row r="764" spans="1:17" ht="16" customHeight="1" x14ac:dyDescent="0.35">
      <c r="A764" s="23">
        <v>39654</v>
      </c>
      <c r="B764" s="1">
        <v>761</v>
      </c>
      <c r="C764" s="18">
        <v>1257.76</v>
      </c>
      <c r="D764" s="1">
        <f t="shared" si="66"/>
        <v>4.1675315758379194E-3</v>
      </c>
      <c r="E764" s="1">
        <f t="shared" si="71"/>
        <v>1.7249703082816486E-4</v>
      </c>
      <c r="F764" s="1"/>
      <c r="G764" s="1"/>
      <c r="H764" s="1">
        <f t="shared" si="67"/>
        <v>8.5644428913645676</v>
      </c>
      <c r="J764" s="1">
        <f t="shared" si="68"/>
        <v>1.3133812501637323</v>
      </c>
      <c r="L764" s="1">
        <f t="shared" si="69"/>
        <v>1.736831943560609E-5</v>
      </c>
      <c r="M764" s="1">
        <f t="shared" si="70"/>
        <v>0.10068764286677934</v>
      </c>
    </row>
    <row r="765" spans="1:17" ht="16" customHeight="1" x14ac:dyDescent="0.35">
      <c r="A765" s="23">
        <v>39657</v>
      </c>
      <c r="B765" s="1">
        <v>762</v>
      </c>
      <c r="C765" s="18">
        <v>1234.3699999999999</v>
      </c>
      <c r="D765" s="1">
        <f t="shared" si="66"/>
        <v>-1.8596552601450277E-2</v>
      </c>
      <c r="E765" s="1">
        <f t="shared" si="71"/>
        <v>1.6279263654009327E-4</v>
      </c>
      <c r="F765" s="1"/>
      <c r="G765" s="1"/>
      <c r="H765" s="1">
        <f t="shared" si="67"/>
        <v>6.5986634868019864</v>
      </c>
      <c r="J765" s="1">
        <f t="shared" si="68"/>
        <v>1.2759021770500012</v>
      </c>
      <c r="L765" s="1">
        <f t="shared" si="69"/>
        <v>3.4583176865850707E-4</v>
      </c>
      <c r="M765" s="1">
        <f t="shared" si="70"/>
        <v>2.1243698487144664</v>
      </c>
    </row>
    <row r="766" spans="1:17" ht="16" customHeight="1" x14ac:dyDescent="0.35">
      <c r="A766" s="23">
        <v>39658</v>
      </c>
      <c r="B766" s="1">
        <v>763</v>
      </c>
      <c r="C766" s="18">
        <v>1263.2</v>
      </c>
      <c r="D766" s="1">
        <f t="shared" si="66"/>
        <v>2.3356043973849137E-2</v>
      </c>
      <c r="E766" s="1">
        <f t="shared" si="71"/>
        <v>1.7424302436500449E-4</v>
      </c>
      <c r="F766" s="1"/>
      <c r="G766" s="1"/>
      <c r="H766" s="1">
        <f t="shared" si="67"/>
        <v>5.5243471809752762</v>
      </c>
      <c r="J766" s="1">
        <f t="shared" si="68"/>
        <v>1.3200114558783362</v>
      </c>
      <c r="L766" s="1">
        <f t="shared" si="69"/>
        <v>5.455047901083746E-4</v>
      </c>
      <c r="M766" s="1">
        <f t="shared" si="70"/>
        <v>3.1307123604882485</v>
      </c>
    </row>
    <row r="767" spans="1:17" ht="16" customHeight="1" x14ac:dyDescent="0.35">
      <c r="A767" s="23">
        <v>39659</v>
      </c>
      <c r="B767" s="1">
        <v>764</v>
      </c>
      <c r="C767" s="18">
        <v>1284.26</v>
      </c>
      <c r="D767" s="1">
        <f t="shared" si="66"/>
        <v>1.6671944268524339E-2</v>
      </c>
      <c r="E767" s="1">
        <f t="shared" si="71"/>
        <v>1.9746806456882692E-4</v>
      </c>
      <c r="F767" s="1"/>
      <c r="G767" s="1"/>
      <c r="H767" s="1">
        <f t="shared" si="67"/>
        <v>7.122345443917923</v>
      </c>
      <c r="J767" s="1">
        <f t="shared" si="68"/>
        <v>1.4052333064969209</v>
      </c>
      <c r="L767" s="1">
        <f t="shared" si="69"/>
        <v>2.7795372569278158E-4</v>
      </c>
      <c r="M767" s="1">
        <f t="shared" si="70"/>
        <v>1.407588241165455</v>
      </c>
    </row>
    <row r="768" spans="1:17" ht="16" customHeight="1" x14ac:dyDescent="0.35">
      <c r="A768" s="23">
        <v>39660</v>
      </c>
      <c r="B768" s="1">
        <v>765</v>
      </c>
      <c r="C768" s="18">
        <v>1267.3800000000001</v>
      </c>
      <c r="D768" s="1">
        <f t="shared" si="66"/>
        <v>-1.3143755937271177E-2</v>
      </c>
      <c r="E768" s="1">
        <f t="shared" si="71"/>
        <v>2.0250300995754004E-4</v>
      </c>
      <c r="F768" s="1"/>
      <c r="G768" s="1"/>
      <c r="H768" s="1">
        <f t="shared" si="67"/>
        <v>7.6516409813716644</v>
      </c>
      <c r="J768" s="1">
        <f t="shared" si="68"/>
        <v>1.4230355229492342</v>
      </c>
      <c r="L768" s="1">
        <f t="shared" si="69"/>
        <v>1.7275832013855132E-4</v>
      </c>
      <c r="M768" s="1">
        <f t="shared" si="70"/>
        <v>0.85311482616863099</v>
      </c>
    </row>
    <row r="769" spans="1:13" ht="16" customHeight="1" x14ac:dyDescent="0.35">
      <c r="A769" s="23">
        <v>39661</v>
      </c>
      <c r="B769" s="1">
        <v>766</v>
      </c>
      <c r="C769" s="18">
        <v>1260.31</v>
      </c>
      <c r="D769" s="1">
        <f t="shared" si="66"/>
        <v>-5.5784374063028953E-3</v>
      </c>
      <c r="E769" s="1">
        <f t="shared" si="71"/>
        <v>2.0064226996048426E-4</v>
      </c>
      <c r="F769" s="1"/>
      <c r="G769" s="1"/>
      <c r="H769" s="1">
        <f t="shared" si="67"/>
        <v>8.3588902374206828</v>
      </c>
      <c r="J769" s="1">
        <f t="shared" si="68"/>
        <v>1.4164825094595566</v>
      </c>
      <c r="L769" s="1">
        <f t="shared" si="69"/>
        <v>3.1118963896039377E-5</v>
      </c>
      <c r="M769" s="1">
        <f t="shared" si="70"/>
        <v>0.15509674956412794</v>
      </c>
    </row>
    <row r="770" spans="1:13" ht="16" customHeight="1" x14ac:dyDescent="0.35">
      <c r="A770" s="23">
        <v>39664</v>
      </c>
      <c r="B770" s="1">
        <v>767</v>
      </c>
      <c r="C770" s="18">
        <v>1249.01</v>
      </c>
      <c r="D770" s="1">
        <f t="shared" si="66"/>
        <v>-8.9660480358006792E-3</v>
      </c>
      <c r="E770" s="1">
        <f t="shared" si="71"/>
        <v>1.9003739231856422E-4</v>
      </c>
      <c r="F770" s="1"/>
      <c r="G770" s="1"/>
      <c r="H770" s="1">
        <f t="shared" si="67"/>
        <v>8.1452676003161297</v>
      </c>
      <c r="J770" s="1">
        <f t="shared" si="68"/>
        <v>1.3785405047315955</v>
      </c>
      <c r="L770" s="1">
        <f t="shared" si="69"/>
        <v>8.0390017380285221E-5</v>
      </c>
      <c r="M770" s="1">
        <f t="shared" si="70"/>
        <v>0.42302210317391387</v>
      </c>
    </row>
    <row r="771" spans="1:13" ht="16" customHeight="1" x14ac:dyDescent="0.35">
      <c r="A771" s="23">
        <v>39665</v>
      </c>
      <c r="B771" s="1">
        <v>768</v>
      </c>
      <c r="C771" s="18">
        <v>1284.8800000000001</v>
      </c>
      <c r="D771" s="1">
        <f t="shared" si="66"/>
        <v>2.8718745246235113E-2</v>
      </c>
      <c r="E771" s="1">
        <f t="shared" si="71"/>
        <v>1.831781761908647E-4</v>
      </c>
      <c r="F771" s="1"/>
      <c r="G771" s="1"/>
      <c r="H771" s="1">
        <f t="shared" si="67"/>
        <v>4.1025152613202307</v>
      </c>
      <c r="J771" s="1">
        <f t="shared" si="68"/>
        <v>1.3534333237764788</v>
      </c>
      <c r="L771" s="1">
        <f t="shared" si="69"/>
        <v>8.2476632851815192E-4</v>
      </c>
      <c r="M771" s="1">
        <f t="shared" si="70"/>
        <v>4.5025359770957474</v>
      </c>
    </row>
    <row r="772" spans="1:13" ht="16" customHeight="1" x14ac:dyDescent="0.35">
      <c r="A772" s="23">
        <v>39666</v>
      </c>
      <c r="B772" s="1">
        <v>769</v>
      </c>
      <c r="C772" s="18">
        <v>1289.19</v>
      </c>
      <c r="D772" s="1">
        <f t="shared" ref="D772:D835" si="72">(C772-C771)/C771</f>
        <v>3.3543988543676801E-3</v>
      </c>
      <c r="E772" s="1">
        <f t="shared" si="71"/>
        <v>2.233140372113541E-4</v>
      </c>
      <c r="F772" s="1"/>
      <c r="G772" s="1"/>
      <c r="H772" s="1">
        <f t="shared" si="67"/>
        <v>8.3565451328408571</v>
      </c>
      <c r="J772" s="1">
        <f t="shared" si="68"/>
        <v>1.4943695567407485</v>
      </c>
      <c r="L772" s="1">
        <f t="shared" si="69"/>
        <v>1.1251991674183205E-5</v>
      </c>
      <c r="M772" s="1">
        <f t="shared" si="70"/>
        <v>5.0386405685433164E-2</v>
      </c>
    </row>
    <row r="773" spans="1:13" ht="16" customHeight="1" x14ac:dyDescent="0.35">
      <c r="A773" s="23">
        <v>39667</v>
      </c>
      <c r="B773" s="1">
        <v>770</v>
      </c>
      <c r="C773" s="18">
        <v>1266.07</v>
      </c>
      <c r="D773" s="1">
        <f t="shared" si="72"/>
        <v>-1.7933741341462559E-2</v>
      </c>
      <c r="E773" s="1">
        <f t="shared" si="71"/>
        <v>2.1004806159050318E-4</v>
      </c>
      <c r="F773" s="1"/>
      <c r="G773" s="1"/>
      <c r="H773" s="1">
        <f t="shared" ref="H773:H836" si="73">-LN(E773)-D773*D773/E773</f>
        <v>6.9370051978325513</v>
      </c>
      <c r="J773" s="1">
        <f t="shared" ref="J773:J836" si="74">SQRT(E773)*100</f>
        <v>1.4493034933736384</v>
      </c>
      <c r="L773" s="1">
        <f t="shared" ref="L773:L836" si="75">D773*D773</f>
        <v>3.2161907850248331E-4</v>
      </c>
      <c r="M773" s="1">
        <f t="shared" ref="M773:M836" si="76">L773/E773</f>
        <v>1.5311689908831063</v>
      </c>
    </row>
    <row r="774" spans="1:13" ht="16" customHeight="1" x14ac:dyDescent="0.35">
      <c r="A774" s="23">
        <v>39668</v>
      </c>
      <c r="B774" s="1">
        <v>771</v>
      </c>
      <c r="C774" s="18">
        <v>1296.32</v>
      </c>
      <c r="D774" s="1">
        <f t="shared" si="72"/>
        <v>2.3892833729572616E-2</v>
      </c>
      <c r="E774" s="1">
        <f t="shared" ref="E774:E837" si="77">$D$1283*E773+(1-$D$1283)*D773*D773</f>
        <v>2.1702761508202338E-4</v>
      </c>
      <c r="F774" s="1"/>
      <c r="G774" s="1"/>
      <c r="H774" s="1">
        <f t="shared" si="73"/>
        <v>5.8050948703753384</v>
      </c>
      <c r="J774" s="1">
        <f t="shared" si="74"/>
        <v>1.4731857149796945</v>
      </c>
      <c r="L774" s="1">
        <f t="shared" si="75"/>
        <v>5.7086750362900294E-4</v>
      </c>
      <c r="M774" s="1">
        <f t="shared" si="76"/>
        <v>2.6303910837026403</v>
      </c>
    </row>
    <row r="775" spans="1:13" ht="16" customHeight="1" x14ac:dyDescent="0.35">
      <c r="A775" s="23">
        <v>39671</v>
      </c>
      <c r="B775" s="1">
        <v>772</v>
      </c>
      <c r="C775" s="18">
        <v>1305.32</v>
      </c>
      <c r="D775" s="1">
        <f t="shared" si="72"/>
        <v>6.9427301900765251E-3</v>
      </c>
      <c r="E775" s="1">
        <f t="shared" si="77"/>
        <v>2.3916279407295719E-4</v>
      </c>
      <c r="F775" s="1"/>
      <c r="G775" s="1"/>
      <c r="H775" s="1">
        <f t="shared" si="73"/>
        <v>8.1368234445320287</v>
      </c>
      <c r="J775" s="1">
        <f t="shared" si="74"/>
        <v>1.5464889074059252</v>
      </c>
      <c r="L775" s="1">
        <f t="shared" si="75"/>
        <v>4.8201502492200025E-5</v>
      </c>
      <c r="M775" s="1">
        <f t="shared" si="76"/>
        <v>0.20154264662711727</v>
      </c>
    </row>
    <row r="776" spans="1:13" ht="16" customHeight="1" x14ac:dyDescent="0.35">
      <c r="A776" s="23">
        <v>39672</v>
      </c>
      <c r="B776" s="1">
        <v>773</v>
      </c>
      <c r="C776" s="18">
        <v>1289.5899999999999</v>
      </c>
      <c r="D776" s="1">
        <f t="shared" si="72"/>
        <v>-1.2050684889529019E-2</v>
      </c>
      <c r="E776" s="1">
        <f t="shared" si="77"/>
        <v>2.2721681933608479E-4</v>
      </c>
      <c r="F776" s="1"/>
      <c r="G776" s="1"/>
      <c r="H776" s="1">
        <f t="shared" si="73"/>
        <v>7.7504849968569953</v>
      </c>
      <c r="J776" s="1">
        <f t="shared" si="74"/>
        <v>1.5073712858353274</v>
      </c>
      <c r="L776" s="1">
        <f t="shared" si="75"/>
        <v>1.4521900630672303E-4</v>
      </c>
      <c r="M776" s="1">
        <f t="shared" si="76"/>
        <v>0.63912084823229676</v>
      </c>
    </row>
    <row r="777" spans="1:13" ht="16" customHeight="1" x14ac:dyDescent="0.35">
      <c r="A777" s="23">
        <v>39673</v>
      </c>
      <c r="B777" s="1">
        <v>774</v>
      </c>
      <c r="C777" s="18">
        <v>1285.83</v>
      </c>
      <c r="D777" s="1">
        <f t="shared" si="72"/>
        <v>-2.9156553633325252E-3</v>
      </c>
      <c r="E777" s="1">
        <f t="shared" si="77"/>
        <v>2.2208727818761966E-4</v>
      </c>
      <c r="F777" s="1"/>
      <c r="G777" s="1"/>
      <c r="H777" s="1">
        <f t="shared" si="73"/>
        <v>8.3741621562583557</v>
      </c>
      <c r="J777" s="1">
        <f t="shared" si="74"/>
        <v>1.4902593002146292</v>
      </c>
      <c r="L777" s="1">
        <f t="shared" si="75"/>
        <v>8.5010461977297191E-6</v>
      </c>
      <c r="M777" s="1">
        <f t="shared" si="76"/>
        <v>3.8277952105604279E-2</v>
      </c>
    </row>
    <row r="778" spans="1:13" ht="16" customHeight="1" x14ac:dyDescent="0.35">
      <c r="A778" s="23">
        <v>39674</v>
      </c>
      <c r="B778" s="1">
        <v>775</v>
      </c>
      <c r="C778" s="18">
        <v>1292.93</v>
      </c>
      <c r="D778" s="1">
        <f t="shared" si="72"/>
        <v>5.5217252669483036E-3</v>
      </c>
      <c r="E778" s="1">
        <f t="shared" si="77"/>
        <v>2.0872595396125951E-4</v>
      </c>
      <c r="F778" s="1"/>
      <c r="G778" s="1"/>
      <c r="H778" s="1">
        <f t="shared" si="73"/>
        <v>8.3284143199691076</v>
      </c>
      <c r="J778" s="1">
        <f t="shared" si="74"/>
        <v>1.4447351105350057</v>
      </c>
      <c r="L778" s="1">
        <f t="shared" si="75"/>
        <v>3.0489449923655314E-5</v>
      </c>
      <c r="M778" s="1">
        <f t="shared" si="76"/>
        <v>0.14607407150389307</v>
      </c>
    </row>
    <row r="779" spans="1:13" ht="16" customHeight="1" x14ac:dyDescent="0.35">
      <c r="A779" s="23">
        <v>39675</v>
      </c>
      <c r="B779" s="1">
        <v>776</v>
      </c>
      <c r="C779" s="18">
        <v>1298.2</v>
      </c>
      <c r="D779" s="1">
        <f t="shared" si="72"/>
        <v>4.07601339593016E-3</v>
      </c>
      <c r="E779" s="1">
        <f t="shared" si="77"/>
        <v>1.9757600437306645E-4</v>
      </c>
      <c r="F779" s="1"/>
      <c r="G779" s="1"/>
      <c r="H779" s="1">
        <f t="shared" si="73"/>
        <v>8.4452986376407253</v>
      </c>
      <c r="J779" s="1">
        <f t="shared" si="74"/>
        <v>1.4056173176688826</v>
      </c>
      <c r="L779" s="1">
        <f t="shared" si="75"/>
        <v>1.6613885203802117E-5</v>
      </c>
      <c r="M779" s="1">
        <f t="shared" si="76"/>
        <v>8.4088577742626527E-2</v>
      </c>
    </row>
    <row r="780" spans="1:13" ht="16" customHeight="1" x14ac:dyDescent="0.35">
      <c r="A780" s="23">
        <v>39678</v>
      </c>
      <c r="B780" s="1">
        <v>777</v>
      </c>
      <c r="C780" s="18">
        <v>1278.5999999999999</v>
      </c>
      <c r="D780" s="1">
        <f t="shared" si="72"/>
        <v>-1.5097827761516049E-2</v>
      </c>
      <c r="E780" s="1">
        <f t="shared" si="77"/>
        <v>1.8625554834749165E-4</v>
      </c>
      <c r="F780" s="1"/>
      <c r="G780" s="1"/>
      <c r="H780" s="1">
        <f t="shared" si="73"/>
        <v>7.3645648018120911</v>
      </c>
      <c r="J780" s="1">
        <f t="shared" si="74"/>
        <v>1.3647547338166359</v>
      </c>
      <c r="L780" s="1">
        <f t="shared" si="75"/>
        <v>2.2794440311640473E-4</v>
      </c>
      <c r="M780" s="1">
        <f t="shared" si="76"/>
        <v>1.2238261095510312</v>
      </c>
    </row>
    <row r="781" spans="1:13" ht="16" customHeight="1" x14ac:dyDescent="0.35">
      <c r="A781" s="23">
        <v>39679</v>
      </c>
      <c r="B781" s="1">
        <v>778</v>
      </c>
      <c r="C781" s="18">
        <v>1266.69</v>
      </c>
      <c r="D781" s="1">
        <f t="shared" si="72"/>
        <v>-9.3148756452368642E-3</v>
      </c>
      <c r="E781" s="1">
        <f t="shared" si="77"/>
        <v>1.8886348004797438E-4</v>
      </c>
      <c r="F781" s="1"/>
      <c r="G781" s="1"/>
      <c r="H781" s="1">
        <f t="shared" si="73"/>
        <v>8.1150701119133704</v>
      </c>
      <c r="J781" s="1">
        <f t="shared" si="74"/>
        <v>1.374276100527017</v>
      </c>
      <c r="L781" s="1">
        <f t="shared" si="75"/>
        <v>8.6766908286226886E-5</v>
      </c>
      <c r="M781" s="1">
        <f t="shared" si="76"/>
        <v>0.4594160197841673</v>
      </c>
    </row>
    <row r="782" spans="1:13" ht="16" customHeight="1" x14ac:dyDescent="0.35">
      <c r="A782" s="23">
        <v>39680</v>
      </c>
      <c r="B782" s="1">
        <v>779</v>
      </c>
      <c r="C782" s="18">
        <v>1274.54</v>
      </c>
      <c r="D782" s="1">
        <f t="shared" si="72"/>
        <v>6.1972542611056442E-3</v>
      </c>
      <c r="E782" s="1">
        <f t="shared" si="77"/>
        <v>1.8247661987913575E-4</v>
      </c>
      <c r="F782" s="1"/>
      <c r="G782" s="1"/>
      <c r="H782" s="1">
        <f t="shared" si="73"/>
        <v>8.3984179214577406</v>
      </c>
      <c r="J782" s="1">
        <f t="shared" si="74"/>
        <v>1.3508390721293775</v>
      </c>
      <c r="L782" s="1">
        <f t="shared" si="75"/>
        <v>3.8405960376792065E-5</v>
      </c>
      <c r="M782" s="1">
        <f t="shared" si="76"/>
        <v>0.21047058194211637</v>
      </c>
    </row>
    <row r="783" spans="1:13" ht="16" customHeight="1" x14ac:dyDescent="0.35">
      <c r="A783" s="23">
        <v>39681</v>
      </c>
      <c r="B783" s="1">
        <v>780</v>
      </c>
      <c r="C783" s="18">
        <v>1277.72</v>
      </c>
      <c r="D783" s="1">
        <f t="shared" si="72"/>
        <v>2.4950178103473127E-3</v>
      </c>
      <c r="E783" s="1">
        <f t="shared" si="77"/>
        <v>1.73463984677034E-4</v>
      </c>
      <c r="F783" s="1"/>
      <c r="G783" s="1"/>
      <c r="H783" s="1">
        <f t="shared" si="73"/>
        <v>8.6236534928899058</v>
      </c>
      <c r="J783" s="1">
        <f t="shared" si="74"/>
        <v>1.3170572678400663</v>
      </c>
      <c r="L783" s="1">
        <f t="shared" si="75"/>
        <v>6.2251138739502987E-6</v>
      </c>
      <c r="M783" s="1">
        <f t="shared" si="76"/>
        <v>3.5887068347591582E-2</v>
      </c>
    </row>
    <row r="784" spans="1:13" ht="16" customHeight="1" x14ac:dyDescent="0.35">
      <c r="A784" s="23">
        <v>39682</v>
      </c>
      <c r="B784" s="1">
        <v>781</v>
      </c>
      <c r="C784" s="18">
        <v>1292.2</v>
      </c>
      <c r="D784" s="1">
        <f t="shared" si="72"/>
        <v>1.13326863475566E-2</v>
      </c>
      <c r="E784" s="1">
        <f t="shared" si="77"/>
        <v>1.630020145620496E-4</v>
      </c>
      <c r="F784" s="1"/>
      <c r="G784" s="1"/>
      <c r="H784" s="1">
        <f t="shared" si="73"/>
        <v>7.9338449760399081</v>
      </c>
      <c r="J784" s="1">
        <f t="shared" si="74"/>
        <v>1.2767224230898806</v>
      </c>
      <c r="L784" s="1">
        <f t="shared" si="75"/>
        <v>1.2842977985209574E-4</v>
      </c>
      <c r="M784" s="1">
        <f t="shared" si="76"/>
        <v>0.78790302191760131</v>
      </c>
    </row>
    <row r="785" spans="1:13" ht="16" customHeight="1" x14ac:dyDescent="0.35">
      <c r="A785" s="23">
        <v>39685</v>
      </c>
      <c r="B785" s="1">
        <v>782</v>
      </c>
      <c r="C785" s="18">
        <v>1266.8399999999999</v>
      </c>
      <c r="D785" s="1">
        <f t="shared" si="72"/>
        <v>-1.9625444977557752E-2</v>
      </c>
      <c r="E785" s="1">
        <f t="shared" si="77"/>
        <v>1.6083927760617982E-4</v>
      </c>
      <c r="F785" s="1"/>
      <c r="G785" s="1"/>
      <c r="H785" s="1">
        <f t="shared" si="73"/>
        <v>6.340428142737963</v>
      </c>
      <c r="J785" s="1">
        <f t="shared" si="74"/>
        <v>1.268224260949852</v>
      </c>
      <c r="L785" s="1">
        <f t="shared" si="75"/>
        <v>3.851580905671468E-4</v>
      </c>
      <c r="M785" s="1">
        <f t="shared" si="76"/>
        <v>2.3946768245889469</v>
      </c>
    </row>
    <row r="786" spans="1:13" ht="16" customHeight="1" x14ac:dyDescent="0.35">
      <c r="A786" s="23">
        <v>39686</v>
      </c>
      <c r="B786" s="1">
        <v>783</v>
      </c>
      <c r="C786" s="18">
        <v>1271.51</v>
      </c>
      <c r="D786" s="1">
        <f t="shared" si="72"/>
        <v>3.6863376590572394E-3</v>
      </c>
      <c r="E786" s="1">
        <f t="shared" si="77"/>
        <v>1.7487200041850785E-4</v>
      </c>
      <c r="F786" s="1"/>
      <c r="G786" s="1"/>
      <c r="H786" s="1">
        <f t="shared" si="73"/>
        <v>8.5737475234169018</v>
      </c>
      <c r="J786" s="1">
        <f t="shared" si="74"/>
        <v>1.3223917740915807</v>
      </c>
      <c r="L786" s="1">
        <f t="shared" si="75"/>
        <v>1.3589085336583608E-5</v>
      </c>
      <c r="M786" s="1">
        <f t="shared" si="76"/>
        <v>7.7708754426448395E-2</v>
      </c>
    </row>
    <row r="787" spans="1:13" ht="16" customHeight="1" x14ac:dyDescent="0.35">
      <c r="A787" s="23">
        <v>39687</v>
      </c>
      <c r="B787" s="1">
        <v>784</v>
      </c>
      <c r="C787" s="18">
        <v>1281.6600000000001</v>
      </c>
      <c r="D787" s="1">
        <f t="shared" si="72"/>
        <v>7.9826348200172162E-3</v>
      </c>
      <c r="E787" s="1">
        <f t="shared" si="77"/>
        <v>1.6478261731312066E-4</v>
      </c>
      <c r="F787" s="1"/>
      <c r="G787" s="1"/>
      <c r="H787" s="1">
        <f t="shared" si="73"/>
        <v>8.3241772301810162</v>
      </c>
      <c r="J787" s="1">
        <f t="shared" si="74"/>
        <v>1.2836768180236047</v>
      </c>
      <c r="L787" s="1">
        <f t="shared" si="75"/>
        <v>6.3722458669751293E-5</v>
      </c>
      <c r="M787" s="1">
        <f t="shared" si="76"/>
        <v>0.38670619333995404</v>
      </c>
    </row>
    <row r="788" spans="1:13" ht="16" customHeight="1" x14ac:dyDescent="0.35">
      <c r="A788" s="23">
        <v>39688</v>
      </c>
      <c r="B788" s="1">
        <v>785</v>
      </c>
      <c r="C788" s="18">
        <v>1300.68</v>
      </c>
      <c r="D788" s="1">
        <f t="shared" si="72"/>
        <v>1.4840129207434093E-2</v>
      </c>
      <c r="E788" s="1">
        <f t="shared" si="77"/>
        <v>1.5846059208976559E-4</v>
      </c>
      <c r="F788" s="1"/>
      <c r="G788" s="1"/>
      <c r="H788" s="1">
        <f t="shared" si="73"/>
        <v>7.3601989209765684</v>
      </c>
      <c r="J788" s="1">
        <f t="shared" si="74"/>
        <v>1.2588113126666982</v>
      </c>
      <c r="L788" s="1">
        <f t="shared" si="75"/>
        <v>2.2022943489333845E-4</v>
      </c>
      <c r="M788" s="1">
        <f t="shared" si="76"/>
        <v>1.3898057049325028</v>
      </c>
    </row>
    <row r="789" spans="1:13" ht="16" customHeight="1" x14ac:dyDescent="0.35">
      <c r="A789" s="23">
        <v>39689</v>
      </c>
      <c r="B789" s="1">
        <v>786</v>
      </c>
      <c r="C789" s="18">
        <v>1282.83</v>
      </c>
      <c r="D789" s="1">
        <f t="shared" si="72"/>
        <v>-1.3723590737152978E-2</v>
      </c>
      <c r="E789" s="1">
        <f t="shared" si="77"/>
        <v>1.623246685711779E-4</v>
      </c>
      <c r="F789" s="1"/>
      <c r="G789" s="1"/>
      <c r="H789" s="1">
        <f t="shared" si="73"/>
        <v>7.565663666029093</v>
      </c>
      <c r="J789" s="1">
        <f t="shared" si="74"/>
        <v>1.274066986351887</v>
      </c>
      <c r="L789" s="1">
        <f t="shared" si="75"/>
        <v>1.8833694272087103E-4</v>
      </c>
      <c r="M789" s="1">
        <f t="shared" si="76"/>
        <v>1.1602484353035163</v>
      </c>
    </row>
    <row r="790" spans="1:13" ht="16" customHeight="1" x14ac:dyDescent="0.35">
      <c r="A790" s="23">
        <v>39693</v>
      </c>
      <c r="B790" s="1">
        <v>787</v>
      </c>
      <c r="C790" s="18">
        <v>1277.58</v>
      </c>
      <c r="D790" s="1">
        <f t="shared" si="72"/>
        <v>-4.0925142068707473E-3</v>
      </c>
      <c r="E790" s="1">
        <f t="shared" si="77"/>
        <v>1.6395191966101159E-4</v>
      </c>
      <c r="F790" s="1"/>
      <c r="G790" s="1"/>
      <c r="H790" s="1">
        <f t="shared" si="73"/>
        <v>8.6137813445283342</v>
      </c>
      <c r="J790" s="1">
        <f t="shared" si="74"/>
        <v>1.2804371115404753</v>
      </c>
      <c r="L790" s="1">
        <f t="shared" si="75"/>
        <v>1.6748672533438902E-5</v>
      </c>
      <c r="M790" s="1">
        <f t="shared" si="76"/>
        <v>0.10215600139399772</v>
      </c>
    </row>
    <row r="791" spans="1:13" ht="16" customHeight="1" x14ac:dyDescent="0.35">
      <c r="A791" s="23">
        <v>39694</v>
      </c>
      <c r="B791" s="1">
        <v>788</v>
      </c>
      <c r="C791" s="18">
        <v>1274.98</v>
      </c>
      <c r="D791" s="1">
        <f t="shared" si="72"/>
        <v>-2.0350976064120517E-3</v>
      </c>
      <c r="E791" s="1">
        <f t="shared" si="77"/>
        <v>1.5474331902359966E-4</v>
      </c>
      <c r="F791" s="1"/>
      <c r="G791" s="1"/>
      <c r="H791" s="1">
        <f t="shared" si="73"/>
        <v>8.7469783542524535</v>
      </c>
      <c r="J791" s="1">
        <f t="shared" si="74"/>
        <v>1.2439586770612585</v>
      </c>
      <c r="L791" s="1">
        <f t="shared" si="75"/>
        <v>4.1416222676240624E-6</v>
      </c>
      <c r="M791" s="1">
        <f t="shared" si="76"/>
        <v>2.6764465786031318E-2</v>
      </c>
    </row>
    <row r="792" spans="1:13" ht="16" customHeight="1" x14ac:dyDescent="0.35">
      <c r="A792" s="23">
        <v>39695</v>
      </c>
      <c r="B792" s="1">
        <v>789</v>
      </c>
      <c r="C792" s="18">
        <v>1236.83</v>
      </c>
      <c r="D792" s="1">
        <f t="shared" si="72"/>
        <v>-2.9922037992752899E-2</v>
      </c>
      <c r="E792" s="1">
        <f t="shared" si="77"/>
        <v>1.4532212140870934E-4</v>
      </c>
      <c r="F792" s="1"/>
      <c r="G792" s="1"/>
      <c r="H792" s="1">
        <f t="shared" si="73"/>
        <v>2.6755662327203797</v>
      </c>
      <c r="J792" s="1">
        <f t="shared" si="74"/>
        <v>1.2054962522078172</v>
      </c>
      <c r="L792" s="1">
        <f t="shared" si="75"/>
        <v>8.9532835763974793E-4</v>
      </c>
      <c r="M792" s="1">
        <f t="shared" si="76"/>
        <v>6.1609915198092455</v>
      </c>
    </row>
    <row r="793" spans="1:13" ht="16" customHeight="1" x14ac:dyDescent="0.35">
      <c r="A793" s="23">
        <v>39696</v>
      </c>
      <c r="B793" s="1">
        <v>790</v>
      </c>
      <c r="C793" s="18">
        <v>1242.31</v>
      </c>
      <c r="D793" s="1">
        <f t="shared" si="72"/>
        <v>4.4306816619907492E-3</v>
      </c>
      <c r="E793" s="1">
        <f t="shared" si="77"/>
        <v>1.9224029773830213E-4</v>
      </c>
      <c r="F793" s="1"/>
      <c r="G793" s="1"/>
      <c r="H793" s="1">
        <f t="shared" si="73"/>
        <v>8.4546477428368956</v>
      </c>
      <c r="J793" s="1">
        <f t="shared" si="74"/>
        <v>1.3865074746942481</v>
      </c>
      <c r="L793" s="1">
        <f t="shared" si="75"/>
        <v>1.9630939989901109E-5</v>
      </c>
      <c r="M793" s="1">
        <f t="shared" si="76"/>
        <v>0.10211667491602008</v>
      </c>
    </row>
    <row r="794" spans="1:13" ht="16" customHeight="1" x14ac:dyDescent="0.35">
      <c r="A794" s="23">
        <v>39699</v>
      </c>
      <c r="B794" s="1">
        <v>791</v>
      </c>
      <c r="C794" s="18">
        <v>1267.79</v>
      </c>
      <c r="D794" s="1">
        <f t="shared" si="72"/>
        <v>2.0510178618863263E-2</v>
      </c>
      <c r="E794" s="1">
        <f t="shared" si="77"/>
        <v>1.8144236581219678E-4</v>
      </c>
      <c r="F794" s="1"/>
      <c r="G794" s="1"/>
      <c r="H794" s="1">
        <f t="shared" si="73"/>
        <v>6.2961094145952625</v>
      </c>
      <c r="J794" s="1">
        <f t="shared" si="74"/>
        <v>1.3470054410142402</v>
      </c>
      <c r="L794" s="1">
        <f t="shared" si="75"/>
        <v>4.2066742697767577E-4</v>
      </c>
      <c r="M794" s="1">
        <f t="shared" si="76"/>
        <v>2.3184630838262472</v>
      </c>
    </row>
    <row r="795" spans="1:13" ht="16" customHeight="1" x14ac:dyDescent="0.35">
      <c r="A795" s="23">
        <v>39700</v>
      </c>
      <c r="B795" s="1">
        <v>792</v>
      </c>
      <c r="C795" s="18">
        <v>1224.51</v>
      </c>
      <c r="D795" s="1">
        <f t="shared" si="72"/>
        <v>-3.4138145907445218E-2</v>
      </c>
      <c r="E795" s="1">
        <f t="shared" si="77"/>
        <v>1.9640757951311597E-4</v>
      </c>
      <c r="F795" s="1"/>
      <c r="G795" s="1"/>
      <c r="H795" s="1">
        <f t="shared" si="73"/>
        <v>2.6016727872025509</v>
      </c>
      <c r="J795" s="1">
        <f t="shared" si="74"/>
        <v>1.4014548851572639</v>
      </c>
      <c r="L795" s="1">
        <f t="shared" si="75"/>
        <v>1.1654130059980186E-3</v>
      </c>
      <c r="M795" s="1">
        <f t="shared" si="76"/>
        <v>5.9336457833603777</v>
      </c>
    </row>
    <row r="796" spans="1:13" ht="16" customHeight="1" x14ac:dyDescent="0.35">
      <c r="A796" s="23">
        <v>39701</v>
      </c>
      <c r="B796" s="1">
        <v>793</v>
      </c>
      <c r="C796" s="18">
        <v>1232.04</v>
      </c>
      <c r="D796" s="1">
        <f t="shared" si="72"/>
        <v>6.1493985349241513E-3</v>
      </c>
      <c r="E796" s="1">
        <f t="shared" si="77"/>
        <v>2.5702569876052159E-4</v>
      </c>
      <c r="F796" s="1"/>
      <c r="G796" s="1"/>
      <c r="H796" s="1">
        <f t="shared" si="73"/>
        <v>8.1192087187216675</v>
      </c>
      <c r="J796" s="1">
        <f t="shared" si="74"/>
        <v>1.6032021044164131</v>
      </c>
      <c r="L796" s="1">
        <f t="shared" si="75"/>
        <v>3.7815102341327297E-5</v>
      </c>
      <c r="M796" s="1">
        <f t="shared" si="76"/>
        <v>0.14712576416944495</v>
      </c>
    </row>
    <row r="797" spans="1:13" ht="16" customHeight="1" x14ac:dyDescent="0.35">
      <c r="A797" s="23">
        <v>39702</v>
      </c>
      <c r="B797" s="1">
        <v>794</v>
      </c>
      <c r="C797" s="18">
        <v>1249.05</v>
      </c>
      <c r="D797" s="1">
        <f t="shared" si="72"/>
        <v>1.3806369923054439E-2</v>
      </c>
      <c r="E797" s="1">
        <f t="shared" si="77"/>
        <v>2.433125308970177E-4</v>
      </c>
      <c r="F797" s="1"/>
      <c r="G797" s="1"/>
      <c r="H797" s="1">
        <f t="shared" si="73"/>
        <v>7.5377440213933822</v>
      </c>
      <c r="J797" s="1">
        <f t="shared" si="74"/>
        <v>1.5598478480192153</v>
      </c>
      <c r="L797" s="1">
        <f t="shared" si="75"/>
        <v>1.9061585045222223E-4</v>
      </c>
      <c r="M797" s="1">
        <f t="shared" si="76"/>
        <v>0.78341978421530867</v>
      </c>
    </row>
    <row r="798" spans="1:13" ht="16" customHeight="1" x14ac:dyDescent="0.35">
      <c r="A798" s="23">
        <v>39703</v>
      </c>
      <c r="B798" s="1">
        <v>795</v>
      </c>
      <c r="C798" s="18">
        <v>1251.7</v>
      </c>
      <c r="D798" s="1">
        <f t="shared" si="72"/>
        <v>2.1216124254434098E-3</v>
      </c>
      <c r="E798" s="1">
        <f t="shared" si="77"/>
        <v>2.4001598211427998E-4</v>
      </c>
      <c r="F798" s="1"/>
      <c r="G798" s="1"/>
      <c r="H798" s="1">
        <f t="shared" si="73"/>
        <v>8.3160511298775006</v>
      </c>
      <c r="J798" s="1">
        <f t="shared" si="74"/>
        <v>1.5492449196762919</v>
      </c>
      <c r="L798" s="1">
        <f t="shared" si="75"/>
        <v>4.5012392837958684E-6</v>
      </c>
      <c r="M798" s="1">
        <f t="shared" si="76"/>
        <v>1.8753914819108469E-2</v>
      </c>
    </row>
    <row r="799" spans="1:13" ht="16" customHeight="1" x14ac:dyDescent="0.35">
      <c r="A799" s="23">
        <v>39706</v>
      </c>
      <c r="B799" s="1">
        <v>796</v>
      </c>
      <c r="C799" s="18">
        <v>1192.7</v>
      </c>
      <c r="D799" s="1">
        <f t="shared" si="72"/>
        <v>-4.7135895182551728E-2</v>
      </c>
      <c r="E799" s="1">
        <f t="shared" si="77"/>
        <v>2.252828749765742E-4</v>
      </c>
      <c r="F799" s="1"/>
      <c r="G799" s="1"/>
      <c r="H799" s="1">
        <f t="shared" si="73"/>
        <v>-1.4640810998981895</v>
      </c>
      <c r="J799" s="1">
        <f t="shared" si="74"/>
        <v>1.5009426204108345</v>
      </c>
      <c r="L799" s="1">
        <f t="shared" si="75"/>
        <v>2.2217926146605033E-3</v>
      </c>
      <c r="M799" s="1">
        <f t="shared" si="76"/>
        <v>9.862234823181895</v>
      </c>
    </row>
    <row r="800" spans="1:13" ht="16" customHeight="1" x14ac:dyDescent="0.35">
      <c r="A800" s="23">
        <v>39707</v>
      </c>
      <c r="B800" s="1">
        <v>797</v>
      </c>
      <c r="C800" s="18">
        <v>1213.5999999999999</v>
      </c>
      <c r="D800" s="1">
        <f t="shared" si="72"/>
        <v>1.7523266538106701E-2</v>
      </c>
      <c r="E800" s="1">
        <f t="shared" si="77"/>
        <v>3.5017863115183916E-4</v>
      </c>
      <c r="F800" s="1"/>
      <c r="G800" s="1"/>
      <c r="H800" s="1">
        <f t="shared" si="73"/>
        <v>7.0801864962075323</v>
      </c>
      <c r="J800" s="1">
        <f t="shared" si="74"/>
        <v>1.8713060443226255</v>
      </c>
      <c r="L800" s="1">
        <f t="shared" si="75"/>
        <v>3.0706487016552998E-4</v>
      </c>
      <c r="M800" s="1">
        <f t="shared" si="76"/>
        <v>0.87688066275062104</v>
      </c>
    </row>
    <row r="801" spans="1:13" ht="16" customHeight="1" x14ac:dyDescent="0.35">
      <c r="A801" s="23">
        <v>39708</v>
      </c>
      <c r="B801" s="1">
        <v>798</v>
      </c>
      <c r="C801" s="18">
        <v>1156.3900000000001</v>
      </c>
      <c r="D801" s="1">
        <f t="shared" si="72"/>
        <v>-4.7140738299274731E-2</v>
      </c>
      <c r="E801" s="1">
        <f t="shared" si="77"/>
        <v>3.4748156152432152E-4</v>
      </c>
      <c r="F801" s="1"/>
      <c r="G801" s="1"/>
      <c r="H801" s="1">
        <f t="shared" si="73"/>
        <v>1.5694978698246178</v>
      </c>
      <c r="J801" s="1">
        <f t="shared" si="74"/>
        <v>1.8640857317310313</v>
      </c>
      <c r="L801" s="1">
        <f t="shared" si="75"/>
        <v>2.2222492074007076E-3</v>
      </c>
      <c r="M801" s="1">
        <f t="shared" si="76"/>
        <v>6.3953010849042249</v>
      </c>
    </row>
    <row r="802" spans="1:13" ht="16" customHeight="1" x14ac:dyDescent="0.35">
      <c r="A802" s="23">
        <v>39709</v>
      </c>
      <c r="B802" s="1">
        <v>799</v>
      </c>
      <c r="C802" s="18">
        <v>1206.51</v>
      </c>
      <c r="D802" s="1">
        <f t="shared" si="72"/>
        <v>4.3341779157550553E-2</v>
      </c>
      <c r="E802" s="1">
        <f t="shared" si="77"/>
        <v>4.6476149165965933E-4</v>
      </c>
      <c r="F802" s="1"/>
      <c r="G802" s="1"/>
      <c r="H802" s="1">
        <f t="shared" si="73"/>
        <v>3.6321069740545697</v>
      </c>
      <c r="J802" s="1">
        <f t="shared" si="74"/>
        <v>2.1558327663797563</v>
      </c>
      <c r="L802" s="1">
        <f t="shared" si="75"/>
        <v>1.8785098205418836E-3</v>
      </c>
      <c r="M802" s="1">
        <f t="shared" si="76"/>
        <v>4.0418792310734286</v>
      </c>
    </row>
    <row r="803" spans="1:13" ht="16" customHeight="1" x14ac:dyDescent="0.35">
      <c r="A803" s="23">
        <v>39710</v>
      </c>
      <c r="B803" s="1">
        <v>800</v>
      </c>
      <c r="C803" s="18">
        <v>1255.08</v>
      </c>
      <c r="D803" s="1">
        <f t="shared" si="72"/>
        <v>4.0256607902130891E-2</v>
      </c>
      <c r="E803" s="1">
        <f t="shared" si="77"/>
        <v>5.5320141412415773E-4</v>
      </c>
      <c r="F803" s="1"/>
      <c r="G803" s="1"/>
      <c r="H803" s="1">
        <f t="shared" si="73"/>
        <v>4.5703047845389912</v>
      </c>
      <c r="J803" s="1">
        <f t="shared" si="74"/>
        <v>2.3520234142630421</v>
      </c>
      <c r="L803" s="1">
        <f t="shared" si="75"/>
        <v>1.6205944797859073E-3</v>
      </c>
      <c r="M803" s="1">
        <f t="shared" si="76"/>
        <v>2.9294836173759116</v>
      </c>
    </row>
    <row r="804" spans="1:13" ht="16" customHeight="1" x14ac:dyDescent="0.35">
      <c r="A804" s="23">
        <v>39713</v>
      </c>
      <c r="B804" s="1">
        <v>801</v>
      </c>
      <c r="C804" s="18">
        <v>1207.0899999999999</v>
      </c>
      <c r="D804" s="1">
        <f t="shared" si="72"/>
        <v>-3.8236606431462546E-2</v>
      </c>
      <c r="E804" s="1">
        <f t="shared" si="77"/>
        <v>6.1997437366562407E-4</v>
      </c>
      <c r="F804" s="1"/>
      <c r="G804" s="1"/>
      <c r="H804" s="1">
        <f t="shared" si="73"/>
        <v>5.0276090200029024</v>
      </c>
      <c r="J804" s="1">
        <f t="shared" si="74"/>
        <v>2.489928460148251</v>
      </c>
      <c r="L804" s="1">
        <f t="shared" si="75"/>
        <v>1.4620380713945629E-3</v>
      </c>
      <c r="M804" s="1">
        <f t="shared" si="76"/>
        <v>2.3582233935738381</v>
      </c>
    </row>
    <row r="805" spans="1:13" ht="16" customHeight="1" x14ac:dyDescent="0.35">
      <c r="A805" s="23">
        <v>39714</v>
      </c>
      <c r="B805" s="1">
        <v>802</v>
      </c>
      <c r="C805" s="18">
        <v>1188.22</v>
      </c>
      <c r="D805" s="1">
        <f t="shared" si="72"/>
        <v>-1.5632637168728009E-2</v>
      </c>
      <c r="E805" s="1">
        <f t="shared" si="77"/>
        <v>6.726513930585999E-4</v>
      </c>
      <c r="F805" s="1"/>
      <c r="G805" s="1"/>
      <c r="H805" s="1">
        <f t="shared" si="73"/>
        <v>6.9409757793881592</v>
      </c>
      <c r="J805" s="1">
        <f t="shared" si="74"/>
        <v>2.593552376680679</v>
      </c>
      <c r="L805" s="1">
        <f t="shared" si="75"/>
        <v>2.4437934484909646E-4</v>
      </c>
      <c r="M805" s="1">
        <f t="shared" si="76"/>
        <v>0.36330757264603875</v>
      </c>
    </row>
    <row r="806" spans="1:13" ht="16" customHeight="1" x14ac:dyDescent="0.35">
      <c r="A806" s="23">
        <v>39715</v>
      </c>
      <c r="B806" s="1">
        <v>803</v>
      </c>
      <c r="C806" s="18">
        <v>1185.8699999999999</v>
      </c>
      <c r="D806" s="1">
        <f t="shared" si="72"/>
        <v>-1.977748228442659E-3</v>
      </c>
      <c r="E806" s="1">
        <f t="shared" si="77"/>
        <v>6.4585995786213372E-4</v>
      </c>
      <c r="F806" s="1"/>
      <c r="G806" s="1"/>
      <c r="H806" s="1">
        <f t="shared" si="73"/>
        <v>7.3388716132133318</v>
      </c>
      <c r="J806" s="1">
        <f t="shared" si="74"/>
        <v>2.5413774962845124</v>
      </c>
      <c r="L806" s="1">
        <f t="shared" si="75"/>
        <v>3.9114880551080756E-6</v>
      </c>
      <c r="M806" s="1">
        <f t="shared" si="76"/>
        <v>6.0562479644279601E-3</v>
      </c>
    </row>
    <row r="807" spans="1:13" ht="16" customHeight="1" x14ac:dyDescent="0.35">
      <c r="A807" s="23">
        <v>39716</v>
      </c>
      <c r="B807" s="1">
        <v>804</v>
      </c>
      <c r="C807" s="18">
        <v>1209.18</v>
      </c>
      <c r="D807" s="1">
        <f t="shared" si="72"/>
        <v>1.9656454754737176E-2</v>
      </c>
      <c r="E807" s="1">
        <f t="shared" si="77"/>
        <v>6.0570155644366843E-4</v>
      </c>
      <c r="F807" s="1"/>
      <c r="G807" s="1"/>
      <c r="H807" s="1">
        <f t="shared" si="73"/>
        <v>6.7712245105064097</v>
      </c>
      <c r="J807" s="1">
        <f t="shared" si="74"/>
        <v>2.4611004783301076</v>
      </c>
      <c r="L807" s="1">
        <f t="shared" si="75"/>
        <v>3.863762135250297E-4</v>
      </c>
      <c r="M807" s="1">
        <f t="shared" si="76"/>
        <v>0.63789866381326288</v>
      </c>
    </row>
    <row r="808" spans="1:13" ht="16" customHeight="1" x14ac:dyDescent="0.35">
      <c r="A808" s="23">
        <v>39717</v>
      </c>
      <c r="B808" s="1">
        <v>805</v>
      </c>
      <c r="C808" s="18">
        <v>1213.27</v>
      </c>
      <c r="D808" s="1">
        <f t="shared" si="72"/>
        <v>3.3824575332042526E-3</v>
      </c>
      <c r="E808" s="1">
        <f t="shared" si="77"/>
        <v>5.919812103778589E-4</v>
      </c>
      <c r="F808" s="1"/>
      <c r="G808" s="1"/>
      <c r="H808" s="1">
        <f t="shared" si="73"/>
        <v>7.4127090038501713</v>
      </c>
      <c r="J808" s="1">
        <f t="shared" si="74"/>
        <v>2.4330663993772528</v>
      </c>
      <c r="L808" s="1">
        <f t="shared" si="75"/>
        <v>1.1441018963930198E-5</v>
      </c>
      <c r="M808" s="1">
        <f t="shared" si="76"/>
        <v>1.9326658960387353E-2</v>
      </c>
    </row>
    <row r="809" spans="1:13" ht="16" customHeight="1" x14ac:dyDescent="0.35">
      <c r="A809" s="23">
        <v>39720</v>
      </c>
      <c r="B809" s="1">
        <v>806</v>
      </c>
      <c r="C809" s="18">
        <v>1106.42</v>
      </c>
      <c r="D809" s="1">
        <f t="shared" si="72"/>
        <v>-8.806778375794333E-2</v>
      </c>
      <c r="E809" s="1">
        <f t="shared" si="77"/>
        <v>5.5566432959557217E-4</v>
      </c>
      <c r="F809" s="1"/>
      <c r="G809" s="1"/>
      <c r="H809" s="1">
        <f t="shared" si="73"/>
        <v>-6.4626031225245653</v>
      </c>
      <c r="J809" s="1">
        <f t="shared" si="74"/>
        <v>2.357253337245643</v>
      </c>
      <c r="L809" s="1">
        <f t="shared" si="75"/>
        <v>7.7559345360358667E-3</v>
      </c>
      <c r="M809" s="1">
        <f t="shared" si="76"/>
        <v>13.957949292301793</v>
      </c>
    </row>
    <row r="810" spans="1:13" ht="16" customHeight="1" x14ac:dyDescent="0.35">
      <c r="A810" s="23">
        <v>39721</v>
      </c>
      <c r="B810" s="1">
        <v>807</v>
      </c>
      <c r="C810" s="18">
        <v>1166.3599999999999</v>
      </c>
      <c r="D810" s="1">
        <f t="shared" si="72"/>
        <v>5.4174725691870922E-2</v>
      </c>
      <c r="E810" s="1">
        <f t="shared" si="77"/>
        <v>1.0060919805230148E-3</v>
      </c>
      <c r="F810" s="1"/>
      <c r="G810" s="1"/>
      <c r="H810" s="1">
        <f t="shared" si="73"/>
        <v>3.9845519737235664</v>
      </c>
      <c r="J810" s="1">
        <f t="shared" si="74"/>
        <v>3.1718953017447071</v>
      </c>
      <c r="L810" s="1">
        <f t="shared" si="75"/>
        <v>2.9349009037894593E-3</v>
      </c>
      <c r="M810" s="1">
        <f t="shared" si="76"/>
        <v>2.9171298058292416</v>
      </c>
    </row>
    <row r="811" spans="1:13" ht="16" customHeight="1" x14ac:dyDescent="0.35">
      <c r="A811" s="23">
        <v>39722</v>
      </c>
      <c r="B811" s="1">
        <v>808</v>
      </c>
      <c r="C811" s="18">
        <v>1161.06</v>
      </c>
      <c r="D811" s="1">
        <f t="shared" si="72"/>
        <v>-4.5440515792722269E-3</v>
      </c>
      <c r="E811" s="1">
        <f t="shared" si="77"/>
        <v>1.1267525734571112E-3</v>
      </c>
      <c r="F811" s="1"/>
      <c r="G811" s="1"/>
      <c r="H811" s="1">
        <f t="shared" si="73"/>
        <v>6.7700900232635934</v>
      </c>
      <c r="J811" s="1">
        <f t="shared" si="74"/>
        <v>3.3567135318002803</v>
      </c>
      <c r="L811" s="1">
        <f t="shared" si="75"/>
        <v>2.0648404755086418E-5</v>
      </c>
      <c r="M811" s="1">
        <f t="shared" si="76"/>
        <v>1.8325589167933132E-2</v>
      </c>
    </row>
    <row r="812" spans="1:13" ht="16" customHeight="1" x14ac:dyDescent="0.35">
      <c r="A812" s="23">
        <v>39723</v>
      </c>
      <c r="B812" s="1">
        <v>809</v>
      </c>
      <c r="C812" s="18">
        <v>1114.28</v>
      </c>
      <c r="D812" s="1">
        <f t="shared" si="72"/>
        <v>-4.0290768780252506E-2</v>
      </c>
      <c r="E812" s="1">
        <f t="shared" si="77"/>
        <v>1.0575579615738138E-3</v>
      </c>
      <c r="F812" s="1"/>
      <c r="G812" s="1"/>
      <c r="H812" s="1">
        <f t="shared" si="73"/>
        <v>5.3167979655586679</v>
      </c>
      <c r="J812" s="1">
        <f t="shared" si="74"/>
        <v>3.2520116260152174</v>
      </c>
      <c r="L812" s="1">
        <f t="shared" si="75"/>
        <v>1.62334604890377E-3</v>
      </c>
      <c r="M812" s="1">
        <f t="shared" si="76"/>
        <v>1.5349948729883078</v>
      </c>
    </row>
    <row r="813" spans="1:13" ht="16" customHeight="1" x14ac:dyDescent="0.35">
      <c r="A813" s="23">
        <v>39724</v>
      </c>
      <c r="B813" s="1">
        <v>810</v>
      </c>
      <c r="C813" s="18">
        <v>1099.23</v>
      </c>
      <c r="D813" s="1">
        <f t="shared" si="72"/>
        <v>-1.3506479520407757E-2</v>
      </c>
      <c r="E813" s="1">
        <f t="shared" si="77"/>
        <v>1.0929519942686999E-3</v>
      </c>
      <c r="F813" s="1"/>
      <c r="G813" s="1"/>
      <c r="H813" s="1">
        <f t="shared" si="73"/>
        <v>6.6519626517615986</v>
      </c>
      <c r="J813" s="1">
        <f t="shared" si="74"/>
        <v>3.3059824474257269</v>
      </c>
      <c r="L813" s="1">
        <f t="shared" si="75"/>
        <v>1.8242498903519414E-4</v>
      </c>
      <c r="M813" s="1">
        <f t="shared" si="76"/>
        <v>0.16691034006233338</v>
      </c>
    </row>
    <row r="814" spans="1:13" ht="16" customHeight="1" x14ac:dyDescent="0.35">
      <c r="A814" s="23">
        <v>39727</v>
      </c>
      <c r="B814" s="1">
        <v>811</v>
      </c>
      <c r="C814" s="18">
        <v>1056.8900000000001</v>
      </c>
      <c r="D814" s="1">
        <f t="shared" si="72"/>
        <v>-3.8517871601029735E-2</v>
      </c>
      <c r="E814" s="1">
        <f t="shared" si="77"/>
        <v>1.0359921124428084E-3</v>
      </c>
      <c r="F814" s="1"/>
      <c r="G814" s="1"/>
      <c r="H814" s="1">
        <f t="shared" si="73"/>
        <v>5.4403129993139734</v>
      </c>
      <c r="J814" s="1">
        <f t="shared" si="74"/>
        <v>3.2186831351389786</v>
      </c>
      <c r="L814" s="1">
        <f t="shared" si="75"/>
        <v>1.483626432673413E-3</v>
      </c>
      <c r="M814" s="1">
        <f t="shared" si="76"/>
        <v>1.4320827493320476</v>
      </c>
    </row>
    <row r="815" spans="1:13" ht="16" customHeight="1" x14ac:dyDescent="0.35">
      <c r="A815" s="23">
        <v>39728</v>
      </c>
      <c r="B815" s="1">
        <v>812</v>
      </c>
      <c r="C815" s="18">
        <v>996.23</v>
      </c>
      <c r="D815" s="1">
        <f t="shared" si="72"/>
        <v>-5.7394809298981046E-2</v>
      </c>
      <c r="E815" s="1">
        <f t="shared" si="77"/>
        <v>1.0639947942248933E-3</v>
      </c>
      <c r="F815" s="1"/>
      <c r="G815" s="1"/>
      <c r="H815" s="1">
        <f t="shared" si="73"/>
        <v>3.7496907095517287</v>
      </c>
      <c r="J815" s="1">
        <f t="shared" si="74"/>
        <v>3.2618933063864821</v>
      </c>
      <c r="L815" s="1">
        <f t="shared" si="75"/>
        <v>3.2941641344664012E-3</v>
      </c>
      <c r="M815" s="1">
        <f t="shared" si="76"/>
        <v>3.0960340711687016</v>
      </c>
    </row>
    <row r="816" spans="1:13" ht="16" customHeight="1" x14ac:dyDescent="0.35">
      <c r="A816" s="23">
        <v>39729</v>
      </c>
      <c r="B816" s="1">
        <v>813</v>
      </c>
      <c r="C816" s="18">
        <v>984.94</v>
      </c>
      <c r="D816" s="1">
        <f t="shared" si="72"/>
        <v>-1.1332724370878174E-2</v>
      </c>
      <c r="E816" s="1">
        <f t="shared" si="77"/>
        <v>1.2035076053131331E-3</v>
      </c>
      <c r="F816" s="1"/>
      <c r="G816" s="1"/>
      <c r="H816" s="1">
        <f t="shared" si="73"/>
        <v>6.6158013710652215</v>
      </c>
      <c r="J816" s="1">
        <f t="shared" si="74"/>
        <v>3.469160713073312</v>
      </c>
      <c r="L816" s="1">
        <f t="shared" si="75"/>
        <v>1.2843064166629612E-4</v>
      </c>
      <c r="M816" s="1">
        <f t="shared" si="76"/>
        <v>0.10671361036632632</v>
      </c>
    </row>
    <row r="817" spans="1:13" ht="16" customHeight="1" x14ac:dyDescent="0.35">
      <c r="A817" s="23">
        <v>39730</v>
      </c>
      <c r="B817" s="1">
        <v>814</v>
      </c>
      <c r="C817" s="18">
        <v>909.92</v>
      </c>
      <c r="D817" s="1">
        <f t="shared" si="72"/>
        <v>-7.6167076167076256E-2</v>
      </c>
      <c r="E817" s="1">
        <f t="shared" si="77"/>
        <v>1.1362539637944414E-3</v>
      </c>
      <c r="F817" s="1"/>
      <c r="G817" s="1"/>
      <c r="H817" s="1">
        <f t="shared" si="73"/>
        <v>1.6742729861770194</v>
      </c>
      <c r="J817" s="1">
        <f t="shared" si="74"/>
        <v>3.3708366376827601</v>
      </c>
      <c r="L817" s="1">
        <f t="shared" si="75"/>
        <v>5.8014234918411954E-3</v>
      </c>
      <c r="M817" s="1">
        <f t="shared" si="76"/>
        <v>5.1057454378136935</v>
      </c>
    </row>
    <row r="818" spans="1:13" ht="16" customHeight="1" x14ac:dyDescent="0.35">
      <c r="A818" s="23">
        <v>39731</v>
      </c>
      <c r="B818" s="1">
        <v>815</v>
      </c>
      <c r="C818" s="18">
        <v>899.22</v>
      </c>
      <c r="D818" s="1">
        <f t="shared" si="72"/>
        <v>-1.17592755407068E-2</v>
      </c>
      <c r="E818" s="1">
        <f t="shared" si="77"/>
        <v>1.4280931991910318E-3</v>
      </c>
      <c r="F818" s="1"/>
      <c r="G818" s="1"/>
      <c r="H818" s="1">
        <f t="shared" si="73"/>
        <v>6.4545863443185478</v>
      </c>
      <c r="J818" s="1">
        <f t="shared" si="74"/>
        <v>3.7790120391327573</v>
      </c>
      <c r="L818" s="1">
        <f t="shared" si="75"/>
        <v>1.3828056124226521E-4</v>
      </c>
      <c r="M818" s="1">
        <f t="shared" si="76"/>
        <v>9.6828807335961428E-2</v>
      </c>
    </row>
    <row r="819" spans="1:13" ht="16" customHeight="1" x14ac:dyDescent="0.35">
      <c r="A819" s="23">
        <v>39734</v>
      </c>
      <c r="B819" s="1">
        <v>816</v>
      </c>
      <c r="C819" s="18">
        <v>1003.35</v>
      </c>
      <c r="D819" s="1">
        <f t="shared" si="72"/>
        <v>0.11580036031227063</v>
      </c>
      <c r="E819" s="1">
        <f t="shared" si="77"/>
        <v>1.3474063277277716E-3</v>
      </c>
      <c r="F819" s="1"/>
      <c r="G819" s="1"/>
      <c r="H819" s="1">
        <f t="shared" si="73"/>
        <v>-3.3426753535112441</v>
      </c>
      <c r="J819" s="1">
        <f t="shared" si="74"/>
        <v>3.6707033763677654</v>
      </c>
      <c r="L819" s="1">
        <f t="shared" si="75"/>
        <v>1.3409723448451703E-2</v>
      </c>
      <c r="M819" s="1">
        <f t="shared" si="76"/>
        <v>9.9522491267095994</v>
      </c>
    </row>
    <row r="820" spans="1:13" ht="16" customHeight="1" x14ac:dyDescent="0.35">
      <c r="A820" s="23">
        <v>39735</v>
      </c>
      <c r="B820" s="1">
        <v>817</v>
      </c>
      <c r="C820" s="18">
        <v>998.01</v>
      </c>
      <c r="D820" s="1">
        <f t="shared" si="72"/>
        <v>-5.3221707280610275E-3</v>
      </c>
      <c r="E820" s="1">
        <f t="shared" si="77"/>
        <v>2.1019892822077045E-3</v>
      </c>
      <c r="F820" s="1"/>
      <c r="G820" s="1"/>
      <c r="H820" s="1">
        <f t="shared" si="73"/>
        <v>6.1513955365619362</v>
      </c>
      <c r="J820" s="1">
        <f t="shared" si="74"/>
        <v>4.5847456660186774</v>
      </c>
      <c r="L820" s="1">
        <f t="shared" si="75"/>
        <v>2.8325501258629646E-5</v>
      </c>
      <c r="M820" s="1">
        <f t="shared" si="76"/>
        <v>1.3475568833005453E-2</v>
      </c>
    </row>
    <row r="821" spans="1:13" ht="16" customHeight="1" x14ac:dyDescent="0.35">
      <c r="A821" s="23">
        <v>39736</v>
      </c>
      <c r="B821" s="1">
        <v>818</v>
      </c>
      <c r="C821" s="18">
        <v>907.84</v>
      </c>
      <c r="D821" s="1">
        <f t="shared" si="72"/>
        <v>-9.0349796094227469E-2</v>
      </c>
      <c r="E821" s="1">
        <f t="shared" si="77"/>
        <v>1.9722669969480817E-3</v>
      </c>
      <c r="F821" s="1"/>
      <c r="G821" s="1"/>
      <c r="H821" s="1">
        <f t="shared" si="73"/>
        <v>2.0896362570672649</v>
      </c>
      <c r="J821" s="1">
        <f t="shared" si="74"/>
        <v>4.4410212755041849</v>
      </c>
      <c r="L821" s="1">
        <f t="shared" si="75"/>
        <v>8.1630856542684819E-3</v>
      </c>
      <c r="M821" s="1">
        <f t="shared" si="76"/>
        <v>4.1389353809094684</v>
      </c>
    </row>
    <row r="822" spans="1:13" ht="16" customHeight="1" x14ac:dyDescent="0.35">
      <c r="A822" s="23">
        <v>39737</v>
      </c>
      <c r="B822" s="1">
        <v>819</v>
      </c>
      <c r="C822" s="18">
        <v>946.43</v>
      </c>
      <c r="D822" s="1">
        <f t="shared" si="72"/>
        <v>4.2507490306661878E-2</v>
      </c>
      <c r="E822" s="1">
        <f t="shared" si="77"/>
        <v>2.3595463385817357E-3</v>
      </c>
      <c r="F822" s="1"/>
      <c r="G822" s="1"/>
      <c r="H822" s="1">
        <f t="shared" si="73"/>
        <v>5.2835087316804756</v>
      </c>
      <c r="J822" s="1">
        <f t="shared" si="74"/>
        <v>4.8575161745296702</v>
      </c>
      <c r="L822" s="1">
        <f t="shared" si="75"/>
        <v>1.8068867321709536E-3</v>
      </c>
      <c r="M822" s="1">
        <f t="shared" si="76"/>
        <v>0.76577717615710317</v>
      </c>
    </row>
    <row r="823" spans="1:13" ht="16" customHeight="1" x14ac:dyDescent="0.35">
      <c r="A823" s="23">
        <v>39738</v>
      </c>
      <c r="B823" s="1">
        <v>820</v>
      </c>
      <c r="C823" s="18">
        <v>940.55</v>
      </c>
      <c r="D823" s="1">
        <f t="shared" si="72"/>
        <v>-6.2128208108365073E-3</v>
      </c>
      <c r="E823" s="1">
        <f t="shared" si="77"/>
        <v>2.3249735849015427E-3</v>
      </c>
      <c r="F823" s="1"/>
      <c r="G823" s="1"/>
      <c r="H823" s="1">
        <f t="shared" si="73"/>
        <v>6.0474446310302454</v>
      </c>
      <c r="J823" s="1">
        <f t="shared" si="74"/>
        <v>4.8217979892375658</v>
      </c>
      <c r="L823" s="1">
        <f t="shared" si="75"/>
        <v>3.8599142427563193E-5</v>
      </c>
      <c r="M823" s="1">
        <f t="shared" si="76"/>
        <v>1.6601970309782155E-2</v>
      </c>
    </row>
    <row r="824" spans="1:13" ht="16" customHeight="1" x14ac:dyDescent="0.35">
      <c r="A824" s="23">
        <v>39741</v>
      </c>
      <c r="B824" s="1">
        <v>821</v>
      </c>
      <c r="C824" s="18">
        <v>985.4</v>
      </c>
      <c r="D824" s="1">
        <f t="shared" si="72"/>
        <v>4.768486523842435E-2</v>
      </c>
      <c r="E824" s="1">
        <f t="shared" si="77"/>
        <v>2.18194474851941E-3</v>
      </c>
      <c r="F824" s="1"/>
      <c r="G824" s="1"/>
      <c r="H824" s="1">
        <f t="shared" si="73"/>
        <v>5.0854195788986205</v>
      </c>
      <c r="J824" s="1">
        <f t="shared" si="74"/>
        <v>4.6711291445638814</v>
      </c>
      <c r="L824" s="1">
        <f t="shared" si="75"/>
        <v>2.2738463728066908E-3</v>
      </c>
      <c r="M824" s="1">
        <f t="shared" si="76"/>
        <v>1.0421191344783785</v>
      </c>
    </row>
    <row r="825" spans="1:13" ht="16" customHeight="1" x14ac:dyDescent="0.35">
      <c r="A825" s="23">
        <v>39742</v>
      </c>
      <c r="B825" s="1">
        <v>822</v>
      </c>
      <c r="C825" s="18">
        <v>955.05</v>
      </c>
      <c r="D825" s="1">
        <f t="shared" si="72"/>
        <v>-3.0799675258778185E-2</v>
      </c>
      <c r="E825" s="1">
        <f t="shared" si="77"/>
        <v>2.1876938428668845E-3</v>
      </c>
      <c r="F825" s="1"/>
      <c r="G825" s="1"/>
      <c r="H825" s="1">
        <f t="shared" si="73"/>
        <v>5.6912908988763187</v>
      </c>
      <c r="J825" s="1">
        <f t="shared" si="74"/>
        <v>4.6772789556181964</v>
      </c>
      <c r="L825" s="1">
        <f t="shared" si="75"/>
        <v>9.4861999604619305E-4</v>
      </c>
      <c r="M825" s="1">
        <f t="shared" si="76"/>
        <v>0.43361643090015961</v>
      </c>
    </row>
    <row r="826" spans="1:13" ht="16" customHeight="1" x14ac:dyDescent="0.35">
      <c r="A826" s="23">
        <v>39743</v>
      </c>
      <c r="B826" s="1">
        <v>823</v>
      </c>
      <c r="C826" s="18">
        <v>896.78</v>
      </c>
      <c r="D826" s="1">
        <f t="shared" si="72"/>
        <v>-6.1012512433903966E-2</v>
      </c>
      <c r="E826" s="1">
        <f t="shared" si="77"/>
        <v>2.1101810404098504E-3</v>
      </c>
      <c r="F826" s="1"/>
      <c r="G826" s="1"/>
      <c r="H826" s="1">
        <f t="shared" si="73"/>
        <v>4.3969022431041118</v>
      </c>
      <c r="J826" s="1">
        <f t="shared" si="74"/>
        <v>4.5936706895573725</v>
      </c>
      <c r="L826" s="1">
        <f t="shared" si="75"/>
        <v>3.722526673497286E-3</v>
      </c>
      <c r="M826" s="1">
        <f t="shared" si="76"/>
        <v>1.7640792909286482</v>
      </c>
    </row>
    <row r="827" spans="1:13" ht="16" customHeight="1" x14ac:dyDescent="0.35">
      <c r="A827" s="23">
        <v>39744</v>
      </c>
      <c r="B827" s="1">
        <v>824</v>
      </c>
      <c r="C827" s="18">
        <v>908.11</v>
      </c>
      <c r="D827" s="1">
        <f t="shared" si="72"/>
        <v>1.263409085840456E-2</v>
      </c>
      <c r="E827" s="1">
        <f t="shared" si="77"/>
        <v>2.2110446240216296E-3</v>
      </c>
      <c r="F827" s="1"/>
      <c r="G827" s="1"/>
      <c r="H827" s="1">
        <f t="shared" si="73"/>
        <v>6.0420979601543587</v>
      </c>
      <c r="J827" s="1">
        <f t="shared" si="74"/>
        <v>4.7021746288516653</v>
      </c>
      <c r="L827" s="1">
        <f t="shared" si="75"/>
        <v>1.5962025181842166E-4</v>
      </c>
      <c r="M827" s="1">
        <f t="shared" si="76"/>
        <v>7.219223442360527E-2</v>
      </c>
    </row>
    <row r="828" spans="1:13" ht="16" customHeight="1" x14ac:dyDescent="0.35">
      <c r="A828" s="23">
        <v>39745</v>
      </c>
      <c r="B828" s="1">
        <v>825</v>
      </c>
      <c r="C828" s="18">
        <v>876.77</v>
      </c>
      <c r="D828" s="1">
        <f t="shared" si="72"/>
        <v>-3.4511237625397838E-2</v>
      </c>
      <c r="E828" s="1">
        <f t="shared" si="77"/>
        <v>2.0827135705286225E-3</v>
      </c>
      <c r="F828" s="1"/>
      <c r="G828" s="1"/>
      <c r="H828" s="1">
        <f t="shared" si="73"/>
        <v>5.602221262403166</v>
      </c>
      <c r="J828" s="1">
        <f t="shared" si="74"/>
        <v>4.5636756792399504</v>
      </c>
      <c r="L828" s="1">
        <f t="shared" si="75"/>
        <v>1.1910255224366754E-3</v>
      </c>
      <c r="M828" s="1">
        <f t="shared" si="76"/>
        <v>0.5718623719028133</v>
      </c>
    </row>
    <row r="829" spans="1:13" ht="16" customHeight="1" x14ac:dyDescent="0.35">
      <c r="A829" s="23">
        <v>39748</v>
      </c>
      <c r="B829" s="1">
        <v>826</v>
      </c>
      <c r="C829" s="18">
        <v>848.92</v>
      </c>
      <c r="D829" s="1">
        <f t="shared" si="72"/>
        <v>-3.176431675353858E-2</v>
      </c>
      <c r="E829" s="1">
        <f t="shared" si="77"/>
        <v>2.0269321982541648E-3</v>
      </c>
      <c r="F829" s="1"/>
      <c r="G829" s="1"/>
      <c r="H829" s="1">
        <f t="shared" si="73"/>
        <v>5.7034491433935584</v>
      </c>
      <c r="J829" s="1">
        <f t="shared" si="74"/>
        <v>4.5021463750684125</v>
      </c>
      <c r="L829" s="1">
        <f t="shared" si="75"/>
        <v>1.0089718188191316E-3</v>
      </c>
      <c r="M829" s="1">
        <f t="shared" si="76"/>
        <v>0.49778271798542556</v>
      </c>
    </row>
    <row r="830" spans="1:13" ht="16" customHeight="1" x14ac:dyDescent="0.35">
      <c r="A830" s="23">
        <v>39749</v>
      </c>
      <c r="B830" s="1">
        <v>827</v>
      </c>
      <c r="C830" s="18">
        <v>940.51</v>
      </c>
      <c r="D830" s="1">
        <f t="shared" si="72"/>
        <v>0.1078900249729068</v>
      </c>
      <c r="E830" s="1">
        <f t="shared" si="77"/>
        <v>1.9632516016515529E-3</v>
      </c>
      <c r="F830" s="1"/>
      <c r="G830" s="1"/>
      <c r="H830" s="1">
        <f t="shared" si="73"/>
        <v>0.30408253016231068</v>
      </c>
      <c r="J830" s="1">
        <f t="shared" si="74"/>
        <v>4.4308595121618932</v>
      </c>
      <c r="L830" s="1">
        <f t="shared" si="75"/>
        <v>1.1640257488654453E-2</v>
      </c>
      <c r="M830" s="1">
        <f t="shared" si="76"/>
        <v>5.9290706697309092</v>
      </c>
    </row>
    <row r="831" spans="1:13" ht="16" customHeight="1" x14ac:dyDescent="0.35">
      <c r="A831" s="23">
        <v>39750</v>
      </c>
      <c r="B831" s="1">
        <v>828</v>
      </c>
      <c r="C831" s="18">
        <v>930.09</v>
      </c>
      <c r="D831" s="1">
        <f t="shared" si="72"/>
        <v>-1.1079095384419048E-2</v>
      </c>
      <c r="E831" s="1">
        <f t="shared" si="77"/>
        <v>2.5686165261227236E-3</v>
      </c>
      <c r="F831" s="1"/>
      <c r="G831" s="1"/>
      <c r="H831" s="1">
        <f t="shared" si="73"/>
        <v>5.9166008897433882</v>
      </c>
      <c r="J831" s="1">
        <f t="shared" si="74"/>
        <v>5.0681520558510513</v>
      </c>
      <c r="L831" s="1">
        <f t="shared" si="75"/>
        <v>1.2274635453705544E-4</v>
      </c>
      <c r="M831" s="1">
        <f t="shared" si="76"/>
        <v>4.7786951959831334E-2</v>
      </c>
    </row>
    <row r="832" spans="1:13" ht="16" customHeight="1" x14ac:dyDescent="0.35">
      <c r="A832" s="23">
        <v>39751</v>
      </c>
      <c r="B832" s="1">
        <v>829</v>
      </c>
      <c r="C832" s="18">
        <v>954.09</v>
      </c>
      <c r="D832" s="1">
        <f t="shared" si="72"/>
        <v>2.5803954456020385E-2</v>
      </c>
      <c r="E832" s="1">
        <f t="shared" si="77"/>
        <v>2.4156101077142272E-3</v>
      </c>
      <c r="F832" s="1"/>
      <c r="G832" s="1"/>
      <c r="H832" s="1">
        <f t="shared" si="73"/>
        <v>5.7501611989992538</v>
      </c>
      <c r="J832" s="1">
        <f t="shared" si="74"/>
        <v>4.9148856626723543</v>
      </c>
      <c r="L832" s="1">
        <f t="shared" si="75"/>
        <v>6.6584406556837426E-4</v>
      </c>
      <c r="M832" s="1">
        <f t="shared" si="76"/>
        <v>0.27564219219070485</v>
      </c>
    </row>
    <row r="833" spans="1:13" ht="16" customHeight="1" x14ac:dyDescent="0.35">
      <c r="A833" s="23">
        <v>39752</v>
      </c>
      <c r="B833" s="1">
        <v>830</v>
      </c>
      <c r="C833" s="18">
        <v>968.75</v>
      </c>
      <c r="D833" s="1">
        <f t="shared" si="72"/>
        <v>1.5365426741711964E-2</v>
      </c>
      <c r="E833" s="1">
        <f t="shared" si="77"/>
        <v>2.3061499089384353E-3</v>
      </c>
      <c r="F833" s="1"/>
      <c r="G833" s="1"/>
      <c r="H833" s="1">
        <f t="shared" si="73"/>
        <v>5.9697990115942519</v>
      </c>
      <c r="J833" s="1">
        <f t="shared" si="74"/>
        <v>4.8022389662931557</v>
      </c>
      <c r="L833" s="1">
        <f t="shared" si="75"/>
        <v>2.3609633895491715E-4</v>
      </c>
      <c r="M833" s="1">
        <f t="shared" si="76"/>
        <v>0.10237683944128194</v>
      </c>
    </row>
    <row r="834" spans="1:13" ht="16" customHeight="1" x14ac:dyDescent="0.35">
      <c r="A834" s="23">
        <v>39755</v>
      </c>
      <c r="B834" s="1">
        <v>831</v>
      </c>
      <c r="C834" s="18">
        <v>966.3</v>
      </c>
      <c r="D834" s="1">
        <f t="shared" si="72"/>
        <v>-2.5290322580645633E-3</v>
      </c>
      <c r="E834" s="1">
        <f t="shared" si="77"/>
        <v>2.1766534678204831E-3</v>
      </c>
      <c r="F834" s="1"/>
      <c r="G834" s="1"/>
      <c r="H834" s="1">
        <f t="shared" si="73"/>
        <v>6.1270282304597412</v>
      </c>
      <c r="J834" s="1">
        <f t="shared" si="74"/>
        <v>4.665461893339697</v>
      </c>
      <c r="L834" s="1">
        <f t="shared" si="75"/>
        <v>6.396004162331144E-6</v>
      </c>
      <c r="M834" s="1">
        <f t="shared" si="76"/>
        <v>2.938457708996537E-3</v>
      </c>
    </row>
    <row r="835" spans="1:13" ht="16" customHeight="1" x14ac:dyDescent="0.35">
      <c r="A835" s="23">
        <v>39756</v>
      </c>
      <c r="B835" s="1">
        <v>832</v>
      </c>
      <c r="C835" s="18">
        <v>1005.75</v>
      </c>
      <c r="D835" s="1">
        <f t="shared" si="72"/>
        <v>4.0825830487426315E-2</v>
      </c>
      <c r="E835" s="1">
        <f t="shared" si="77"/>
        <v>2.0408885668881647E-3</v>
      </c>
      <c r="F835" s="1"/>
      <c r="G835" s="1"/>
      <c r="H835" s="1">
        <f t="shared" si="73"/>
        <v>5.3776921693898503</v>
      </c>
      <c r="J835" s="1">
        <f t="shared" si="74"/>
        <v>4.5176194692428053</v>
      </c>
      <c r="L835" s="1">
        <f t="shared" si="75"/>
        <v>1.6667484349880679E-3</v>
      </c>
      <c r="M835" s="1">
        <f t="shared" si="76"/>
        <v>0.81667782456610793</v>
      </c>
    </row>
    <row r="836" spans="1:13" ht="16" customHeight="1" x14ac:dyDescent="0.35">
      <c r="A836" s="23">
        <v>39757</v>
      </c>
      <c r="B836" s="1">
        <v>833</v>
      </c>
      <c r="C836" s="18">
        <v>952.77</v>
      </c>
      <c r="D836" s="1">
        <f t="shared" ref="D836:D899" si="78">(C836-C835)/C835</f>
        <v>-5.2677106636838202E-2</v>
      </c>
      <c r="E836" s="1">
        <f t="shared" si="77"/>
        <v>2.0174834645937108E-3</v>
      </c>
      <c r="F836" s="1"/>
      <c r="G836" s="1"/>
      <c r="H836" s="1">
        <f t="shared" si="73"/>
        <v>4.8304890841125747</v>
      </c>
      <c r="J836" s="1">
        <f t="shared" si="74"/>
        <v>4.4916405294654984</v>
      </c>
      <c r="L836" s="1">
        <f t="shared" si="75"/>
        <v>2.7748775636288231E-3</v>
      </c>
      <c r="M836" s="1">
        <f t="shared" si="76"/>
        <v>1.3754152697294297</v>
      </c>
    </row>
    <row r="837" spans="1:13" ht="16" customHeight="1" x14ac:dyDescent="0.35">
      <c r="A837" s="23">
        <v>39758</v>
      </c>
      <c r="B837" s="1">
        <v>834</v>
      </c>
      <c r="C837" s="18">
        <v>904.88</v>
      </c>
      <c r="D837" s="1">
        <f t="shared" si="78"/>
        <v>-5.0263967169411283E-2</v>
      </c>
      <c r="E837" s="1">
        <f t="shared" si="77"/>
        <v>2.0648638038134179E-3</v>
      </c>
      <c r="F837" s="1"/>
      <c r="G837" s="1"/>
      <c r="H837" s="1">
        <f t="shared" ref="H837:H900" si="79">-LN(E837)-D837*D837/E837</f>
        <v>4.959139901031838</v>
      </c>
      <c r="J837" s="1">
        <f t="shared" ref="J837:J900" si="80">SQRT(E837)*100</f>
        <v>4.5440772482577998</v>
      </c>
      <c r="L837" s="1">
        <f t="shared" ref="L837:L900" si="81">D837*D837</f>
        <v>2.5264663956076554E-3</v>
      </c>
      <c r="M837" s="1">
        <f t="shared" ref="M837:M900" si="82">L837/E837</f>
        <v>1.2235511082821753</v>
      </c>
    </row>
    <row r="838" spans="1:13" ht="16" customHeight="1" x14ac:dyDescent="0.35">
      <c r="A838" s="23">
        <v>39759</v>
      </c>
      <c r="B838" s="1">
        <v>835</v>
      </c>
      <c r="C838" s="18">
        <v>930.99</v>
      </c>
      <c r="D838" s="1">
        <f t="shared" si="78"/>
        <v>2.8854654760852284E-2</v>
      </c>
      <c r="E838" s="1">
        <f t="shared" ref="E838:E901" si="83">$D$1283*E837+(1-$D$1283)*D837*D837</f>
        <v>2.0937402994340854E-3</v>
      </c>
      <c r="F838" s="1"/>
      <c r="G838" s="1"/>
      <c r="H838" s="1">
        <f t="shared" si="79"/>
        <v>5.7711459017196711</v>
      </c>
      <c r="J838" s="1">
        <f t="shared" si="80"/>
        <v>4.5757407044478438</v>
      </c>
      <c r="L838" s="1">
        <f t="shared" si="81"/>
        <v>8.3259110136797536E-4</v>
      </c>
      <c r="M838" s="1">
        <f t="shared" si="82"/>
        <v>0.39765729378806697</v>
      </c>
    </row>
    <row r="839" spans="1:13" ht="16" customHeight="1" x14ac:dyDescent="0.35">
      <c r="A839" s="23">
        <v>39762</v>
      </c>
      <c r="B839" s="1">
        <v>836</v>
      </c>
      <c r="C839" s="18">
        <v>919.21</v>
      </c>
      <c r="D839" s="1">
        <f t="shared" si="78"/>
        <v>-1.2653197134233421E-2</v>
      </c>
      <c r="E839" s="1">
        <f t="shared" si="83"/>
        <v>2.0148465281634117E-3</v>
      </c>
      <c r="F839" s="1"/>
      <c r="G839" s="1"/>
      <c r="H839" s="1">
        <f t="shared" si="79"/>
        <v>6.1277504184769285</v>
      </c>
      <c r="J839" s="1">
        <f t="shared" si="80"/>
        <v>4.4887041873612166</v>
      </c>
      <c r="L839" s="1">
        <f t="shared" si="81"/>
        <v>1.6010339771777287E-4</v>
      </c>
      <c r="M839" s="1">
        <f t="shared" si="82"/>
        <v>7.9461832690409198E-2</v>
      </c>
    </row>
    <row r="840" spans="1:13" ht="16" customHeight="1" x14ac:dyDescent="0.35">
      <c r="A840" s="23">
        <v>39763</v>
      </c>
      <c r="B840" s="1">
        <v>837</v>
      </c>
      <c r="C840" s="18">
        <v>898.95</v>
      </c>
      <c r="D840" s="1">
        <f t="shared" si="78"/>
        <v>-2.2040665353945225E-2</v>
      </c>
      <c r="E840" s="1">
        <f t="shared" si="83"/>
        <v>1.8988192726066423E-3</v>
      </c>
      <c r="F840" s="1"/>
      <c r="G840" s="1"/>
      <c r="H840" s="1">
        <f t="shared" si="79"/>
        <v>6.0106845979354482</v>
      </c>
      <c r="J840" s="1">
        <f t="shared" si="80"/>
        <v>4.3575443458519647</v>
      </c>
      <c r="L840" s="1">
        <f t="shared" si="81"/>
        <v>4.857909292446014E-4</v>
      </c>
      <c r="M840" s="1">
        <f t="shared" si="82"/>
        <v>0.25583842351553665</v>
      </c>
    </row>
    <row r="841" spans="1:13" ht="16" customHeight="1" x14ac:dyDescent="0.35">
      <c r="A841" s="23">
        <v>39764</v>
      </c>
      <c r="B841" s="1">
        <v>838</v>
      </c>
      <c r="C841" s="18">
        <v>852.3</v>
      </c>
      <c r="D841" s="1">
        <f t="shared" si="78"/>
        <v>-5.1893876188887134E-2</v>
      </c>
      <c r="E841" s="1">
        <f t="shared" si="83"/>
        <v>1.8104243903110902E-3</v>
      </c>
      <c r="F841" s="1"/>
      <c r="G841" s="1"/>
      <c r="H841" s="1">
        <f t="shared" si="79"/>
        <v>4.8267116086425794</v>
      </c>
      <c r="J841" s="1">
        <f t="shared" si="80"/>
        <v>4.2549082132416096</v>
      </c>
      <c r="L841" s="1">
        <f t="shared" si="81"/>
        <v>2.6929743859075471E-3</v>
      </c>
      <c r="M841" s="1">
        <f t="shared" si="82"/>
        <v>1.4874823827604344</v>
      </c>
    </row>
    <row r="842" spans="1:13" ht="16" customHeight="1" x14ac:dyDescent="0.35">
      <c r="A842" s="23">
        <v>39765</v>
      </c>
      <c r="B842" s="1">
        <v>839</v>
      </c>
      <c r="C842" s="18">
        <v>911.29</v>
      </c>
      <c r="D842" s="1">
        <f t="shared" si="78"/>
        <v>6.9212718526340505E-2</v>
      </c>
      <c r="E842" s="1">
        <f t="shared" si="83"/>
        <v>1.86563411299441E-3</v>
      </c>
      <c r="F842" s="1"/>
      <c r="G842" s="1"/>
      <c r="H842" s="1">
        <f t="shared" si="79"/>
        <v>3.7164480086673408</v>
      </c>
      <c r="J842" s="1">
        <f t="shared" si="80"/>
        <v>4.3192986849654309</v>
      </c>
      <c r="L842" s="1">
        <f t="shared" si="81"/>
        <v>4.7904004058064381E-3</v>
      </c>
      <c r="M842" s="1">
        <f t="shared" si="82"/>
        <v>2.5677062680407752</v>
      </c>
    </row>
    <row r="843" spans="1:13" ht="16" customHeight="1" x14ac:dyDescent="0.35">
      <c r="A843" s="23">
        <v>39766</v>
      </c>
      <c r="B843" s="1">
        <v>840</v>
      </c>
      <c r="C843" s="18">
        <v>873.29</v>
      </c>
      <c r="D843" s="1">
        <f t="shared" si="78"/>
        <v>-4.1699129805001706E-2</v>
      </c>
      <c r="E843" s="1">
        <f t="shared" si="83"/>
        <v>2.0485988591791766E-3</v>
      </c>
      <c r="F843" s="1"/>
      <c r="G843" s="1"/>
      <c r="H843" s="1">
        <f t="shared" si="79"/>
        <v>5.341815450617009</v>
      </c>
      <c r="J843" s="1">
        <f t="shared" si="80"/>
        <v>4.5261450033987831</v>
      </c>
      <c r="L843" s="1">
        <f t="shared" si="81"/>
        <v>1.7388174264943816E-3</v>
      </c>
      <c r="M843" s="1">
        <f t="shared" si="82"/>
        <v>0.84878375222325531</v>
      </c>
    </row>
    <row r="844" spans="1:13" ht="16" customHeight="1" x14ac:dyDescent="0.35">
      <c r="A844" s="23">
        <v>39769</v>
      </c>
      <c r="B844" s="1">
        <v>841</v>
      </c>
      <c r="C844" s="18">
        <v>850.75</v>
      </c>
      <c r="D844" s="1">
        <f t="shared" si="78"/>
        <v>-2.5810440976078926E-2</v>
      </c>
      <c r="E844" s="1">
        <f t="shared" si="83"/>
        <v>2.0292198471387195E-3</v>
      </c>
      <c r="F844" s="1"/>
      <c r="G844" s="1"/>
      <c r="H844" s="1">
        <f t="shared" si="79"/>
        <v>5.8718107768810803</v>
      </c>
      <c r="J844" s="1">
        <f t="shared" si="80"/>
        <v>4.5046862789085758</v>
      </c>
      <c r="L844" s="1">
        <f t="shared" si="81"/>
        <v>6.6617886337965414E-4</v>
      </c>
      <c r="M844" s="1">
        <f t="shared" si="82"/>
        <v>0.32829309466837353</v>
      </c>
    </row>
    <row r="845" spans="1:13" ht="16" customHeight="1" x14ac:dyDescent="0.35">
      <c r="A845" s="23">
        <v>39770</v>
      </c>
      <c r="B845" s="1">
        <v>842</v>
      </c>
      <c r="C845" s="18">
        <v>859.12</v>
      </c>
      <c r="D845" s="1">
        <f t="shared" si="78"/>
        <v>9.838377901851313E-3</v>
      </c>
      <c r="E845" s="1">
        <f t="shared" si="83"/>
        <v>1.9439520265111996E-3</v>
      </c>
      <c r="F845" s="1"/>
      <c r="G845" s="1"/>
      <c r="H845" s="1">
        <f t="shared" si="79"/>
        <v>6.1932400346901764</v>
      </c>
      <c r="J845" s="1">
        <f t="shared" si="80"/>
        <v>4.4090271336329963</v>
      </c>
      <c r="L845" s="1">
        <f t="shared" si="81"/>
        <v>9.6793679739636248E-5</v>
      </c>
      <c r="M845" s="1">
        <f t="shared" si="82"/>
        <v>4.9792216278789221E-2</v>
      </c>
    </row>
    <row r="846" spans="1:13" ht="16" customHeight="1" x14ac:dyDescent="0.35">
      <c r="A846" s="23">
        <v>39771</v>
      </c>
      <c r="B846" s="1">
        <v>843</v>
      </c>
      <c r="C846" s="18">
        <v>806.58</v>
      </c>
      <c r="D846" s="1">
        <f t="shared" si="78"/>
        <v>-6.1155601080175023E-2</v>
      </c>
      <c r="E846" s="1">
        <f t="shared" si="83"/>
        <v>1.8283992526329166E-3</v>
      </c>
      <c r="F846" s="1"/>
      <c r="G846" s="1"/>
      <c r="H846" s="1">
        <f t="shared" si="79"/>
        <v>4.2588051923989765</v>
      </c>
      <c r="J846" s="1">
        <f t="shared" si="80"/>
        <v>4.2759785460557644</v>
      </c>
      <c r="L846" s="1">
        <f t="shared" si="81"/>
        <v>3.7400075434775044E-3</v>
      </c>
      <c r="M846" s="1">
        <f t="shared" si="82"/>
        <v>2.0455092278624862</v>
      </c>
    </row>
    <row r="847" spans="1:13" ht="16" customHeight="1" x14ac:dyDescent="0.35">
      <c r="A847" s="23">
        <v>39772</v>
      </c>
      <c r="B847" s="1">
        <v>844</v>
      </c>
      <c r="C847" s="18">
        <v>752.44</v>
      </c>
      <c r="D847" s="1">
        <f t="shared" si="78"/>
        <v>-6.7122914032086076E-2</v>
      </c>
      <c r="E847" s="1">
        <f t="shared" si="83"/>
        <v>1.9479838247741664E-3</v>
      </c>
      <c r="F847" s="1"/>
      <c r="G847" s="1"/>
      <c r="H847" s="1">
        <f t="shared" si="79"/>
        <v>3.9280635601610876</v>
      </c>
      <c r="J847" s="1">
        <f t="shared" si="80"/>
        <v>4.4135969738685548</v>
      </c>
      <c r="L847" s="1">
        <f t="shared" si="81"/>
        <v>4.5054855881588177E-3</v>
      </c>
      <c r="M847" s="1">
        <f t="shared" si="82"/>
        <v>2.3128968171392015</v>
      </c>
    </row>
    <row r="848" spans="1:13" ht="16" customHeight="1" x14ac:dyDescent="0.35">
      <c r="A848" s="23">
        <v>39773</v>
      </c>
      <c r="B848" s="1">
        <v>845</v>
      </c>
      <c r="C848" s="18">
        <v>800.03</v>
      </c>
      <c r="D848" s="1">
        <f t="shared" si="78"/>
        <v>6.324756791239157E-2</v>
      </c>
      <c r="E848" s="1">
        <f t="shared" si="83"/>
        <v>2.1079735860603135E-3</v>
      </c>
      <c r="F848" s="1"/>
      <c r="G848" s="1"/>
      <c r="H848" s="1">
        <f t="shared" si="79"/>
        <v>4.2643502982667369</v>
      </c>
      <c r="J848" s="1">
        <f t="shared" si="80"/>
        <v>4.591267347977368</v>
      </c>
      <c r="L848" s="1">
        <f t="shared" si="81"/>
        <v>4.0002548468325841E-3</v>
      </c>
      <c r="M848" s="1">
        <f t="shared" si="82"/>
        <v>1.8976778804467089</v>
      </c>
    </row>
    <row r="849" spans="1:13" ht="16" customHeight="1" x14ac:dyDescent="0.35">
      <c r="A849" s="23">
        <v>39776</v>
      </c>
      <c r="B849" s="1">
        <v>846</v>
      </c>
      <c r="C849" s="18">
        <v>851.81</v>
      </c>
      <c r="D849" s="1">
        <f t="shared" si="78"/>
        <v>6.4722572903516087E-2</v>
      </c>
      <c r="E849" s="1">
        <f t="shared" si="83"/>
        <v>2.2263491162482362E-3</v>
      </c>
      <c r="F849" s="1"/>
      <c r="G849" s="1"/>
      <c r="H849" s="1">
        <f t="shared" si="79"/>
        <v>4.2258313043662312</v>
      </c>
      <c r="J849" s="1">
        <f t="shared" si="80"/>
        <v>4.7184204096797435</v>
      </c>
      <c r="L849" s="1">
        <f t="shared" si="81"/>
        <v>4.1890114432509545E-3</v>
      </c>
      <c r="M849" s="1">
        <f t="shared" si="82"/>
        <v>1.8815608983689525</v>
      </c>
    </row>
    <row r="850" spans="1:13" ht="16" customHeight="1" x14ac:dyDescent="0.35">
      <c r="A850" s="23">
        <v>39777</v>
      </c>
      <c r="B850" s="1">
        <v>847</v>
      </c>
      <c r="C850" s="18">
        <v>857.39</v>
      </c>
      <c r="D850" s="1">
        <f t="shared" si="78"/>
        <v>6.5507566241298429E-3</v>
      </c>
      <c r="E850" s="1">
        <f t="shared" si="83"/>
        <v>2.3491274781942775E-3</v>
      </c>
      <c r="F850" s="1"/>
      <c r="G850" s="1"/>
      <c r="H850" s="1">
        <f t="shared" si="79"/>
        <v>6.0354439222236822</v>
      </c>
      <c r="J850" s="1">
        <f t="shared" si="80"/>
        <v>4.8467798363390484</v>
      </c>
      <c r="L850" s="1">
        <f t="shared" si="81"/>
        <v>4.2912412348581013E-5</v>
      </c>
      <c r="M850" s="1">
        <f t="shared" si="82"/>
        <v>1.8267383420829439E-2</v>
      </c>
    </row>
    <row r="851" spans="1:13" ht="16" customHeight="1" x14ac:dyDescent="0.35">
      <c r="A851" s="23">
        <v>39778</v>
      </c>
      <c r="B851" s="1">
        <v>848</v>
      </c>
      <c r="C851" s="18">
        <v>887.68</v>
      </c>
      <c r="D851" s="1">
        <f t="shared" si="78"/>
        <v>3.5328147050933609E-2</v>
      </c>
      <c r="E851" s="1">
        <f t="shared" si="83"/>
        <v>2.2048574709779907E-3</v>
      </c>
      <c r="F851" s="1"/>
      <c r="G851" s="1"/>
      <c r="H851" s="1">
        <f t="shared" si="79"/>
        <v>5.551034064792522</v>
      </c>
      <c r="J851" s="1">
        <f t="shared" si="80"/>
        <v>4.6955909862103526</v>
      </c>
      <c r="L851" s="1">
        <f t="shared" si="81"/>
        <v>1.2480779740523891E-3</v>
      </c>
      <c r="M851" s="1">
        <f t="shared" si="82"/>
        <v>0.56605834639224517</v>
      </c>
    </row>
    <row r="852" spans="1:13" ht="16" customHeight="1" x14ac:dyDescent="0.35">
      <c r="A852" s="23">
        <v>39780</v>
      </c>
      <c r="B852" s="1">
        <v>849</v>
      </c>
      <c r="C852" s="18">
        <v>896.24</v>
      </c>
      <c r="D852" s="1">
        <f t="shared" si="78"/>
        <v>9.6431146359048977E-3</v>
      </c>
      <c r="E852" s="1">
        <f t="shared" si="83"/>
        <v>2.1450041697962845E-3</v>
      </c>
      <c r="F852" s="1"/>
      <c r="G852" s="1"/>
      <c r="H852" s="1">
        <f t="shared" si="79"/>
        <v>6.1012620441287222</v>
      </c>
      <c r="J852" s="1">
        <f t="shared" si="80"/>
        <v>4.6314189724060641</v>
      </c>
      <c r="L852" s="1">
        <f t="shared" si="81"/>
        <v>9.2989659881203242E-5</v>
      </c>
      <c r="M852" s="1">
        <f t="shared" si="82"/>
        <v>4.3351738514352006E-2</v>
      </c>
    </row>
    <row r="853" spans="1:13" ht="16" customHeight="1" x14ac:dyDescent="0.35">
      <c r="A853" s="23">
        <v>39783</v>
      </c>
      <c r="B853" s="1">
        <v>850</v>
      </c>
      <c r="C853" s="18">
        <v>816.21</v>
      </c>
      <c r="D853" s="1">
        <f t="shared" si="78"/>
        <v>-8.9295278050522148E-2</v>
      </c>
      <c r="E853" s="1">
        <f t="shared" si="83"/>
        <v>2.0166361990299445E-3</v>
      </c>
      <c r="F853" s="1"/>
      <c r="G853" s="1"/>
      <c r="H853" s="1">
        <f t="shared" si="79"/>
        <v>2.2523902800959164</v>
      </c>
      <c r="J853" s="1">
        <f t="shared" si="80"/>
        <v>4.4906972721727128</v>
      </c>
      <c r="L853" s="1">
        <f t="shared" si="81"/>
        <v>7.9736466821200627E-3</v>
      </c>
      <c r="M853" s="1">
        <f t="shared" si="82"/>
        <v>3.9539341235447418</v>
      </c>
    </row>
    <row r="854" spans="1:13" ht="16" customHeight="1" x14ac:dyDescent="0.35">
      <c r="A854" s="23">
        <v>39784</v>
      </c>
      <c r="B854" s="1">
        <v>851</v>
      </c>
      <c r="C854" s="18">
        <v>848.81</v>
      </c>
      <c r="D854" s="1">
        <f t="shared" si="78"/>
        <v>3.9940701535144028E-2</v>
      </c>
      <c r="E854" s="1">
        <f t="shared" si="83"/>
        <v>2.3892891914202071E-3</v>
      </c>
      <c r="F854" s="1"/>
      <c r="G854" s="1"/>
      <c r="H854" s="1">
        <f t="shared" si="79"/>
        <v>5.3690881426401127</v>
      </c>
      <c r="J854" s="1">
        <f t="shared" si="80"/>
        <v>4.8880355884754021</v>
      </c>
      <c r="L854" s="1">
        <f t="shared" si="81"/>
        <v>1.5952596391194565E-3</v>
      </c>
      <c r="M854" s="1">
        <f t="shared" si="82"/>
        <v>0.66767122408117752</v>
      </c>
    </row>
    <row r="855" spans="1:13" ht="16" customHeight="1" x14ac:dyDescent="0.35">
      <c r="A855" s="23">
        <v>39785</v>
      </c>
      <c r="B855" s="1">
        <v>852</v>
      </c>
      <c r="C855" s="18">
        <v>870.74</v>
      </c>
      <c r="D855" s="1">
        <f t="shared" si="78"/>
        <v>2.583617063889453E-2</v>
      </c>
      <c r="E855" s="1">
        <f t="shared" si="83"/>
        <v>2.3396170463818315E-3</v>
      </c>
      <c r="F855" s="1"/>
      <c r="G855" s="1"/>
      <c r="H855" s="1">
        <f t="shared" si="79"/>
        <v>5.7724616199365215</v>
      </c>
      <c r="J855" s="1">
        <f t="shared" si="80"/>
        <v>4.836958803196314</v>
      </c>
      <c r="L855" s="1">
        <f t="shared" si="81"/>
        <v>6.6750771328207578E-4</v>
      </c>
      <c r="M855" s="1">
        <f t="shared" si="82"/>
        <v>0.28530639846139028</v>
      </c>
    </row>
    <row r="856" spans="1:13" ht="16" customHeight="1" x14ac:dyDescent="0.35">
      <c r="A856" s="23">
        <v>39786</v>
      </c>
      <c r="B856" s="1">
        <v>853</v>
      </c>
      <c r="C856" s="18">
        <v>845.22</v>
      </c>
      <c r="D856" s="1">
        <f t="shared" si="78"/>
        <v>-2.93084043457289E-2</v>
      </c>
      <c r="E856" s="1">
        <f t="shared" si="83"/>
        <v>2.2350148221030389E-3</v>
      </c>
      <c r="F856" s="1"/>
      <c r="G856" s="1"/>
      <c r="H856" s="1">
        <f t="shared" si="79"/>
        <v>5.7191777239491381</v>
      </c>
      <c r="J856" s="1">
        <f t="shared" si="80"/>
        <v>4.7275943376129881</v>
      </c>
      <c r="L856" s="1">
        <f t="shared" si="81"/>
        <v>8.5898256529274067E-4</v>
      </c>
      <c r="M856" s="1">
        <f t="shared" si="82"/>
        <v>0.38432969517601695</v>
      </c>
    </row>
    <row r="857" spans="1:13" ht="16" customHeight="1" x14ac:dyDescent="0.35">
      <c r="A857" s="23">
        <v>39787</v>
      </c>
      <c r="B857" s="1">
        <v>854</v>
      </c>
      <c r="C857" s="18">
        <v>876.07</v>
      </c>
      <c r="D857" s="1">
        <f t="shared" si="78"/>
        <v>3.6499372944322213E-2</v>
      </c>
      <c r="E857" s="1">
        <f t="shared" si="83"/>
        <v>2.1489343057800449E-3</v>
      </c>
      <c r="F857" s="1"/>
      <c r="G857" s="1"/>
      <c r="H857" s="1">
        <f t="shared" si="79"/>
        <v>5.5228460738891867</v>
      </c>
      <c r="J857" s="1">
        <f t="shared" si="80"/>
        <v>4.6356599376788248</v>
      </c>
      <c r="L857" s="1">
        <f t="shared" si="81"/>
        <v>1.3322042253287203E-3</v>
      </c>
      <c r="M857" s="1">
        <f t="shared" si="82"/>
        <v>0.61993715756943135</v>
      </c>
    </row>
    <row r="858" spans="1:13" ht="16" customHeight="1" x14ac:dyDescent="0.35">
      <c r="A858" s="23">
        <v>39790</v>
      </c>
      <c r="B858" s="1">
        <v>855</v>
      </c>
      <c r="C858" s="18">
        <v>909.7</v>
      </c>
      <c r="D858" s="1">
        <f t="shared" si="78"/>
        <v>3.8387343477119404E-2</v>
      </c>
      <c r="E858" s="1">
        <f t="shared" si="83"/>
        <v>2.0978420827061908E-3</v>
      </c>
      <c r="F858" s="1"/>
      <c r="G858" s="1"/>
      <c r="H858" s="1">
        <f t="shared" si="79"/>
        <v>5.4644156012733731</v>
      </c>
      <c r="J858" s="1">
        <f t="shared" si="80"/>
        <v>4.5802206089949324</v>
      </c>
      <c r="L858" s="1">
        <f t="shared" si="81"/>
        <v>1.4735881392303417E-3</v>
      </c>
      <c r="M858" s="1">
        <f t="shared" si="82"/>
        <v>0.70243044096504681</v>
      </c>
    </row>
    <row r="859" spans="1:13" ht="16" customHeight="1" x14ac:dyDescent="0.35">
      <c r="A859" s="23">
        <v>39791</v>
      </c>
      <c r="B859" s="1">
        <v>856</v>
      </c>
      <c r="C859" s="18">
        <v>888.67</v>
      </c>
      <c r="D859" s="1">
        <f t="shared" si="78"/>
        <v>-2.3117511267450902E-2</v>
      </c>
      <c r="E859" s="1">
        <f t="shared" si="83"/>
        <v>2.0587905986257024E-3</v>
      </c>
      <c r="F859" s="1"/>
      <c r="G859" s="1"/>
      <c r="H859" s="1">
        <f t="shared" si="79"/>
        <v>5.9260573028888608</v>
      </c>
      <c r="J859" s="1">
        <f t="shared" si="80"/>
        <v>4.5373897767611968</v>
      </c>
      <c r="L859" s="1">
        <f t="shared" si="81"/>
        <v>5.3441932720071938E-4</v>
      </c>
      <c r="M859" s="1">
        <f t="shared" si="82"/>
        <v>0.2595792537412297</v>
      </c>
    </row>
    <row r="860" spans="1:13" ht="16" customHeight="1" x14ac:dyDescent="0.35">
      <c r="A860" s="23">
        <v>39792</v>
      </c>
      <c r="B860" s="1">
        <v>857</v>
      </c>
      <c r="C860" s="18">
        <v>899.24</v>
      </c>
      <c r="D860" s="1">
        <f t="shared" si="78"/>
        <v>1.1894178941564417E-2</v>
      </c>
      <c r="E860" s="1">
        <f t="shared" si="83"/>
        <v>1.9634304314037716E-3</v>
      </c>
      <c r="F860" s="1"/>
      <c r="G860" s="1"/>
      <c r="H860" s="1">
        <f t="shared" si="79"/>
        <v>6.161008891480253</v>
      </c>
      <c r="J860" s="1">
        <f t="shared" si="80"/>
        <v>4.431061307862679</v>
      </c>
      <c r="L860" s="1">
        <f t="shared" si="81"/>
        <v>1.4147149269395443E-4</v>
      </c>
      <c r="M860" s="1">
        <f t="shared" si="82"/>
        <v>7.2053224005908967E-2</v>
      </c>
    </row>
    <row r="861" spans="1:13" ht="16" customHeight="1" x14ac:dyDescent="0.35">
      <c r="A861" s="23">
        <v>39793</v>
      </c>
      <c r="B861" s="1">
        <v>858</v>
      </c>
      <c r="C861" s="18">
        <v>873.59</v>
      </c>
      <c r="D861" s="1">
        <f t="shared" si="78"/>
        <v>-2.8524087006805723E-2</v>
      </c>
      <c r="E861" s="1">
        <f t="shared" si="83"/>
        <v>1.849454058112214E-3</v>
      </c>
      <c r="F861" s="1"/>
      <c r="G861" s="1"/>
      <c r="H861" s="1">
        <f t="shared" si="79"/>
        <v>5.8529384553916337</v>
      </c>
      <c r="J861" s="1">
        <f t="shared" si="80"/>
        <v>4.3005279421394462</v>
      </c>
      <c r="L861" s="1">
        <f t="shared" si="81"/>
        <v>8.1362353957182307E-4</v>
      </c>
      <c r="M861" s="1">
        <f t="shared" si="82"/>
        <v>0.43992633177506979</v>
      </c>
    </row>
    <row r="862" spans="1:13" ht="16" customHeight="1" x14ac:dyDescent="0.35">
      <c r="A862" s="23">
        <v>39794</v>
      </c>
      <c r="B862" s="1">
        <v>859</v>
      </c>
      <c r="C862" s="18">
        <v>879.73</v>
      </c>
      <c r="D862" s="1">
        <f t="shared" si="78"/>
        <v>7.028468732471739E-3</v>
      </c>
      <c r="E862" s="1">
        <f t="shared" si="83"/>
        <v>1.7846555583548324E-3</v>
      </c>
      <c r="F862" s="1"/>
      <c r="G862" s="1"/>
      <c r="H862" s="1">
        <f t="shared" si="79"/>
        <v>6.3008497869960545</v>
      </c>
      <c r="J862" s="1">
        <f t="shared" si="80"/>
        <v>4.2245183848041572</v>
      </c>
      <c r="L862" s="1">
        <f t="shared" si="81"/>
        <v>4.9399372723332896E-5</v>
      </c>
      <c r="M862" s="1">
        <f t="shared" si="82"/>
        <v>2.7680059881622889E-2</v>
      </c>
    </row>
    <row r="863" spans="1:13" ht="16" customHeight="1" x14ac:dyDescent="0.35">
      <c r="A863" s="23">
        <v>39797</v>
      </c>
      <c r="B863" s="1">
        <v>860</v>
      </c>
      <c r="C863" s="18">
        <v>868.57</v>
      </c>
      <c r="D863" s="1">
        <f t="shared" si="78"/>
        <v>-1.2685710388414592E-2</v>
      </c>
      <c r="E863" s="1">
        <f t="shared" si="83"/>
        <v>1.6761030533735332E-3</v>
      </c>
      <c r="F863" s="1"/>
      <c r="G863" s="1"/>
      <c r="H863" s="1">
        <f t="shared" si="79"/>
        <v>6.2952710502949829</v>
      </c>
      <c r="J863" s="1">
        <f t="shared" si="80"/>
        <v>4.0940237583257053</v>
      </c>
      <c r="L863" s="1">
        <f t="shared" si="81"/>
        <v>1.6092724805872989E-4</v>
      </c>
      <c r="M863" s="1">
        <f t="shared" si="82"/>
        <v>9.6012740824514178E-2</v>
      </c>
    </row>
    <row r="864" spans="1:13" ht="16" customHeight="1" x14ac:dyDescent="0.35">
      <c r="A864" s="23">
        <v>39798</v>
      </c>
      <c r="B864" s="1">
        <v>861</v>
      </c>
      <c r="C864" s="18">
        <v>913.18</v>
      </c>
      <c r="D864" s="1">
        <f t="shared" si="78"/>
        <v>5.1360281842568703E-2</v>
      </c>
      <c r="E864" s="1">
        <f t="shared" si="83"/>
        <v>1.5813181273690061E-3</v>
      </c>
      <c r="F864" s="1"/>
      <c r="G864" s="1"/>
      <c r="H864" s="1">
        <f t="shared" si="79"/>
        <v>4.7813448038682882</v>
      </c>
      <c r="J864" s="1">
        <f t="shared" si="80"/>
        <v>3.9765790918439006</v>
      </c>
      <c r="L864" s="1">
        <f t="shared" si="81"/>
        <v>2.6378785509480925E-3</v>
      </c>
      <c r="M864" s="1">
        <f t="shared" si="82"/>
        <v>1.6681517180461274</v>
      </c>
    </row>
    <row r="865" spans="1:13" ht="16" customHeight="1" x14ac:dyDescent="0.35">
      <c r="A865" s="23">
        <v>39799</v>
      </c>
      <c r="B865" s="1">
        <v>862</v>
      </c>
      <c r="C865" s="18">
        <v>904.42</v>
      </c>
      <c r="D865" s="1">
        <f t="shared" si="78"/>
        <v>-9.5928513546069683E-3</v>
      </c>
      <c r="E865" s="1">
        <f t="shared" si="83"/>
        <v>1.6474134287967161E-3</v>
      </c>
      <c r="F865" s="1"/>
      <c r="G865" s="1"/>
      <c r="H865" s="1">
        <f t="shared" si="79"/>
        <v>6.3526898822335118</v>
      </c>
      <c r="J865" s="1">
        <f t="shared" si="80"/>
        <v>4.0588341045141476</v>
      </c>
      <c r="L865" s="1">
        <f t="shared" si="81"/>
        <v>9.202279711158474E-5</v>
      </c>
      <c r="M865" s="1">
        <f t="shared" si="82"/>
        <v>5.5858957747357274E-2</v>
      </c>
    </row>
    <row r="866" spans="1:13" ht="16" customHeight="1" x14ac:dyDescent="0.35">
      <c r="A866" s="23">
        <v>39800</v>
      </c>
      <c r="B866" s="1">
        <v>863</v>
      </c>
      <c r="C866" s="18">
        <v>885.28</v>
      </c>
      <c r="D866" s="1">
        <f t="shared" si="78"/>
        <v>-2.116273412794939E-2</v>
      </c>
      <c r="E866" s="1">
        <f t="shared" si="83"/>
        <v>1.5501127819574016E-3</v>
      </c>
      <c r="F866" s="1"/>
      <c r="G866" s="1"/>
      <c r="H866" s="1">
        <f t="shared" si="79"/>
        <v>6.180505826462011</v>
      </c>
      <c r="J866" s="1">
        <f t="shared" si="80"/>
        <v>3.9371471676296297</v>
      </c>
      <c r="L866" s="1">
        <f t="shared" si="81"/>
        <v>4.4786131577027383E-4</v>
      </c>
      <c r="M866" s="1">
        <f t="shared" si="82"/>
        <v>0.28892176168287442</v>
      </c>
    </row>
    <row r="867" spans="1:13" ht="16" customHeight="1" x14ac:dyDescent="0.35">
      <c r="A867" s="23">
        <v>39801</v>
      </c>
      <c r="B867" s="1">
        <v>864</v>
      </c>
      <c r="C867" s="18">
        <v>887.88</v>
      </c>
      <c r="D867" s="1">
        <f t="shared" si="78"/>
        <v>2.9369239110790066E-3</v>
      </c>
      <c r="E867" s="1">
        <f t="shared" si="83"/>
        <v>1.4811591837713342E-3</v>
      </c>
      <c r="F867" s="1"/>
      <c r="G867" s="1"/>
      <c r="H867" s="1">
        <f t="shared" si="79"/>
        <v>6.5091067711976383</v>
      </c>
      <c r="J867" s="1">
        <f t="shared" si="80"/>
        <v>3.848583094817279</v>
      </c>
      <c r="L867" s="1">
        <f t="shared" si="81"/>
        <v>8.6255220594676091E-6</v>
      </c>
      <c r="M867" s="1">
        <f t="shared" si="82"/>
        <v>5.8234942968825717E-3</v>
      </c>
    </row>
    <row r="868" spans="1:13" ht="16" customHeight="1" x14ac:dyDescent="0.35">
      <c r="A868" s="23">
        <v>39804</v>
      </c>
      <c r="B868" s="1">
        <v>865</v>
      </c>
      <c r="C868" s="18">
        <v>871.63</v>
      </c>
      <c r="D868" s="1">
        <f t="shared" si="78"/>
        <v>-1.8302022795873316E-2</v>
      </c>
      <c r="E868" s="1">
        <f t="shared" si="83"/>
        <v>1.3890418244029042E-3</v>
      </c>
      <c r="F868" s="1"/>
      <c r="G868" s="1"/>
      <c r="H868" s="1">
        <f t="shared" si="79"/>
        <v>6.3379935504572789</v>
      </c>
      <c r="J868" s="1">
        <f t="shared" si="80"/>
        <v>3.7269851413748674</v>
      </c>
      <c r="L868" s="1">
        <f t="shared" si="81"/>
        <v>3.3496403842066654E-4</v>
      </c>
      <c r="M868" s="1">
        <f t="shared" si="82"/>
        <v>0.24114755404478533</v>
      </c>
    </row>
    <row r="869" spans="1:13" ht="16" customHeight="1" x14ac:dyDescent="0.35">
      <c r="A869" s="23">
        <v>39805</v>
      </c>
      <c r="B869" s="1">
        <v>866</v>
      </c>
      <c r="C869" s="18">
        <v>863.16</v>
      </c>
      <c r="D869" s="1">
        <f t="shared" si="78"/>
        <v>-9.7174259720294483E-3</v>
      </c>
      <c r="E869" s="1">
        <f t="shared" si="83"/>
        <v>1.3231018294552E-3</v>
      </c>
      <c r="F869" s="1"/>
      <c r="G869" s="1"/>
      <c r="H869" s="1">
        <f t="shared" si="79"/>
        <v>6.556407493925855</v>
      </c>
      <c r="J869" s="1">
        <f t="shared" si="80"/>
        <v>3.6374466723997481</v>
      </c>
      <c r="L869" s="1">
        <f t="shared" si="81"/>
        <v>9.4428367521872471E-5</v>
      </c>
      <c r="M869" s="1">
        <f t="shared" si="82"/>
        <v>7.1368934287358868E-2</v>
      </c>
    </row>
    <row r="870" spans="1:13" ht="16" customHeight="1" x14ac:dyDescent="0.35">
      <c r="A870" s="23">
        <v>39806</v>
      </c>
      <c r="B870" s="1">
        <v>867</v>
      </c>
      <c r="C870" s="18">
        <v>868.15</v>
      </c>
      <c r="D870" s="1">
        <f t="shared" si="78"/>
        <v>5.7810834607720579E-3</v>
      </c>
      <c r="E870" s="1">
        <f t="shared" si="83"/>
        <v>1.246239644377687E-3</v>
      </c>
      <c r="F870" s="1"/>
      <c r="G870" s="1"/>
      <c r="H870" s="1">
        <f t="shared" si="79"/>
        <v>6.6608071309501335</v>
      </c>
      <c r="J870" s="1">
        <f t="shared" si="80"/>
        <v>3.5302119545116368</v>
      </c>
      <c r="L870" s="1">
        <f t="shared" si="81"/>
        <v>3.3420925980412236E-5</v>
      </c>
      <c r="M870" s="1">
        <f t="shared" si="82"/>
        <v>2.6817415198744591E-2</v>
      </c>
    </row>
    <row r="871" spans="1:13" ht="16" customHeight="1" x14ac:dyDescent="0.35">
      <c r="A871" s="23">
        <v>39808</v>
      </c>
      <c r="B871" s="1">
        <v>868</v>
      </c>
      <c r="C871" s="18">
        <v>872.8</v>
      </c>
      <c r="D871" s="1">
        <f t="shared" si="78"/>
        <v>5.3562172435638739E-3</v>
      </c>
      <c r="E871" s="1">
        <f t="shared" si="83"/>
        <v>1.1703692852570128E-3</v>
      </c>
      <c r="F871" s="1"/>
      <c r="G871" s="1"/>
      <c r="H871" s="1">
        <f t="shared" si="79"/>
        <v>6.7259231216900899</v>
      </c>
      <c r="J871" s="1">
        <f t="shared" si="80"/>
        <v>3.4210660403695989</v>
      </c>
      <c r="L871" s="1">
        <f t="shared" si="81"/>
        <v>2.8689063160250981E-5</v>
      </c>
      <c r="M871" s="1">
        <f t="shared" si="82"/>
        <v>2.451282985775799E-2</v>
      </c>
    </row>
    <row r="872" spans="1:13" ht="16" customHeight="1" x14ac:dyDescent="0.35">
      <c r="A872" s="23">
        <v>39811</v>
      </c>
      <c r="B872" s="1">
        <v>869</v>
      </c>
      <c r="C872" s="18">
        <v>869.42</v>
      </c>
      <c r="D872" s="1">
        <f t="shared" si="78"/>
        <v>-3.8725939505041196E-3</v>
      </c>
      <c r="E872" s="1">
        <f t="shared" si="83"/>
        <v>1.0989491404839182E-3</v>
      </c>
      <c r="F872" s="1"/>
      <c r="G872" s="1"/>
      <c r="H872" s="1">
        <f t="shared" si="79"/>
        <v>6.7997542238745883</v>
      </c>
      <c r="J872" s="1">
        <f t="shared" si="80"/>
        <v>3.3150401814818444</v>
      </c>
      <c r="L872" s="1">
        <f t="shared" si="81"/>
        <v>1.4996983905481103E-5</v>
      </c>
      <c r="M872" s="1">
        <f t="shared" si="82"/>
        <v>1.3646658751538981E-2</v>
      </c>
    </row>
    <row r="873" spans="1:13" ht="16" customHeight="1" x14ac:dyDescent="0.35">
      <c r="A873" s="23">
        <v>39812</v>
      </c>
      <c r="B873" s="1">
        <v>870</v>
      </c>
      <c r="C873" s="18">
        <v>890.64</v>
      </c>
      <c r="D873" s="1">
        <f t="shared" si="78"/>
        <v>2.4407075981688973E-2</v>
      </c>
      <c r="E873" s="1">
        <f t="shared" si="83"/>
        <v>1.0311402930925173E-3</v>
      </c>
      <c r="F873" s="1"/>
      <c r="G873" s="1"/>
      <c r="H873" s="1">
        <f t="shared" si="79"/>
        <v>6.299374869213394</v>
      </c>
      <c r="J873" s="1">
        <f t="shared" si="80"/>
        <v>3.211137326699868</v>
      </c>
      <c r="L873" s="1">
        <f t="shared" si="81"/>
        <v>5.957053579759388E-4</v>
      </c>
      <c r="M873" s="1">
        <f t="shared" si="82"/>
        <v>0.57771513921674489</v>
      </c>
    </row>
    <row r="874" spans="1:13" ht="16" customHeight="1" x14ac:dyDescent="0.35">
      <c r="A874" s="23">
        <v>39813</v>
      </c>
      <c r="B874" s="1">
        <v>871</v>
      </c>
      <c r="C874" s="18">
        <v>903.25</v>
      </c>
      <c r="D874" s="1">
        <f t="shared" si="78"/>
        <v>1.4158358034671713E-2</v>
      </c>
      <c r="E874" s="1">
        <f t="shared" si="83"/>
        <v>1.003900768833987E-3</v>
      </c>
      <c r="F874" s="1"/>
      <c r="G874" s="1"/>
      <c r="H874" s="1">
        <f t="shared" si="79"/>
        <v>6.7041819024670879</v>
      </c>
      <c r="J874" s="1">
        <f t="shared" si="80"/>
        <v>3.1684393142902181</v>
      </c>
      <c r="L874" s="1">
        <f t="shared" si="81"/>
        <v>2.0045910223795305E-4</v>
      </c>
      <c r="M874" s="1">
        <f t="shared" si="82"/>
        <v>0.19968019595281589</v>
      </c>
    </row>
    <row r="875" spans="1:13" ht="16" customHeight="1" x14ac:dyDescent="0.35">
      <c r="A875" s="23">
        <v>39815</v>
      </c>
      <c r="B875" s="1">
        <v>872</v>
      </c>
      <c r="C875" s="18">
        <v>931.8</v>
      </c>
      <c r="D875" s="1">
        <f t="shared" si="78"/>
        <v>3.1608081926376923E-2</v>
      </c>
      <c r="E875" s="1">
        <f t="shared" si="83"/>
        <v>9.5363982970723222E-4</v>
      </c>
      <c r="F875" s="1"/>
      <c r="G875" s="1"/>
      <c r="H875" s="1">
        <f t="shared" si="79"/>
        <v>5.9075849017939825</v>
      </c>
      <c r="J875" s="1">
        <f t="shared" si="80"/>
        <v>3.0881059400662281</v>
      </c>
      <c r="L875" s="1">
        <f t="shared" si="81"/>
        <v>9.9907084306455557E-4</v>
      </c>
      <c r="M875" s="1">
        <f t="shared" si="82"/>
        <v>1.0476395930015536</v>
      </c>
    </row>
    <row r="876" spans="1:13" ht="16" customHeight="1" x14ac:dyDescent="0.35">
      <c r="A876" s="23">
        <v>39818</v>
      </c>
      <c r="B876" s="1">
        <v>873</v>
      </c>
      <c r="C876" s="18">
        <v>927.45</v>
      </c>
      <c r="D876" s="1">
        <f t="shared" si="78"/>
        <v>-4.6683837733418219E-3</v>
      </c>
      <c r="E876" s="1">
        <f t="shared" si="83"/>
        <v>9.5648185980319849E-4</v>
      </c>
      <c r="F876" s="1"/>
      <c r="G876" s="1"/>
      <c r="H876" s="1">
        <f t="shared" si="79"/>
        <v>6.929463349828616</v>
      </c>
      <c r="J876" s="1">
        <f t="shared" si="80"/>
        <v>3.0927040915729371</v>
      </c>
      <c r="L876" s="1">
        <f t="shared" si="81"/>
        <v>2.1793807055201226E-5</v>
      </c>
      <c r="M876" s="1">
        <f t="shared" si="82"/>
        <v>2.2785384617420162E-2</v>
      </c>
    </row>
    <row r="877" spans="1:13" ht="16" customHeight="1" x14ac:dyDescent="0.35">
      <c r="A877" s="23">
        <v>39819</v>
      </c>
      <c r="B877" s="1">
        <v>874</v>
      </c>
      <c r="C877" s="18">
        <v>934.7</v>
      </c>
      <c r="D877" s="1">
        <f t="shared" si="78"/>
        <v>7.8171329990835078E-3</v>
      </c>
      <c r="E877" s="1">
        <f t="shared" si="83"/>
        <v>8.980105341614672E-4</v>
      </c>
      <c r="F877" s="1"/>
      <c r="G877" s="1"/>
      <c r="H877" s="1">
        <f t="shared" si="79"/>
        <v>6.9472810402195533</v>
      </c>
      <c r="J877" s="1">
        <f t="shared" si="80"/>
        <v>2.9966823891788517</v>
      </c>
      <c r="L877" s="1">
        <f t="shared" si="81"/>
        <v>6.110756832536032E-5</v>
      </c>
      <c r="M877" s="1">
        <f t="shared" si="82"/>
        <v>6.804771881926816E-2</v>
      </c>
    </row>
    <row r="878" spans="1:13" ht="16" customHeight="1" x14ac:dyDescent="0.35">
      <c r="A878" s="23">
        <v>39820</v>
      </c>
      <c r="B878" s="1">
        <v>875</v>
      </c>
      <c r="C878" s="18">
        <v>906.65</v>
      </c>
      <c r="D878" s="1">
        <f t="shared" si="78"/>
        <v>-3.0009628757890303E-2</v>
      </c>
      <c r="E878" s="1">
        <f t="shared" si="83"/>
        <v>8.4565635492266707E-4</v>
      </c>
      <c r="F878" s="1"/>
      <c r="G878" s="1"/>
      <c r="H878" s="1">
        <f t="shared" si="79"/>
        <v>6.0104521126260817</v>
      </c>
      <c r="J878" s="1">
        <f t="shared" si="80"/>
        <v>2.9080171163916266</v>
      </c>
      <c r="L878" s="1">
        <f t="shared" si="81"/>
        <v>9.0057781818639663E-4</v>
      </c>
      <c r="M878" s="1">
        <f t="shared" si="82"/>
        <v>1.0649453681084817</v>
      </c>
    </row>
    <row r="879" spans="1:13" ht="16" customHeight="1" x14ac:dyDescent="0.35">
      <c r="A879" s="23">
        <v>39821</v>
      </c>
      <c r="B879" s="1">
        <v>876</v>
      </c>
      <c r="C879" s="18">
        <v>909.73</v>
      </c>
      <c r="D879" s="1">
        <f t="shared" si="78"/>
        <v>3.3971212706116372E-3</v>
      </c>
      <c r="E879" s="1">
        <f t="shared" si="83"/>
        <v>8.4909207955161949E-4</v>
      </c>
      <c r="F879" s="1"/>
      <c r="G879" s="1"/>
      <c r="H879" s="1">
        <f t="shared" si="79"/>
        <v>7.0577514234940226</v>
      </c>
      <c r="J879" s="1">
        <f t="shared" si="80"/>
        <v>2.913918460684203</v>
      </c>
      <c r="L879" s="1">
        <f t="shared" si="81"/>
        <v>1.1540432927242024E-5</v>
      </c>
      <c r="M879" s="1">
        <f t="shared" si="82"/>
        <v>1.3591497559765469E-2</v>
      </c>
    </row>
    <row r="880" spans="1:13" ht="16" customHeight="1" x14ac:dyDescent="0.35">
      <c r="A880" s="23">
        <v>39822</v>
      </c>
      <c r="B880" s="1">
        <v>877</v>
      </c>
      <c r="C880" s="18">
        <v>890.35</v>
      </c>
      <c r="D880" s="1">
        <f t="shared" si="78"/>
        <v>-2.1303023974146171E-2</v>
      </c>
      <c r="E880" s="1">
        <f t="shared" si="83"/>
        <v>7.9669732075742981E-4</v>
      </c>
      <c r="F880" s="1"/>
      <c r="G880" s="1"/>
      <c r="H880" s="1">
        <f t="shared" si="79"/>
        <v>6.5654105750084533</v>
      </c>
      <c r="J880" s="1">
        <f t="shared" si="80"/>
        <v>2.8225827193501871</v>
      </c>
      <c r="L880" s="1">
        <f t="shared" si="81"/>
        <v>4.5381883044304651E-4</v>
      </c>
      <c r="M880" s="1">
        <f t="shared" si="82"/>
        <v>0.56962514950043441</v>
      </c>
    </row>
    <row r="881" spans="1:13" ht="16" customHeight="1" x14ac:dyDescent="0.35">
      <c r="A881" s="23">
        <v>39825</v>
      </c>
      <c r="B881" s="1">
        <v>878</v>
      </c>
      <c r="C881" s="18">
        <v>870.26</v>
      </c>
      <c r="D881" s="1">
        <f t="shared" si="78"/>
        <v>-2.2564160161734185E-2</v>
      </c>
      <c r="E881" s="1">
        <f t="shared" si="83"/>
        <v>7.752478544849398E-4</v>
      </c>
      <c r="F881" s="1"/>
      <c r="G881" s="1"/>
      <c r="H881" s="1">
        <f t="shared" si="79"/>
        <v>6.5055812562289352</v>
      </c>
      <c r="J881" s="1">
        <f t="shared" si="80"/>
        <v>2.7843273056250766</v>
      </c>
      <c r="L881" s="1">
        <f t="shared" si="81"/>
        <v>5.0914132380439211E-4</v>
      </c>
      <c r="M881" s="1">
        <f t="shared" si="82"/>
        <v>0.65674651127239314</v>
      </c>
    </row>
    <row r="882" spans="1:13" ht="16" customHeight="1" x14ac:dyDescent="0.35">
      <c r="A882" s="23">
        <v>39826</v>
      </c>
      <c r="B882" s="1">
        <v>879</v>
      </c>
      <c r="C882" s="18">
        <v>871.79</v>
      </c>
      <c r="D882" s="1">
        <f t="shared" si="78"/>
        <v>1.7580952818697546E-3</v>
      </c>
      <c r="E882" s="1">
        <f t="shared" si="83"/>
        <v>7.5860101539775113E-4</v>
      </c>
      <c r="F882" s="1"/>
      <c r="G882" s="1"/>
      <c r="H882" s="1">
        <f t="shared" si="79"/>
        <v>7.1799601176364538</v>
      </c>
      <c r="J882" s="1">
        <f t="shared" si="80"/>
        <v>2.7542712564265543</v>
      </c>
      <c r="L882" s="1">
        <f t="shared" si="81"/>
        <v>3.0908990201326921E-6</v>
      </c>
      <c r="M882" s="1">
        <f t="shared" si="82"/>
        <v>4.0744725585584226E-3</v>
      </c>
    </row>
    <row r="883" spans="1:13" ht="16" customHeight="1" x14ac:dyDescent="0.35">
      <c r="A883" s="23">
        <v>39827</v>
      </c>
      <c r="B883" s="1">
        <v>880</v>
      </c>
      <c r="C883" s="18">
        <v>842.62</v>
      </c>
      <c r="D883" s="1">
        <f t="shared" si="78"/>
        <v>-3.3459892864107138E-2</v>
      </c>
      <c r="E883" s="1">
        <f t="shared" si="83"/>
        <v>7.1133853257210593E-4</v>
      </c>
      <c r="F883" s="1"/>
      <c r="G883" s="1"/>
      <c r="H883" s="1">
        <f t="shared" si="79"/>
        <v>5.6744779714278284</v>
      </c>
      <c r="J883" s="1">
        <f t="shared" si="80"/>
        <v>2.6670930478183656</v>
      </c>
      <c r="L883" s="1">
        <f t="shared" si="81"/>
        <v>1.1195644304775277E-3</v>
      </c>
      <c r="M883" s="1">
        <f t="shared" si="82"/>
        <v>1.5738841342241521</v>
      </c>
    </row>
    <row r="884" spans="1:13" ht="16" customHeight="1" x14ac:dyDescent="0.35">
      <c r="A884" s="23">
        <v>39828</v>
      </c>
      <c r="B884" s="1">
        <v>881</v>
      </c>
      <c r="C884" s="18">
        <v>843.74</v>
      </c>
      <c r="D884" s="1">
        <f t="shared" si="78"/>
        <v>1.3291875341197748E-3</v>
      </c>
      <c r="E884" s="1">
        <f t="shared" si="83"/>
        <v>7.3687593977618798E-4</v>
      </c>
      <c r="F884" s="1"/>
      <c r="G884" s="1"/>
      <c r="H884" s="1">
        <f t="shared" si="79"/>
        <v>7.2106934035198202</v>
      </c>
      <c r="J884" s="1">
        <f t="shared" si="80"/>
        <v>2.7145458916293679</v>
      </c>
      <c r="L884" s="1">
        <f t="shared" si="81"/>
        <v>1.7667395008594076E-6</v>
      </c>
      <c r="M884" s="1">
        <f t="shared" si="82"/>
        <v>2.3976078000267197E-3</v>
      </c>
    </row>
    <row r="885" spans="1:13" ht="16" customHeight="1" x14ac:dyDescent="0.35">
      <c r="A885" s="23">
        <v>39829</v>
      </c>
      <c r="B885" s="1">
        <v>882</v>
      </c>
      <c r="C885" s="18">
        <v>850.12</v>
      </c>
      <c r="D885" s="1">
        <f t="shared" si="78"/>
        <v>7.561571100101922E-3</v>
      </c>
      <c r="E885" s="1">
        <f t="shared" si="83"/>
        <v>6.9088967804409329E-4</v>
      </c>
      <c r="F885" s="1"/>
      <c r="G885" s="1"/>
      <c r="H885" s="1">
        <f t="shared" si="79"/>
        <v>7.1947713754758755</v>
      </c>
      <c r="J885" s="1">
        <f t="shared" si="80"/>
        <v>2.6284780349930514</v>
      </c>
      <c r="L885" s="1">
        <f t="shared" si="81"/>
        <v>5.7177357501896588E-5</v>
      </c>
      <c r="M885" s="1">
        <f t="shared" si="82"/>
        <v>8.2759026974850061E-2</v>
      </c>
    </row>
    <row r="886" spans="1:13" ht="16" customHeight="1" x14ac:dyDescent="0.35">
      <c r="A886" s="23">
        <v>39833</v>
      </c>
      <c r="B886" s="1">
        <v>883</v>
      </c>
      <c r="C886" s="18">
        <v>805.22</v>
      </c>
      <c r="D886" s="1">
        <f t="shared" si="78"/>
        <v>-5.2816073024984679E-2</v>
      </c>
      <c r="E886" s="1">
        <f t="shared" si="83"/>
        <v>6.5124650581282247E-4</v>
      </c>
      <c r="F886" s="1"/>
      <c r="G886" s="1"/>
      <c r="H886" s="1">
        <f t="shared" si="79"/>
        <v>3.0532403161097905</v>
      </c>
      <c r="J886" s="1">
        <f t="shared" si="80"/>
        <v>2.5519531849405515</v>
      </c>
      <c r="L886" s="1">
        <f t="shared" si="81"/>
        <v>2.7895375697805144E-3</v>
      </c>
      <c r="M886" s="1">
        <f t="shared" si="82"/>
        <v>4.283382014155892</v>
      </c>
    </row>
    <row r="887" spans="1:13" ht="16" customHeight="1" x14ac:dyDescent="0.35">
      <c r="A887" s="23">
        <v>39834</v>
      </c>
      <c r="B887" s="1">
        <v>884</v>
      </c>
      <c r="C887" s="18">
        <v>840.24</v>
      </c>
      <c r="D887" s="1">
        <f t="shared" si="78"/>
        <v>4.3491219790864587E-2</v>
      </c>
      <c r="E887" s="1">
        <f t="shared" si="83"/>
        <v>7.8501168313639322E-4</v>
      </c>
      <c r="F887" s="1"/>
      <c r="G887" s="1"/>
      <c r="H887" s="1">
        <f t="shared" si="79"/>
        <v>4.7403112587532732</v>
      </c>
      <c r="J887" s="1">
        <f t="shared" si="80"/>
        <v>2.8018059945977578</v>
      </c>
      <c r="L887" s="1">
        <f t="shared" si="81"/>
        <v>1.8914861988972916E-3</v>
      </c>
      <c r="M887" s="1">
        <f t="shared" si="82"/>
        <v>2.4095006985630456</v>
      </c>
    </row>
    <row r="888" spans="1:13" ht="16" customHeight="1" x14ac:dyDescent="0.35">
      <c r="A888" s="23">
        <v>39835</v>
      </c>
      <c r="B888" s="1">
        <v>885</v>
      </c>
      <c r="C888" s="18">
        <v>827.5</v>
      </c>
      <c r="D888" s="1">
        <f t="shared" si="78"/>
        <v>-1.5162334571074942E-2</v>
      </c>
      <c r="E888" s="1">
        <f t="shared" si="83"/>
        <v>8.5422946283853244E-4</v>
      </c>
      <c r="F888" s="1"/>
      <c r="G888" s="1"/>
      <c r="H888" s="1">
        <f t="shared" si="79"/>
        <v>6.7961835012143705</v>
      </c>
      <c r="J888" s="1">
        <f t="shared" si="80"/>
        <v>2.9227204157061148</v>
      </c>
      <c r="L888" s="1">
        <f t="shared" si="81"/>
        <v>2.2989638964521434E-4</v>
      </c>
      <c r="M888" s="1">
        <f t="shared" si="82"/>
        <v>0.26912720720412525</v>
      </c>
    </row>
    <row r="889" spans="1:13" ht="16" customHeight="1" x14ac:dyDescent="0.35">
      <c r="A889" s="23">
        <v>39836</v>
      </c>
      <c r="B889" s="1">
        <v>886</v>
      </c>
      <c r="C889" s="18">
        <v>831.95</v>
      </c>
      <c r="D889" s="1">
        <f t="shared" si="78"/>
        <v>5.3776435045317771E-3</v>
      </c>
      <c r="E889" s="1">
        <f t="shared" si="83"/>
        <v>8.151730286364878E-4</v>
      </c>
      <c r="F889" s="1"/>
      <c r="G889" s="1"/>
      <c r="H889" s="1">
        <f t="shared" si="79"/>
        <v>7.0766341973912947</v>
      </c>
      <c r="J889" s="1">
        <f t="shared" si="80"/>
        <v>2.8551235150803684</v>
      </c>
      <c r="L889" s="1">
        <f t="shared" si="81"/>
        <v>2.8919049661832815E-5</v>
      </c>
      <c r="M889" s="1">
        <f t="shared" si="82"/>
        <v>3.5475964790205004E-2</v>
      </c>
    </row>
    <row r="890" spans="1:13" ht="16" customHeight="1" x14ac:dyDescent="0.35">
      <c r="A890" s="23">
        <v>39839</v>
      </c>
      <c r="B890" s="1">
        <v>887</v>
      </c>
      <c r="C890" s="18">
        <v>836.57</v>
      </c>
      <c r="D890" s="1">
        <f t="shared" si="78"/>
        <v>5.5532183424484693E-3</v>
      </c>
      <c r="E890" s="1">
        <f t="shared" si="83"/>
        <v>7.6598730051407118E-4</v>
      </c>
      <c r="F890" s="1"/>
      <c r="G890" s="1"/>
      <c r="H890" s="1">
        <f t="shared" si="79"/>
        <v>7.1340855087953132</v>
      </c>
      <c r="J890" s="1">
        <f t="shared" si="80"/>
        <v>2.7676475579706157</v>
      </c>
      <c r="L890" s="1">
        <f t="shared" si="81"/>
        <v>3.0838233958906127E-5</v>
      </c>
      <c r="M890" s="1">
        <f t="shared" si="82"/>
        <v>4.0259458529155641E-2</v>
      </c>
    </row>
    <row r="891" spans="1:13" ht="16" customHeight="1" x14ac:dyDescent="0.35">
      <c r="A891" s="23">
        <v>39840</v>
      </c>
      <c r="B891" s="1">
        <v>888</v>
      </c>
      <c r="C891" s="18">
        <v>845.71</v>
      </c>
      <c r="D891" s="1">
        <f t="shared" si="78"/>
        <v>1.0925565105131652E-2</v>
      </c>
      <c r="E891" s="1">
        <f t="shared" si="83"/>
        <v>7.1999854486518402E-4</v>
      </c>
      <c r="F891" s="1"/>
      <c r="G891" s="1"/>
      <c r="H891" s="1">
        <f t="shared" si="79"/>
        <v>7.0704721807100048</v>
      </c>
      <c r="J891" s="1">
        <f t="shared" si="80"/>
        <v>2.68327886151474</v>
      </c>
      <c r="L891" s="1">
        <f t="shared" si="81"/>
        <v>1.1936797286647039E-4</v>
      </c>
      <c r="M891" s="1">
        <f t="shared" si="82"/>
        <v>0.16578918626678812</v>
      </c>
    </row>
    <row r="892" spans="1:13" ht="16" customHeight="1" x14ac:dyDescent="0.35">
      <c r="A892" s="23">
        <v>39841</v>
      </c>
      <c r="B892" s="1">
        <v>889</v>
      </c>
      <c r="C892" s="18">
        <v>874.09</v>
      </c>
      <c r="D892" s="1">
        <f t="shared" si="78"/>
        <v>3.3557602487850439E-2</v>
      </c>
      <c r="E892" s="1">
        <f t="shared" si="83"/>
        <v>6.8242486917470763E-4</v>
      </c>
      <c r="F892" s="1"/>
      <c r="G892" s="1"/>
      <c r="H892" s="1">
        <f t="shared" si="79"/>
        <v>5.6396945101351879</v>
      </c>
      <c r="J892" s="1">
        <f t="shared" si="80"/>
        <v>2.6123262988660274</v>
      </c>
      <c r="L892" s="1">
        <f t="shared" si="81"/>
        <v>1.126112684732586E-3</v>
      </c>
      <c r="M892" s="1">
        <f t="shared" si="82"/>
        <v>1.6501636086247171</v>
      </c>
    </row>
    <row r="893" spans="1:13" ht="16" customHeight="1" x14ac:dyDescent="0.35">
      <c r="A893" s="23">
        <v>39842</v>
      </c>
      <c r="B893" s="1">
        <v>890</v>
      </c>
      <c r="C893" s="18">
        <v>845.14</v>
      </c>
      <c r="D893" s="1">
        <f t="shared" si="78"/>
        <v>-3.3120159251335726E-2</v>
      </c>
      <c r="E893" s="1">
        <f t="shared" si="83"/>
        <v>7.101806692734467E-4</v>
      </c>
      <c r="F893" s="1"/>
      <c r="G893" s="1"/>
      <c r="H893" s="1">
        <f t="shared" si="79"/>
        <v>5.7053913155440465</v>
      </c>
      <c r="J893" s="1">
        <f t="shared" si="80"/>
        <v>2.6649215171810345</v>
      </c>
      <c r="L893" s="1">
        <f t="shared" si="81"/>
        <v>1.0969449488338395E-3</v>
      </c>
      <c r="M893" s="1">
        <f t="shared" si="82"/>
        <v>1.544599840989862</v>
      </c>
    </row>
    <row r="894" spans="1:13" ht="16" customHeight="1" x14ac:dyDescent="0.35">
      <c r="A894" s="23">
        <v>39843</v>
      </c>
      <c r="B894" s="1">
        <v>891</v>
      </c>
      <c r="C894" s="18">
        <v>825.88</v>
      </c>
      <c r="D894" s="1">
        <f t="shared" si="78"/>
        <v>-2.2789123695482395E-2</v>
      </c>
      <c r="E894" s="1">
        <f t="shared" si="83"/>
        <v>7.3437550098256934E-4</v>
      </c>
      <c r="F894" s="1"/>
      <c r="G894" s="1"/>
      <c r="H894" s="1">
        <f t="shared" si="79"/>
        <v>6.5092985148448577</v>
      </c>
      <c r="J894" s="1">
        <f t="shared" si="80"/>
        <v>2.7099363479288021</v>
      </c>
      <c r="L894" s="1">
        <f t="shared" si="81"/>
        <v>5.1934415880799717E-4</v>
      </c>
      <c r="M894" s="1">
        <f t="shared" si="82"/>
        <v>0.70719156359809443</v>
      </c>
    </row>
    <row r="895" spans="1:13" ht="16" customHeight="1" x14ac:dyDescent="0.35">
      <c r="A895" s="23">
        <v>39846</v>
      </c>
      <c r="B895" s="1">
        <v>892</v>
      </c>
      <c r="C895" s="18">
        <v>825.44</v>
      </c>
      <c r="D895" s="1">
        <f t="shared" si="78"/>
        <v>-5.3276505061260822E-4</v>
      </c>
      <c r="E895" s="1">
        <f t="shared" si="83"/>
        <v>7.2092377492861731E-4</v>
      </c>
      <c r="F895" s="1"/>
      <c r="G895" s="1"/>
      <c r="H895" s="1">
        <f t="shared" si="79"/>
        <v>7.2345834324558247</v>
      </c>
      <c r="J895" s="1">
        <f t="shared" si="80"/>
        <v>2.6850023741676976</v>
      </c>
      <c r="L895" s="1">
        <f t="shared" si="81"/>
        <v>2.83838599154255E-7</v>
      </c>
      <c r="M895" s="1">
        <f t="shared" si="82"/>
        <v>3.9371513192550692E-4</v>
      </c>
    </row>
    <row r="896" spans="1:13" ht="16" customHeight="1" x14ac:dyDescent="0.35">
      <c r="A896" s="23">
        <v>39847</v>
      </c>
      <c r="B896" s="1">
        <v>893</v>
      </c>
      <c r="C896" s="18">
        <v>838.51</v>
      </c>
      <c r="D896" s="1">
        <f t="shared" si="78"/>
        <v>1.5833979453382361E-2</v>
      </c>
      <c r="E896" s="1">
        <f t="shared" si="83"/>
        <v>6.7584266763974835E-4</v>
      </c>
      <c r="F896" s="1"/>
      <c r="G896" s="1"/>
      <c r="H896" s="1">
        <f t="shared" si="79"/>
        <v>6.9285838729363824</v>
      </c>
      <c r="J896" s="1">
        <f t="shared" si="80"/>
        <v>2.599697420162101</v>
      </c>
      <c r="L896" s="1">
        <f t="shared" si="81"/>
        <v>2.5071490533013478E-4</v>
      </c>
      <c r="M896" s="1">
        <f t="shared" si="82"/>
        <v>0.37096637625101236</v>
      </c>
    </row>
    <row r="897" spans="1:13" ht="16" customHeight="1" x14ac:dyDescent="0.35">
      <c r="A897" s="23">
        <v>39848</v>
      </c>
      <c r="B897" s="1">
        <v>894</v>
      </c>
      <c r="C897" s="18">
        <v>832.23</v>
      </c>
      <c r="D897" s="1">
        <f t="shared" si="78"/>
        <v>-7.4894753789459551E-3</v>
      </c>
      <c r="E897" s="1">
        <f t="shared" si="83"/>
        <v>6.4924792968812514E-4</v>
      </c>
      <c r="F897" s="1"/>
      <c r="G897" s="1"/>
      <c r="H897" s="1">
        <f t="shared" si="79"/>
        <v>7.2533001775750634</v>
      </c>
      <c r="J897" s="1">
        <f t="shared" si="80"/>
        <v>2.5480343986848473</v>
      </c>
      <c r="L897" s="1">
        <f t="shared" si="81"/>
        <v>5.6092241451837661E-5</v>
      </c>
      <c r="M897" s="1">
        <f t="shared" si="82"/>
        <v>8.6395718625983622E-2</v>
      </c>
    </row>
    <row r="898" spans="1:13" ht="16" customHeight="1" x14ac:dyDescent="0.35">
      <c r="A898" s="23">
        <v>39849</v>
      </c>
      <c r="B898" s="1">
        <v>895</v>
      </c>
      <c r="C898" s="18">
        <v>845.85</v>
      </c>
      <c r="D898" s="1">
        <f t="shared" si="78"/>
        <v>1.6365668144623487E-2</v>
      </c>
      <c r="E898" s="1">
        <f t="shared" si="83"/>
        <v>6.1214186066205613E-4</v>
      </c>
      <c r="F898" s="1"/>
      <c r="G898" s="1"/>
      <c r="H898" s="1">
        <f t="shared" si="79"/>
        <v>6.9610088822063307</v>
      </c>
      <c r="J898" s="1">
        <f t="shared" si="80"/>
        <v>2.474150077626772</v>
      </c>
      <c r="L898" s="1">
        <f t="shared" si="81"/>
        <v>2.6783509381994396E-4</v>
      </c>
      <c r="M898" s="1">
        <f t="shared" si="82"/>
        <v>0.43753762163931986</v>
      </c>
    </row>
    <row r="899" spans="1:13" ht="16" customHeight="1" x14ac:dyDescent="0.35">
      <c r="A899" s="23">
        <v>39850</v>
      </c>
      <c r="B899" s="1">
        <v>896</v>
      </c>
      <c r="C899" s="18">
        <v>868.6</v>
      </c>
      <c r="D899" s="1">
        <f t="shared" si="78"/>
        <v>2.6896021753265945E-2</v>
      </c>
      <c r="E899" s="1">
        <f t="shared" si="83"/>
        <v>5.9060304562586494E-4</v>
      </c>
      <c r="F899" s="1"/>
      <c r="G899" s="1"/>
      <c r="H899" s="1">
        <f t="shared" si="79"/>
        <v>6.2095234658018459</v>
      </c>
      <c r="J899" s="1">
        <f t="shared" si="80"/>
        <v>2.4302325930368576</v>
      </c>
      <c r="L899" s="1">
        <f t="shared" si="81"/>
        <v>7.2339598615215489E-4</v>
      </c>
      <c r="M899" s="1">
        <f t="shared" si="82"/>
        <v>1.2248429660324027</v>
      </c>
    </row>
    <row r="900" spans="1:13" ht="16" customHeight="1" x14ac:dyDescent="0.35">
      <c r="A900" s="23">
        <v>39853</v>
      </c>
      <c r="B900" s="1">
        <v>897</v>
      </c>
      <c r="C900" s="18">
        <v>869.89</v>
      </c>
      <c r="D900" s="1">
        <f t="shared" ref="D900:D963" si="84">(C900-C899)/C899</f>
        <v>1.4851485148514433E-3</v>
      </c>
      <c r="E900" s="1">
        <f t="shared" si="83"/>
        <v>5.9891018001750266E-4</v>
      </c>
      <c r="F900" s="1"/>
      <c r="G900" s="1"/>
      <c r="H900" s="1">
        <f t="shared" si="79"/>
        <v>7.4167161214803219</v>
      </c>
      <c r="J900" s="1">
        <f t="shared" si="80"/>
        <v>2.4472641459750575</v>
      </c>
      <c r="L900" s="1">
        <f t="shared" si="81"/>
        <v>2.2056661111654479E-6</v>
      </c>
      <c r="M900" s="1">
        <f t="shared" si="82"/>
        <v>3.6827994994190765E-3</v>
      </c>
    </row>
    <row r="901" spans="1:13" ht="16" customHeight="1" x14ac:dyDescent="0.35">
      <c r="A901" s="23">
        <v>39854</v>
      </c>
      <c r="B901" s="1">
        <v>898</v>
      </c>
      <c r="C901" s="18">
        <v>827.16</v>
      </c>
      <c r="D901" s="1">
        <f t="shared" si="84"/>
        <v>-4.9121153249261425E-2</v>
      </c>
      <c r="E901" s="1">
        <f t="shared" si="83"/>
        <v>5.6158210693265796E-4</v>
      </c>
      <c r="F901" s="1"/>
      <c r="G901" s="1"/>
      <c r="H901" s="1">
        <f t="shared" ref="H901:H964" si="85">-LN(E901)-D901*D901/E901</f>
        <v>3.1881632224401546</v>
      </c>
      <c r="J901" s="1">
        <f t="shared" ref="J901:J964" si="86">SQRT(E901)*100</f>
        <v>2.3697723665632062</v>
      </c>
      <c r="L901" s="1">
        <f t="shared" ref="L901:L964" si="87">D901*D901</f>
        <v>2.4128876965374261E-3</v>
      </c>
      <c r="M901" s="1">
        <f t="shared" ref="M901:M964" si="88">L901/E901</f>
        <v>4.2965893441949836</v>
      </c>
    </row>
    <row r="902" spans="1:13" ht="16" customHeight="1" x14ac:dyDescent="0.35">
      <c r="A902" s="23">
        <v>39855</v>
      </c>
      <c r="B902" s="1">
        <v>899</v>
      </c>
      <c r="C902" s="18">
        <v>833.74</v>
      </c>
      <c r="D902" s="1">
        <f t="shared" si="84"/>
        <v>7.9549301223463906E-3</v>
      </c>
      <c r="E902" s="1">
        <f t="shared" ref="E902:E965" si="89">$D$1283*E901+(1-$D$1283)*D901*D901</f>
        <v>6.7739432008108327E-4</v>
      </c>
      <c r="F902" s="1"/>
      <c r="G902" s="1"/>
      <c r="H902" s="1">
        <f t="shared" si="85"/>
        <v>7.2038388686639951</v>
      </c>
      <c r="J902" s="1">
        <f t="shared" si="86"/>
        <v>2.6026800035368991</v>
      </c>
      <c r="L902" s="1">
        <f t="shared" si="87"/>
        <v>6.3280913251413963E-5</v>
      </c>
      <c r="M902" s="1">
        <f t="shared" si="88"/>
        <v>9.3418133833539252E-2</v>
      </c>
    </row>
    <row r="903" spans="1:13" ht="16" customHeight="1" x14ac:dyDescent="0.35">
      <c r="A903" s="23">
        <v>39856</v>
      </c>
      <c r="B903" s="1">
        <v>900</v>
      </c>
      <c r="C903" s="18">
        <v>835.19</v>
      </c>
      <c r="D903" s="1">
        <f t="shared" si="84"/>
        <v>1.7391512941685003E-3</v>
      </c>
      <c r="E903" s="1">
        <f t="shared" si="89"/>
        <v>6.3897719804114652E-4</v>
      </c>
      <c r="F903" s="1"/>
      <c r="G903" s="1"/>
      <c r="H903" s="1">
        <f t="shared" si="85"/>
        <v>7.3509082118917108</v>
      </c>
      <c r="J903" s="1">
        <f t="shared" si="86"/>
        <v>2.5277998299729876</v>
      </c>
      <c r="L903" s="1">
        <f t="shared" si="87"/>
        <v>3.0246472240079693E-6</v>
      </c>
      <c r="M903" s="1">
        <f t="shared" si="88"/>
        <v>4.7335761483826835E-3</v>
      </c>
    </row>
    <row r="904" spans="1:13" ht="16" customHeight="1" x14ac:dyDescent="0.35">
      <c r="A904" s="23">
        <v>39857</v>
      </c>
      <c r="B904" s="1">
        <v>901</v>
      </c>
      <c r="C904" s="18">
        <v>826.84</v>
      </c>
      <c r="D904" s="1">
        <f t="shared" si="84"/>
        <v>-9.997725068547304E-3</v>
      </c>
      <c r="E904" s="1">
        <f t="shared" si="89"/>
        <v>5.9919388361640979E-4</v>
      </c>
      <c r="F904" s="1"/>
      <c r="G904" s="1"/>
      <c r="H904" s="1">
        <f t="shared" si="85"/>
        <v>7.2531103686922318</v>
      </c>
      <c r="J904" s="1">
        <f t="shared" si="86"/>
        <v>2.4478437115477978</v>
      </c>
      <c r="L904" s="1">
        <f t="shared" si="87"/>
        <v>9.9954506546259188E-5</v>
      </c>
      <c r="M904" s="1">
        <f t="shared" si="88"/>
        <v>0.1668149647038917</v>
      </c>
    </row>
    <row r="905" spans="1:13" ht="16" customHeight="1" x14ac:dyDescent="0.35">
      <c r="A905" s="23">
        <v>39861</v>
      </c>
      <c r="B905" s="1">
        <v>902</v>
      </c>
      <c r="C905" s="18">
        <v>789.17</v>
      </c>
      <c r="D905" s="1">
        <f t="shared" si="84"/>
        <v>-4.5558995694451251E-2</v>
      </c>
      <c r="E905" s="1">
        <f t="shared" si="89"/>
        <v>5.6796294180216347E-4</v>
      </c>
      <c r="F905" s="1"/>
      <c r="G905" s="1"/>
      <c r="H905" s="1">
        <f t="shared" si="85"/>
        <v>3.818951712195112</v>
      </c>
      <c r="J905" s="1">
        <f t="shared" si="86"/>
        <v>2.383197309922457</v>
      </c>
      <c r="L905" s="1">
        <f t="shared" si="87"/>
        <v>2.0756220886870278E-3</v>
      </c>
      <c r="M905" s="1">
        <f t="shared" si="88"/>
        <v>3.654502672482498</v>
      </c>
    </row>
    <row r="906" spans="1:13" ht="16" customHeight="1" x14ac:dyDescent="0.35">
      <c r="A906" s="23">
        <v>39862</v>
      </c>
      <c r="B906" s="1">
        <v>903</v>
      </c>
      <c r="C906" s="18">
        <v>788.42</v>
      </c>
      <c r="D906" s="1">
        <f t="shared" si="84"/>
        <v>-9.5036557395744906E-4</v>
      </c>
      <c r="E906" s="1">
        <f t="shared" si="89"/>
        <v>6.6227764784239059E-4</v>
      </c>
      <c r="F906" s="1"/>
      <c r="G906" s="1"/>
      <c r="H906" s="1">
        <f t="shared" si="85"/>
        <v>7.3184619118292602</v>
      </c>
      <c r="J906" s="1">
        <f t="shared" si="86"/>
        <v>2.5734755639842213</v>
      </c>
      <c r="L906" s="1">
        <f t="shared" si="87"/>
        <v>9.0319472416347155E-7</v>
      </c>
      <c r="M906" s="1">
        <f t="shared" si="88"/>
        <v>1.3637705078919024E-3</v>
      </c>
    </row>
    <row r="907" spans="1:13" ht="16" customHeight="1" x14ac:dyDescent="0.35">
      <c r="A907" s="23">
        <v>39863</v>
      </c>
      <c r="B907" s="1">
        <v>904</v>
      </c>
      <c r="C907" s="18">
        <v>778.94</v>
      </c>
      <c r="D907" s="1">
        <f t="shared" si="84"/>
        <v>-1.2024048096192265E-2</v>
      </c>
      <c r="E907" s="1">
        <f t="shared" si="89"/>
        <v>6.2090401424805589E-4</v>
      </c>
      <c r="F907" s="1"/>
      <c r="G907" s="1"/>
      <c r="H907" s="1">
        <f t="shared" si="85"/>
        <v>7.1514836793043974</v>
      </c>
      <c r="J907" s="1">
        <f t="shared" si="86"/>
        <v>2.4917945626557096</v>
      </c>
      <c r="L907" s="1">
        <f t="shared" si="87"/>
        <v>1.4457773261954482E-4</v>
      </c>
      <c r="M907" s="1">
        <f t="shared" si="88"/>
        <v>0.23285037510127116</v>
      </c>
    </row>
    <row r="908" spans="1:13" ht="16" customHeight="1" x14ac:dyDescent="0.35">
      <c r="A908" s="23">
        <v>39864</v>
      </c>
      <c r="B908" s="1">
        <v>905</v>
      </c>
      <c r="C908" s="18">
        <v>770.05</v>
      </c>
      <c r="D908" s="1">
        <f t="shared" si="84"/>
        <v>-1.1412945798136056E-2</v>
      </c>
      <c r="E908" s="1">
        <f t="shared" si="89"/>
        <v>5.9110644805157771E-4</v>
      </c>
      <c r="F908" s="1"/>
      <c r="G908" s="1"/>
      <c r="H908" s="1">
        <f t="shared" si="85"/>
        <v>7.2131559389943645</v>
      </c>
      <c r="J908" s="1">
        <f t="shared" si="86"/>
        <v>2.4312680807586351</v>
      </c>
      <c r="L908" s="1">
        <f t="shared" si="87"/>
        <v>1.3025533179119146E-4</v>
      </c>
      <c r="M908" s="1">
        <f t="shared" si="88"/>
        <v>0.22035850263610368</v>
      </c>
    </row>
    <row r="909" spans="1:13" ht="16" customHeight="1" x14ac:dyDescent="0.35">
      <c r="A909" s="23">
        <v>39867</v>
      </c>
      <c r="B909" s="1">
        <v>906</v>
      </c>
      <c r="C909" s="18">
        <v>743.33</v>
      </c>
      <c r="D909" s="1">
        <f t="shared" si="84"/>
        <v>-3.4699045516524793E-2</v>
      </c>
      <c r="E909" s="1">
        <f t="shared" si="89"/>
        <v>5.622769625221617E-4</v>
      </c>
      <c r="F909" s="1"/>
      <c r="G909" s="1"/>
      <c r="H909" s="1">
        <f t="shared" si="85"/>
        <v>5.3421802662426634</v>
      </c>
      <c r="J909" s="1">
        <f t="shared" si="86"/>
        <v>2.3712379942177075</v>
      </c>
      <c r="L909" s="1">
        <f t="shared" si="87"/>
        <v>1.2040237597578593E-3</v>
      </c>
      <c r="M909" s="1">
        <f t="shared" si="88"/>
        <v>2.1413357473460488</v>
      </c>
    </row>
    <row r="910" spans="1:13" ht="16" customHeight="1" x14ac:dyDescent="0.35">
      <c r="A910" s="23">
        <v>39868</v>
      </c>
      <c r="B910" s="1">
        <v>907</v>
      </c>
      <c r="C910" s="18">
        <v>773.14</v>
      </c>
      <c r="D910" s="1">
        <f t="shared" si="84"/>
        <v>4.0103318848963371E-2</v>
      </c>
      <c r="E910" s="1">
        <f t="shared" si="89"/>
        <v>6.0242274789984581E-4</v>
      </c>
      <c r="F910" s="1"/>
      <c r="G910" s="1"/>
      <c r="H910" s="1">
        <f t="shared" si="85"/>
        <v>4.744870753074931</v>
      </c>
      <c r="J910" s="1">
        <f t="shared" si="86"/>
        <v>2.4544301739911969</v>
      </c>
      <c r="L910" s="1">
        <f t="shared" si="87"/>
        <v>1.6082761827016208E-3</v>
      </c>
      <c r="M910" s="1">
        <f t="shared" si="88"/>
        <v>2.6696803669986919</v>
      </c>
    </row>
    <row r="911" spans="1:13" ht="16" customHeight="1" x14ac:dyDescent="0.35">
      <c r="A911" s="23">
        <v>39869</v>
      </c>
      <c r="B911" s="1">
        <v>908</v>
      </c>
      <c r="C911" s="18">
        <v>764.9</v>
      </c>
      <c r="D911" s="1">
        <f t="shared" si="84"/>
        <v>-1.0657836873011368E-2</v>
      </c>
      <c r="E911" s="1">
        <f t="shared" si="89"/>
        <v>6.6534596978252167E-4</v>
      </c>
      <c r="F911" s="1"/>
      <c r="G911" s="1"/>
      <c r="H911" s="1">
        <f t="shared" si="85"/>
        <v>7.1444809581745767</v>
      </c>
      <c r="J911" s="1">
        <f t="shared" si="86"/>
        <v>2.5794301110565518</v>
      </c>
      <c r="L911" s="1">
        <f t="shared" si="87"/>
        <v>1.1358948681172075E-4</v>
      </c>
      <c r="M911" s="1">
        <f t="shared" si="88"/>
        <v>0.1707224391076558</v>
      </c>
    </row>
    <row r="912" spans="1:13" ht="16" customHeight="1" x14ac:dyDescent="0.35">
      <c r="A912" s="23">
        <v>39870</v>
      </c>
      <c r="B912" s="1">
        <v>909</v>
      </c>
      <c r="C912" s="18">
        <v>752.83</v>
      </c>
      <c r="D912" s="1">
        <f t="shared" si="84"/>
        <v>-1.5779840502026327E-2</v>
      </c>
      <c r="E912" s="1">
        <f t="shared" si="89"/>
        <v>6.3082971283896544E-4</v>
      </c>
      <c r="F912" s="1"/>
      <c r="G912" s="1"/>
      <c r="H912" s="1">
        <f t="shared" si="85"/>
        <v>6.973751014780512</v>
      </c>
      <c r="J912" s="1">
        <f t="shared" si="86"/>
        <v>2.5116323633027298</v>
      </c>
      <c r="L912" s="1">
        <f t="shared" si="87"/>
        <v>2.490033662693905E-4</v>
      </c>
      <c r="M912" s="1">
        <f t="shared" si="88"/>
        <v>0.39472358578162697</v>
      </c>
    </row>
    <row r="913" spans="1:13" ht="16" customHeight="1" x14ac:dyDescent="0.35">
      <c r="A913" s="23">
        <v>39871</v>
      </c>
      <c r="B913" s="1">
        <v>910</v>
      </c>
      <c r="C913" s="18">
        <v>735.09</v>
      </c>
      <c r="D913" s="1">
        <f t="shared" si="84"/>
        <v>-2.3564416933437839E-2</v>
      </c>
      <c r="E913" s="1">
        <f t="shared" si="89"/>
        <v>6.069437836423488E-4</v>
      </c>
      <c r="F913" s="1"/>
      <c r="G913" s="1"/>
      <c r="H913" s="1">
        <f t="shared" si="85"/>
        <v>6.4921927096274521</v>
      </c>
      <c r="J913" s="1">
        <f t="shared" si="86"/>
        <v>2.4636229087308568</v>
      </c>
      <c r="L913" s="1">
        <f t="shared" si="87"/>
        <v>5.5528174541289192E-4</v>
      </c>
      <c r="M913" s="1">
        <f t="shared" si="88"/>
        <v>0.91488167500550666</v>
      </c>
    </row>
    <row r="914" spans="1:13" ht="16" customHeight="1" x14ac:dyDescent="0.35">
      <c r="A914" s="23">
        <v>39874</v>
      </c>
      <c r="B914" s="1">
        <v>911</v>
      </c>
      <c r="C914" s="18">
        <v>700.82</v>
      </c>
      <c r="D914" s="1">
        <f t="shared" si="84"/>
        <v>-4.6620141751350146E-2</v>
      </c>
      <c r="E914" s="1">
        <f t="shared" si="89"/>
        <v>6.0371195902262774E-4</v>
      </c>
      <c r="F914" s="1"/>
      <c r="G914" s="1"/>
      <c r="H914" s="1">
        <f t="shared" si="85"/>
        <v>3.8122898528615115</v>
      </c>
      <c r="J914" s="1">
        <f t="shared" si="86"/>
        <v>2.4570550645490785</v>
      </c>
      <c r="L914" s="1">
        <f t="shared" si="87"/>
        <v>2.1734376169159808E-3</v>
      </c>
      <c r="M914" s="1">
        <f t="shared" si="88"/>
        <v>3.6001235099510729</v>
      </c>
    </row>
    <row r="915" spans="1:13" ht="16" customHeight="1" x14ac:dyDescent="0.35">
      <c r="A915" s="23">
        <v>39875</v>
      </c>
      <c r="B915" s="1">
        <v>912</v>
      </c>
      <c r="C915" s="18">
        <v>696.33</v>
      </c>
      <c r="D915" s="1">
        <f t="shared" si="84"/>
        <v>-6.4067806284067363E-3</v>
      </c>
      <c r="E915" s="1">
        <f t="shared" si="89"/>
        <v>7.0190936278853328E-4</v>
      </c>
      <c r="F915" s="1"/>
      <c r="G915" s="1"/>
      <c r="H915" s="1">
        <f t="shared" si="85"/>
        <v>7.2032274455119838</v>
      </c>
      <c r="J915" s="1">
        <f t="shared" si="86"/>
        <v>2.6493572103220306</v>
      </c>
      <c r="L915" s="1">
        <f t="shared" si="87"/>
        <v>4.1046838020527815E-5</v>
      </c>
      <c r="M915" s="1">
        <f t="shared" si="88"/>
        <v>5.847882959910615E-2</v>
      </c>
    </row>
    <row r="916" spans="1:13" ht="16" customHeight="1" x14ac:dyDescent="0.35">
      <c r="A916" s="23">
        <v>39876</v>
      </c>
      <c r="B916" s="1">
        <v>913</v>
      </c>
      <c r="C916" s="18">
        <v>712.87</v>
      </c>
      <c r="D916" s="1">
        <f t="shared" si="84"/>
        <v>2.3753105567762358E-2</v>
      </c>
      <c r="E916" s="1">
        <f t="shared" si="89"/>
        <v>6.6056775392071886E-4</v>
      </c>
      <c r="F916" s="1"/>
      <c r="G916" s="1"/>
      <c r="H916" s="1">
        <f t="shared" si="85"/>
        <v>6.4682819366880278</v>
      </c>
      <c r="J916" s="1">
        <f t="shared" si="86"/>
        <v>2.5701512677675584</v>
      </c>
      <c r="L916" s="1">
        <f t="shared" si="87"/>
        <v>5.6421002411326314E-4</v>
      </c>
      <c r="M916" s="1">
        <f t="shared" si="88"/>
        <v>0.85412892283110065</v>
      </c>
    </row>
    <row r="917" spans="1:13" ht="16" customHeight="1" x14ac:dyDescent="0.35">
      <c r="A917" s="23">
        <v>39877</v>
      </c>
      <c r="B917" s="1">
        <v>914</v>
      </c>
      <c r="C917" s="18">
        <v>682.55</v>
      </c>
      <c r="D917" s="1">
        <f t="shared" si="84"/>
        <v>-4.2532299016651072E-2</v>
      </c>
      <c r="E917" s="1">
        <f t="shared" si="89"/>
        <v>6.5453989876508144E-4</v>
      </c>
      <c r="F917" s="1"/>
      <c r="G917" s="1"/>
      <c r="H917" s="1">
        <f t="shared" si="85"/>
        <v>4.5678099638157637</v>
      </c>
      <c r="J917" s="1">
        <f t="shared" si="86"/>
        <v>2.5583977383610264</v>
      </c>
      <c r="L917" s="1">
        <f t="shared" si="87"/>
        <v>1.8089964596418177E-3</v>
      </c>
      <c r="M917" s="1">
        <f t="shared" si="88"/>
        <v>2.7637680499765502</v>
      </c>
    </row>
    <row r="918" spans="1:13" ht="16" customHeight="1" x14ac:dyDescent="0.35">
      <c r="A918" s="23">
        <v>39878</v>
      </c>
      <c r="B918" s="1">
        <v>915</v>
      </c>
      <c r="C918" s="18">
        <v>683.38</v>
      </c>
      <c r="D918" s="1">
        <f t="shared" si="84"/>
        <v>1.2160281298074001E-3</v>
      </c>
      <c r="E918" s="1">
        <f t="shared" si="89"/>
        <v>7.2675929358006607E-4</v>
      </c>
      <c r="F918" s="1"/>
      <c r="G918" s="1"/>
      <c r="H918" s="1">
        <f t="shared" si="85"/>
        <v>7.2248805482485192</v>
      </c>
      <c r="J918" s="1">
        <f t="shared" si="86"/>
        <v>2.6958473502408591</v>
      </c>
      <c r="L918" s="1">
        <f t="shared" si="87"/>
        <v>1.4787244124828833E-6</v>
      </c>
      <c r="M918" s="1">
        <f t="shared" si="88"/>
        <v>2.0346824946655797E-3</v>
      </c>
    </row>
    <row r="919" spans="1:13" ht="16" customHeight="1" x14ac:dyDescent="0.35">
      <c r="A919" s="23">
        <v>39881</v>
      </c>
      <c r="B919" s="1">
        <v>916</v>
      </c>
      <c r="C919" s="18">
        <v>676.53</v>
      </c>
      <c r="D919" s="1">
        <f t="shared" si="84"/>
        <v>-1.0023705698147476E-2</v>
      </c>
      <c r="E919" s="1">
        <f t="shared" si="89"/>
        <v>6.8138788199869683E-4</v>
      </c>
      <c r="F919" s="1"/>
      <c r="G919" s="1"/>
      <c r="H919" s="1">
        <f t="shared" si="85"/>
        <v>7.1439229184770205</v>
      </c>
      <c r="J919" s="1">
        <f t="shared" si="86"/>
        <v>2.6103407478693215</v>
      </c>
      <c r="L919" s="1">
        <f t="shared" si="87"/>
        <v>1.0047467592307419E-4</v>
      </c>
      <c r="M919" s="1">
        <f t="shared" si="88"/>
        <v>0.14745591839460737</v>
      </c>
    </row>
    <row r="920" spans="1:13" ht="16" customHeight="1" x14ac:dyDescent="0.35">
      <c r="A920" s="23">
        <v>39882</v>
      </c>
      <c r="B920" s="1">
        <v>917</v>
      </c>
      <c r="C920" s="18">
        <v>719.6</v>
      </c>
      <c r="D920" s="1">
        <f t="shared" si="84"/>
        <v>6.3663104370833598E-2</v>
      </c>
      <c r="E920" s="1">
        <f t="shared" si="89"/>
        <v>6.4504766652020962E-4</v>
      </c>
      <c r="F920" s="1"/>
      <c r="G920" s="1"/>
      <c r="H920" s="1">
        <f t="shared" si="85"/>
        <v>1.0629439270769288</v>
      </c>
      <c r="J920" s="1">
        <f t="shared" si="86"/>
        <v>2.5397788614763486</v>
      </c>
      <c r="L920" s="1">
        <f t="shared" si="87"/>
        <v>4.0529908581316519E-3</v>
      </c>
      <c r="M920" s="1">
        <f t="shared" si="88"/>
        <v>6.2832424152404398</v>
      </c>
    </row>
    <row r="921" spans="1:13" ht="16" customHeight="1" x14ac:dyDescent="0.35">
      <c r="A921" s="23">
        <v>39883</v>
      </c>
      <c r="B921" s="1">
        <v>918</v>
      </c>
      <c r="C921" s="18">
        <v>721.36</v>
      </c>
      <c r="D921" s="1">
        <f t="shared" si="84"/>
        <v>2.4458032240133282E-3</v>
      </c>
      <c r="E921" s="1">
        <f t="shared" si="89"/>
        <v>8.5823853329055689E-4</v>
      </c>
      <c r="F921" s="1"/>
      <c r="G921" s="1"/>
      <c r="H921" s="1">
        <f t="shared" si="85"/>
        <v>7.0536584503594462</v>
      </c>
      <c r="J921" s="1">
        <f t="shared" si="86"/>
        <v>2.9295708444933655</v>
      </c>
      <c r="L921" s="1">
        <f t="shared" si="87"/>
        <v>5.9819534105939902E-6</v>
      </c>
      <c r="M921" s="1">
        <f t="shared" si="88"/>
        <v>6.9700359265607555E-3</v>
      </c>
    </row>
    <row r="922" spans="1:13" ht="16" customHeight="1" x14ac:dyDescent="0.35">
      <c r="A922" s="23">
        <v>39884</v>
      </c>
      <c r="B922" s="1">
        <v>919</v>
      </c>
      <c r="C922" s="18">
        <v>750.74</v>
      </c>
      <c r="D922" s="1">
        <f t="shared" si="84"/>
        <v>4.072862371076854E-2</v>
      </c>
      <c r="E922" s="1">
        <f t="shared" si="89"/>
        <v>8.0492387727675529E-4</v>
      </c>
      <c r="F922" s="1"/>
      <c r="G922" s="1"/>
      <c r="H922" s="1">
        <f t="shared" si="85"/>
        <v>5.0639210259589316</v>
      </c>
      <c r="J922" s="1">
        <f t="shared" si="86"/>
        <v>2.8371180399778142</v>
      </c>
      <c r="L922" s="1">
        <f t="shared" si="87"/>
        <v>1.6588207893733773E-3</v>
      </c>
      <c r="M922" s="1">
        <f t="shared" si="88"/>
        <v>2.060841821447208</v>
      </c>
    </row>
    <row r="923" spans="1:13" ht="16" customHeight="1" x14ac:dyDescent="0.35">
      <c r="A923" s="23">
        <v>39885</v>
      </c>
      <c r="B923" s="1">
        <v>920</v>
      </c>
      <c r="C923" s="18">
        <v>756.55</v>
      </c>
      <c r="D923" s="1">
        <f t="shared" si="84"/>
        <v>7.7390308229213119E-3</v>
      </c>
      <c r="E923" s="1">
        <f t="shared" si="89"/>
        <v>8.5834114763222826E-4</v>
      </c>
      <c r="F923" s="1"/>
      <c r="G923" s="1"/>
      <c r="H923" s="1">
        <f t="shared" si="85"/>
        <v>6.9907317806235341</v>
      </c>
      <c r="J923" s="1">
        <f t="shared" si="86"/>
        <v>2.9297459747087773</v>
      </c>
      <c r="L923" s="1">
        <f t="shared" si="87"/>
        <v>5.9892598078126115E-5</v>
      </c>
      <c r="M923" s="1">
        <f t="shared" si="88"/>
        <v>6.9777148914906939E-2</v>
      </c>
    </row>
    <row r="924" spans="1:13" ht="16" customHeight="1" x14ac:dyDescent="0.35">
      <c r="A924" s="23">
        <v>39888</v>
      </c>
      <c r="B924" s="1">
        <v>921</v>
      </c>
      <c r="C924" s="18">
        <v>753.89</v>
      </c>
      <c r="D924" s="1">
        <f t="shared" si="84"/>
        <v>-3.5159606106668012E-3</v>
      </c>
      <c r="E924" s="1">
        <f t="shared" si="89"/>
        <v>8.0839256316932932E-4</v>
      </c>
      <c r="F924" s="1"/>
      <c r="G924" s="1"/>
      <c r="H924" s="1">
        <f t="shared" si="85"/>
        <v>7.1051707225148864</v>
      </c>
      <c r="J924" s="1">
        <f t="shared" si="86"/>
        <v>2.8432245130649276</v>
      </c>
      <c r="L924" s="1">
        <f t="shared" si="87"/>
        <v>1.2361979015760466E-5</v>
      </c>
      <c r="M924" s="1">
        <f t="shared" si="88"/>
        <v>1.5292049406410824E-2</v>
      </c>
    </row>
    <row r="925" spans="1:13" ht="16" customHeight="1" x14ac:dyDescent="0.35">
      <c r="A925" s="23">
        <v>39889</v>
      </c>
      <c r="B925" s="1">
        <v>922</v>
      </c>
      <c r="C925" s="18">
        <v>778.12</v>
      </c>
      <c r="D925" s="1">
        <f t="shared" si="84"/>
        <v>3.2139967369244876E-2</v>
      </c>
      <c r="E925" s="1">
        <f t="shared" si="89"/>
        <v>7.5859523948472896E-4</v>
      </c>
      <c r="F925" s="1"/>
      <c r="G925" s="1"/>
      <c r="H925" s="1">
        <f t="shared" si="85"/>
        <v>5.8223443595698754</v>
      </c>
      <c r="J925" s="1">
        <f t="shared" si="86"/>
        <v>2.7542607710322726</v>
      </c>
      <c r="L925" s="1">
        <f t="shared" si="87"/>
        <v>1.0329775024961255E-3</v>
      </c>
      <c r="M925" s="1">
        <f t="shared" si="88"/>
        <v>1.3616978445551133</v>
      </c>
    </row>
    <row r="926" spans="1:13" ht="16" customHeight="1" x14ac:dyDescent="0.35">
      <c r="A926" s="23">
        <v>39890</v>
      </c>
      <c r="B926" s="1">
        <v>923</v>
      </c>
      <c r="C926" s="18">
        <v>794.35</v>
      </c>
      <c r="D926" s="1">
        <f t="shared" si="84"/>
        <v>2.085796535238783E-2</v>
      </c>
      <c r="E926" s="1">
        <f t="shared" si="89"/>
        <v>7.7575978395888413E-4</v>
      </c>
      <c r="F926" s="1"/>
      <c r="G926" s="1"/>
      <c r="H926" s="1">
        <f t="shared" si="85"/>
        <v>6.6008565155631587</v>
      </c>
      <c r="J926" s="1">
        <f t="shared" si="86"/>
        <v>2.7852464593979547</v>
      </c>
      <c r="L926" s="1">
        <f t="shared" si="87"/>
        <v>4.3505471864141118E-4</v>
      </c>
      <c r="M926" s="1">
        <f t="shared" si="88"/>
        <v>0.56081112689449419</v>
      </c>
    </row>
    <row r="927" spans="1:13" ht="16" customHeight="1" x14ac:dyDescent="0.35">
      <c r="A927" s="23">
        <v>39891</v>
      </c>
      <c r="B927" s="1">
        <v>924</v>
      </c>
      <c r="C927" s="18">
        <v>784.04</v>
      </c>
      <c r="D927" s="1">
        <f t="shared" si="84"/>
        <v>-1.2979165355322035E-2</v>
      </c>
      <c r="E927" s="1">
        <f t="shared" si="89"/>
        <v>7.5444628073885705E-4</v>
      </c>
      <c r="F927" s="1"/>
      <c r="G927" s="1"/>
      <c r="H927" s="1">
        <f t="shared" si="85"/>
        <v>6.9662385706659178</v>
      </c>
      <c r="J927" s="1">
        <f t="shared" si="86"/>
        <v>2.7467185526348654</v>
      </c>
      <c r="L927" s="1">
        <f t="shared" si="87"/>
        <v>1.6845873332079175E-4</v>
      </c>
      <c r="M927" s="1">
        <f t="shared" si="88"/>
        <v>0.22328791011576585</v>
      </c>
    </row>
    <row r="928" spans="1:13" ht="16" customHeight="1" x14ac:dyDescent="0.35">
      <c r="A928" s="23">
        <v>39892</v>
      </c>
      <c r="B928" s="1">
        <v>925</v>
      </c>
      <c r="C928" s="18">
        <v>768.54</v>
      </c>
      <c r="D928" s="1">
        <f t="shared" si="84"/>
        <v>-1.9769399520432631E-2</v>
      </c>
      <c r="E928" s="1">
        <f t="shared" si="89"/>
        <v>7.1778862944402557E-4</v>
      </c>
      <c r="F928" s="1"/>
      <c r="G928" s="1"/>
      <c r="H928" s="1">
        <f t="shared" si="85"/>
        <v>6.694844825958449</v>
      </c>
      <c r="J928" s="1">
        <f t="shared" si="86"/>
        <v>2.6791577584084623</v>
      </c>
      <c r="L928" s="1">
        <f t="shared" si="87"/>
        <v>3.9082915739848192E-4</v>
      </c>
      <c r="M928" s="1">
        <f t="shared" si="88"/>
        <v>0.54449059425921076</v>
      </c>
    </row>
    <row r="929" spans="1:13" ht="16" customHeight="1" x14ac:dyDescent="0.35">
      <c r="A929" s="23">
        <v>39895</v>
      </c>
      <c r="B929" s="1">
        <v>926</v>
      </c>
      <c r="C929" s="18">
        <v>822.92</v>
      </c>
      <c r="D929" s="1">
        <f t="shared" si="84"/>
        <v>7.0757540271163502E-2</v>
      </c>
      <c r="E929" s="1">
        <f t="shared" si="89"/>
        <v>6.973350099659366E-4</v>
      </c>
      <c r="F929" s="1"/>
      <c r="G929" s="1"/>
      <c r="H929" s="1">
        <f t="shared" si="85"/>
        <v>8.8582856723490977E-2</v>
      </c>
      <c r="J929" s="1">
        <f t="shared" si="86"/>
        <v>2.6407101506336064</v>
      </c>
      <c r="L929" s="1">
        <f t="shared" si="87"/>
        <v>5.0066295052253245E-3</v>
      </c>
      <c r="M929" s="1">
        <f t="shared" si="88"/>
        <v>7.1796617603781119</v>
      </c>
    </row>
    <row r="930" spans="1:13" ht="16" customHeight="1" x14ac:dyDescent="0.35">
      <c r="A930" s="23">
        <v>39896</v>
      </c>
      <c r="B930" s="1">
        <v>927</v>
      </c>
      <c r="C930" s="18">
        <v>806.12</v>
      </c>
      <c r="D930" s="1">
        <f t="shared" si="84"/>
        <v>-2.0415107179312636E-2</v>
      </c>
      <c r="E930" s="1">
        <f t="shared" si="89"/>
        <v>9.6691175375509218E-4</v>
      </c>
      <c r="F930" s="1"/>
      <c r="G930" s="1"/>
      <c r="H930" s="1">
        <f t="shared" si="85"/>
        <v>6.5103644012519606</v>
      </c>
      <c r="J930" s="1">
        <f t="shared" si="86"/>
        <v>3.109520467459721</v>
      </c>
      <c r="L930" s="1">
        <f t="shared" si="87"/>
        <v>4.1677660114282231E-4</v>
      </c>
      <c r="M930" s="1">
        <f t="shared" si="88"/>
        <v>0.4310389231739416</v>
      </c>
    </row>
    <row r="931" spans="1:13" ht="16" customHeight="1" x14ac:dyDescent="0.35">
      <c r="A931" s="23">
        <v>39897</v>
      </c>
      <c r="B931" s="1">
        <v>928</v>
      </c>
      <c r="C931" s="18">
        <v>813.88</v>
      </c>
      <c r="D931" s="1">
        <f t="shared" si="84"/>
        <v>9.6263583585570276E-3</v>
      </c>
      <c r="E931" s="1">
        <f t="shared" si="89"/>
        <v>9.3249692245305122E-4</v>
      </c>
      <c r="F931" s="1"/>
      <c r="G931" s="1"/>
      <c r="H931" s="1">
        <f t="shared" si="85"/>
        <v>6.8782698208954081</v>
      </c>
      <c r="J931" s="1">
        <f t="shared" si="86"/>
        <v>3.053681257847733</v>
      </c>
      <c r="L931" s="1">
        <f t="shared" si="87"/>
        <v>9.2666775247360756E-5</v>
      </c>
      <c r="M931" s="1">
        <f t="shared" si="88"/>
        <v>9.9374885874785587E-2</v>
      </c>
    </row>
    <row r="932" spans="1:13" ht="16" customHeight="1" x14ac:dyDescent="0.35">
      <c r="A932" s="23">
        <v>39898</v>
      </c>
      <c r="B932" s="1">
        <v>929</v>
      </c>
      <c r="C932" s="18">
        <v>832.86</v>
      </c>
      <c r="D932" s="1">
        <f t="shared" si="84"/>
        <v>2.3320391212463775E-2</v>
      </c>
      <c r="E932" s="1">
        <f t="shared" si="89"/>
        <v>8.7995962738799218E-4</v>
      </c>
      <c r="F932" s="1"/>
      <c r="G932" s="1"/>
      <c r="H932" s="1">
        <f t="shared" si="85"/>
        <v>6.4176054411592851</v>
      </c>
      <c r="J932" s="1">
        <f t="shared" si="86"/>
        <v>2.9664113460341137</v>
      </c>
      <c r="L932" s="1">
        <f t="shared" si="87"/>
        <v>5.4384064630235763E-4</v>
      </c>
      <c r="M932" s="1">
        <f t="shared" si="88"/>
        <v>0.61802908835335368</v>
      </c>
    </row>
    <row r="933" spans="1:13" ht="16" customHeight="1" x14ac:dyDescent="0.35">
      <c r="A933" s="23">
        <v>39899</v>
      </c>
      <c r="B933" s="1">
        <v>930</v>
      </c>
      <c r="C933" s="18">
        <v>815.94</v>
      </c>
      <c r="D933" s="1">
        <f t="shared" si="84"/>
        <v>-2.0315539226280478E-2</v>
      </c>
      <c r="E933" s="1">
        <f t="shared" si="89"/>
        <v>8.5893301606066873E-4</v>
      </c>
      <c r="F933" s="1"/>
      <c r="G933" s="1"/>
      <c r="H933" s="1">
        <f t="shared" si="85"/>
        <v>6.5793151708063951</v>
      </c>
      <c r="J933" s="1">
        <f t="shared" si="86"/>
        <v>2.9307559025969199</v>
      </c>
      <c r="L933" s="1">
        <f t="shared" si="87"/>
        <v>4.127211340545408E-4</v>
      </c>
      <c r="M933" s="1">
        <f t="shared" si="88"/>
        <v>0.48050444718891699</v>
      </c>
    </row>
    <row r="934" spans="1:13" ht="16" customHeight="1" x14ac:dyDescent="0.35">
      <c r="A934" s="23">
        <v>39902</v>
      </c>
      <c r="B934" s="1">
        <v>931</v>
      </c>
      <c r="C934" s="18">
        <v>787.53</v>
      </c>
      <c r="D934" s="1">
        <f t="shared" si="84"/>
        <v>-3.4818736671814204E-2</v>
      </c>
      <c r="E934" s="1">
        <f t="shared" si="89"/>
        <v>8.3101931781526662E-4</v>
      </c>
      <c r="F934" s="1"/>
      <c r="G934" s="1"/>
      <c r="H934" s="1">
        <f t="shared" si="85"/>
        <v>5.633993207223579</v>
      </c>
      <c r="J934" s="1">
        <f t="shared" si="86"/>
        <v>2.8827405672645372</v>
      </c>
      <c r="L934" s="1">
        <f t="shared" si="87"/>
        <v>1.2123444234211393E-3</v>
      </c>
      <c r="M934" s="1">
        <f t="shared" si="88"/>
        <v>1.4588643096870104</v>
      </c>
    </row>
    <row r="935" spans="1:13" ht="16" customHeight="1" x14ac:dyDescent="0.35">
      <c r="A935" s="23">
        <v>39903</v>
      </c>
      <c r="B935" s="1">
        <v>932</v>
      </c>
      <c r="C935" s="18">
        <v>797.87</v>
      </c>
      <c r="D935" s="1">
        <f t="shared" si="84"/>
        <v>1.3129658552690097E-2</v>
      </c>
      <c r="E935" s="1">
        <f t="shared" si="89"/>
        <v>8.5487389085671741E-4</v>
      </c>
      <c r="F935" s="1"/>
      <c r="G935" s="1"/>
      <c r="H935" s="1">
        <f t="shared" si="85"/>
        <v>6.8629035386649084</v>
      </c>
      <c r="J935" s="1">
        <f t="shared" si="86"/>
        <v>2.9238226534054994</v>
      </c>
      <c r="L935" s="1">
        <f t="shared" si="87"/>
        <v>1.7238793371022822E-4</v>
      </c>
      <c r="M935" s="1">
        <f t="shared" si="88"/>
        <v>0.20165305731523575</v>
      </c>
    </row>
    <row r="936" spans="1:13" ht="16" customHeight="1" x14ac:dyDescent="0.35">
      <c r="A936" s="23">
        <v>39904</v>
      </c>
      <c r="B936" s="1">
        <v>933</v>
      </c>
      <c r="C936" s="18">
        <v>811.08</v>
      </c>
      <c r="D936" s="1">
        <f t="shared" si="84"/>
        <v>1.6556581899306949E-2</v>
      </c>
      <c r="E936" s="1">
        <f t="shared" si="89"/>
        <v>8.1217958388564069E-4</v>
      </c>
      <c r="F936" s="1"/>
      <c r="G936" s="1"/>
      <c r="H936" s="1">
        <f t="shared" si="85"/>
        <v>6.7782770201532179</v>
      </c>
      <c r="J936" s="1">
        <f t="shared" si="86"/>
        <v>2.8498764602797095</v>
      </c>
      <c r="L936" s="1">
        <f t="shared" si="87"/>
        <v>2.7412040418845851E-4</v>
      </c>
      <c r="M936" s="1">
        <f t="shared" si="88"/>
        <v>0.33751205968144127</v>
      </c>
    </row>
    <row r="937" spans="1:13" ht="16" customHeight="1" x14ac:dyDescent="0.35">
      <c r="A937" s="23">
        <v>39905</v>
      </c>
      <c r="B937" s="1">
        <v>934</v>
      </c>
      <c r="C937" s="18">
        <v>834.38</v>
      </c>
      <c r="D937" s="1">
        <f t="shared" si="84"/>
        <v>2.8727129259752373E-2</v>
      </c>
      <c r="E937" s="1">
        <f t="shared" si="89"/>
        <v>7.7852018980426681E-4</v>
      </c>
      <c r="F937" s="1"/>
      <c r="G937" s="1"/>
      <c r="H937" s="1">
        <f t="shared" si="85"/>
        <v>6.0980943689674811</v>
      </c>
      <c r="J937" s="1">
        <f t="shared" si="86"/>
        <v>2.7901974657795581</v>
      </c>
      <c r="L937" s="1">
        <f t="shared" si="87"/>
        <v>8.2524795550652089E-4</v>
      </c>
      <c r="M937" s="1">
        <f t="shared" si="88"/>
        <v>1.0600212638210478</v>
      </c>
    </row>
    <row r="938" spans="1:13" ht="16" customHeight="1" x14ac:dyDescent="0.35">
      <c r="A938" s="23">
        <v>39906</v>
      </c>
      <c r="B938" s="1">
        <v>935</v>
      </c>
      <c r="C938" s="18">
        <v>842.5</v>
      </c>
      <c r="D938" s="1">
        <f t="shared" si="84"/>
        <v>9.7317768882283912E-3</v>
      </c>
      <c r="E938" s="1">
        <f t="shared" si="89"/>
        <v>7.8144334089928096E-4</v>
      </c>
      <c r="F938" s="1"/>
      <c r="G938" s="1"/>
      <c r="H938" s="1">
        <f t="shared" si="85"/>
        <v>7.0331723280256018</v>
      </c>
      <c r="J938" s="1">
        <f t="shared" si="86"/>
        <v>2.7954308091943196</v>
      </c>
      <c r="L938" s="1">
        <f t="shared" si="87"/>
        <v>9.4707481402256274E-5</v>
      </c>
      <c r="M938" s="1">
        <f t="shared" si="88"/>
        <v>0.12119558315420206</v>
      </c>
    </row>
    <row r="939" spans="1:13" ht="16" customHeight="1" x14ac:dyDescent="0.35">
      <c r="A939" s="23">
        <v>39909</v>
      </c>
      <c r="B939" s="1">
        <v>936</v>
      </c>
      <c r="C939" s="18">
        <v>835.48</v>
      </c>
      <c r="D939" s="1">
        <f t="shared" si="84"/>
        <v>-8.3323442136498307E-3</v>
      </c>
      <c r="E939" s="1">
        <f t="shared" si="89"/>
        <v>7.3848317258167991E-4</v>
      </c>
      <c r="F939" s="1"/>
      <c r="G939" s="1"/>
      <c r="H939" s="1">
        <f t="shared" si="85"/>
        <v>7.1168979671610986</v>
      </c>
      <c r="J939" s="1">
        <f t="shared" si="86"/>
        <v>2.7175046873587538</v>
      </c>
      <c r="L939" s="1">
        <f t="shared" si="87"/>
        <v>6.9427960094743817E-5</v>
      </c>
      <c r="M939" s="1">
        <f t="shared" si="88"/>
        <v>9.4014275033551614E-2</v>
      </c>
    </row>
    <row r="940" spans="1:13" ht="16" customHeight="1" x14ac:dyDescent="0.35">
      <c r="A940" s="23">
        <v>39910</v>
      </c>
      <c r="B940" s="1">
        <v>937</v>
      </c>
      <c r="C940" s="18">
        <v>815.55</v>
      </c>
      <c r="D940" s="1">
        <f t="shared" si="84"/>
        <v>-2.3854550677454952E-2</v>
      </c>
      <c r="E940" s="1">
        <f t="shared" si="89"/>
        <v>6.9662905335269611E-4</v>
      </c>
      <c r="F940" s="1"/>
      <c r="G940" s="1"/>
      <c r="H940" s="1">
        <f t="shared" si="85"/>
        <v>6.4524101552200115</v>
      </c>
      <c r="J940" s="1">
        <f t="shared" si="86"/>
        <v>2.6393731326826377</v>
      </c>
      <c r="L940" s="1">
        <f t="shared" si="87"/>
        <v>5.690395880232665E-4</v>
      </c>
      <c r="M940" s="1">
        <f t="shared" si="88"/>
        <v>0.81684733831387824</v>
      </c>
    </row>
    <row r="941" spans="1:13" ht="16" customHeight="1" x14ac:dyDescent="0.35">
      <c r="A941" s="23">
        <v>39911</v>
      </c>
      <c r="B941" s="1">
        <v>938</v>
      </c>
      <c r="C941" s="18">
        <v>825.16</v>
      </c>
      <c r="D941" s="1">
        <f t="shared" si="84"/>
        <v>1.1783459015388405E-2</v>
      </c>
      <c r="E941" s="1">
        <f t="shared" si="89"/>
        <v>6.88647433010168E-4</v>
      </c>
      <c r="F941" s="1"/>
      <c r="G941" s="1"/>
      <c r="H941" s="1">
        <f t="shared" si="85"/>
        <v>7.0791541401283498</v>
      </c>
      <c r="J941" s="1">
        <f t="shared" si="86"/>
        <v>2.6242092771160004</v>
      </c>
      <c r="L941" s="1">
        <f t="shared" si="87"/>
        <v>1.3884990636733828E-4</v>
      </c>
      <c r="M941" s="1">
        <f t="shared" si="88"/>
        <v>0.20162698604771845</v>
      </c>
    </row>
    <row r="942" spans="1:13" ht="16" customHeight="1" x14ac:dyDescent="0.35">
      <c r="A942" s="23">
        <v>39912</v>
      </c>
      <c r="B942" s="1">
        <v>939</v>
      </c>
      <c r="C942" s="18">
        <v>856.56</v>
      </c>
      <c r="D942" s="1">
        <f t="shared" si="84"/>
        <v>3.8053226041010205E-2</v>
      </c>
      <c r="E942" s="1">
        <f t="shared" si="89"/>
        <v>6.5425372259219749E-4</v>
      </c>
      <c r="F942" s="1"/>
      <c r="G942" s="1"/>
      <c r="H942" s="1">
        <f t="shared" si="85"/>
        <v>5.1187332892886293</v>
      </c>
      <c r="J942" s="1">
        <f t="shared" si="86"/>
        <v>2.5578383893283747</v>
      </c>
      <c r="L942" s="1">
        <f t="shared" si="87"/>
        <v>1.4480480121282172E-3</v>
      </c>
      <c r="M942" s="1">
        <f t="shared" si="88"/>
        <v>2.2132820374196007</v>
      </c>
    </row>
    <row r="943" spans="1:13" ht="16" customHeight="1" x14ac:dyDescent="0.35">
      <c r="A943" s="23">
        <v>39916</v>
      </c>
      <c r="B943" s="1">
        <v>940</v>
      </c>
      <c r="C943" s="18">
        <v>858.73</v>
      </c>
      <c r="D943" s="1">
        <f t="shared" si="84"/>
        <v>2.5333893714393303E-3</v>
      </c>
      <c r="E943" s="1">
        <f t="shared" si="89"/>
        <v>7.0391115028644138E-4</v>
      </c>
      <c r="F943" s="1"/>
      <c r="G943" s="1"/>
      <c r="H943" s="1">
        <f t="shared" si="85"/>
        <v>7.2497407011059654</v>
      </c>
      <c r="J943" s="1">
        <f t="shared" si="86"/>
        <v>2.653132394522447</v>
      </c>
      <c r="L943" s="1">
        <f t="shared" si="87"/>
        <v>6.4180617073217646E-6</v>
      </c>
      <c r="M943" s="1">
        <f t="shared" si="88"/>
        <v>9.1177156445242744E-3</v>
      </c>
    </row>
    <row r="944" spans="1:13" ht="16" customHeight="1" x14ac:dyDescent="0.35">
      <c r="A944" s="23">
        <v>39917</v>
      </c>
      <c r="B944" s="1">
        <v>941</v>
      </c>
      <c r="C944" s="18">
        <v>841.5</v>
      </c>
      <c r="D944" s="1">
        <f t="shared" si="84"/>
        <v>-2.0064513875141219E-2</v>
      </c>
      <c r="E944" s="1">
        <f t="shared" si="89"/>
        <v>6.6027804146980148E-4</v>
      </c>
      <c r="F944" s="1"/>
      <c r="G944" s="1"/>
      <c r="H944" s="1">
        <f t="shared" si="85"/>
        <v>6.7131295524507157</v>
      </c>
      <c r="J944" s="1">
        <f t="shared" si="86"/>
        <v>2.5695875962297947</v>
      </c>
      <c r="L944" s="1">
        <f t="shared" si="87"/>
        <v>4.0258471704573452E-4</v>
      </c>
      <c r="M944" s="1">
        <f t="shared" si="88"/>
        <v>0.60971998425022156</v>
      </c>
    </row>
    <row r="945" spans="1:13" ht="16" customHeight="1" x14ac:dyDescent="0.35">
      <c r="A945" s="23">
        <v>39918</v>
      </c>
      <c r="B945" s="1">
        <v>942</v>
      </c>
      <c r="C945" s="18">
        <v>852.06</v>
      </c>
      <c r="D945" s="1">
        <f t="shared" si="84"/>
        <v>1.2549019607843073E-2</v>
      </c>
      <c r="E945" s="1">
        <f t="shared" si="89"/>
        <v>6.4415750773258223E-4</v>
      </c>
      <c r="F945" s="1"/>
      <c r="G945" s="1"/>
      <c r="H945" s="1">
        <f t="shared" si="85"/>
        <v>7.1030961866673081</v>
      </c>
      <c r="J945" s="1">
        <f t="shared" si="86"/>
        <v>2.5380258228248627</v>
      </c>
      <c r="L945" s="1">
        <f t="shared" si="87"/>
        <v>1.5747789311802991E-4</v>
      </c>
      <c r="M945" s="1">
        <f t="shared" si="88"/>
        <v>0.24447109787223939</v>
      </c>
    </row>
    <row r="946" spans="1:13" ht="16" customHeight="1" x14ac:dyDescent="0.35">
      <c r="A946" s="23">
        <v>39919</v>
      </c>
      <c r="B946" s="1">
        <v>943</v>
      </c>
      <c r="C946" s="18">
        <v>865.3</v>
      </c>
      <c r="D946" s="1">
        <f t="shared" si="84"/>
        <v>1.5538811820763807E-2</v>
      </c>
      <c r="E946" s="1">
        <f t="shared" si="89"/>
        <v>6.1371226758464594E-4</v>
      </c>
      <c r="F946" s="1"/>
      <c r="G946" s="1"/>
      <c r="H946" s="1">
        <f t="shared" si="85"/>
        <v>7.0025513360382954</v>
      </c>
      <c r="J946" s="1">
        <f t="shared" si="86"/>
        <v>2.4773216738741177</v>
      </c>
      <c r="L946" s="1">
        <f t="shared" si="87"/>
        <v>2.4145467280110904E-4</v>
      </c>
      <c r="M946" s="1">
        <f t="shared" si="88"/>
        <v>0.39343302318428325</v>
      </c>
    </row>
    <row r="947" spans="1:13" ht="16" customHeight="1" x14ac:dyDescent="0.35">
      <c r="A947" s="23">
        <v>39920</v>
      </c>
      <c r="B947" s="1">
        <v>944</v>
      </c>
      <c r="C947" s="18">
        <v>869.6</v>
      </c>
      <c r="D947" s="1">
        <f t="shared" si="84"/>
        <v>4.9693747833122253E-3</v>
      </c>
      <c r="E947" s="1">
        <f t="shared" si="89"/>
        <v>5.9042493125548005E-4</v>
      </c>
      <c r="F947" s="1"/>
      <c r="G947" s="1"/>
      <c r="H947" s="1">
        <f t="shared" si="85"/>
        <v>7.3928427817825568</v>
      </c>
      <c r="J947" s="1">
        <f t="shared" si="86"/>
        <v>2.429866110005817</v>
      </c>
      <c r="L947" s="1">
        <f t="shared" si="87"/>
        <v>2.4694685737019425E-5</v>
      </c>
      <c r="M947" s="1">
        <f t="shared" si="88"/>
        <v>4.1825276050773512E-2</v>
      </c>
    </row>
    <row r="948" spans="1:13" ht="16" customHeight="1" x14ac:dyDescent="0.35">
      <c r="A948" s="23">
        <v>39923</v>
      </c>
      <c r="B948" s="1">
        <v>945</v>
      </c>
      <c r="C948" s="18">
        <v>832.39</v>
      </c>
      <c r="D948" s="1">
        <f t="shared" si="84"/>
        <v>-4.2789788408463703E-2</v>
      </c>
      <c r="E948" s="1">
        <f t="shared" si="89"/>
        <v>5.5503451697358811E-4</v>
      </c>
      <c r="F948" s="1"/>
      <c r="G948" s="1"/>
      <c r="H948" s="1">
        <f t="shared" si="85"/>
        <v>4.1976475933681527</v>
      </c>
      <c r="J948" s="1">
        <f t="shared" si="86"/>
        <v>2.3559170549354835</v>
      </c>
      <c r="L948" s="1">
        <f t="shared" si="87"/>
        <v>1.8309659920410946E-3</v>
      </c>
      <c r="M948" s="1">
        <f t="shared" si="88"/>
        <v>3.2988326600383719</v>
      </c>
    </row>
    <row r="949" spans="1:13" ht="16" customHeight="1" x14ac:dyDescent="0.35">
      <c r="A949" s="23">
        <v>39924</v>
      </c>
      <c r="B949" s="1">
        <v>946</v>
      </c>
      <c r="C949" s="18">
        <v>850.08</v>
      </c>
      <c r="D949" s="1">
        <f t="shared" si="84"/>
        <v>2.1252057328896377E-2</v>
      </c>
      <c r="E949" s="1">
        <f t="shared" si="89"/>
        <v>6.3485302386031433E-4</v>
      </c>
      <c r="F949" s="1"/>
      <c r="G949" s="1"/>
      <c r="H949" s="1">
        <f t="shared" si="85"/>
        <v>6.6506926299801616</v>
      </c>
      <c r="J949" s="1">
        <f t="shared" si="86"/>
        <v>2.5196289882844147</v>
      </c>
      <c r="L949" s="1">
        <f t="shared" si="87"/>
        <v>4.5164994071069818E-4</v>
      </c>
      <c r="M949" s="1">
        <f t="shared" si="88"/>
        <v>0.71142441436976434</v>
      </c>
    </row>
    <row r="950" spans="1:13" ht="16" customHeight="1" x14ac:dyDescent="0.35">
      <c r="A950" s="23">
        <v>39925</v>
      </c>
      <c r="B950" s="1">
        <v>947</v>
      </c>
      <c r="C950" s="18">
        <v>843.55</v>
      </c>
      <c r="D950" s="1">
        <f t="shared" si="84"/>
        <v>-7.6816299642387615E-3</v>
      </c>
      <c r="E950" s="1">
        <f t="shared" si="89"/>
        <v>6.2339237974282883E-4</v>
      </c>
      <c r="F950" s="1"/>
      <c r="G950" s="1"/>
      <c r="H950" s="1">
        <f t="shared" si="85"/>
        <v>7.2856790403229876</v>
      </c>
      <c r="J950" s="1">
        <f t="shared" si="86"/>
        <v>2.4967826892679885</v>
      </c>
      <c r="L950" s="1">
        <f t="shared" si="87"/>
        <v>5.9007438907490795E-5</v>
      </c>
      <c r="M950" s="1">
        <f t="shared" si="88"/>
        <v>9.4655374086916863E-2</v>
      </c>
    </row>
    <row r="951" spans="1:13" ht="16" customHeight="1" x14ac:dyDescent="0.35">
      <c r="A951" s="23">
        <v>39926</v>
      </c>
      <c r="B951" s="1">
        <v>948</v>
      </c>
      <c r="C951" s="18">
        <v>851.92</v>
      </c>
      <c r="D951" s="1">
        <f t="shared" si="84"/>
        <v>9.9223519649102067E-3</v>
      </c>
      <c r="E951" s="1">
        <f t="shared" si="89"/>
        <v>5.8808612375094919E-4</v>
      </c>
      <c r="F951" s="1"/>
      <c r="G951" s="1"/>
      <c r="H951" s="1">
        <f t="shared" si="85"/>
        <v>7.2712244812344462</v>
      </c>
      <c r="J951" s="1">
        <f t="shared" si="86"/>
        <v>2.4250487082756691</v>
      </c>
      <c r="L951" s="1">
        <f t="shared" si="87"/>
        <v>9.8453068515557446E-5</v>
      </c>
      <c r="M951" s="1">
        <f t="shared" si="88"/>
        <v>0.16741267059253331</v>
      </c>
    </row>
    <row r="952" spans="1:13" ht="16" customHeight="1" x14ac:dyDescent="0.35">
      <c r="A952" s="23">
        <v>39927</v>
      </c>
      <c r="B952" s="1">
        <v>949</v>
      </c>
      <c r="C952" s="18">
        <v>866.23</v>
      </c>
      <c r="D952" s="1">
        <f t="shared" si="84"/>
        <v>1.6797351864024861E-2</v>
      </c>
      <c r="E952" s="1">
        <f t="shared" si="89"/>
        <v>5.574561250755053E-4</v>
      </c>
      <c r="F952" s="1"/>
      <c r="G952" s="1"/>
      <c r="H952" s="1">
        <f t="shared" si="85"/>
        <v>6.9859864225909494</v>
      </c>
      <c r="J952" s="1">
        <f t="shared" si="86"/>
        <v>2.3610508784765849</v>
      </c>
      <c r="L952" s="1">
        <f t="shared" si="87"/>
        <v>2.8215102964385949E-4</v>
      </c>
      <c r="M952" s="1">
        <f t="shared" si="88"/>
        <v>0.50614033455214646</v>
      </c>
    </row>
    <row r="953" spans="1:13" ht="16" customHeight="1" x14ac:dyDescent="0.35">
      <c r="A953" s="23">
        <v>39930</v>
      </c>
      <c r="B953" s="1">
        <v>950</v>
      </c>
      <c r="C953" s="18">
        <v>857.51</v>
      </c>
      <c r="D953" s="1">
        <f t="shared" si="84"/>
        <v>-1.0066610484513383E-2</v>
      </c>
      <c r="E953" s="1">
        <f t="shared" si="89"/>
        <v>5.4023385092908294E-4</v>
      </c>
      <c r="F953" s="1"/>
      <c r="G953" s="1"/>
      <c r="H953" s="1">
        <f t="shared" si="85"/>
        <v>7.3359292306664514</v>
      </c>
      <c r="J953" s="1">
        <f t="shared" si="86"/>
        <v>2.3242931203466632</v>
      </c>
      <c r="L953" s="1">
        <f t="shared" si="87"/>
        <v>1.0133664664691476E-4</v>
      </c>
      <c r="M953" s="1">
        <f t="shared" si="88"/>
        <v>0.18757922420566223</v>
      </c>
    </row>
    <row r="954" spans="1:13" ht="16" customHeight="1" x14ac:dyDescent="0.35">
      <c r="A954" s="23">
        <v>39931</v>
      </c>
      <c r="B954" s="1">
        <v>951</v>
      </c>
      <c r="C954" s="18">
        <v>855.16</v>
      </c>
      <c r="D954" s="1">
        <f t="shared" si="84"/>
        <v>-2.7404928222411664E-3</v>
      </c>
      <c r="E954" s="1">
        <f t="shared" si="89"/>
        <v>5.1277773733120527E-4</v>
      </c>
      <c r="F954" s="1"/>
      <c r="G954" s="1"/>
      <c r="H954" s="1">
        <f t="shared" si="85"/>
        <v>7.56102175878799</v>
      </c>
      <c r="J954" s="1">
        <f t="shared" si="86"/>
        <v>2.2644596205965017</v>
      </c>
      <c r="L954" s="1">
        <f t="shared" si="87"/>
        <v>7.5103009087553529E-6</v>
      </c>
      <c r="M954" s="1">
        <f t="shared" si="88"/>
        <v>1.4646308452943655E-2</v>
      </c>
    </row>
    <row r="955" spans="1:13" ht="16" customHeight="1" x14ac:dyDescent="0.35">
      <c r="A955" s="23">
        <v>39932</v>
      </c>
      <c r="B955" s="1">
        <v>952</v>
      </c>
      <c r="C955" s="18">
        <v>873.64</v>
      </c>
      <c r="D955" s="1">
        <f t="shared" si="84"/>
        <v>2.160999111277424E-2</v>
      </c>
      <c r="E955" s="1">
        <f t="shared" si="89"/>
        <v>4.8116969791702749E-4</v>
      </c>
      <c r="F955" s="1"/>
      <c r="G955" s="1"/>
      <c r="H955" s="1">
        <f t="shared" si="85"/>
        <v>6.668756206305102</v>
      </c>
      <c r="J955" s="1">
        <f t="shared" si="86"/>
        <v>2.1935580637790908</v>
      </c>
      <c r="L955" s="1">
        <f t="shared" si="87"/>
        <v>4.6699171589418165E-4</v>
      </c>
      <c r="M955" s="1">
        <f t="shared" si="88"/>
        <v>0.97053434145121353</v>
      </c>
    </row>
    <row r="956" spans="1:13" ht="16" customHeight="1" x14ac:dyDescent="0.35">
      <c r="A956" s="23">
        <v>39933</v>
      </c>
      <c r="B956" s="1">
        <v>953</v>
      </c>
      <c r="C956" s="18">
        <v>872.81</v>
      </c>
      <c r="D956" s="1">
        <f t="shared" si="84"/>
        <v>-9.5004807472190021E-4</v>
      </c>
      <c r="E956" s="1">
        <f t="shared" si="89"/>
        <v>4.8028276521112293E-4</v>
      </c>
      <c r="F956" s="1"/>
      <c r="G956" s="1"/>
      <c r="H956" s="1">
        <f t="shared" si="85"/>
        <v>7.6392562417661791</v>
      </c>
      <c r="J956" s="1">
        <f t="shared" si="86"/>
        <v>2.1915354553625708</v>
      </c>
      <c r="L956" s="1">
        <f t="shared" si="87"/>
        <v>9.0259134428278924E-7</v>
      </c>
      <c r="M956" s="1">
        <f t="shared" si="88"/>
        <v>1.8792915541868919E-3</v>
      </c>
    </row>
    <row r="957" spans="1:13" ht="16" customHeight="1" x14ac:dyDescent="0.35">
      <c r="A957" s="23">
        <v>39934</v>
      </c>
      <c r="B957" s="1">
        <v>954</v>
      </c>
      <c r="C957" s="18">
        <v>877.52</v>
      </c>
      <c r="D957" s="1">
        <f t="shared" si="84"/>
        <v>5.396363469712809E-3</v>
      </c>
      <c r="E957" s="1">
        <f t="shared" si="89"/>
        <v>4.5029415653045224E-4</v>
      </c>
      <c r="F957" s="1"/>
      <c r="G957" s="1"/>
      <c r="H957" s="1">
        <f t="shared" si="85"/>
        <v>7.6409390287918555</v>
      </c>
      <c r="J957" s="1">
        <f t="shared" si="86"/>
        <v>2.1220135638832573</v>
      </c>
      <c r="L957" s="1">
        <f t="shared" si="87"/>
        <v>2.9120738697250866E-5</v>
      </c>
      <c r="M957" s="1">
        <f t="shared" si="88"/>
        <v>6.4670478785752369E-2</v>
      </c>
    </row>
    <row r="958" spans="1:13" ht="16" customHeight="1" x14ac:dyDescent="0.35">
      <c r="A958" s="23">
        <v>39937</v>
      </c>
      <c r="B958" s="1">
        <v>955</v>
      </c>
      <c r="C958" s="18">
        <v>907.24</v>
      </c>
      <c r="D958" s="1">
        <f t="shared" si="84"/>
        <v>3.386817394475343E-2</v>
      </c>
      <c r="E958" s="1">
        <f t="shared" si="89"/>
        <v>4.2394679069715247E-4</v>
      </c>
      <c r="F958" s="1"/>
      <c r="G958" s="1"/>
      <c r="H958" s="1">
        <f t="shared" si="85"/>
        <v>5.0602488959922294</v>
      </c>
      <c r="J958" s="1">
        <f t="shared" si="86"/>
        <v>2.0589968205345839</v>
      </c>
      <c r="L958" s="1">
        <f t="shared" si="87"/>
        <v>1.1470532063520751E-3</v>
      </c>
      <c r="M958" s="1">
        <f t="shared" si="88"/>
        <v>2.7056537082538634</v>
      </c>
    </row>
    <row r="959" spans="1:13" ht="16" customHeight="1" x14ac:dyDescent="0.35">
      <c r="A959" s="23">
        <v>39938</v>
      </c>
      <c r="B959" s="1">
        <v>956</v>
      </c>
      <c r="C959" s="18">
        <v>903.8</v>
      </c>
      <c r="D959" s="1">
        <f t="shared" si="84"/>
        <v>-3.791719941801568E-3</v>
      </c>
      <c r="E959" s="1">
        <f t="shared" si="89"/>
        <v>4.6918219365226383E-4</v>
      </c>
      <c r="F959" s="1"/>
      <c r="G959" s="1"/>
      <c r="H959" s="1">
        <f t="shared" si="85"/>
        <v>7.6338764133269574</v>
      </c>
      <c r="J959" s="1">
        <f t="shared" si="86"/>
        <v>2.1660613879857236</v>
      </c>
      <c r="L959" s="1">
        <f t="shared" si="87"/>
        <v>1.4377140117055685E-5</v>
      </c>
      <c r="M959" s="1">
        <f t="shared" si="88"/>
        <v>3.0642979020877672E-2</v>
      </c>
    </row>
    <row r="960" spans="1:13" ht="16" customHeight="1" x14ac:dyDescent="0.35">
      <c r="A960" s="23">
        <v>39939</v>
      </c>
      <c r="B960" s="1">
        <v>957</v>
      </c>
      <c r="C960" s="18">
        <v>919.53</v>
      </c>
      <c r="D960" s="1">
        <f t="shared" si="84"/>
        <v>1.7404292985173733E-2</v>
      </c>
      <c r="E960" s="1">
        <f t="shared" si="89"/>
        <v>4.4073093196064577E-4</v>
      </c>
      <c r="F960" s="1"/>
      <c r="G960" s="1"/>
      <c r="H960" s="1">
        <f t="shared" si="85"/>
        <v>7.0397872435246462</v>
      </c>
      <c r="J960" s="1">
        <f t="shared" si="86"/>
        <v>2.0993592640628371</v>
      </c>
      <c r="L960" s="1">
        <f t="shared" si="87"/>
        <v>3.0290941431376762E-4</v>
      </c>
      <c r="M960" s="1">
        <f t="shared" si="88"/>
        <v>0.6872887568073287</v>
      </c>
    </row>
    <row r="961" spans="1:13" ht="16" customHeight="1" x14ac:dyDescent="0.35">
      <c r="A961" s="23">
        <v>39940</v>
      </c>
      <c r="B961" s="1">
        <v>958</v>
      </c>
      <c r="C961" s="18">
        <v>907.39</v>
      </c>
      <c r="D961" s="1">
        <f t="shared" si="84"/>
        <v>-1.3202396876665239E-2</v>
      </c>
      <c r="E961" s="1">
        <f t="shared" si="89"/>
        <v>4.3210922462729985E-4</v>
      </c>
      <c r="F961" s="1"/>
      <c r="G961" s="1"/>
      <c r="H961" s="1">
        <f t="shared" si="85"/>
        <v>7.3434543324121035</v>
      </c>
      <c r="J961" s="1">
        <f t="shared" si="86"/>
        <v>2.0787237060929957</v>
      </c>
      <c r="L961" s="1">
        <f t="shared" si="87"/>
        <v>1.7430328328898006E-4</v>
      </c>
      <c r="M961" s="1">
        <f t="shared" si="88"/>
        <v>0.40337783447997211</v>
      </c>
    </row>
    <row r="962" spans="1:13" ht="16" customHeight="1" x14ac:dyDescent="0.35">
      <c r="A962" s="23">
        <v>39941</v>
      </c>
      <c r="B962" s="1">
        <v>959</v>
      </c>
      <c r="C962" s="18">
        <v>929.23</v>
      </c>
      <c r="D962" s="1">
        <f t="shared" si="84"/>
        <v>2.4069033161044348E-2</v>
      </c>
      <c r="E962" s="1">
        <f t="shared" si="89"/>
        <v>4.1598164590833859E-4</v>
      </c>
      <c r="F962" s="1"/>
      <c r="G962" s="1"/>
      <c r="H962" s="1">
        <f t="shared" si="85"/>
        <v>6.3922157695693089</v>
      </c>
      <c r="J962" s="1">
        <f t="shared" si="86"/>
        <v>2.0395628107718053</v>
      </c>
      <c r="L962" s="1">
        <f t="shared" si="87"/>
        <v>5.793183573074525E-4</v>
      </c>
      <c r="M962" s="1">
        <f t="shared" si="88"/>
        <v>1.3926536495196837</v>
      </c>
    </row>
    <row r="963" spans="1:13" ht="16" customHeight="1" x14ac:dyDescent="0.35">
      <c r="A963" s="23">
        <v>39944</v>
      </c>
      <c r="B963" s="1">
        <v>960</v>
      </c>
      <c r="C963" s="18">
        <v>909.24</v>
      </c>
      <c r="D963" s="1">
        <f t="shared" si="84"/>
        <v>-2.1512435026850196E-2</v>
      </c>
      <c r="E963" s="1">
        <f t="shared" si="89"/>
        <v>4.261995084490958E-4</v>
      </c>
      <c r="F963" s="1"/>
      <c r="G963" s="1"/>
      <c r="H963" s="1">
        <f t="shared" si="85"/>
        <v>6.6747620847114346</v>
      </c>
      <c r="J963" s="1">
        <f t="shared" si="86"/>
        <v>2.0644599982782319</v>
      </c>
      <c r="L963" s="1">
        <f t="shared" si="87"/>
        <v>4.627848607844512E-4</v>
      </c>
      <c r="M963" s="1">
        <f t="shared" si="88"/>
        <v>1.0858409069228785</v>
      </c>
    </row>
    <row r="964" spans="1:13" ht="16" customHeight="1" x14ac:dyDescent="0.35">
      <c r="A964" s="23">
        <v>39945</v>
      </c>
      <c r="B964" s="1">
        <v>961</v>
      </c>
      <c r="C964" s="18">
        <v>908.35</v>
      </c>
      <c r="D964" s="1">
        <f t="shared" ref="D964:D1027" si="90">(C964-C963)/C963</f>
        <v>-9.7883947032685148E-4</v>
      </c>
      <c r="E964" s="1">
        <f t="shared" si="89"/>
        <v>4.2848818010144952E-4</v>
      </c>
      <c r="F964" s="1"/>
      <c r="G964" s="1"/>
      <c r="H964" s="1">
        <f t="shared" si="85"/>
        <v>7.753011341333357</v>
      </c>
      <c r="J964" s="1">
        <f t="shared" si="86"/>
        <v>2.069995604105114</v>
      </c>
      <c r="L964" s="1">
        <f t="shared" si="87"/>
        <v>9.5812670866975116E-7</v>
      </c>
      <c r="M964" s="1">
        <f t="shared" si="88"/>
        <v>2.2360633342159019E-3</v>
      </c>
    </row>
    <row r="965" spans="1:13" ht="16" customHeight="1" x14ac:dyDescent="0.35">
      <c r="A965" s="23">
        <v>39946</v>
      </c>
      <c r="B965" s="1">
        <v>962</v>
      </c>
      <c r="C965" s="18">
        <v>883.92</v>
      </c>
      <c r="D965" s="1">
        <f t="shared" si="90"/>
        <v>-2.6894919359277882E-2</v>
      </c>
      <c r="E965" s="1">
        <f t="shared" si="89"/>
        <v>4.0174316191055607E-4</v>
      </c>
      <c r="F965" s="1"/>
      <c r="G965" s="1"/>
      <c r="H965" s="1">
        <f t="shared" ref="H965:H1028" si="91">-LN(E965)-D965*D965/E965</f>
        <v>6.0192022430976451</v>
      </c>
      <c r="J965" s="1">
        <f t="shared" ref="J965:J1028" si="92">SQRT(E965)*100</f>
        <v>2.0043531672600916</v>
      </c>
      <c r="L965" s="1">
        <f t="shared" ref="L965:L1028" si="93">D965*D965</f>
        <v>7.2333668734206021E-4</v>
      </c>
      <c r="M965" s="1">
        <f t="shared" ref="M965:M1028" si="94">L965/E965</f>
        <v>1.8004953311516565</v>
      </c>
    </row>
    <row r="966" spans="1:13" ht="16" customHeight="1" x14ac:dyDescent="0.35">
      <c r="A966" s="23">
        <v>39947</v>
      </c>
      <c r="B966" s="1">
        <v>963</v>
      </c>
      <c r="C966" s="18">
        <v>893.07</v>
      </c>
      <c r="D966" s="1">
        <f t="shared" si="90"/>
        <v>1.0351615530817372E-2</v>
      </c>
      <c r="E966" s="1">
        <f t="shared" ref="E966:E1029" si="95">$D$1283*E965+(1-$D$1283)*D965*D965</f>
        <v>4.2186110360724707E-4</v>
      </c>
      <c r="F966" s="1"/>
      <c r="G966" s="1"/>
      <c r="H966" s="1">
        <f t="shared" si="91"/>
        <v>7.5168267946694893</v>
      </c>
      <c r="J966" s="1">
        <f t="shared" si="92"/>
        <v>2.0539257620645568</v>
      </c>
      <c r="L966" s="1">
        <f t="shared" si="93"/>
        <v>1.0715594409785943E-4</v>
      </c>
      <c r="M966" s="1">
        <f t="shared" si="94"/>
        <v>0.25400764180814756</v>
      </c>
    </row>
    <row r="967" spans="1:13" ht="16" customHeight="1" x14ac:dyDescent="0.35">
      <c r="A967" s="23">
        <v>39948</v>
      </c>
      <c r="B967" s="1">
        <v>964</v>
      </c>
      <c r="C967" s="18">
        <v>882.88</v>
      </c>
      <c r="D967" s="1">
        <f t="shared" si="90"/>
        <v>-1.1410079836966928E-2</v>
      </c>
      <c r="E967" s="1">
        <f t="shared" si="95"/>
        <v>4.0217407775011059E-4</v>
      </c>
      <c r="F967" s="1"/>
      <c r="G967" s="1"/>
      <c r="H967" s="1">
        <f t="shared" si="91"/>
        <v>7.4949101849747004</v>
      </c>
      <c r="J967" s="1">
        <f t="shared" si="92"/>
        <v>2.0054278290432457</v>
      </c>
      <c r="L967" s="1">
        <f t="shared" si="93"/>
        <v>1.3018992188595924E-4</v>
      </c>
      <c r="M967" s="1">
        <f t="shared" si="94"/>
        <v>0.32371534887152092</v>
      </c>
    </row>
    <row r="968" spans="1:13" ht="16" customHeight="1" x14ac:dyDescent="0.35">
      <c r="A968" s="23">
        <v>39951</v>
      </c>
      <c r="B968" s="1">
        <v>965</v>
      </c>
      <c r="C968" s="18">
        <v>909.71</v>
      </c>
      <c r="D968" s="1">
        <f t="shared" si="90"/>
        <v>3.0389180862631433E-2</v>
      </c>
      <c r="E968" s="1">
        <f t="shared" si="95"/>
        <v>3.8515955178054426E-4</v>
      </c>
      <c r="F968" s="1"/>
      <c r="G968" s="1"/>
      <c r="H968" s="1">
        <f t="shared" si="91"/>
        <v>5.4641392425100594</v>
      </c>
      <c r="J968" s="1">
        <f t="shared" si="92"/>
        <v>1.9625482205045162</v>
      </c>
      <c r="L968" s="1">
        <f t="shared" si="93"/>
        <v>9.2350231350172456E-4</v>
      </c>
      <c r="M968" s="1">
        <f t="shared" si="94"/>
        <v>2.3977136468055624</v>
      </c>
    </row>
    <row r="969" spans="1:13" ht="16" customHeight="1" x14ac:dyDescent="0.35">
      <c r="A969" s="23">
        <v>39952</v>
      </c>
      <c r="B969" s="1">
        <v>966</v>
      </c>
      <c r="C969" s="18">
        <v>908.13</v>
      </c>
      <c r="D969" s="1">
        <f t="shared" si="90"/>
        <v>-1.7368172274681393E-3</v>
      </c>
      <c r="E969" s="1">
        <f t="shared" si="95"/>
        <v>4.188366859162844E-4</v>
      </c>
      <c r="F969" s="1"/>
      <c r="G969" s="1"/>
      <c r="H969" s="1">
        <f t="shared" si="91"/>
        <v>7.7708273125569365</v>
      </c>
      <c r="J969" s="1">
        <f t="shared" si="92"/>
        <v>2.0465499894121435</v>
      </c>
      <c r="L969" s="1">
        <f t="shared" si="93"/>
        <v>3.0165340816301143E-6</v>
      </c>
      <c r="M969" s="1">
        <f t="shared" si="94"/>
        <v>7.2021725485456843E-3</v>
      </c>
    </row>
    <row r="970" spans="1:13" ht="16" customHeight="1" x14ac:dyDescent="0.35">
      <c r="A970" s="23">
        <v>39953</v>
      </c>
      <c r="B970" s="1">
        <v>967</v>
      </c>
      <c r="C970" s="18">
        <v>903.47</v>
      </c>
      <c r="D970" s="1">
        <f t="shared" si="90"/>
        <v>-5.1314239150782029E-3</v>
      </c>
      <c r="E970" s="1">
        <f t="shared" si="95"/>
        <v>3.9282420460250703E-4</v>
      </c>
      <c r="F970" s="1"/>
      <c r="G970" s="1"/>
      <c r="H970" s="1">
        <f t="shared" si="91"/>
        <v>7.7751170772390505</v>
      </c>
      <c r="J970" s="1">
        <f t="shared" si="92"/>
        <v>1.9819793253273532</v>
      </c>
      <c r="L970" s="1">
        <f t="shared" si="93"/>
        <v>2.6331511396236511E-5</v>
      </c>
      <c r="M970" s="1">
        <f t="shared" si="94"/>
        <v>6.7031285464909107E-2</v>
      </c>
    </row>
    <row r="971" spans="1:13" ht="16" customHeight="1" x14ac:dyDescent="0.35">
      <c r="A971" s="23">
        <v>39954</v>
      </c>
      <c r="B971" s="1">
        <v>968</v>
      </c>
      <c r="C971" s="18">
        <v>888.33</v>
      </c>
      <c r="D971" s="1">
        <f t="shared" si="90"/>
        <v>-1.675761231695572E-2</v>
      </c>
      <c r="E971" s="1">
        <f t="shared" si="95"/>
        <v>3.6989750349963489E-4</v>
      </c>
      <c r="F971" s="1"/>
      <c r="G971" s="1"/>
      <c r="H971" s="1">
        <f t="shared" si="91"/>
        <v>7.1431078960506138</v>
      </c>
      <c r="J971" s="1">
        <f t="shared" si="92"/>
        <v>1.9232719607471922</v>
      </c>
      <c r="L971" s="1">
        <f t="shared" si="93"/>
        <v>2.8081757056538605E-4</v>
      </c>
      <c r="M971" s="1">
        <f t="shared" si="94"/>
        <v>0.75917671222039818</v>
      </c>
    </row>
    <row r="972" spans="1:13" ht="16" customHeight="1" x14ac:dyDescent="0.35">
      <c r="A972" s="23">
        <v>39955</v>
      </c>
      <c r="B972" s="1">
        <v>969</v>
      </c>
      <c r="C972" s="18">
        <v>887</v>
      </c>
      <c r="D972" s="1">
        <f t="shared" si="90"/>
        <v>-1.4971913590670594E-3</v>
      </c>
      <c r="E972" s="1">
        <f t="shared" si="95"/>
        <v>3.643249258343608E-4</v>
      </c>
      <c r="F972" s="1"/>
      <c r="G972" s="1"/>
      <c r="H972" s="1">
        <f t="shared" si="91"/>
        <v>7.9113117351296722</v>
      </c>
      <c r="J972" s="1">
        <f t="shared" si="92"/>
        <v>1.9087297499498477</v>
      </c>
      <c r="L972" s="1">
        <f t="shared" si="93"/>
        <v>2.2415819656650686E-6</v>
      </c>
      <c r="M972" s="1">
        <f t="shared" si="94"/>
        <v>6.1526999848596602E-3</v>
      </c>
    </row>
    <row r="973" spans="1:13" ht="16" customHeight="1" x14ac:dyDescent="0.35">
      <c r="A973" s="23">
        <v>39959</v>
      </c>
      <c r="B973" s="1">
        <v>970</v>
      </c>
      <c r="C973" s="18">
        <v>910.33</v>
      </c>
      <c r="D973" s="1">
        <f t="shared" si="90"/>
        <v>2.6302142051860249E-2</v>
      </c>
      <c r="E973" s="1">
        <f t="shared" si="95"/>
        <v>3.4167406061087909E-4</v>
      </c>
      <c r="F973" s="1"/>
      <c r="G973" s="1"/>
      <c r="H973" s="1">
        <f t="shared" si="91"/>
        <v>5.9569088100866061</v>
      </c>
      <c r="J973" s="1">
        <f t="shared" si="92"/>
        <v>1.84844275164496</v>
      </c>
      <c r="L973" s="1">
        <f t="shared" si="93"/>
        <v>6.9180267651623533E-4</v>
      </c>
      <c r="M973" s="1">
        <f t="shared" si="94"/>
        <v>2.0247445043950987</v>
      </c>
    </row>
    <row r="974" spans="1:13" ht="16" customHeight="1" x14ac:dyDescent="0.35">
      <c r="A974" s="23">
        <v>39960</v>
      </c>
      <c r="B974" s="1">
        <v>971</v>
      </c>
      <c r="C974" s="18">
        <v>893.06</v>
      </c>
      <c r="D974" s="1">
        <f t="shared" si="90"/>
        <v>-1.8971142333000224E-2</v>
      </c>
      <c r="E974" s="1">
        <f t="shared" si="95"/>
        <v>3.6357707333999371E-4</v>
      </c>
      <c r="F974" s="1"/>
      <c r="G974" s="1"/>
      <c r="H974" s="1">
        <f t="shared" si="91"/>
        <v>6.9296211871557789</v>
      </c>
      <c r="J974" s="1">
        <f t="shared" si="92"/>
        <v>1.9067697116851676</v>
      </c>
      <c r="L974" s="1">
        <f t="shared" si="93"/>
        <v>3.5990424141895322E-4</v>
      </c>
      <c r="M974" s="1">
        <f t="shared" si="94"/>
        <v>0.98989806511367706</v>
      </c>
    </row>
    <row r="975" spans="1:13" ht="16" customHeight="1" x14ac:dyDescent="0.35">
      <c r="A975" s="23">
        <v>39961</v>
      </c>
      <c r="B975" s="1">
        <v>972</v>
      </c>
      <c r="C975" s="18">
        <v>906.83</v>
      </c>
      <c r="D975" s="1">
        <f t="shared" si="90"/>
        <v>1.5418896826641095E-2</v>
      </c>
      <c r="E975" s="1">
        <f t="shared" si="95"/>
        <v>3.6334731181618786E-4</v>
      </c>
      <c r="F975" s="1"/>
      <c r="G975" s="1"/>
      <c r="H975" s="1">
        <f t="shared" si="91"/>
        <v>7.2658397486191637</v>
      </c>
      <c r="J975" s="1">
        <f t="shared" si="92"/>
        <v>1.906167127552534</v>
      </c>
      <c r="L975" s="1">
        <f t="shared" si="93"/>
        <v>2.3774237935060284E-4</v>
      </c>
      <c r="M975" s="1">
        <f t="shared" si="94"/>
        <v>0.65431165064150321</v>
      </c>
    </row>
    <row r="976" spans="1:13" ht="16" customHeight="1" x14ac:dyDescent="0.35">
      <c r="A976" s="23">
        <v>39962</v>
      </c>
      <c r="B976" s="1">
        <v>973</v>
      </c>
      <c r="C976" s="18">
        <v>919.14</v>
      </c>
      <c r="D976" s="1">
        <f t="shared" si="90"/>
        <v>1.3574760429187328E-2</v>
      </c>
      <c r="E976" s="1">
        <f t="shared" si="95"/>
        <v>3.5548983799183484E-4</v>
      </c>
      <c r="F976" s="1"/>
      <c r="G976" s="1"/>
      <c r="H976" s="1">
        <f t="shared" si="91"/>
        <v>7.4236471196807061</v>
      </c>
      <c r="J976" s="1">
        <f t="shared" si="92"/>
        <v>1.8854438151051727</v>
      </c>
      <c r="L976" s="1">
        <f t="shared" si="93"/>
        <v>1.8427412070983013E-4</v>
      </c>
      <c r="M976" s="1">
        <f t="shared" si="94"/>
        <v>0.518366774563223</v>
      </c>
    </row>
    <row r="977" spans="1:13" ht="16" customHeight="1" x14ac:dyDescent="0.35">
      <c r="A977" s="23">
        <v>39965</v>
      </c>
      <c r="B977" s="1">
        <v>974</v>
      </c>
      <c r="C977" s="18">
        <v>942.87</v>
      </c>
      <c r="D977" s="1">
        <f t="shared" si="90"/>
        <v>2.5817612115673367E-2</v>
      </c>
      <c r="E977" s="1">
        <f t="shared" si="95"/>
        <v>3.4477908809966962E-4</v>
      </c>
      <c r="F977" s="1"/>
      <c r="G977" s="1"/>
      <c r="H977" s="1">
        <f t="shared" si="91"/>
        <v>6.0393423908371853</v>
      </c>
      <c r="J977" s="1">
        <f t="shared" si="92"/>
        <v>1.8568227920285489</v>
      </c>
      <c r="L977" s="1">
        <f t="shared" si="93"/>
        <v>6.6654909535536423E-4</v>
      </c>
      <c r="M977" s="1">
        <f t="shared" si="94"/>
        <v>1.9332642795397048</v>
      </c>
    </row>
    <row r="978" spans="1:13" ht="16" customHeight="1" x14ac:dyDescent="0.35">
      <c r="A978" s="23">
        <v>39966</v>
      </c>
      <c r="B978" s="1">
        <v>975</v>
      </c>
      <c r="C978" s="18">
        <v>944.74</v>
      </c>
      <c r="D978" s="1">
        <f t="shared" si="90"/>
        <v>1.9833062882475892E-3</v>
      </c>
      <c r="E978" s="1">
        <f t="shared" si="95"/>
        <v>3.6490806997835687E-4</v>
      </c>
      <c r="F978" s="1"/>
      <c r="G978" s="1"/>
      <c r="H978" s="1">
        <f t="shared" si="91"/>
        <v>7.905085661405141</v>
      </c>
      <c r="J978" s="1">
        <f t="shared" si="92"/>
        <v>1.9102567104406591</v>
      </c>
      <c r="L978" s="1">
        <f t="shared" si="93"/>
        <v>3.9335038330024297E-6</v>
      </c>
      <c r="M978" s="1">
        <f t="shared" si="94"/>
        <v>1.0779437772466174E-2</v>
      </c>
    </row>
    <row r="979" spans="1:13" ht="16" customHeight="1" x14ac:dyDescent="0.35">
      <c r="A979" s="23">
        <v>39967</v>
      </c>
      <c r="B979" s="1">
        <v>976</v>
      </c>
      <c r="C979" s="18">
        <v>931.76</v>
      </c>
      <c r="D979" s="1">
        <f t="shared" si="90"/>
        <v>-1.3739229841014479E-2</v>
      </c>
      <c r="E979" s="1">
        <f t="shared" si="95"/>
        <v>3.4232656661644506E-4</v>
      </c>
      <c r="F979" s="1"/>
      <c r="G979" s="1"/>
      <c r="H979" s="1">
        <f t="shared" si="91"/>
        <v>7.4283232964183137</v>
      </c>
      <c r="J979" s="1">
        <f t="shared" si="92"/>
        <v>1.850206925228757</v>
      </c>
      <c r="L979" s="1">
        <f t="shared" si="93"/>
        <v>1.8876643662422274E-4</v>
      </c>
      <c r="M979" s="1">
        <f t="shared" si="94"/>
        <v>0.55142210693721416</v>
      </c>
    </row>
    <row r="980" spans="1:13" ht="16" customHeight="1" x14ac:dyDescent="0.35">
      <c r="A980" s="23">
        <v>39968</v>
      </c>
      <c r="B980" s="1">
        <v>977</v>
      </c>
      <c r="C980" s="18">
        <v>942.46</v>
      </c>
      <c r="D980" s="1">
        <f t="shared" si="90"/>
        <v>1.1483643856787204E-2</v>
      </c>
      <c r="E980" s="1">
        <f t="shared" si="95"/>
        <v>3.3272029815076411E-4</v>
      </c>
      <c r="F980" s="1"/>
      <c r="G980" s="1"/>
      <c r="H980" s="1">
        <f t="shared" si="91"/>
        <v>7.6118572061225622</v>
      </c>
      <c r="J980" s="1">
        <f t="shared" si="92"/>
        <v>1.824062219746805</v>
      </c>
      <c r="L980" s="1">
        <f t="shared" si="93"/>
        <v>1.3187407622952649E-4</v>
      </c>
      <c r="M980" s="1">
        <f t="shared" si="94"/>
        <v>0.39635116030633921</v>
      </c>
    </row>
    <row r="981" spans="1:13" ht="16" customHeight="1" x14ac:dyDescent="0.35">
      <c r="A981" s="23">
        <v>39969</v>
      </c>
      <c r="B981" s="1">
        <v>978</v>
      </c>
      <c r="C981" s="18">
        <v>940.09</v>
      </c>
      <c r="D981" s="1">
        <f t="shared" si="90"/>
        <v>-2.5146955838974646E-3</v>
      </c>
      <c r="E981" s="1">
        <f t="shared" si="95"/>
        <v>3.201559513493459E-4</v>
      </c>
      <c r="F981" s="1"/>
      <c r="G981" s="1"/>
      <c r="H981" s="1">
        <f t="shared" si="91"/>
        <v>8.0269504156020108</v>
      </c>
      <c r="J981" s="1">
        <f t="shared" si="92"/>
        <v>1.7892902261772567</v>
      </c>
      <c r="L981" s="1">
        <f t="shared" si="93"/>
        <v>6.3236938796734103E-6</v>
      </c>
      <c r="M981" s="1">
        <f t="shared" si="94"/>
        <v>1.9751917317236307E-2</v>
      </c>
    </row>
    <row r="982" spans="1:13" ht="16" customHeight="1" x14ac:dyDescent="0.35">
      <c r="A982" s="23">
        <v>39972</v>
      </c>
      <c r="B982" s="1">
        <v>979</v>
      </c>
      <c r="C982" s="18">
        <v>939.14</v>
      </c>
      <c r="D982" s="1">
        <f t="shared" si="90"/>
        <v>-1.0105415438947819E-3</v>
      </c>
      <c r="E982" s="1">
        <f t="shared" si="95"/>
        <v>3.0052353166725083E-4</v>
      </c>
      <c r="F982" s="1"/>
      <c r="G982" s="1"/>
      <c r="H982" s="1">
        <f t="shared" si="91"/>
        <v>8.1065864479288674</v>
      </c>
      <c r="J982" s="1">
        <f t="shared" si="92"/>
        <v>1.7335614545416347</v>
      </c>
      <c r="L982" s="1">
        <f t="shared" si="93"/>
        <v>1.0211942119372493E-6</v>
      </c>
      <c r="M982" s="1">
        <f t="shared" si="94"/>
        <v>3.398050749210374E-3</v>
      </c>
    </row>
    <row r="983" spans="1:13" ht="16" customHeight="1" x14ac:dyDescent="0.35">
      <c r="A983" s="23">
        <v>39973</v>
      </c>
      <c r="B983" s="1">
        <v>980</v>
      </c>
      <c r="C983" s="18">
        <v>942.43</v>
      </c>
      <c r="D983" s="1">
        <f t="shared" si="90"/>
        <v>3.5032050599484248E-3</v>
      </c>
      <c r="E983" s="1">
        <f t="shared" si="95"/>
        <v>2.8178754948333083E-4</v>
      </c>
      <c r="F983" s="1"/>
      <c r="G983" s="1"/>
      <c r="H983" s="1">
        <f t="shared" si="91"/>
        <v>8.1308050197248711</v>
      </c>
      <c r="J983" s="1">
        <f t="shared" si="92"/>
        <v>1.6786528809832331</v>
      </c>
      <c r="L983" s="1">
        <f t="shared" si="93"/>
        <v>1.2272445692048247E-5</v>
      </c>
      <c r="M983" s="1">
        <f t="shared" si="94"/>
        <v>4.3552121854036084E-2</v>
      </c>
    </row>
    <row r="984" spans="1:13" ht="16" customHeight="1" x14ac:dyDescent="0.35">
      <c r="A984" s="23">
        <v>39974</v>
      </c>
      <c r="B984" s="1">
        <v>981</v>
      </c>
      <c r="C984" s="18">
        <v>939.15</v>
      </c>
      <c r="D984" s="1">
        <f t="shared" si="90"/>
        <v>-3.4803645894124473E-3</v>
      </c>
      <c r="E984" s="1">
        <f t="shared" si="95"/>
        <v>2.6492748012349075E-4</v>
      </c>
      <c r="F984" s="1"/>
      <c r="G984" s="1"/>
      <c r="H984" s="1">
        <f t="shared" si="91"/>
        <v>8.1903327183672658</v>
      </c>
      <c r="J984" s="1">
        <f t="shared" si="92"/>
        <v>1.6276593013388605</v>
      </c>
      <c r="L984" s="1">
        <f t="shared" si="93"/>
        <v>1.2112937675236073E-5</v>
      </c>
      <c r="M984" s="1">
        <f t="shared" si="94"/>
        <v>4.5721710973847883E-2</v>
      </c>
    </row>
    <row r="985" spans="1:13" ht="16" customHeight="1" x14ac:dyDescent="0.35">
      <c r="A985" s="23">
        <v>39975</v>
      </c>
      <c r="B985" s="1">
        <v>982</v>
      </c>
      <c r="C985" s="18">
        <v>944.89</v>
      </c>
      <c r="D985" s="1">
        <f t="shared" si="90"/>
        <v>6.1119097055848471E-3</v>
      </c>
      <c r="E985" s="1">
        <f t="shared" si="95"/>
        <v>2.4911214858587593E-4</v>
      </c>
      <c r="F985" s="1"/>
      <c r="G985" s="1"/>
      <c r="H985" s="1">
        <f t="shared" si="91"/>
        <v>8.1476530573900074</v>
      </c>
      <c r="J985" s="1">
        <f t="shared" si="92"/>
        <v>1.5783287001948483</v>
      </c>
      <c r="L985" s="1">
        <f t="shared" si="93"/>
        <v>3.7355440249222254E-5</v>
      </c>
      <c r="M985" s="1">
        <f t="shared" si="94"/>
        <v>0.14995430958014794</v>
      </c>
    </row>
    <row r="986" spans="1:13" ht="16" customHeight="1" x14ac:dyDescent="0.35">
      <c r="A986" s="23">
        <v>39976</v>
      </c>
      <c r="B986" s="1">
        <v>983</v>
      </c>
      <c r="C986" s="18">
        <v>946.21</v>
      </c>
      <c r="D986" s="1">
        <f t="shared" si="90"/>
        <v>1.3969880091863074E-3</v>
      </c>
      <c r="E986" s="1">
        <f t="shared" si="95"/>
        <v>2.3586527395901919E-4</v>
      </c>
      <c r="F986" s="1"/>
      <c r="G986" s="1"/>
      <c r="H986" s="1">
        <f t="shared" si="91"/>
        <v>8.3439756778340257</v>
      </c>
      <c r="J986" s="1">
        <f t="shared" si="92"/>
        <v>1.5357905910605756</v>
      </c>
      <c r="L986" s="1">
        <f t="shared" si="93"/>
        <v>1.9515754978103226E-6</v>
      </c>
      <c r="M986" s="1">
        <f t="shared" si="94"/>
        <v>8.2741111697070008E-3</v>
      </c>
    </row>
    <row r="987" spans="1:13" ht="16" customHeight="1" x14ac:dyDescent="0.35">
      <c r="A987" s="23">
        <v>39979</v>
      </c>
      <c r="B987" s="1">
        <v>984</v>
      </c>
      <c r="C987" s="18">
        <v>923.72</v>
      </c>
      <c r="D987" s="1">
        <f t="shared" si="90"/>
        <v>-2.3768508047896354E-2</v>
      </c>
      <c r="E987" s="1">
        <f t="shared" si="95"/>
        <v>2.2123232343121928E-4</v>
      </c>
      <c r="F987" s="1"/>
      <c r="G987" s="1"/>
      <c r="H987" s="1">
        <f t="shared" si="91"/>
        <v>5.862683096978861</v>
      </c>
      <c r="J987" s="1">
        <f t="shared" si="92"/>
        <v>1.4873880577415541</v>
      </c>
      <c r="L987" s="1">
        <f t="shared" si="93"/>
        <v>5.6494197482291381E-4</v>
      </c>
      <c r="M987" s="1">
        <f t="shared" si="94"/>
        <v>2.5536140743852616</v>
      </c>
    </row>
    <row r="988" spans="1:13" ht="16" customHeight="1" x14ac:dyDescent="0.35">
      <c r="A988" s="23">
        <v>39980</v>
      </c>
      <c r="B988" s="1">
        <v>985</v>
      </c>
      <c r="C988" s="18">
        <v>911.97</v>
      </c>
      <c r="D988" s="1">
        <f t="shared" si="90"/>
        <v>-1.2720304854284848E-2</v>
      </c>
      <c r="E988" s="1">
        <f t="shared" si="95"/>
        <v>2.4273378468735038E-4</v>
      </c>
      <c r="F988" s="1"/>
      <c r="G988" s="1"/>
      <c r="H988" s="1">
        <f t="shared" si="91"/>
        <v>7.6569460147610169</v>
      </c>
      <c r="J988" s="1">
        <f t="shared" si="92"/>
        <v>1.5579916068045758</v>
      </c>
      <c r="L988" s="1">
        <f t="shared" si="93"/>
        <v>1.6180615558594266E-4</v>
      </c>
      <c r="M988" s="1">
        <f t="shared" si="94"/>
        <v>0.6665992366672594</v>
      </c>
    </row>
    <row r="989" spans="1:13" ht="16" customHeight="1" x14ac:dyDescent="0.35">
      <c r="A989" s="23">
        <v>39981</v>
      </c>
      <c r="B989" s="1">
        <v>986</v>
      </c>
      <c r="C989" s="18">
        <v>910.71</v>
      </c>
      <c r="D989" s="1">
        <f t="shared" si="90"/>
        <v>-1.3816243955393169E-3</v>
      </c>
      <c r="E989" s="1">
        <f t="shared" si="95"/>
        <v>2.3767119108653387E-4</v>
      </c>
      <c r="F989" s="1"/>
      <c r="G989" s="1"/>
      <c r="H989" s="1">
        <f t="shared" si="91"/>
        <v>8.3365907641898715</v>
      </c>
      <c r="J989" s="1">
        <f t="shared" si="92"/>
        <v>1.5416588179183288</v>
      </c>
      <c r="L989" s="1">
        <f t="shared" si="93"/>
        <v>1.9088859703493831E-6</v>
      </c>
      <c r="M989" s="1">
        <f t="shared" si="94"/>
        <v>8.031625379680012E-3</v>
      </c>
    </row>
    <row r="990" spans="1:13" ht="16" customHeight="1" x14ac:dyDescent="0.35">
      <c r="A990" s="23">
        <v>39982</v>
      </c>
      <c r="B990" s="1">
        <v>987</v>
      </c>
      <c r="C990" s="18">
        <v>918.37</v>
      </c>
      <c r="D990" s="1">
        <f t="shared" si="90"/>
        <v>8.4110199734272906E-3</v>
      </c>
      <c r="E990" s="1">
        <f t="shared" si="95"/>
        <v>2.2292259718296941E-4</v>
      </c>
      <c r="F990" s="1"/>
      <c r="G990" s="1"/>
      <c r="H990" s="1">
        <f t="shared" si="91"/>
        <v>8.0913324869898471</v>
      </c>
      <c r="J990" s="1">
        <f t="shared" si="92"/>
        <v>1.4930592660138089</v>
      </c>
      <c r="L990" s="1">
        <f t="shared" si="93"/>
        <v>7.0745256993392822E-5</v>
      </c>
      <c r="M990" s="1">
        <f t="shared" si="94"/>
        <v>0.31735345760092165</v>
      </c>
    </row>
    <row r="991" spans="1:13" ht="16" customHeight="1" x14ac:dyDescent="0.35">
      <c r="A991" s="23">
        <v>39983</v>
      </c>
      <c r="B991" s="1">
        <v>988</v>
      </c>
      <c r="C991" s="18">
        <v>921.23</v>
      </c>
      <c r="D991" s="1">
        <f t="shared" si="90"/>
        <v>3.1142132256062518E-3</v>
      </c>
      <c r="E991" s="1">
        <f t="shared" si="95"/>
        <v>2.1340283196573254E-4</v>
      </c>
      <c r="F991" s="1"/>
      <c r="G991" s="1"/>
      <c r="H991" s="1">
        <f t="shared" si="91"/>
        <v>8.4068828598664567</v>
      </c>
      <c r="J991" s="1">
        <f t="shared" si="92"/>
        <v>1.460831379611393</v>
      </c>
      <c r="L991" s="1">
        <f t="shared" si="93"/>
        <v>9.698324014540895E-6</v>
      </c>
      <c r="M991" s="1">
        <f t="shared" si="94"/>
        <v>4.5446088625938276E-2</v>
      </c>
    </row>
    <row r="992" spans="1:13" ht="16" customHeight="1" x14ac:dyDescent="0.35">
      <c r="A992" s="23">
        <v>39986</v>
      </c>
      <c r="B992" s="1">
        <v>989</v>
      </c>
      <c r="C992" s="18">
        <v>893.04</v>
      </c>
      <c r="D992" s="1">
        <f t="shared" si="90"/>
        <v>-3.0600392952899985E-2</v>
      </c>
      <c r="E992" s="1">
        <f t="shared" si="95"/>
        <v>2.006596792271428E-4</v>
      </c>
      <c r="F992" s="1"/>
      <c r="G992" s="1"/>
      <c r="H992" s="1">
        <f t="shared" si="91"/>
        <v>3.8473720372328959</v>
      </c>
      <c r="J992" s="1">
        <f t="shared" si="92"/>
        <v>1.4165439605855612</v>
      </c>
      <c r="L992" s="1">
        <f t="shared" si="93"/>
        <v>9.3638404887189108E-4</v>
      </c>
      <c r="M992" s="1">
        <f t="shared" si="94"/>
        <v>4.6665281858241325</v>
      </c>
    </row>
    <row r="993" spans="1:13" ht="16" customHeight="1" x14ac:dyDescent="0.35">
      <c r="A993" s="23">
        <v>39987</v>
      </c>
      <c r="B993" s="1">
        <v>990</v>
      </c>
      <c r="C993" s="18">
        <v>895.1</v>
      </c>
      <c r="D993" s="1">
        <f t="shared" si="90"/>
        <v>2.3067275821912333E-3</v>
      </c>
      <c r="E993" s="1">
        <f t="shared" si="95"/>
        <v>2.4668442413918021E-4</v>
      </c>
      <c r="F993" s="1"/>
      <c r="G993" s="1"/>
      <c r="H993" s="1">
        <f t="shared" si="91"/>
        <v>8.2858306363430732</v>
      </c>
      <c r="J993" s="1">
        <f t="shared" si="92"/>
        <v>1.5706190631059467</v>
      </c>
      <c r="L993" s="1">
        <f t="shared" si="93"/>
        <v>5.3209921384418128E-6</v>
      </c>
      <c r="M993" s="1">
        <f t="shared" si="94"/>
        <v>2.1570036928799732E-2</v>
      </c>
    </row>
    <row r="994" spans="1:13" ht="16" customHeight="1" x14ac:dyDescent="0.35">
      <c r="A994" s="23">
        <v>39988</v>
      </c>
      <c r="B994" s="1">
        <v>991</v>
      </c>
      <c r="C994" s="18">
        <v>900.94</v>
      </c>
      <c r="D994" s="1">
        <f t="shared" si="90"/>
        <v>6.5244106803709441E-3</v>
      </c>
      <c r="E994" s="1">
        <f t="shared" si="95"/>
        <v>2.3158544027068091E-4</v>
      </c>
      <c r="F994" s="1"/>
      <c r="G994" s="1"/>
      <c r="H994" s="1">
        <f t="shared" si="91"/>
        <v>8.1867507519178293</v>
      </c>
      <c r="J994" s="1">
        <f t="shared" si="92"/>
        <v>1.5217931537192593</v>
      </c>
      <c r="L994" s="1">
        <f t="shared" si="93"/>
        <v>4.2567934726138444E-5</v>
      </c>
      <c r="M994" s="1">
        <f t="shared" si="94"/>
        <v>0.18381092816709174</v>
      </c>
    </row>
    <row r="995" spans="1:13" ht="16" customHeight="1" x14ac:dyDescent="0.35">
      <c r="A995" s="23">
        <v>39989</v>
      </c>
      <c r="B995" s="1">
        <v>992</v>
      </c>
      <c r="C995" s="18">
        <v>920.26</v>
      </c>
      <c r="D995" s="1">
        <f t="shared" si="90"/>
        <v>2.1444269318711497E-2</v>
      </c>
      <c r="E995" s="1">
        <f t="shared" si="95"/>
        <v>2.1976106305072039E-4</v>
      </c>
      <c r="F995" s="1"/>
      <c r="G995" s="1"/>
      <c r="H995" s="1">
        <f t="shared" si="91"/>
        <v>6.3304393633026601</v>
      </c>
      <c r="J995" s="1">
        <f t="shared" si="92"/>
        <v>1.4824340223116859</v>
      </c>
      <c r="L995" s="1">
        <f t="shared" si="93"/>
        <v>4.5985668661343123E-4</v>
      </c>
      <c r="M995" s="1">
        <f t="shared" si="94"/>
        <v>2.0925303155604835</v>
      </c>
    </row>
    <row r="996" spans="1:13" ht="16" customHeight="1" x14ac:dyDescent="0.35">
      <c r="A996" s="23">
        <v>39990</v>
      </c>
      <c r="B996" s="1">
        <v>993</v>
      </c>
      <c r="C996" s="18">
        <v>918.9</v>
      </c>
      <c r="D996" s="1">
        <f t="shared" si="90"/>
        <v>-1.4778432182209523E-3</v>
      </c>
      <c r="E996" s="1">
        <f t="shared" si="95"/>
        <v>2.3478073656555323E-4</v>
      </c>
      <c r="F996" s="1"/>
      <c r="G996" s="1"/>
      <c r="H996" s="1">
        <f t="shared" si="91"/>
        <v>8.347556131216411</v>
      </c>
      <c r="J996" s="1">
        <f t="shared" si="92"/>
        <v>1.5322556463121721</v>
      </c>
      <c r="L996" s="1">
        <f t="shared" si="93"/>
        <v>2.1840205776416615E-6</v>
      </c>
      <c r="M996" s="1">
        <f t="shared" si="94"/>
        <v>9.3023840438964649E-3</v>
      </c>
    </row>
    <row r="997" spans="1:13" ht="16" customHeight="1" x14ac:dyDescent="0.35">
      <c r="A997" s="23">
        <v>39993</v>
      </c>
      <c r="B997" s="1">
        <v>994</v>
      </c>
      <c r="C997" s="18">
        <v>927.23</v>
      </c>
      <c r="D997" s="1">
        <f t="shared" si="90"/>
        <v>9.0651866361954967E-3</v>
      </c>
      <c r="E997" s="1">
        <f t="shared" si="95"/>
        <v>2.2023017257391823E-4</v>
      </c>
      <c r="F997" s="1"/>
      <c r="G997" s="1"/>
      <c r="H997" s="1">
        <f t="shared" si="91"/>
        <v>8.047693132334107</v>
      </c>
      <c r="J997" s="1">
        <f t="shared" si="92"/>
        <v>1.4840154061663855</v>
      </c>
      <c r="L997" s="1">
        <f t="shared" si="93"/>
        <v>8.2177608749057425E-5</v>
      </c>
      <c r="M997" s="1">
        <f t="shared" si="94"/>
        <v>0.37314418723199821</v>
      </c>
    </row>
    <row r="998" spans="1:13" ht="16" customHeight="1" x14ac:dyDescent="0.35">
      <c r="A998" s="23">
        <v>39994</v>
      </c>
      <c r="B998" s="1">
        <v>995</v>
      </c>
      <c r="C998" s="18">
        <v>919.32</v>
      </c>
      <c r="D998" s="1">
        <f t="shared" si="90"/>
        <v>-8.5307852420650407E-3</v>
      </c>
      <c r="E998" s="1">
        <f t="shared" si="95"/>
        <v>2.1159401167366153E-4</v>
      </c>
      <c r="F998" s="1"/>
      <c r="G998" s="1"/>
      <c r="H998" s="1">
        <f t="shared" si="91"/>
        <v>8.1169075270633844</v>
      </c>
      <c r="J998" s="1">
        <f t="shared" si="92"/>
        <v>1.4546271401072561</v>
      </c>
      <c r="L998" s="1">
        <f t="shared" si="93"/>
        <v>7.2774296846234691E-5</v>
      </c>
      <c r="M998" s="1">
        <f t="shared" si="94"/>
        <v>0.34393363153619616</v>
      </c>
    </row>
    <row r="999" spans="1:13" ht="16" customHeight="1" x14ac:dyDescent="0.35">
      <c r="A999" s="23">
        <v>39995</v>
      </c>
      <c r="B999" s="1">
        <v>996</v>
      </c>
      <c r="C999" s="18">
        <v>923.33</v>
      </c>
      <c r="D999" s="1">
        <f t="shared" si="90"/>
        <v>4.3619196797632931E-3</v>
      </c>
      <c r="E999" s="1">
        <f t="shared" si="95"/>
        <v>2.0290986007109988E-4</v>
      </c>
      <c r="F999" s="1"/>
      <c r="G999" s="1"/>
      <c r="H999" s="1">
        <f t="shared" si="91"/>
        <v>8.4089812511504487</v>
      </c>
      <c r="J999" s="1">
        <f t="shared" si="92"/>
        <v>1.4244643206170517</v>
      </c>
      <c r="L999" s="1">
        <f t="shared" si="93"/>
        <v>1.9026343292706308E-5</v>
      </c>
      <c r="M999" s="1">
        <f t="shared" si="94"/>
        <v>9.3767465445195486E-2</v>
      </c>
    </row>
    <row r="1000" spans="1:13" ht="16" customHeight="1" x14ac:dyDescent="0.35">
      <c r="A1000" s="23">
        <v>39996</v>
      </c>
      <c r="B1000" s="1">
        <v>997</v>
      </c>
      <c r="C1000" s="18">
        <v>896.42</v>
      </c>
      <c r="D1000" s="1">
        <f t="shared" si="90"/>
        <v>-2.9144509546965961E-2</v>
      </c>
      <c r="E1000" s="1">
        <f t="shared" si="95"/>
        <v>1.9140665003424811E-4</v>
      </c>
      <c r="F1000" s="1"/>
      <c r="G1000" s="1"/>
      <c r="H1000" s="1">
        <f t="shared" si="91"/>
        <v>4.1234252466878765</v>
      </c>
      <c r="J1000" s="1">
        <f t="shared" si="92"/>
        <v>1.3834979220593289</v>
      </c>
      <c r="L1000" s="1">
        <f t="shared" si="93"/>
        <v>8.4940243673319005E-4</v>
      </c>
      <c r="M1000" s="1">
        <f t="shared" si="94"/>
        <v>4.4376850886905324</v>
      </c>
    </row>
    <row r="1001" spans="1:13" ht="16" customHeight="1" x14ac:dyDescent="0.35">
      <c r="A1001" s="23">
        <v>40000</v>
      </c>
      <c r="B1001" s="1">
        <v>998</v>
      </c>
      <c r="C1001" s="18">
        <v>898.72</v>
      </c>
      <c r="D1001" s="1">
        <f t="shared" si="90"/>
        <v>2.5657615849714066E-3</v>
      </c>
      <c r="E1001" s="1">
        <f t="shared" si="95"/>
        <v>2.3256892423027228E-4</v>
      </c>
      <c r="F1001" s="1"/>
      <c r="G1001" s="1"/>
      <c r="H1001" s="1">
        <f t="shared" si="91"/>
        <v>8.3380177714449104</v>
      </c>
      <c r="J1001" s="1">
        <f t="shared" si="92"/>
        <v>1.5250210629046155</v>
      </c>
      <c r="L1001" s="1">
        <f t="shared" si="93"/>
        <v>6.5831325109149846E-6</v>
      </c>
      <c r="M1001" s="1">
        <f t="shared" si="94"/>
        <v>2.8306157121821062E-2</v>
      </c>
    </row>
    <row r="1002" spans="1:13" ht="16" customHeight="1" x14ac:dyDescent="0.35">
      <c r="A1002" s="23">
        <v>40001</v>
      </c>
      <c r="B1002" s="1">
        <v>999</v>
      </c>
      <c r="C1002" s="18">
        <v>881.03</v>
      </c>
      <c r="D1002" s="1">
        <f t="shared" si="90"/>
        <v>-1.968354993768922E-2</v>
      </c>
      <c r="E1002" s="1">
        <f t="shared" si="95"/>
        <v>2.1843192014727524E-4</v>
      </c>
      <c r="F1002" s="1"/>
      <c r="G1002" s="1"/>
      <c r="H1002" s="1">
        <f t="shared" si="91"/>
        <v>6.6552929467883519</v>
      </c>
      <c r="J1002" s="1">
        <f t="shared" si="92"/>
        <v>1.4779442484318386</v>
      </c>
      <c r="L1002" s="1">
        <f t="shared" si="93"/>
        <v>3.8744213814950529E-4</v>
      </c>
      <c r="M1002" s="1">
        <f t="shared" si="94"/>
        <v>1.7737432234642119</v>
      </c>
    </row>
    <row r="1003" spans="1:13" ht="16" customHeight="1" x14ac:dyDescent="0.35">
      <c r="A1003" s="23">
        <v>40002</v>
      </c>
      <c r="B1003" s="1">
        <v>1000</v>
      </c>
      <c r="C1003" s="18">
        <v>879.56</v>
      </c>
      <c r="D1003" s="1">
        <f t="shared" si="90"/>
        <v>-1.6685016401257928E-3</v>
      </c>
      <c r="E1003" s="1">
        <f t="shared" si="95"/>
        <v>2.2900470051451582E-4</v>
      </c>
      <c r="F1003" s="1"/>
      <c r="G1003" s="1"/>
      <c r="H1003" s="1">
        <f t="shared" si="91"/>
        <v>8.3696115192679841</v>
      </c>
      <c r="J1003" s="1">
        <f t="shared" si="92"/>
        <v>1.5132901258995772</v>
      </c>
      <c r="L1003" s="1">
        <f t="shared" si="93"/>
        <v>2.7838977231024605E-6</v>
      </c>
      <c r="M1003" s="1">
        <f t="shared" si="94"/>
        <v>1.2156509088449906E-2</v>
      </c>
    </row>
    <row r="1004" spans="1:13" ht="16" customHeight="1" x14ac:dyDescent="0.35">
      <c r="A1004" s="23">
        <v>40003</v>
      </c>
      <c r="B1004" s="1">
        <v>1001</v>
      </c>
      <c r="C1004" s="18">
        <v>882.68</v>
      </c>
      <c r="D1004" s="1">
        <f t="shared" si="90"/>
        <v>3.547228159534318E-3</v>
      </c>
      <c r="E1004" s="1">
        <f t="shared" si="95"/>
        <v>2.1485299483253801E-4</v>
      </c>
      <c r="F1004" s="1"/>
      <c r="G1004" s="1"/>
      <c r="H1004" s="1">
        <f t="shared" si="91"/>
        <v>8.386991685650548</v>
      </c>
      <c r="J1004" s="1">
        <f t="shared" si="92"/>
        <v>1.465786460684291</v>
      </c>
      <c r="L1004" s="1">
        <f t="shared" si="93"/>
        <v>1.2582827615793225E-5</v>
      </c>
      <c r="M1004" s="1">
        <f t="shared" si="94"/>
        <v>5.8564823011197059E-2</v>
      </c>
    </row>
    <row r="1005" spans="1:13" ht="16" customHeight="1" x14ac:dyDescent="0.35">
      <c r="A1005" s="23">
        <v>40004</v>
      </c>
      <c r="B1005" s="1">
        <v>1002</v>
      </c>
      <c r="C1005" s="18">
        <v>879.13</v>
      </c>
      <c r="D1005" s="1">
        <f t="shared" si="90"/>
        <v>-4.0218425703538712E-3</v>
      </c>
      <c r="E1005" s="1">
        <f t="shared" si="95"/>
        <v>2.0219957021652186E-4</v>
      </c>
      <c r="F1005" s="1"/>
      <c r="G1005" s="1"/>
      <c r="H1005" s="1">
        <f t="shared" si="91"/>
        <v>8.426259076017546</v>
      </c>
      <c r="J1005" s="1">
        <f t="shared" si="92"/>
        <v>1.4219689526024184</v>
      </c>
      <c r="L1005" s="1">
        <f t="shared" si="93"/>
        <v>1.6175217660710633E-5</v>
      </c>
      <c r="M1005" s="1">
        <f t="shared" si="94"/>
        <v>7.9996300899105199E-2</v>
      </c>
    </row>
    <row r="1006" spans="1:13" ht="16" customHeight="1" x14ac:dyDescent="0.35">
      <c r="A1006" s="23">
        <v>40007</v>
      </c>
      <c r="B1006" s="1">
        <v>1003</v>
      </c>
      <c r="C1006" s="18">
        <v>901.05</v>
      </c>
      <c r="D1006" s="1">
        <f t="shared" si="90"/>
        <v>2.4933741312433838E-2</v>
      </c>
      <c r="E1006" s="1">
        <f t="shared" si="95"/>
        <v>1.9056243581258437E-4</v>
      </c>
      <c r="F1006" s="1"/>
      <c r="G1006" s="1"/>
      <c r="H1006" s="1">
        <f t="shared" si="91"/>
        <v>5.303127703878137</v>
      </c>
      <c r="J1006" s="1">
        <f t="shared" si="92"/>
        <v>1.3804435367394943</v>
      </c>
      <c r="L1006" s="1">
        <f t="shared" si="93"/>
        <v>6.2169145583536995E-4</v>
      </c>
      <c r="M1006" s="1">
        <f t="shared" si="94"/>
        <v>3.2624029661690264</v>
      </c>
    </row>
    <row r="1007" spans="1:13" ht="16" customHeight="1" x14ac:dyDescent="0.35">
      <c r="A1007" s="23">
        <v>40008</v>
      </c>
      <c r="B1007" s="1">
        <v>1004</v>
      </c>
      <c r="C1007" s="18">
        <v>905.84</v>
      </c>
      <c r="D1007" s="1">
        <f t="shared" si="90"/>
        <v>5.3160201986572082E-3</v>
      </c>
      <c r="E1007" s="1">
        <f t="shared" si="95"/>
        <v>2.1753259473270627E-4</v>
      </c>
      <c r="F1007" s="1"/>
      <c r="G1007" s="1"/>
      <c r="H1007" s="1">
        <f t="shared" si="91"/>
        <v>8.3032499667468933</v>
      </c>
      <c r="J1007" s="1">
        <f t="shared" si="92"/>
        <v>1.4748986227287157</v>
      </c>
      <c r="L1007" s="1">
        <f t="shared" si="93"/>
        <v>2.8260070752531421E-5</v>
      </c>
      <c r="M1007" s="1">
        <f t="shared" si="94"/>
        <v>0.12991189107662718</v>
      </c>
    </row>
    <row r="1008" spans="1:13" ht="16" customHeight="1" x14ac:dyDescent="0.35">
      <c r="A1008" s="23">
        <v>40009</v>
      </c>
      <c r="B1008" s="1">
        <v>1005</v>
      </c>
      <c r="C1008" s="18">
        <v>932.68</v>
      </c>
      <c r="D1008" s="1">
        <f t="shared" si="90"/>
        <v>2.9629956725249401E-2</v>
      </c>
      <c r="E1008" s="1">
        <f t="shared" si="95"/>
        <v>2.0569226431215579E-4</v>
      </c>
      <c r="F1008" s="1"/>
      <c r="G1008" s="1"/>
      <c r="H1008" s="1">
        <f t="shared" si="91"/>
        <v>4.2209361117305351</v>
      </c>
      <c r="J1008" s="1">
        <f t="shared" si="92"/>
        <v>1.4341975607012996</v>
      </c>
      <c r="L1008" s="1">
        <f t="shared" si="93"/>
        <v>8.7793433554015222E-4</v>
      </c>
      <c r="M1008" s="1">
        <f t="shared" si="94"/>
        <v>4.2681932569316805</v>
      </c>
    </row>
    <row r="1009" spans="1:13" ht="16" customHeight="1" x14ac:dyDescent="0.35">
      <c r="A1009" s="23">
        <v>40010</v>
      </c>
      <c r="B1009" s="1">
        <v>1006</v>
      </c>
      <c r="C1009" s="18">
        <v>940.74</v>
      </c>
      <c r="D1009" s="1">
        <f t="shared" si="90"/>
        <v>8.6417635201784752E-3</v>
      </c>
      <c r="E1009" s="1">
        <f t="shared" si="95"/>
        <v>2.4774574401726301E-4</v>
      </c>
      <c r="F1009" s="1"/>
      <c r="G1009" s="1"/>
      <c r="H1009" s="1">
        <f t="shared" si="91"/>
        <v>8.0016691793618335</v>
      </c>
      <c r="J1009" s="1">
        <f t="shared" si="92"/>
        <v>1.5739941042369345</v>
      </c>
      <c r="L1009" s="1">
        <f t="shared" si="93"/>
        <v>7.4680076738687477E-5</v>
      </c>
      <c r="M1009" s="1">
        <f t="shared" si="94"/>
        <v>0.3014383840776847</v>
      </c>
    </row>
    <row r="1010" spans="1:13" ht="16" customHeight="1" x14ac:dyDescent="0.35">
      <c r="A1010" s="23">
        <v>40011</v>
      </c>
      <c r="B1010" s="1">
        <v>1007</v>
      </c>
      <c r="C1010" s="18">
        <v>940.38</v>
      </c>
      <c r="D1010" s="1">
        <f t="shared" si="90"/>
        <v>-3.8267746667518509E-4</v>
      </c>
      <c r="E1010" s="1">
        <f t="shared" si="95"/>
        <v>2.3691926671384826E-4</v>
      </c>
      <c r="F1010" s="1"/>
      <c r="G1010" s="1"/>
      <c r="H1010" s="1">
        <f t="shared" si="91"/>
        <v>8.3471730121647223</v>
      </c>
      <c r="J1010" s="1">
        <f t="shared" si="92"/>
        <v>1.5392181999763654</v>
      </c>
      <c r="L1010" s="1">
        <f t="shared" si="93"/>
        <v>1.4644204350093741E-7</v>
      </c>
      <c r="M1010" s="1">
        <f t="shared" si="94"/>
        <v>6.1810947472587996E-4</v>
      </c>
    </row>
    <row r="1011" spans="1:13" ht="16" customHeight="1" x14ac:dyDescent="0.35">
      <c r="A1011" s="23">
        <v>40014</v>
      </c>
      <c r="B1011" s="1">
        <v>1008</v>
      </c>
      <c r="C1011" s="18">
        <v>951.13</v>
      </c>
      <c r="D1011" s="1">
        <f t="shared" si="90"/>
        <v>1.1431548948297498E-2</v>
      </c>
      <c r="E1011" s="1">
        <f t="shared" si="95"/>
        <v>2.22107457689747E-4</v>
      </c>
      <c r="F1011" s="1"/>
      <c r="G1011" s="1"/>
      <c r="H1011" s="1">
        <f t="shared" si="91"/>
        <v>7.8239839928616339</v>
      </c>
      <c r="J1011" s="1">
        <f t="shared" si="92"/>
        <v>1.4903270033443903</v>
      </c>
      <c r="L1011" s="1">
        <f t="shared" si="93"/>
        <v>1.3068031135732161E-4</v>
      </c>
      <c r="M1011" s="1">
        <f t="shared" si="94"/>
        <v>0.58836525669418849</v>
      </c>
    </row>
    <row r="1012" spans="1:13" ht="16" customHeight="1" x14ac:dyDescent="0.35">
      <c r="A1012" s="23">
        <v>40015</v>
      </c>
      <c r="B1012" s="1">
        <v>1009</v>
      </c>
      <c r="C1012" s="18">
        <v>954.58</v>
      </c>
      <c r="D1012" s="1">
        <f t="shared" si="90"/>
        <v>3.6272644118049537E-3</v>
      </c>
      <c r="E1012" s="1">
        <f t="shared" si="95"/>
        <v>2.1638804528260162E-4</v>
      </c>
      <c r="F1012" s="1"/>
      <c r="G1012" s="1"/>
      <c r="H1012" s="1">
        <f t="shared" si="91"/>
        <v>8.3776342339657361</v>
      </c>
      <c r="J1012" s="1">
        <f t="shared" si="92"/>
        <v>1.471013410144862</v>
      </c>
      <c r="L1012" s="1">
        <f t="shared" si="93"/>
        <v>1.3157047113146737E-5</v>
      </c>
      <c r="M1012" s="1">
        <f t="shared" si="94"/>
        <v>6.0803022163094571E-2</v>
      </c>
    </row>
    <row r="1013" spans="1:13" ht="16" customHeight="1" x14ac:dyDescent="0.35">
      <c r="A1013" s="23">
        <v>40016</v>
      </c>
      <c r="B1013" s="1">
        <v>1010</v>
      </c>
      <c r="C1013" s="18">
        <v>954.07</v>
      </c>
      <c r="D1013" s="1">
        <f t="shared" si="90"/>
        <v>-5.3426637893103871E-4</v>
      </c>
      <c r="E1013" s="1">
        <f t="shared" si="95"/>
        <v>2.0367451391828864E-4</v>
      </c>
      <c r="F1013" s="1"/>
      <c r="G1013" s="1"/>
      <c r="H1013" s="1">
        <f t="shared" si="91"/>
        <v>8.4975859038280266</v>
      </c>
      <c r="J1013" s="1">
        <f t="shared" si="92"/>
        <v>1.4271458016554883</v>
      </c>
      <c r="L1013" s="1">
        <f t="shared" si="93"/>
        <v>2.8544056365608427E-7</v>
      </c>
      <c r="M1013" s="1">
        <f t="shared" si="94"/>
        <v>1.4014544979869157E-3</v>
      </c>
    </row>
    <row r="1014" spans="1:13" ht="16" customHeight="1" x14ac:dyDescent="0.35">
      <c r="A1014" s="23">
        <v>40017</v>
      </c>
      <c r="B1014" s="1">
        <v>1011</v>
      </c>
      <c r="C1014" s="18">
        <v>976.29</v>
      </c>
      <c r="D1014" s="1">
        <f t="shared" si="90"/>
        <v>2.3289695724632273E-2</v>
      </c>
      <c r="E1014" s="1">
        <f t="shared" si="95"/>
        <v>1.9095109383698478E-4</v>
      </c>
      <c r="F1014" s="1"/>
      <c r="G1014" s="1"/>
      <c r="H1014" s="1">
        <f t="shared" si="91"/>
        <v>5.7229233294228514</v>
      </c>
      <c r="J1014" s="1">
        <f t="shared" si="92"/>
        <v>1.3818505484927985</v>
      </c>
      <c r="L1014" s="1">
        <f t="shared" si="93"/>
        <v>5.4240992694595477E-4</v>
      </c>
      <c r="M1014" s="1">
        <f t="shared" si="94"/>
        <v>2.8405698864915165</v>
      </c>
    </row>
    <row r="1015" spans="1:13" ht="16" customHeight="1" x14ac:dyDescent="0.35">
      <c r="A1015" s="23">
        <v>40018</v>
      </c>
      <c r="B1015" s="1">
        <v>1012</v>
      </c>
      <c r="C1015" s="18">
        <v>979.26</v>
      </c>
      <c r="D1015" s="1">
        <f t="shared" si="90"/>
        <v>3.0421288756414871E-3</v>
      </c>
      <c r="E1015" s="1">
        <f t="shared" si="95"/>
        <v>2.1293732102792764E-4</v>
      </c>
      <c r="F1015" s="1"/>
      <c r="G1015" s="1"/>
      <c r="H1015" s="1">
        <f t="shared" si="91"/>
        <v>8.4110513311560116</v>
      </c>
      <c r="J1015" s="1">
        <f t="shared" si="92"/>
        <v>1.4592372015129262</v>
      </c>
      <c r="L1015" s="1">
        <f t="shared" si="93"/>
        <v>9.2545480960117391E-6</v>
      </c>
      <c r="M1015" s="1">
        <f t="shared" si="94"/>
        <v>4.3461371878525536E-2</v>
      </c>
    </row>
    <row r="1016" spans="1:13" ht="16" customHeight="1" x14ac:dyDescent="0.35">
      <c r="A1016" s="23">
        <v>40021</v>
      </c>
      <c r="B1016" s="1">
        <v>1013</v>
      </c>
      <c r="C1016" s="18">
        <v>982.18</v>
      </c>
      <c r="D1016" s="1">
        <f t="shared" si="90"/>
        <v>2.9818434327961514E-3</v>
      </c>
      <c r="E1016" s="1">
        <f t="shared" si="95"/>
        <v>2.0019552796798806E-4</v>
      </c>
      <c r="F1016" s="1"/>
      <c r="G1016" s="1"/>
      <c r="H1016" s="1">
        <f t="shared" si="91"/>
        <v>8.4718024983035303</v>
      </c>
      <c r="J1016" s="1">
        <f t="shared" si="92"/>
        <v>1.4149046892564461</v>
      </c>
      <c r="L1016" s="1">
        <f t="shared" si="93"/>
        <v>8.8913902577095356E-6</v>
      </c>
      <c r="M1016" s="1">
        <f t="shared" si="94"/>
        <v>4.4413530851354979E-2</v>
      </c>
    </row>
    <row r="1017" spans="1:13" ht="16" customHeight="1" x14ac:dyDescent="0.35">
      <c r="A1017" s="23">
        <v>40022</v>
      </c>
      <c r="B1017" s="1">
        <v>1014</v>
      </c>
      <c r="C1017" s="18">
        <v>979.62</v>
      </c>
      <c r="D1017" s="1">
        <f t="shared" si="90"/>
        <v>-2.606446883463261E-3</v>
      </c>
      <c r="E1017" s="1">
        <f t="shared" si="95"/>
        <v>1.8822810578923886E-4</v>
      </c>
      <c r="F1017" s="1"/>
      <c r="G1017" s="1"/>
      <c r="H1017" s="1">
        <f t="shared" si="91"/>
        <v>8.5417638077125737</v>
      </c>
      <c r="J1017" s="1">
        <f t="shared" si="92"/>
        <v>1.3719624841417453</v>
      </c>
      <c r="L1017" s="1">
        <f t="shared" si="93"/>
        <v>6.7935653563153459E-6</v>
      </c>
      <c r="M1017" s="1">
        <f t="shared" si="94"/>
        <v>3.6092194243946642E-2</v>
      </c>
    </row>
    <row r="1018" spans="1:13" ht="16" customHeight="1" x14ac:dyDescent="0.35">
      <c r="A1018" s="23">
        <v>40023</v>
      </c>
      <c r="B1018" s="1">
        <v>1015</v>
      </c>
      <c r="C1018" s="18">
        <v>975.15</v>
      </c>
      <c r="D1018" s="1">
        <f t="shared" si="90"/>
        <v>-4.5629938139278778E-3</v>
      </c>
      <c r="E1018" s="1">
        <f t="shared" si="95"/>
        <v>1.7687809648386525E-4</v>
      </c>
      <c r="F1018" s="1"/>
      <c r="G1018" s="1"/>
      <c r="H1018" s="1">
        <f t="shared" si="91"/>
        <v>8.5223364372403889</v>
      </c>
      <c r="J1018" s="1">
        <f t="shared" si="92"/>
        <v>1.3299552491864728</v>
      </c>
      <c r="L1018" s="1">
        <f t="shared" si="93"/>
        <v>2.082091254594408E-5</v>
      </c>
      <c r="M1018" s="1">
        <f t="shared" si="94"/>
        <v>0.11771334585706239</v>
      </c>
    </row>
    <row r="1019" spans="1:13" ht="16" customHeight="1" x14ac:dyDescent="0.35">
      <c r="A1019" s="23">
        <v>40024</v>
      </c>
      <c r="B1019" s="1">
        <v>1016</v>
      </c>
      <c r="C1019" s="18">
        <v>986.75</v>
      </c>
      <c r="D1019" s="1">
        <f t="shared" si="90"/>
        <v>1.1895605804235269E-2</v>
      </c>
      <c r="E1019" s="1">
        <f t="shared" si="95"/>
        <v>1.6711561969394751E-4</v>
      </c>
      <c r="F1019" s="1"/>
      <c r="G1019" s="1"/>
      <c r="H1019" s="1">
        <f t="shared" si="91"/>
        <v>7.8500729373773082</v>
      </c>
      <c r="J1019" s="1">
        <f t="shared" si="92"/>
        <v>1.2927320669572158</v>
      </c>
      <c r="L1019" s="1">
        <f t="shared" si="93"/>
        <v>1.415054374497558E-4</v>
      </c>
      <c r="M1019" s="1">
        <f t="shared" si="94"/>
        <v>0.84675171422579332</v>
      </c>
    </row>
    <row r="1020" spans="1:13" ht="16" customHeight="1" x14ac:dyDescent="0.35">
      <c r="A1020" s="23">
        <v>40025</v>
      </c>
      <c r="B1020" s="1">
        <v>1017</v>
      </c>
      <c r="C1020" s="18">
        <v>987.48</v>
      </c>
      <c r="D1020" s="1">
        <f t="shared" si="90"/>
        <v>7.3980238155563031E-4</v>
      </c>
      <c r="E1020" s="1">
        <f t="shared" si="95"/>
        <v>1.6551352228685894E-4</v>
      </c>
      <c r="F1020" s="1"/>
      <c r="G1020" s="1"/>
      <c r="H1020" s="1">
        <f t="shared" si="91"/>
        <v>8.7031509366592541</v>
      </c>
      <c r="J1020" s="1">
        <f t="shared" si="92"/>
        <v>1.2865205878137316</v>
      </c>
      <c r="L1020" s="1">
        <f t="shared" si="93"/>
        <v>5.4730756375538244E-7</v>
      </c>
      <c r="M1020" s="1">
        <f t="shared" si="94"/>
        <v>3.3067241648499211E-3</v>
      </c>
    </row>
    <row r="1021" spans="1:13" ht="16" customHeight="1" x14ac:dyDescent="0.35">
      <c r="A1021" s="23">
        <v>40028</v>
      </c>
      <c r="B1021" s="1">
        <v>1018</v>
      </c>
      <c r="C1021" s="18">
        <v>1002.63</v>
      </c>
      <c r="D1021" s="1">
        <f t="shared" si="90"/>
        <v>1.5342082877627878E-2</v>
      </c>
      <c r="E1021" s="1">
        <f t="shared" si="95"/>
        <v>1.5519372282799183E-4</v>
      </c>
      <c r="F1021" s="1"/>
      <c r="G1021" s="1"/>
      <c r="H1021" s="1">
        <f t="shared" si="91"/>
        <v>7.254154518526498</v>
      </c>
      <c r="J1021" s="1">
        <f t="shared" si="92"/>
        <v>1.2457677264562275</v>
      </c>
      <c r="L1021" s="1">
        <f t="shared" si="93"/>
        <v>2.3537950702400251E-4</v>
      </c>
      <c r="M1021" s="1">
        <f t="shared" si="94"/>
        <v>1.5166818782025364</v>
      </c>
    </row>
    <row r="1022" spans="1:13" ht="16" customHeight="1" x14ac:dyDescent="0.35">
      <c r="A1022" s="23">
        <v>40029</v>
      </c>
      <c r="B1022" s="1">
        <v>1019</v>
      </c>
      <c r="C1022" s="18">
        <v>1005.65</v>
      </c>
      <c r="D1022" s="1">
        <f t="shared" si="90"/>
        <v>3.0120782342439203E-3</v>
      </c>
      <c r="E1022" s="1">
        <f t="shared" si="95"/>
        <v>1.6020990880124576E-4</v>
      </c>
      <c r="F1022" s="1"/>
      <c r="G1022" s="1"/>
      <c r="H1022" s="1">
        <f t="shared" si="91"/>
        <v>8.6823961210013607</v>
      </c>
      <c r="J1022" s="1">
        <f t="shared" si="92"/>
        <v>1.2657405294974393</v>
      </c>
      <c r="L1022" s="1">
        <f t="shared" si="93"/>
        <v>9.0726152892059722E-6</v>
      </c>
      <c r="M1022" s="1">
        <f t="shared" si="94"/>
        <v>5.6629551549532031E-2</v>
      </c>
    </row>
    <row r="1023" spans="1:13" ht="16" customHeight="1" x14ac:dyDescent="0.35">
      <c r="A1023" s="23">
        <v>40030</v>
      </c>
      <c r="B1023" s="1">
        <v>1020</v>
      </c>
      <c r="C1023" s="18">
        <v>1002.72</v>
      </c>
      <c r="D1023" s="1">
        <f t="shared" si="90"/>
        <v>-2.913538507432954E-3</v>
      </c>
      <c r="E1023" s="1">
        <f t="shared" si="95"/>
        <v>1.5075520583422816E-4</v>
      </c>
      <c r="F1023" s="1"/>
      <c r="G1023" s="1"/>
      <c r="H1023" s="1">
        <f t="shared" si="91"/>
        <v>8.7435453061106845</v>
      </c>
      <c r="J1023" s="1">
        <f t="shared" si="92"/>
        <v>1.2278241153936835</v>
      </c>
      <c r="L1023" s="1">
        <f t="shared" si="93"/>
        <v>8.4887066342946445E-6</v>
      </c>
      <c r="M1023" s="1">
        <f t="shared" si="94"/>
        <v>5.6307883945506371E-2</v>
      </c>
    </row>
    <row r="1024" spans="1:13" ht="16" customHeight="1" x14ac:dyDescent="0.35">
      <c r="A1024" s="23">
        <v>40031</v>
      </c>
      <c r="B1024" s="1">
        <v>1021</v>
      </c>
      <c r="C1024" s="18">
        <v>997.08</v>
      </c>
      <c r="D1024" s="1">
        <f t="shared" si="90"/>
        <v>-5.6247008137864868E-3</v>
      </c>
      <c r="E1024" s="1">
        <f t="shared" si="95"/>
        <v>1.4185543357526768E-4</v>
      </c>
      <c r="F1024" s="1"/>
      <c r="G1024" s="1"/>
      <c r="H1024" s="1">
        <f t="shared" si="91"/>
        <v>8.6376774365785707</v>
      </c>
      <c r="J1024" s="1">
        <f t="shared" si="92"/>
        <v>1.1910307870717183</v>
      </c>
      <c r="L1024" s="1">
        <f t="shared" si="93"/>
        <v>3.1637259244610366E-5</v>
      </c>
      <c r="M1024" s="1">
        <f t="shared" si="94"/>
        <v>0.22302465578679309</v>
      </c>
    </row>
    <row r="1025" spans="1:13" ht="16" customHeight="1" x14ac:dyDescent="0.35">
      <c r="A1025" s="23">
        <v>40032</v>
      </c>
      <c r="B1025" s="1">
        <v>1022</v>
      </c>
      <c r="C1025" s="18">
        <v>1010.48</v>
      </c>
      <c r="D1025" s="1">
        <f t="shared" si="90"/>
        <v>1.3439242588357983E-2</v>
      </c>
      <c r="E1025" s="1">
        <f t="shared" si="95"/>
        <v>1.3496050992242142E-4</v>
      </c>
      <c r="F1025" s="1"/>
      <c r="G1025" s="1"/>
      <c r="H1025" s="1">
        <f t="shared" si="91"/>
        <v>7.5722610108226247</v>
      </c>
      <c r="J1025" s="1">
        <f t="shared" si="92"/>
        <v>1.1617250531964154</v>
      </c>
      <c r="L1025" s="1">
        <f t="shared" si="93"/>
        <v>1.8061324134873496E-4</v>
      </c>
      <c r="M1025" s="1">
        <f t="shared" si="94"/>
        <v>1.3382673305884503</v>
      </c>
    </row>
    <row r="1026" spans="1:13" ht="16" customHeight="1" x14ac:dyDescent="0.35">
      <c r="A1026" s="23">
        <v>40035</v>
      </c>
      <c r="B1026" s="1">
        <v>1023</v>
      </c>
      <c r="C1026" s="18">
        <v>1007.1</v>
      </c>
      <c r="D1026" s="1">
        <f t="shared" si="90"/>
        <v>-3.3449449766447584E-3</v>
      </c>
      <c r="E1026" s="1">
        <f t="shared" si="95"/>
        <v>1.3781641004633388E-4</v>
      </c>
      <c r="F1026" s="1"/>
      <c r="G1026" s="1"/>
      <c r="H1026" s="1">
        <f t="shared" si="91"/>
        <v>8.808402890874488</v>
      </c>
      <c r="J1026" s="1">
        <f t="shared" si="92"/>
        <v>1.1739523416490716</v>
      </c>
      <c r="L1026" s="1">
        <f t="shared" si="93"/>
        <v>1.1188656896781003E-5</v>
      </c>
      <c r="M1026" s="1">
        <f t="shared" si="94"/>
        <v>8.1185229632809164E-2</v>
      </c>
    </row>
    <row r="1027" spans="1:13" ht="16" customHeight="1" x14ac:dyDescent="0.35">
      <c r="A1027" s="23">
        <v>40036</v>
      </c>
      <c r="B1027" s="1">
        <v>1024</v>
      </c>
      <c r="C1027" s="18">
        <v>994.35</v>
      </c>
      <c r="D1027" s="1">
        <f t="shared" si="90"/>
        <v>-1.2660113196306225E-2</v>
      </c>
      <c r="E1027" s="1">
        <f t="shared" si="95"/>
        <v>1.2989495157907294E-4</v>
      </c>
      <c r="F1027" s="1"/>
      <c r="G1027" s="1"/>
      <c r="H1027" s="1">
        <f t="shared" si="91"/>
        <v>7.7148761430404322</v>
      </c>
      <c r="J1027" s="1">
        <f t="shared" si="92"/>
        <v>1.1397146641992151</v>
      </c>
      <c r="L1027" s="1">
        <f t="shared" si="93"/>
        <v>1.6027846614328703E-4</v>
      </c>
      <c r="M1027" s="1">
        <f t="shared" si="94"/>
        <v>1.2339083559049504</v>
      </c>
    </row>
    <row r="1028" spans="1:13" ht="16" customHeight="1" x14ac:dyDescent="0.35">
      <c r="A1028" s="23">
        <v>40037</v>
      </c>
      <c r="B1028" s="1">
        <v>1025</v>
      </c>
      <c r="C1028" s="18">
        <v>1005.81</v>
      </c>
      <c r="D1028" s="1">
        <f t="shared" ref="D1028:D1091" si="96">(C1028-C1027)/C1027</f>
        <v>1.1525116910544499E-2</v>
      </c>
      <c r="E1028" s="1">
        <f t="shared" si="95"/>
        <v>1.3179565456655773E-4</v>
      </c>
      <c r="F1028" s="1"/>
      <c r="G1028" s="1"/>
      <c r="H1028" s="1">
        <f t="shared" si="91"/>
        <v>7.9264225551820591</v>
      </c>
      <c r="J1028" s="1">
        <f t="shared" si="92"/>
        <v>1.1480228855147345</v>
      </c>
      <c r="L1028" s="1">
        <f t="shared" si="93"/>
        <v>1.3282831980171878E-4</v>
      </c>
      <c r="M1028" s="1">
        <f t="shared" si="94"/>
        <v>1.0078353511620488</v>
      </c>
    </row>
    <row r="1029" spans="1:13" ht="16" customHeight="1" x14ac:dyDescent="0.35">
      <c r="A1029" s="23">
        <v>40038</v>
      </c>
      <c r="B1029" s="1">
        <v>1026</v>
      </c>
      <c r="C1029" s="18">
        <v>1012.73</v>
      </c>
      <c r="D1029" s="1">
        <f t="shared" si="96"/>
        <v>6.8800270428809353E-3</v>
      </c>
      <c r="E1029" s="1">
        <f t="shared" si="95"/>
        <v>1.3186025505552995E-4</v>
      </c>
      <c r="F1029" s="1"/>
      <c r="G1029" s="1"/>
      <c r="H1029" s="1">
        <f t="shared" ref="H1029:H1092" si="97">-LN(E1029)-D1029*D1029/E1029</f>
        <v>8.5747910722372662</v>
      </c>
      <c r="J1029" s="1">
        <f t="shared" ref="J1029:J1092" si="98">SQRT(E1029)*100</f>
        <v>1.1483042064519748</v>
      </c>
      <c r="L1029" s="1">
        <f t="shared" ref="L1029:L1092" si="99">D1029*D1029</f>
        <v>4.7334772110772986E-5</v>
      </c>
      <c r="M1029" s="1">
        <f t="shared" ref="M1029:M1092" si="100">L1029/E1029</f>
        <v>0.3589767977533414</v>
      </c>
    </row>
    <row r="1030" spans="1:13" ht="16" customHeight="1" x14ac:dyDescent="0.35">
      <c r="A1030" s="23">
        <v>40039</v>
      </c>
      <c r="B1030" s="1">
        <v>1027</v>
      </c>
      <c r="C1030" s="18">
        <v>1004.09</v>
      </c>
      <c r="D1030" s="1">
        <f t="shared" si="96"/>
        <v>-8.5313953373554515E-3</v>
      </c>
      <c r="E1030" s="1">
        <f t="shared" ref="E1030:E1093" si="101">$D$1283*E1029+(1-$D$1283)*D1029*D1029</f>
        <v>1.2657259033813361E-4</v>
      </c>
      <c r="F1030" s="1"/>
      <c r="G1030" s="1"/>
      <c r="H1030" s="1">
        <f t="shared" si="97"/>
        <v>8.3996513854403272</v>
      </c>
      <c r="J1030" s="1">
        <f t="shared" si="98"/>
        <v>1.1250448450534478</v>
      </c>
      <c r="L1030" s="1">
        <f t="shared" si="99"/>
        <v>7.2784706402250334E-5</v>
      </c>
      <c r="M1030" s="1">
        <f t="shared" si="100"/>
        <v>0.57504319227258371</v>
      </c>
    </row>
    <row r="1031" spans="1:13" ht="16" customHeight="1" x14ac:dyDescent="0.35">
      <c r="A1031" s="23">
        <v>40042</v>
      </c>
      <c r="B1031" s="1">
        <v>1028</v>
      </c>
      <c r="C1031" s="18">
        <v>979.73</v>
      </c>
      <c r="D1031" s="1">
        <f t="shared" si="96"/>
        <v>-2.4260773436644137E-2</v>
      </c>
      <c r="E1031" s="1">
        <f t="shared" si="101"/>
        <v>1.2320777908592152E-4</v>
      </c>
      <c r="F1031" s="1"/>
      <c r="G1031" s="1"/>
      <c r="H1031" s="1">
        <f t="shared" si="97"/>
        <v>4.2244633207498392</v>
      </c>
      <c r="J1031" s="1">
        <f t="shared" si="98"/>
        <v>1.1099899958374468</v>
      </c>
      <c r="L1031" s="1">
        <f t="shared" si="99"/>
        <v>5.8858512774417773E-4</v>
      </c>
      <c r="M1031" s="1">
        <f t="shared" si="100"/>
        <v>4.7771750461772022</v>
      </c>
    </row>
    <row r="1032" spans="1:13" ht="16" customHeight="1" x14ac:dyDescent="0.35">
      <c r="A1032" s="23">
        <v>40043</v>
      </c>
      <c r="B1032" s="1">
        <v>1029</v>
      </c>
      <c r="C1032" s="18">
        <v>989.67</v>
      </c>
      <c r="D1032" s="1">
        <f t="shared" si="96"/>
        <v>1.0145652373613078E-2</v>
      </c>
      <c r="E1032" s="1">
        <f t="shared" si="101"/>
        <v>1.5232041235397386E-4</v>
      </c>
      <c r="F1032" s="1"/>
      <c r="G1032" s="1"/>
      <c r="H1032" s="1">
        <f t="shared" si="97"/>
        <v>8.113749703693248</v>
      </c>
      <c r="J1032" s="1">
        <f t="shared" si="98"/>
        <v>1.2341815602008235</v>
      </c>
      <c r="L1032" s="1">
        <f t="shared" si="99"/>
        <v>1.0293426208620068E-4</v>
      </c>
      <c r="M1032" s="1">
        <f t="shared" si="100"/>
        <v>0.67577457607581937</v>
      </c>
    </row>
    <row r="1033" spans="1:13" ht="16" customHeight="1" x14ac:dyDescent="0.35">
      <c r="A1033" s="23">
        <v>40044</v>
      </c>
      <c r="B1033" s="1">
        <v>1030</v>
      </c>
      <c r="C1033" s="18">
        <v>996.46</v>
      </c>
      <c r="D1033" s="1">
        <f t="shared" si="96"/>
        <v>6.8608728161913338E-3</v>
      </c>
      <c r="E1033" s="1">
        <f t="shared" si="101"/>
        <v>1.4923096056734982E-4</v>
      </c>
      <c r="F1033" s="1"/>
      <c r="G1033" s="1"/>
      <c r="H1033" s="1">
        <f t="shared" si="97"/>
        <v>8.4945877003858374</v>
      </c>
      <c r="J1033" s="1">
        <f t="shared" si="98"/>
        <v>1.2216012465913326</v>
      </c>
      <c r="L1033" s="1">
        <f t="shared" si="99"/>
        <v>4.7071575799953206E-5</v>
      </c>
      <c r="M1033" s="1">
        <f t="shared" si="100"/>
        <v>0.31542768083107803</v>
      </c>
    </row>
    <row r="1034" spans="1:13" ht="16" customHeight="1" x14ac:dyDescent="0.35">
      <c r="A1034" s="23">
        <v>40045</v>
      </c>
      <c r="B1034" s="1">
        <v>1031</v>
      </c>
      <c r="C1034" s="18">
        <v>1007.37</v>
      </c>
      <c r="D1034" s="1">
        <f t="shared" si="96"/>
        <v>1.0948758605463307E-2</v>
      </c>
      <c r="E1034" s="1">
        <f t="shared" si="101"/>
        <v>1.4284017100228425E-4</v>
      </c>
      <c r="F1034" s="1"/>
      <c r="G1034" s="1"/>
      <c r="H1034" s="1">
        <f t="shared" si="97"/>
        <v>8.014557330413254</v>
      </c>
      <c r="J1034" s="1">
        <f t="shared" si="98"/>
        <v>1.1951576088628824</v>
      </c>
      <c r="L1034" s="1">
        <f t="shared" si="99"/>
        <v>1.1987531500070683E-4</v>
      </c>
      <c r="M1034" s="1">
        <f t="shared" si="100"/>
        <v>0.83922690766584018</v>
      </c>
    </row>
    <row r="1035" spans="1:13" ht="16" customHeight="1" x14ac:dyDescent="0.35">
      <c r="A1035" s="23">
        <v>40046</v>
      </c>
      <c r="B1035" s="1">
        <v>1032</v>
      </c>
      <c r="C1035" s="18">
        <v>1026.1300000000001</v>
      </c>
      <c r="D1035" s="1">
        <f t="shared" si="96"/>
        <v>1.8622750330067508E-2</v>
      </c>
      <c r="E1035" s="1">
        <f t="shared" si="101"/>
        <v>1.4140355739666912E-4</v>
      </c>
      <c r="F1035" s="1"/>
      <c r="G1035" s="1"/>
      <c r="H1035" s="1">
        <f t="shared" si="97"/>
        <v>6.4112893580719454</v>
      </c>
      <c r="J1035" s="1">
        <f t="shared" si="98"/>
        <v>1.1891322777415014</v>
      </c>
      <c r="L1035" s="1">
        <f t="shared" si="99"/>
        <v>3.468068298560295E-4</v>
      </c>
      <c r="M1035" s="1">
        <f t="shared" si="100"/>
        <v>2.452603288354037</v>
      </c>
    </row>
    <row r="1036" spans="1:13" ht="16" customHeight="1" x14ac:dyDescent="0.35">
      <c r="A1036" s="23">
        <v>40049</v>
      </c>
      <c r="B1036" s="1">
        <v>1033</v>
      </c>
      <c r="C1036" s="18">
        <v>1025.57</v>
      </c>
      <c r="D1036" s="1">
        <f t="shared" si="96"/>
        <v>-5.4573981854167872E-4</v>
      </c>
      <c r="E1036" s="1">
        <f t="shared" si="101"/>
        <v>1.5425297982861135E-4</v>
      </c>
      <c r="F1036" s="1"/>
      <c r="G1036" s="1"/>
      <c r="H1036" s="1">
        <f t="shared" si="97"/>
        <v>8.7749857752701068</v>
      </c>
      <c r="J1036" s="1">
        <f t="shared" si="98"/>
        <v>1.2419862311177663</v>
      </c>
      <c r="L1036" s="1">
        <f t="shared" si="99"/>
        <v>2.9783194954190441E-7</v>
      </c>
      <c r="M1036" s="1">
        <f t="shared" si="100"/>
        <v>1.9308019195014704E-3</v>
      </c>
    </row>
    <row r="1037" spans="1:13" ht="16" customHeight="1" x14ac:dyDescent="0.35">
      <c r="A1037" s="23">
        <v>40050</v>
      </c>
      <c r="B1037" s="1">
        <v>1034</v>
      </c>
      <c r="C1037" s="18">
        <v>1028</v>
      </c>
      <c r="D1037" s="1">
        <f t="shared" si="96"/>
        <v>2.3694140819252355E-3</v>
      </c>
      <c r="E1037" s="1">
        <f t="shared" si="101"/>
        <v>1.4462200020991177E-4</v>
      </c>
      <c r="F1037" s="1"/>
      <c r="G1037" s="1"/>
      <c r="H1037" s="1">
        <f t="shared" si="97"/>
        <v>8.8025678264166078</v>
      </c>
      <c r="J1037" s="1">
        <f t="shared" si="98"/>
        <v>1.2025888749273868</v>
      </c>
      <c r="L1037" s="1">
        <f t="shared" si="99"/>
        <v>5.6141230916256069E-6</v>
      </c>
      <c r="M1037" s="1">
        <f t="shared" si="100"/>
        <v>3.8819288099161825E-2</v>
      </c>
    </row>
    <row r="1038" spans="1:13" ht="16" customHeight="1" x14ac:dyDescent="0.35">
      <c r="A1038" s="23">
        <v>40051</v>
      </c>
      <c r="B1038" s="1">
        <v>1035</v>
      </c>
      <c r="C1038" s="18">
        <v>1028.1199999999999</v>
      </c>
      <c r="D1038" s="1">
        <f t="shared" si="96"/>
        <v>1.1673151750962146E-4</v>
      </c>
      <c r="E1038" s="1">
        <f t="shared" si="101"/>
        <v>1.3592607772983654E-4</v>
      </c>
      <c r="F1038" s="1"/>
      <c r="G1038" s="1"/>
      <c r="H1038" s="1">
        <f t="shared" si="97"/>
        <v>8.9032991186239983</v>
      </c>
      <c r="J1038" s="1">
        <f t="shared" si="98"/>
        <v>1.1658733967710067</v>
      </c>
      <c r="L1038" s="1">
        <f t="shared" si="99"/>
        <v>1.3626247180099062E-8</v>
      </c>
      <c r="M1038" s="1">
        <f t="shared" si="100"/>
        <v>1.0024748310020591E-4</v>
      </c>
    </row>
    <row r="1039" spans="1:13" ht="16" customHeight="1" x14ac:dyDescent="0.35">
      <c r="A1039" s="23">
        <v>40052</v>
      </c>
      <c r="B1039" s="1">
        <v>1036</v>
      </c>
      <c r="C1039" s="18">
        <v>1030.98</v>
      </c>
      <c r="D1039" s="1">
        <f t="shared" si="96"/>
        <v>2.7817764463293464E-3</v>
      </c>
      <c r="E1039" s="1">
        <f t="shared" si="101"/>
        <v>1.2742379594069399E-4</v>
      </c>
      <c r="F1039" s="1"/>
      <c r="G1039" s="1"/>
      <c r="H1039" s="1">
        <f t="shared" si="97"/>
        <v>8.9072633609824106</v>
      </c>
      <c r="J1039" s="1">
        <f t="shared" si="98"/>
        <v>1.1288214913824681</v>
      </c>
      <c r="L1039" s="1">
        <f t="shared" si="99"/>
        <v>7.7382801973527275E-6</v>
      </c>
      <c r="M1039" s="1">
        <f t="shared" si="100"/>
        <v>6.0728689961130213E-2</v>
      </c>
    </row>
    <row r="1040" spans="1:13" ht="16" customHeight="1" x14ac:dyDescent="0.35">
      <c r="A1040" s="23">
        <v>40053</v>
      </c>
      <c r="B1040" s="1">
        <v>1037</v>
      </c>
      <c r="C1040" s="18">
        <v>1028.93</v>
      </c>
      <c r="D1040" s="1">
        <f t="shared" si="96"/>
        <v>-1.9883993869909741E-3</v>
      </c>
      <c r="E1040" s="1">
        <f t="shared" si="101"/>
        <v>1.1993662335401897E-4</v>
      </c>
      <c r="F1040" s="1"/>
      <c r="G1040" s="1"/>
      <c r="H1040" s="1">
        <f t="shared" si="97"/>
        <v>8.9955819155414982</v>
      </c>
      <c r="J1040" s="1">
        <f t="shared" si="98"/>
        <v>1.0951558033175872</v>
      </c>
      <c r="L1040" s="1">
        <f t="shared" si="99"/>
        <v>3.9537321221860815E-6</v>
      </c>
      <c r="M1040" s="1">
        <f t="shared" si="100"/>
        <v>3.2965177871614605E-2</v>
      </c>
    </row>
    <row r="1041" spans="1:13" ht="16" customHeight="1" x14ac:dyDescent="0.35">
      <c r="A1041" s="23">
        <v>40056</v>
      </c>
      <c r="B1041" s="1">
        <v>1038</v>
      </c>
      <c r="C1041" s="18">
        <v>1020.62</v>
      </c>
      <c r="D1041" s="1">
        <f t="shared" si="96"/>
        <v>-8.0763511609147944E-3</v>
      </c>
      <c r="E1041" s="1">
        <f t="shared" si="101"/>
        <v>1.1268107602767005E-4</v>
      </c>
      <c r="F1041" s="1"/>
      <c r="G1041" s="1"/>
      <c r="H1041" s="1">
        <f t="shared" si="97"/>
        <v>8.5120812523437674</v>
      </c>
      <c r="J1041" s="1">
        <f t="shared" si="98"/>
        <v>1.0615134291551382</v>
      </c>
      <c r="L1041" s="1">
        <f t="shared" si="99"/>
        <v>6.5227448074409747E-5</v>
      </c>
      <c r="M1041" s="1">
        <f t="shared" si="100"/>
        <v>0.57886781324658665</v>
      </c>
    </row>
    <row r="1042" spans="1:13" ht="16" customHeight="1" x14ac:dyDescent="0.35">
      <c r="A1042" s="23">
        <v>40057</v>
      </c>
      <c r="B1042" s="1">
        <v>1039</v>
      </c>
      <c r="C1042" s="18">
        <v>998.04</v>
      </c>
      <c r="D1042" s="1">
        <f t="shared" si="96"/>
        <v>-2.212380709764657E-2</v>
      </c>
      <c r="E1042" s="1">
        <f t="shared" si="101"/>
        <v>1.097125171327756E-4</v>
      </c>
      <c r="F1042" s="1"/>
      <c r="G1042" s="1"/>
      <c r="H1042" s="1">
        <f t="shared" si="97"/>
        <v>4.6563253296465721</v>
      </c>
      <c r="J1042" s="1">
        <f t="shared" si="98"/>
        <v>1.0474374307459879</v>
      </c>
      <c r="L1042" s="1">
        <f t="shared" si="99"/>
        <v>4.8946284049387672E-4</v>
      </c>
      <c r="M1042" s="1">
        <f t="shared" si="100"/>
        <v>4.461321764238825</v>
      </c>
    </row>
    <row r="1043" spans="1:13" ht="16" customHeight="1" x14ac:dyDescent="0.35">
      <c r="A1043" s="23">
        <v>40058</v>
      </c>
      <c r="B1043" s="1">
        <v>1040</v>
      </c>
      <c r="C1043" s="18">
        <v>994.75</v>
      </c>
      <c r="D1043" s="1">
        <f t="shared" si="96"/>
        <v>-3.2964610636847858E-3</v>
      </c>
      <c r="E1043" s="1">
        <f t="shared" si="101"/>
        <v>1.3346857644531106E-4</v>
      </c>
      <c r="F1043" s="1"/>
      <c r="G1043" s="1"/>
      <c r="H1043" s="1">
        <f t="shared" si="97"/>
        <v>8.840227157181177</v>
      </c>
      <c r="J1043" s="1">
        <f t="shared" si="98"/>
        <v>1.1552860098058448</v>
      </c>
      <c r="L1043" s="1">
        <f t="shared" si="99"/>
        <v>1.0866655544389829E-5</v>
      </c>
      <c r="M1043" s="1">
        <f t="shared" si="100"/>
        <v>8.1417333081711993E-2</v>
      </c>
    </row>
    <row r="1044" spans="1:13" ht="16" customHeight="1" x14ac:dyDescent="0.35">
      <c r="A1044" s="23">
        <v>40059</v>
      </c>
      <c r="B1044" s="1">
        <v>1041</v>
      </c>
      <c r="C1044" s="18">
        <v>1003.24</v>
      </c>
      <c r="D1044" s="1">
        <f t="shared" si="96"/>
        <v>8.5348077406383598E-3</v>
      </c>
      <c r="E1044" s="1">
        <f t="shared" si="101"/>
        <v>1.2579896216039166E-4</v>
      </c>
      <c r="F1044" s="1"/>
      <c r="G1044" s="1"/>
      <c r="H1044" s="1">
        <f t="shared" si="97"/>
        <v>8.4017829825453667</v>
      </c>
      <c r="J1044" s="1">
        <f t="shared" si="98"/>
        <v>1.1216013648368641</v>
      </c>
      <c r="L1044" s="1">
        <f t="shared" si="99"/>
        <v>7.284294316966046E-5</v>
      </c>
      <c r="M1044" s="1">
        <f t="shared" si="100"/>
        <v>0.57904248110399248</v>
      </c>
    </row>
    <row r="1045" spans="1:13" ht="16" customHeight="1" x14ac:dyDescent="0.35">
      <c r="A1045" s="23">
        <v>40060</v>
      </c>
      <c r="B1045" s="1">
        <v>1042</v>
      </c>
      <c r="C1045" s="18">
        <v>1016.4</v>
      </c>
      <c r="D1045" s="1">
        <f t="shared" si="96"/>
        <v>1.3117499302260643E-2</v>
      </c>
      <c r="E1045" s="1">
        <f t="shared" si="101"/>
        <v>1.224861899237152E-4</v>
      </c>
      <c r="F1045" s="1"/>
      <c r="G1045" s="1"/>
      <c r="H1045" s="1">
        <f t="shared" si="97"/>
        <v>7.6027107320086902</v>
      </c>
      <c r="J1045" s="1">
        <f t="shared" si="98"/>
        <v>1.106734791735198</v>
      </c>
      <c r="L1045" s="1">
        <f t="shared" si="99"/>
        <v>1.7206878794480846E-4</v>
      </c>
      <c r="M1045" s="1">
        <f t="shared" si="100"/>
        <v>1.4048015376425167</v>
      </c>
    </row>
    <row r="1046" spans="1:13" ht="16" customHeight="1" x14ac:dyDescent="0.35">
      <c r="A1046" s="23">
        <v>40064</v>
      </c>
      <c r="B1046" s="1">
        <v>1043</v>
      </c>
      <c r="C1046" s="18">
        <v>1025.3900000000001</v>
      </c>
      <c r="D1046" s="1">
        <f t="shared" si="96"/>
        <v>8.8449429358521472E-3</v>
      </c>
      <c r="E1046" s="1">
        <f t="shared" si="101"/>
        <v>1.25587930901928E-4</v>
      </c>
      <c r="F1046" s="1"/>
      <c r="G1046" s="1"/>
      <c r="H1046" s="1">
        <f t="shared" si="97"/>
        <v>8.3595702138482597</v>
      </c>
      <c r="J1046" s="1">
        <f t="shared" si="98"/>
        <v>1.1206602112234021</v>
      </c>
      <c r="L1046" s="1">
        <f t="shared" si="99"/>
        <v>7.8233015538480802E-5</v>
      </c>
      <c r="M1046" s="1">
        <f t="shared" si="100"/>
        <v>0.62293418624416386</v>
      </c>
    </row>
    <row r="1047" spans="1:13" ht="16" customHeight="1" x14ac:dyDescent="0.35">
      <c r="A1047" s="23">
        <v>40065</v>
      </c>
      <c r="B1047" s="1">
        <v>1044</v>
      </c>
      <c r="C1047" s="18">
        <v>1033.3699999999999</v>
      </c>
      <c r="D1047" s="1">
        <f t="shared" si="96"/>
        <v>7.7824047435607821E-3</v>
      </c>
      <c r="E1047" s="1">
        <f t="shared" si="101"/>
        <v>1.2262554717528025E-4</v>
      </c>
      <c r="F1047" s="1"/>
      <c r="G1047" s="1"/>
      <c r="H1047" s="1">
        <f t="shared" si="97"/>
        <v>8.512466486056077</v>
      </c>
      <c r="J1047" s="1">
        <f t="shared" si="98"/>
        <v>1.1073642001404971</v>
      </c>
      <c r="L1047" s="1">
        <f t="shared" si="99"/>
        <v>6.056582359259736E-5</v>
      </c>
      <c r="M1047" s="1">
        <f t="shared" si="100"/>
        <v>0.4939086918488928</v>
      </c>
    </row>
    <row r="1048" spans="1:13" ht="16" customHeight="1" x14ac:dyDescent="0.35">
      <c r="A1048" s="23">
        <v>40066</v>
      </c>
      <c r="B1048" s="1">
        <v>1045</v>
      </c>
      <c r="C1048" s="18">
        <v>1044.1400000000001</v>
      </c>
      <c r="D1048" s="1">
        <f t="shared" si="96"/>
        <v>1.0422210824777388E-2</v>
      </c>
      <c r="E1048" s="1">
        <f t="shared" si="101"/>
        <v>1.1874327405092565E-4</v>
      </c>
      <c r="F1048" s="1"/>
      <c r="G1048" s="1"/>
      <c r="H1048" s="1">
        <f t="shared" si="97"/>
        <v>8.1237793359705215</v>
      </c>
      <c r="J1048" s="1">
        <f t="shared" si="98"/>
        <v>1.0896938746773135</v>
      </c>
      <c r="L1048" s="1">
        <f t="shared" si="99"/>
        <v>1.0862247847610697E-4</v>
      </c>
      <c r="M1048" s="1">
        <f t="shared" si="100"/>
        <v>0.91476742025423552</v>
      </c>
    </row>
    <row r="1049" spans="1:13" ht="16" customHeight="1" x14ac:dyDescent="0.35">
      <c r="A1049" s="23">
        <v>40067</v>
      </c>
      <c r="B1049" s="1">
        <v>1046</v>
      </c>
      <c r="C1049" s="18">
        <v>1042.73</v>
      </c>
      <c r="D1049" s="1">
        <f t="shared" si="96"/>
        <v>-1.3503936253759857E-3</v>
      </c>
      <c r="E1049" s="1">
        <f t="shared" si="101"/>
        <v>1.1811014695352799E-4</v>
      </c>
      <c r="F1049" s="1"/>
      <c r="G1049" s="1"/>
      <c r="H1049" s="1">
        <f t="shared" si="97"/>
        <v>9.0284534088752562</v>
      </c>
      <c r="J1049" s="1">
        <f t="shared" si="98"/>
        <v>1.0867849233106246</v>
      </c>
      <c r="L1049" s="1">
        <f t="shared" si="99"/>
        <v>1.823562943456098E-6</v>
      </c>
      <c r="M1049" s="1">
        <f t="shared" si="100"/>
        <v>1.5439511257009975E-2</v>
      </c>
    </row>
    <row r="1050" spans="1:13" ht="16" customHeight="1" x14ac:dyDescent="0.35">
      <c r="A1050" s="23">
        <v>40070</v>
      </c>
      <c r="B1050" s="1">
        <v>1047</v>
      </c>
      <c r="C1050" s="18">
        <v>1049.3399999999999</v>
      </c>
      <c r="D1050" s="1">
        <f t="shared" si="96"/>
        <v>6.3391290170992489E-3</v>
      </c>
      <c r="E1050" s="1">
        <f t="shared" si="101"/>
        <v>1.1083560150338874E-4</v>
      </c>
      <c r="F1050" s="1"/>
      <c r="G1050" s="1"/>
      <c r="H1050" s="1">
        <f t="shared" si="97"/>
        <v>8.7449025129017013</v>
      </c>
      <c r="J1050" s="1">
        <f t="shared" si="98"/>
        <v>1.0527848854509108</v>
      </c>
      <c r="L1050" s="1">
        <f t="shared" si="99"/>
        <v>4.018455669542969E-5</v>
      </c>
      <c r="M1050" s="1">
        <f t="shared" si="100"/>
        <v>0.36256000915194264</v>
      </c>
    </row>
    <row r="1051" spans="1:13" ht="16" customHeight="1" x14ac:dyDescent="0.35">
      <c r="A1051" s="23">
        <v>40071</v>
      </c>
      <c r="B1051" s="1">
        <v>1048</v>
      </c>
      <c r="C1051" s="18">
        <v>1052.6300000000001</v>
      </c>
      <c r="D1051" s="1">
        <f t="shared" si="96"/>
        <v>3.1353040959080864E-3</v>
      </c>
      <c r="E1051" s="1">
        <f t="shared" si="101"/>
        <v>1.0641588068236258E-4</v>
      </c>
      <c r="F1051" s="1"/>
      <c r="G1051" s="1"/>
      <c r="H1051" s="1">
        <f t="shared" si="97"/>
        <v>9.0557810684779056</v>
      </c>
      <c r="J1051" s="1">
        <f t="shared" si="98"/>
        <v>1.0315807320920771</v>
      </c>
      <c r="L1051" s="1">
        <f t="shared" si="99"/>
        <v>9.8301317738180221E-6</v>
      </c>
      <c r="M1051" s="1">
        <f t="shared" si="100"/>
        <v>9.2374669182691577E-2</v>
      </c>
    </row>
    <row r="1052" spans="1:13" ht="16" customHeight="1" x14ac:dyDescent="0.35">
      <c r="A1052" s="23">
        <v>40072</v>
      </c>
      <c r="B1052" s="1">
        <v>1049</v>
      </c>
      <c r="C1052" s="18">
        <v>1068.76</v>
      </c>
      <c r="D1052" s="1">
        <f t="shared" si="96"/>
        <v>1.5323522985284364E-2</v>
      </c>
      <c r="E1052" s="1">
        <f t="shared" si="101"/>
        <v>1.0037376132480979E-4</v>
      </c>
      <c r="F1052" s="1"/>
      <c r="G1052" s="1"/>
      <c r="H1052" s="1">
        <f t="shared" si="97"/>
        <v>6.8672497821623182</v>
      </c>
      <c r="J1052" s="1">
        <f t="shared" si="98"/>
        <v>1.0018670636606923</v>
      </c>
      <c r="L1052" s="1">
        <f t="shared" si="99"/>
        <v>2.3481035668053822E-4</v>
      </c>
      <c r="M1052" s="1">
        <f t="shared" si="100"/>
        <v>2.3393599440862958</v>
      </c>
    </row>
    <row r="1053" spans="1:13" ht="16" customHeight="1" x14ac:dyDescent="0.35">
      <c r="A1053" s="23">
        <v>40073</v>
      </c>
      <c r="B1053" s="1">
        <v>1050</v>
      </c>
      <c r="C1053" s="18">
        <v>1065.49</v>
      </c>
      <c r="D1053" s="1">
        <f t="shared" si="96"/>
        <v>-3.0596204947789794E-3</v>
      </c>
      <c r="E1053" s="1">
        <f t="shared" si="101"/>
        <v>1.0878371791096698E-4</v>
      </c>
      <c r="F1053" s="1"/>
      <c r="G1053" s="1"/>
      <c r="H1053" s="1">
        <f t="shared" si="97"/>
        <v>9.0400948540202606</v>
      </c>
      <c r="J1053" s="1">
        <f t="shared" si="98"/>
        <v>1.0429943332107177</v>
      </c>
      <c r="L1053" s="1">
        <f t="shared" si="99"/>
        <v>9.3612775720715667E-6</v>
      </c>
      <c r="M1053" s="1">
        <f t="shared" si="100"/>
        <v>8.6054032274694062E-2</v>
      </c>
    </row>
    <row r="1054" spans="1:13" ht="16" customHeight="1" x14ac:dyDescent="0.35">
      <c r="A1054" s="23">
        <v>40074</v>
      </c>
      <c r="B1054" s="1">
        <v>1051</v>
      </c>
      <c r="C1054" s="18">
        <v>1068.3</v>
      </c>
      <c r="D1054" s="1">
        <f t="shared" si="96"/>
        <v>2.6372842541928553E-3</v>
      </c>
      <c r="E1054" s="1">
        <f t="shared" si="101"/>
        <v>1.0256414351065258E-4</v>
      </c>
      <c r="F1054" s="1"/>
      <c r="G1054" s="1"/>
      <c r="H1054" s="1">
        <f t="shared" si="97"/>
        <v>9.1172083265215687</v>
      </c>
      <c r="J1054" s="1">
        <f t="shared" si="98"/>
        <v>1.0127395692410395</v>
      </c>
      <c r="L1054" s="1">
        <f t="shared" si="99"/>
        <v>6.9552682374135647E-6</v>
      </c>
      <c r="M1054" s="1">
        <f t="shared" si="100"/>
        <v>6.7813838241540747E-2</v>
      </c>
    </row>
    <row r="1055" spans="1:13" ht="16" customHeight="1" x14ac:dyDescent="0.35">
      <c r="A1055" s="23">
        <v>40077</v>
      </c>
      <c r="B1055" s="1">
        <v>1052</v>
      </c>
      <c r="C1055" s="18">
        <v>1064.6600000000001</v>
      </c>
      <c r="D1055" s="1">
        <f t="shared" si="96"/>
        <v>-3.4072825985208958E-3</v>
      </c>
      <c r="E1055" s="1">
        <f t="shared" si="101"/>
        <v>9.6583134484266259E-5</v>
      </c>
      <c r="F1055" s="1"/>
      <c r="G1055" s="1"/>
      <c r="H1055" s="1">
        <f t="shared" si="97"/>
        <v>9.1249035040934565</v>
      </c>
      <c r="J1055" s="1">
        <f t="shared" si="98"/>
        <v>0.98276718750814152</v>
      </c>
      <c r="L1055" s="1">
        <f t="shared" si="99"/>
        <v>1.1609574706183308E-5</v>
      </c>
      <c r="M1055" s="1">
        <f t="shared" si="100"/>
        <v>0.12020291915535782</v>
      </c>
    </row>
    <row r="1056" spans="1:13" ht="16" customHeight="1" x14ac:dyDescent="0.35">
      <c r="A1056" s="23">
        <v>40078</v>
      </c>
      <c r="B1056" s="1">
        <v>1053</v>
      </c>
      <c r="C1056" s="18">
        <v>1071.6600000000001</v>
      </c>
      <c r="D1056" s="1">
        <f t="shared" si="96"/>
        <v>6.5748689722540526E-3</v>
      </c>
      <c r="E1056" s="1">
        <f t="shared" si="101"/>
        <v>9.1267439402774751E-5</v>
      </c>
      <c r="F1056" s="1"/>
      <c r="G1056" s="1"/>
      <c r="H1056" s="1">
        <f t="shared" si="97"/>
        <v>8.8280655978246028</v>
      </c>
      <c r="J1056" s="1">
        <f t="shared" si="98"/>
        <v>0.95533993637225667</v>
      </c>
      <c r="L1056" s="1">
        <f t="shared" si="99"/>
        <v>4.322890200230906E-5</v>
      </c>
      <c r="M1056" s="1">
        <f t="shared" si="100"/>
        <v>0.47365086919481164</v>
      </c>
    </row>
    <row r="1057" spans="1:13" ht="16" customHeight="1" x14ac:dyDescent="0.35">
      <c r="A1057" s="23">
        <v>40079</v>
      </c>
      <c r="B1057" s="1">
        <v>1054</v>
      </c>
      <c r="C1057" s="18">
        <v>1060.8699999999999</v>
      </c>
      <c r="D1057" s="1">
        <f t="shared" si="96"/>
        <v>-1.0068491872422401E-2</v>
      </c>
      <c r="E1057" s="1">
        <f t="shared" si="101"/>
        <v>8.8262290299352512E-5</v>
      </c>
      <c r="F1057" s="1"/>
      <c r="G1057" s="1"/>
      <c r="H1057" s="1">
        <f t="shared" si="97"/>
        <v>8.1866376906666662</v>
      </c>
      <c r="J1057" s="1">
        <f t="shared" si="98"/>
        <v>0.93948012378843071</v>
      </c>
      <c r="L1057" s="1">
        <f t="shared" si="99"/>
        <v>1.0137452858503594E-4</v>
      </c>
      <c r="M1057" s="1">
        <f t="shared" si="100"/>
        <v>1.1485599143327421</v>
      </c>
    </row>
    <row r="1058" spans="1:13" ht="16" customHeight="1" x14ac:dyDescent="0.35">
      <c r="A1058" s="23">
        <v>40080</v>
      </c>
      <c r="B1058" s="1">
        <v>1055</v>
      </c>
      <c r="C1058" s="18">
        <v>1050.78</v>
      </c>
      <c r="D1058" s="1">
        <f t="shared" si="96"/>
        <v>-9.5110616757943193E-3</v>
      </c>
      <c r="E1058" s="1">
        <f t="shared" si="101"/>
        <v>8.9082553222838144E-5</v>
      </c>
      <c r="F1058" s="1"/>
      <c r="G1058" s="1"/>
      <c r="H1058" s="1">
        <f t="shared" si="97"/>
        <v>8.3104811637530389</v>
      </c>
      <c r="J1058" s="1">
        <f t="shared" si="98"/>
        <v>0.94383554299908701</v>
      </c>
      <c r="L1058" s="1">
        <f t="shared" si="99"/>
        <v>9.046029420076344E-5</v>
      </c>
      <c r="M1058" s="1">
        <f t="shared" si="100"/>
        <v>1.0154658900994777</v>
      </c>
    </row>
    <row r="1059" spans="1:13" ht="16" customHeight="1" x14ac:dyDescent="0.35">
      <c r="A1059" s="23">
        <v>40081</v>
      </c>
      <c r="B1059" s="1">
        <v>1056</v>
      </c>
      <c r="C1059" s="18">
        <v>1044.3800000000001</v>
      </c>
      <c r="D1059" s="1">
        <f t="shared" si="96"/>
        <v>-6.0907135651609885E-3</v>
      </c>
      <c r="E1059" s="1">
        <f t="shared" si="101"/>
        <v>8.9168740631710418E-5</v>
      </c>
      <c r="F1059" s="1"/>
      <c r="G1059" s="1"/>
      <c r="H1059" s="1">
        <f t="shared" si="97"/>
        <v>8.9089509119531716</v>
      </c>
      <c r="J1059" s="1">
        <f t="shared" si="98"/>
        <v>0.94429201326554935</v>
      </c>
      <c r="L1059" s="1">
        <f t="shared" si="99"/>
        <v>3.7096791732836076E-5</v>
      </c>
      <c r="M1059" s="1">
        <f t="shared" si="100"/>
        <v>0.41602910919259545</v>
      </c>
    </row>
    <row r="1060" spans="1:13" ht="16" customHeight="1" x14ac:dyDescent="0.35">
      <c r="A1060" s="23">
        <v>40084</v>
      </c>
      <c r="B1060" s="1">
        <v>1057</v>
      </c>
      <c r="C1060" s="18">
        <v>1062.98</v>
      </c>
      <c r="D1060" s="1">
        <f t="shared" si="96"/>
        <v>1.7809609529098516E-2</v>
      </c>
      <c r="E1060" s="1">
        <f t="shared" si="101"/>
        <v>8.5911273210452429E-5</v>
      </c>
      <c r="F1060" s="1"/>
      <c r="G1060" s="1"/>
      <c r="H1060" s="1">
        <f t="shared" si="97"/>
        <v>5.6702214478418416</v>
      </c>
      <c r="J1060" s="1">
        <f t="shared" si="98"/>
        <v>0.92688334330946109</v>
      </c>
      <c r="L1060" s="1">
        <f t="shared" si="99"/>
        <v>3.1718219157895664E-4</v>
      </c>
      <c r="M1060" s="1">
        <f t="shared" si="100"/>
        <v>3.6919740532999872</v>
      </c>
    </row>
    <row r="1061" spans="1:13" ht="16" customHeight="1" x14ac:dyDescent="0.35">
      <c r="A1061" s="23">
        <v>40085</v>
      </c>
      <c r="B1061" s="1">
        <v>1058</v>
      </c>
      <c r="C1061" s="18">
        <v>1060.6099999999999</v>
      </c>
      <c r="D1061" s="1">
        <f t="shared" si="96"/>
        <v>-2.2295809892943596E-3</v>
      </c>
      <c r="E1061" s="1">
        <f t="shared" si="101"/>
        <v>1.0037889921640173E-4</v>
      </c>
      <c r="F1061" s="1"/>
      <c r="G1061" s="1"/>
      <c r="H1061" s="1">
        <f t="shared" si="97"/>
        <v>9.1570358671033478</v>
      </c>
      <c r="J1061" s="1">
        <f t="shared" si="98"/>
        <v>1.0018927049160591</v>
      </c>
      <c r="L1061" s="1">
        <f t="shared" si="99"/>
        <v>4.9710313878228154E-6</v>
      </c>
      <c r="M1061" s="1">
        <f t="shared" si="100"/>
        <v>4.9522672858824876E-2</v>
      </c>
    </row>
    <row r="1062" spans="1:13" ht="16" customHeight="1" x14ac:dyDescent="0.35">
      <c r="A1062" s="23">
        <v>40086</v>
      </c>
      <c r="B1062" s="1">
        <v>1059</v>
      </c>
      <c r="C1062" s="18">
        <v>1057.08</v>
      </c>
      <c r="D1062" s="1">
        <f t="shared" si="96"/>
        <v>-3.3282733521275238E-3</v>
      </c>
      <c r="E1062" s="1">
        <f t="shared" si="101"/>
        <v>9.4410464622435482E-5</v>
      </c>
      <c r="F1062" s="1"/>
      <c r="G1062" s="1"/>
      <c r="H1062" s="1">
        <f t="shared" si="97"/>
        <v>9.1505262675459456</v>
      </c>
      <c r="J1062" s="1">
        <f t="shared" si="98"/>
        <v>0.97165047533789362</v>
      </c>
      <c r="L1062" s="1">
        <f t="shared" si="99"/>
        <v>1.1077403506482183E-5</v>
      </c>
      <c r="M1062" s="1">
        <f t="shared" si="100"/>
        <v>0.1173323693595061</v>
      </c>
    </row>
    <row r="1063" spans="1:13" ht="16" customHeight="1" x14ac:dyDescent="0.35">
      <c r="A1063" s="23">
        <v>40087</v>
      </c>
      <c r="B1063" s="1">
        <v>1060</v>
      </c>
      <c r="C1063" s="18">
        <v>1029.8499999999999</v>
      </c>
      <c r="D1063" s="1">
        <f t="shared" si="96"/>
        <v>-2.5759639762364266E-2</v>
      </c>
      <c r="E1063" s="1">
        <f t="shared" si="101"/>
        <v>8.9197394294952747E-5</v>
      </c>
      <c r="F1063" s="1"/>
      <c r="G1063" s="1"/>
      <c r="H1063" s="1">
        <f t="shared" si="97"/>
        <v>1.8854387184141279</v>
      </c>
      <c r="J1063" s="1">
        <f t="shared" si="98"/>
        <v>0.9444437214305188</v>
      </c>
      <c r="L1063" s="1">
        <f t="shared" si="99"/>
        <v>6.6355904068677815E-4</v>
      </c>
      <c r="M1063" s="1">
        <f t="shared" si="100"/>
        <v>7.4392200123308507</v>
      </c>
    </row>
    <row r="1064" spans="1:13" ht="16" customHeight="1" x14ac:dyDescent="0.35">
      <c r="A1064" s="23">
        <v>40088</v>
      </c>
      <c r="B1064" s="1">
        <v>1061</v>
      </c>
      <c r="C1064" s="18">
        <v>1025.21</v>
      </c>
      <c r="D1064" s="1">
        <f t="shared" si="96"/>
        <v>-4.505510511239378E-3</v>
      </c>
      <c r="E1064" s="1">
        <f t="shared" si="101"/>
        <v>1.2512776353799674E-4</v>
      </c>
      <c r="F1064" s="1"/>
      <c r="G1064" s="1"/>
      <c r="H1064" s="1">
        <f t="shared" si="97"/>
        <v>8.8239440524581028</v>
      </c>
      <c r="J1064" s="1">
        <f t="shared" si="98"/>
        <v>1.1186052187344593</v>
      </c>
      <c r="L1064" s="1">
        <f t="shared" si="99"/>
        <v>2.0299624966888519E-5</v>
      </c>
      <c r="M1064" s="1">
        <f t="shared" si="100"/>
        <v>0.16223118189692781</v>
      </c>
    </row>
    <row r="1065" spans="1:13" ht="16" customHeight="1" x14ac:dyDescent="0.35">
      <c r="A1065" s="23">
        <v>40091</v>
      </c>
      <c r="B1065" s="1">
        <v>1062</v>
      </c>
      <c r="C1065" s="18">
        <v>1040.46</v>
      </c>
      <c r="D1065" s="1">
        <f t="shared" si="96"/>
        <v>1.4875001219262395E-2</v>
      </c>
      <c r="E1065" s="1">
        <f t="shared" si="101"/>
        <v>1.1857002461238712E-4</v>
      </c>
      <c r="F1065" s="1"/>
      <c r="G1065" s="1"/>
      <c r="H1065" s="1">
        <f t="shared" si="97"/>
        <v>7.173888812478415</v>
      </c>
      <c r="J1065" s="1">
        <f t="shared" si="98"/>
        <v>1.0888986390495081</v>
      </c>
      <c r="L1065" s="1">
        <f t="shared" si="99"/>
        <v>2.2126566127305775E-4</v>
      </c>
      <c r="M1065" s="1">
        <f t="shared" si="100"/>
        <v>1.8661180344390509</v>
      </c>
    </row>
    <row r="1066" spans="1:13" ht="16" customHeight="1" x14ac:dyDescent="0.35">
      <c r="A1066" s="23">
        <v>40092</v>
      </c>
      <c r="B1066" s="1">
        <v>1063</v>
      </c>
      <c r="C1066" s="18">
        <v>1054.72</v>
      </c>
      <c r="D1066" s="1">
        <f t="shared" si="96"/>
        <v>1.3705476423889425E-2</v>
      </c>
      <c r="E1066" s="1">
        <f t="shared" si="101"/>
        <v>1.2499436051303004E-4</v>
      </c>
      <c r="F1066" s="1"/>
      <c r="G1066" s="1"/>
      <c r="H1066" s="1">
        <f t="shared" si="97"/>
        <v>7.4844534658811366</v>
      </c>
      <c r="J1066" s="1">
        <f t="shared" si="98"/>
        <v>1.1180087679129802</v>
      </c>
      <c r="L1066" s="1">
        <f t="shared" si="99"/>
        <v>1.8784008400578886E-4</v>
      </c>
      <c r="M1066" s="1">
        <f t="shared" si="100"/>
        <v>1.5027884716943487</v>
      </c>
    </row>
    <row r="1067" spans="1:13" ht="16" customHeight="1" x14ac:dyDescent="0.35">
      <c r="A1067" s="23">
        <v>40093</v>
      </c>
      <c r="B1067" s="1">
        <v>1064</v>
      </c>
      <c r="C1067" s="18">
        <v>1057.58</v>
      </c>
      <c r="D1067" s="1">
        <f t="shared" si="96"/>
        <v>2.7116201456309731E-3</v>
      </c>
      <c r="E1067" s="1">
        <f t="shared" si="101"/>
        <v>1.2892580347170668E-4</v>
      </c>
      <c r="F1067" s="1"/>
      <c r="G1067" s="1"/>
      <c r="H1067" s="1">
        <f t="shared" si="97"/>
        <v>8.8992415837641143</v>
      </c>
      <c r="J1067" s="1">
        <f t="shared" si="98"/>
        <v>1.1354549901766546</v>
      </c>
      <c r="L1067" s="1">
        <f t="shared" si="99"/>
        <v>7.3528838141917398E-6</v>
      </c>
      <c r="M1067" s="1">
        <f t="shared" si="100"/>
        <v>5.703190219640835E-2</v>
      </c>
    </row>
    <row r="1068" spans="1:13" ht="16" customHeight="1" x14ac:dyDescent="0.35">
      <c r="A1068" s="23">
        <v>40094</v>
      </c>
      <c r="B1068" s="1">
        <v>1065</v>
      </c>
      <c r="C1068" s="18">
        <v>1065.48</v>
      </c>
      <c r="D1068" s="1">
        <f t="shared" si="96"/>
        <v>7.4698840749636824E-3</v>
      </c>
      <c r="E1068" s="1">
        <f t="shared" si="101"/>
        <v>1.2132056046725038E-4</v>
      </c>
      <c r="F1068" s="1"/>
      <c r="G1068" s="1"/>
      <c r="H1068" s="1">
        <f t="shared" si="97"/>
        <v>8.5571425844852005</v>
      </c>
      <c r="J1068" s="1">
        <f t="shared" si="98"/>
        <v>1.1014561292545899</v>
      </c>
      <c r="L1068" s="1">
        <f t="shared" si="99"/>
        <v>5.5799168093396026E-5</v>
      </c>
      <c r="M1068" s="1">
        <f t="shared" si="100"/>
        <v>0.45993167092612147</v>
      </c>
    </row>
    <row r="1069" spans="1:13" ht="16" customHeight="1" x14ac:dyDescent="0.35">
      <c r="A1069" s="23">
        <v>40095</v>
      </c>
      <c r="B1069" s="1">
        <v>1066</v>
      </c>
      <c r="C1069" s="18">
        <v>1071.49</v>
      </c>
      <c r="D1069" s="1">
        <f t="shared" si="96"/>
        <v>5.6406502233734947E-3</v>
      </c>
      <c r="E1069" s="1">
        <f t="shared" si="101"/>
        <v>1.1722173556119993E-4</v>
      </c>
      <c r="F1069" s="1"/>
      <c r="G1069" s="1"/>
      <c r="H1069" s="1">
        <f t="shared" si="97"/>
        <v>8.780018024601361</v>
      </c>
      <c r="J1069" s="1">
        <f t="shared" si="98"/>
        <v>1.0826898704670693</v>
      </c>
      <c r="L1069" s="1">
        <f t="shared" si="99"/>
        <v>3.1816934942443453E-5</v>
      </c>
      <c r="M1069" s="1">
        <f t="shared" si="100"/>
        <v>0.27142521640819972</v>
      </c>
    </row>
    <row r="1070" spans="1:13" ht="16" customHeight="1" x14ac:dyDescent="0.35">
      <c r="A1070" s="23">
        <v>40098</v>
      </c>
      <c r="B1070" s="1">
        <v>1067</v>
      </c>
      <c r="C1070" s="18">
        <v>1076.19</v>
      </c>
      <c r="D1070" s="1">
        <f t="shared" si="96"/>
        <v>4.3864151788631208E-3</v>
      </c>
      <c r="E1070" s="1">
        <f t="shared" si="101"/>
        <v>1.1187906332561845E-4</v>
      </c>
      <c r="F1070" s="1"/>
      <c r="G1070" s="1"/>
      <c r="H1070" s="1">
        <f t="shared" si="97"/>
        <v>8.9261149505385191</v>
      </c>
      <c r="J1070" s="1">
        <f t="shared" si="98"/>
        <v>1.0577289980217923</v>
      </c>
      <c r="L1070" s="1">
        <f t="shared" si="99"/>
        <v>1.9240638121360784E-5</v>
      </c>
      <c r="M1070" s="1">
        <f t="shared" si="100"/>
        <v>0.1719771112613078</v>
      </c>
    </row>
    <row r="1071" spans="1:13" ht="16" customHeight="1" x14ac:dyDescent="0.35">
      <c r="A1071" s="23">
        <v>40099</v>
      </c>
      <c r="B1071" s="1">
        <v>1068</v>
      </c>
      <c r="C1071" s="18">
        <v>1073.19</v>
      </c>
      <c r="D1071" s="1">
        <f t="shared" si="96"/>
        <v>-2.7876118529255984E-3</v>
      </c>
      <c r="E1071" s="1">
        <f t="shared" si="101"/>
        <v>1.060838768876083E-4</v>
      </c>
      <c r="F1071" s="1"/>
      <c r="G1071" s="1"/>
      <c r="H1071" s="1">
        <f t="shared" si="97"/>
        <v>9.0780292046757136</v>
      </c>
      <c r="J1071" s="1">
        <f t="shared" si="98"/>
        <v>1.029970275724539</v>
      </c>
      <c r="L1071" s="1">
        <f t="shared" si="99"/>
        <v>7.7707798425712887E-6</v>
      </c>
      <c r="M1071" s="1">
        <f t="shared" si="100"/>
        <v>7.3251280689940523E-2</v>
      </c>
    </row>
    <row r="1072" spans="1:13" ht="16" customHeight="1" x14ac:dyDescent="0.35">
      <c r="A1072" s="23">
        <v>40100</v>
      </c>
      <c r="B1072" s="1">
        <v>1069</v>
      </c>
      <c r="C1072" s="18">
        <v>1092.02</v>
      </c>
      <c r="D1072" s="1">
        <f t="shared" si="96"/>
        <v>1.7545821336389572E-2</v>
      </c>
      <c r="E1072" s="1">
        <f t="shared" si="101"/>
        <v>9.9933699729285995E-5</v>
      </c>
      <c r="F1072" s="1"/>
      <c r="G1072" s="1"/>
      <c r="H1072" s="1">
        <f t="shared" si="97"/>
        <v>6.1304026841385442</v>
      </c>
      <c r="J1072" s="1">
        <f t="shared" si="98"/>
        <v>0.99966844368163388</v>
      </c>
      <c r="L1072" s="1">
        <f t="shared" si="99"/>
        <v>3.0785584636850355E-4</v>
      </c>
      <c r="M1072" s="1">
        <f t="shared" si="100"/>
        <v>3.0806009104282674</v>
      </c>
    </row>
    <row r="1073" spans="1:13" ht="16" customHeight="1" x14ac:dyDescent="0.35">
      <c r="A1073" s="23">
        <v>40101</v>
      </c>
      <c r="B1073" s="1">
        <v>1070</v>
      </c>
      <c r="C1073" s="18">
        <v>1096.56</v>
      </c>
      <c r="D1073" s="1">
        <f t="shared" si="96"/>
        <v>4.1574330140473287E-3</v>
      </c>
      <c r="E1073" s="1">
        <f t="shared" si="101"/>
        <v>1.1294069549490672E-4</v>
      </c>
      <c r="F1073" s="1"/>
      <c r="G1073" s="1"/>
      <c r="H1073" s="1">
        <f t="shared" si="97"/>
        <v>8.935609420199885</v>
      </c>
      <c r="J1073" s="1">
        <f t="shared" si="98"/>
        <v>1.0627355997373322</v>
      </c>
      <c r="L1073" s="1">
        <f t="shared" si="99"/>
        <v>1.7284249266290655E-5</v>
      </c>
      <c r="M1073" s="1">
        <f t="shared" si="100"/>
        <v>0.15303827544669338</v>
      </c>
    </row>
    <row r="1074" spans="1:13" ht="16" customHeight="1" x14ac:dyDescent="0.35">
      <c r="A1074" s="23">
        <v>40102</v>
      </c>
      <c r="B1074" s="1">
        <v>1071</v>
      </c>
      <c r="C1074" s="18">
        <v>1087.68</v>
      </c>
      <c r="D1074" s="1">
        <f t="shared" si="96"/>
        <v>-8.0980520901727977E-3</v>
      </c>
      <c r="E1074" s="1">
        <f t="shared" si="101"/>
        <v>1.0695671056996818E-4</v>
      </c>
      <c r="F1074" s="1"/>
      <c r="G1074" s="1"/>
      <c r="H1074" s="1">
        <f t="shared" si="97"/>
        <v>8.5299556342840432</v>
      </c>
      <c r="J1074" s="1">
        <f t="shared" si="98"/>
        <v>1.034198774752553</v>
      </c>
      <c r="L1074" s="1">
        <f t="shared" si="99"/>
        <v>6.5578447655152016E-5</v>
      </c>
      <c r="M1074" s="1">
        <f t="shared" si="100"/>
        <v>0.61313074519295707</v>
      </c>
    </row>
    <row r="1075" spans="1:13" ht="16" customHeight="1" x14ac:dyDescent="0.35">
      <c r="A1075" s="23">
        <v>40105</v>
      </c>
      <c r="B1075" s="1">
        <v>1072</v>
      </c>
      <c r="C1075" s="18">
        <v>1097.9100000000001</v>
      </c>
      <c r="D1075" s="1">
        <f t="shared" si="96"/>
        <v>9.4053398058252594E-3</v>
      </c>
      <c r="E1075" s="1">
        <f t="shared" si="101"/>
        <v>1.0436820857909733E-4</v>
      </c>
      <c r="F1075" s="1"/>
      <c r="G1075" s="1"/>
      <c r="H1075" s="1">
        <f t="shared" si="97"/>
        <v>8.3200053425115854</v>
      </c>
      <c r="J1075" s="1">
        <f t="shared" si="98"/>
        <v>1.0216075987339626</v>
      </c>
      <c r="L1075" s="1">
        <f t="shared" si="99"/>
        <v>8.8460416863041133E-5</v>
      </c>
      <c r="M1075" s="1">
        <f t="shared" si="100"/>
        <v>0.84758010190430555</v>
      </c>
    </row>
    <row r="1076" spans="1:13" ht="16" customHeight="1" x14ac:dyDescent="0.35">
      <c r="A1076" s="23">
        <v>40106</v>
      </c>
      <c r="B1076" s="1">
        <v>1073</v>
      </c>
      <c r="C1076" s="18">
        <v>1091.06</v>
      </c>
      <c r="D1076" s="1">
        <f t="shared" si="96"/>
        <v>-6.2391270687033873E-3</v>
      </c>
      <c r="E1076" s="1">
        <f t="shared" si="101"/>
        <v>1.0337306408470082E-4</v>
      </c>
      <c r="F1076" s="1"/>
      <c r="G1076" s="1"/>
      <c r="H1076" s="1">
        <f t="shared" si="97"/>
        <v>8.8006008542505718</v>
      </c>
      <c r="J1076" s="1">
        <f t="shared" si="98"/>
        <v>1.0167254500832603</v>
      </c>
      <c r="L1076" s="1">
        <f t="shared" si="99"/>
        <v>3.8926706579427325E-5</v>
      </c>
      <c r="M1076" s="1">
        <f t="shared" si="100"/>
        <v>0.37656527765813286</v>
      </c>
    </row>
    <row r="1077" spans="1:13" ht="16" customHeight="1" x14ac:dyDescent="0.35">
      <c r="A1077" s="23">
        <v>40107</v>
      </c>
      <c r="B1077" s="1">
        <v>1074</v>
      </c>
      <c r="C1077" s="18">
        <v>1081.4000000000001</v>
      </c>
      <c r="D1077" s="1">
        <f t="shared" si="96"/>
        <v>-8.8537752277600273E-3</v>
      </c>
      <c r="E1077" s="1">
        <f t="shared" si="101"/>
        <v>9.9341490186825995E-5</v>
      </c>
      <c r="F1077" s="1"/>
      <c r="G1077" s="1"/>
      <c r="H1077" s="1">
        <f t="shared" si="97"/>
        <v>8.4278576573002262</v>
      </c>
      <c r="J1077" s="1">
        <f t="shared" si="98"/>
        <v>0.99670201257359758</v>
      </c>
      <c r="L1077" s="1">
        <f t="shared" si="99"/>
        <v>7.8389335783697123E-5</v>
      </c>
      <c r="M1077" s="1">
        <f t="shared" si="100"/>
        <v>0.78908959022332636</v>
      </c>
    </row>
    <row r="1078" spans="1:13" ht="16" customHeight="1" x14ac:dyDescent="0.35">
      <c r="A1078" s="23">
        <v>40108</v>
      </c>
      <c r="B1078" s="1">
        <v>1075</v>
      </c>
      <c r="C1078" s="18">
        <v>1092.9100000000001</v>
      </c>
      <c r="D1078" s="1">
        <f t="shared" si="96"/>
        <v>1.0643610135010162E-2</v>
      </c>
      <c r="E1078" s="1">
        <f t="shared" si="101"/>
        <v>9.8030785252276582E-5</v>
      </c>
      <c r="F1078" s="1"/>
      <c r="G1078" s="1"/>
      <c r="H1078" s="1">
        <f t="shared" si="97"/>
        <v>8.0746079666491166</v>
      </c>
      <c r="J1078" s="1">
        <f t="shared" si="98"/>
        <v>0.99010497045654999</v>
      </c>
      <c r="L1078" s="1">
        <f t="shared" si="99"/>
        <v>1.1328643670609105E-4</v>
      </c>
      <c r="M1078" s="1">
        <f t="shared" si="100"/>
        <v>1.1556210267474134</v>
      </c>
    </row>
    <row r="1079" spans="1:13" ht="16" customHeight="1" x14ac:dyDescent="0.35">
      <c r="A1079" s="23">
        <v>40109</v>
      </c>
      <c r="B1079" s="1">
        <v>1076</v>
      </c>
      <c r="C1079" s="18">
        <v>1079.5999999999999</v>
      </c>
      <c r="D1079" s="1">
        <f t="shared" si="96"/>
        <v>-1.2178495942026491E-2</v>
      </c>
      <c r="E1079" s="1">
        <f t="shared" si="101"/>
        <v>9.8985133776803235E-5</v>
      </c>
      <c r="F1079" s="1"/>
      <c r="G1079" s="1"/>
      <c r="H1079" s="1">
        <f t="shared" si="97"/>
        <v>7.7221768584914985</v>
      </c>
      <c r="J1079" s="1">
        <f t="shared" si="98"/>
        <v>0.99491272871947523</v>
      </c>
      <c r="L1079" s="1">
        <f t="shared" si="99"/>
        <v>1.4831576340995571E-4</v>
      </c>
      <c r="M1079" s="1">
        <f t="shared" si="100"/>
        <v>1.4983640244845828</v>
      </c>
    </row>
    <row r="1080" spans="1:13" ht="16" customHeight="1" x14ac:dyDescent="0.35">
      <c r="A1080" s="23">
        <v>40112</v>
      </c>
      <c r="B1080" s="1">
        <v>1077</v>
      </c>
      <c r="C1080" s="18">
        <v>1066.95</v>
      </c>
      <c r="D1080" s="1">
        <f t="shared" si="96"/>
        <v>-1.1717302704705321E-2</v>
      </c>
      <c r="E1080" s="1">
        <f t="shared" si="101"/>
        <v>1.0207111235640682E-4</v>
      </c>
      <c r="F1080" s="1"/>
      <c r="G1080" s="1"/>
      <c r="H1080" s="1">
        <f t="shared" si="97"/>
        <v>7.8447473771394893</v>
      </c>
      <c r="J1080" s="1">
        <f t="shared" si="98"/>
        <v>1.0103024911203913</v>
      </c>
      <c r="L1080" s="1">
        <f t="shared" si="99"/>
        <v>1.3729518267369462E-4</v>
      </c>
      <c r="M1080" s="1">
        <f t="shared" si="100"/>
        <v>1.3450934304927935</v>
      </c>
    </row>
    <row r="1081" spans="1:13" ht="16" customHeight="1" x14ac:dyDescent="0.35">
      <c r="A1081" s="23">
        <v>40113</v>
      </c>
      <c r="B1081" s="1">
        <v>1078</v>
      </c>
      <c r="C1081" s="18">
        <v>1063.4100000000001</v>
      </c>
      <c r="D1081" s="1">
        <f t="shared" si="96"/>
        <v>-3.3178686911288845E-3</v>
      </c>
      <c r="E1081" s="1">
        <f t="shared" si="101"/>
        <v>1.0427462622383471E-4</v>
      </c>
      <c r="F1081" s="1"/>
      <c r="G1081" s="1"/>
      <c r="H1081" s="1">
        <f t="shared" si="97"/>
        <v>9.0629126907489947</v>
      </c>
      <c r="J1081" s="1">
        <f t="shared" si="98"/>
        <v>1.0211494808490806</v>
      </c>
      <c r="L1081" s="1">
        <f t="shared" si="99"/>
        <v>1.1008252651573296E-5</v>
      </c>
      <c r="M1081" s="1">
        <f t="shared" si="100"/>
        <v>0.10556981166197717</v>
      </c>
    </row>
    <row r="1082" spans="1:13" ht="16" customHeight="1" x14ac:dyDescent="0.35">
      <c r="A1082" s="23">
        <v>40114</v>
      </c>
      <c r="B1082" s="1">
        <v>1079</v>
      </c>
      <c r="C1082" s="18">
        <v>1042.6300000000001</v>
      </c>
      <c r="D1082" s="1">
        <f t="shared" si="96"/>
        <v>-1.9540910843418784E-2</v>
      </c>
      <c r="E1082" s="1">
        <f t="shared" si="101"/>
        <v>9.8440157189450515E-5</v>
      </c>
      <c r="F1082" s="1"/>
      <c r="G1082" s="1"/>
      <c r="H1082" s="1">
        <f t="shared" si="97"/>
        <v>5.3470838114605321</v>
      </c>
      <c r="J1082" s="1">
        <f t="shared" si="98"/>
        <v>0.99217013253499275</v>
      </c>
      <c r="L1082" s="1">
        <f t="shared" si="99"/>
        <v>3.8184719659044183E-4</v>
      </c>
      <c r="M1082" s="1">
        <f t="shared" si="100"/>
        <v>3.8789779241775029</v>
      </c>
    </row>
    <row r="1083" spans="1:13" ht="16" customHeight="1" x14ac:dyDescent="0.35">
      <c r="A1083" s="23">
        <v>40115</v>
      </c>
      <c r="B1083" s="1">
        <v>1080</v>
      </c>
      <c r="C1083" s="18">
        <v>1066.1099999999999</v>
      </c>
      <c r="D1083" s="1">
        <f t="shared" si="96"/>
        <v>2.2519973528480657E-2</v>
      </c>
      <c r="E1083" s="1">
        <f t="shared" si="101"/>
        <v>1.1616926503591842E-4</v>
      </c>
      <c r="F1083" s="1"/>
      <c r="G1083" s="1"/>
      <c r="H1083" s="1">
        <f t="shared" si="97"/>
        <v>4.6948565308536256</v>
      </c>
      <c r="J1083" s="1">
        <f t="shared" si="98"/>
        <v>1.0778184681843155</v>
      </c>
      <c r="L1083" s="1">
        <f t="shared" si="99"/>
        <v>5.0714920772346953E-4</v>
      </c>
      <c r="M1083" s="1">
        <f t="shared" si="100"/>
        <v>4.3656057182307553</v>
      </c>
    </row>
    <row r="1084" spans="1:13" ht="16" customHeight="1" x14ac:dyDescent="0.35">
      <c r="A1084" s="23">
        <v>40116</v>
      </c>
      <c r="B1084" s="1">
        <v>1081</v>
      </c>
      <c r="C1084" s="18">
        <v>1036.19</v>
      </c>
      <c r="D1084" s="1">
        <f t="shared" si="96"/>
        <v>-2.8064646237254926E-2</v>
      </c>
      <c r="E1084" s="1">
        <f t="shared" si="101"/>
        <v>1.4062781618681542E-4</v>
      </c>
      <c r="F1084" s="1"/>
      <c r="G1084" s="1"/>
      <c r="H1084" s="1">
        <f t="shared" si="97"/>
        <v>3.2686215236014382</v>
      </c>
      <c r="J1084" s="1">
        <f t="shared" si="98"/>
        <v>1.185865996589899</v>
      </c>
      <c r="L1084" s="1">
        <f t="shared" si="99"/>
        <v>7.8762436842226709E-4</v>
      </c>
      <c r="M1084" s="1">
        <f t="shared" si="100"/>
        <v>5.6007722353873186</v>
      </c>
    </row>
    <row r="1085" spans="1:13" ht="16" customHeight="1" x14ac:dyDescent="0.35">
      <c r="A1085" s="23">
        <v>40119</v>
      </c>
      <c r="B1085" s="1">
        <v>1082</v>
      </c>
      <c r="C1085" s="18">
        <v>1042.8800000000001</v>
      </c>
      <c r="D1085" s="1">
        <f t="shared" si="96"/>
        <v>6.4563448788350153E-3</v>
      </c>
      <c r="E1085" s="1">
        <f t="shared" si="101"/>
        <v>1.8110201074147299E-4</v>
      </c>
      <c r="F1085" s="1"/>
      <c r="G1085" s="1"/>
      <c r="H1085" s="1">
        <f t="shared" si="97"/>
        <v>8.3862793205687929</v>
      </c>
      <c r="J1085" s="1">
        <f t="shared" si="98"/>
        <v>1.3457414712398255</v>
      </c>
      <c r="L1085" s="1">
        <f t="shared" si="99"/>
        <v>4.1684389194459127E-5</v>
      </c>
      <c r="M1085" s="1">
        <f t="shared" si="100"/>
        <v>0.23017076963305774</v>
      </c>
    </row>
    <row r="1086" spans="1:13" ht="16" customHeight="1" x14ac:dyDescent="0.35">
      <c r="A1086" s="23">
        <v>40120</v>
      </c>
      <c r="B1086" s="1">
        <v>1083</v>
      </c>
      <c r="C1086" s="18">
        <v>1045.4100000000001</v>
      </c>
      <c r="D1086" s="1">
        <f t="shared" si="96"/>
        <v>2.4259742252224345E-3</v>
      </c>
      <c r="E1086" s="1">
        <f t="shared" si="101"/>
        <v>1.723804558593877E-4</v>
      </c>
      <c r="F1086" s="1"/>
      <c r="G1086" s="1"/>
      <c r="H1086" s="1">
        <f t="shared" si="97"/>
        <v>8.6316649342944878</v>
      </c>
      <c r="J1086" s="1">
        <f t="shared" si="98"/>
        <v>1.3129373780168943</v>
      </c>
      <c r="L1086" s="1">
        <f t="shared" si="99"/>
        <v>5.8853509414435914E-6</v>
      </c>
      <c r="M1086" s="1">
        <f t="shared" si="100"/>
        <v>3.4141636951258124E-2</v>
      </c>
    </row>
    <row r="1087" spans="1:13" ht="16" customHeight="1" x14ac:dyDescent="0.35">
      <c r="A1087" s="23">
        <v>40121</v>
      </c>
      <c r="B1087" s="1">
        <v>1084</v>
      </c>
      <c r="C1087" s="18">
        <v>1046.5</v>
      </c>
      <c r="D1087" s="1">
        <f t="shared" si="96"/>
        <v>1.0426531217416306E-3</v>
      </c>
      <c r="E1087" s="1">
        <f t="shared" si="101"/>
        <v>1.6196501354278839E-4</v>
      </c>
      <c r="F1087" s="1"/>
      <c r="G1087" s="1"/>
      <c r="H1087" s="1">
        <f t="shared" si="97"/>
        <v>8.7214181108231355</v>
      </c>
      <c r="J1087" s="1">
        <f t="shared" si="98"/>
        <v>1.2726547589302779</v>
      </c>
      <c r="L1087" s="1">
        <f t="shared" si="99"/>
        <v>1.0871255322775676E-6</v>
      </c>
      <c r="M1087" s="1">
        <f t="shared" si="100"/>
        <v>6.7121010179792169E-3</v>
      </c>
    </row>
    <row r="1088" spans="1:13" ht="16" customHeight="1" x14ac:dyDescent="0.35">
      <c r="A1088" s="23">
        <v>40122</v>
      </c>
      <c r="B1088" s="1">
        <v>1085</v>
      </c>
      <c r="C1088" s="18">
        <v>1066.6300000000001</v>
      </c>
      <c r="D1088" s="1">
        <f t="shared" si="96"/>
        <v>1.9235547061634124E-2</v>
      </c>
      <c r="E1088" s="1">
        <f t="shared" si="101"/>
        <v>1.51900967735462E-4</v>
      </c>
      <c r="F1088" s="1"/>
      <c r="G1088" s="1"/>
      <c r="H1088" s="1">
        <f t="shared" si="97"/>
        <v>6.356442978875152</v>
      </c>
      <c r="J1088" s="1">
        <f t="shared" si="98"/>
        <v>1.2324811062870782</v>
      </c>
      <c r="L1088" s="1">
        <f t="shared" si="99"/>
        <v>3.7000627076034116E-4</v>
      </c>
      <c r="M1088" s="1">
        <f t="shared" si="100"/>
        <v>2.4358387986356549</v>
      </c>
    </row>
    <row r="1089" spans="1:13" ht="16" customHeight="1" x14ac:dyDescent="0.35">
      <c r="A1089" s="23">
        <v>40123</v>
      </c>
      <c r="B1089" s="1">
        <v>1086</v>
      </c>
      <c r="C1089" s="18">
        <v>1069.3</v>
      </c>
      <c r="D1089" s="1">
        <f t="shared" si="96"/>
        <v>2.5032110478796256E-3</v>
      </c>
      <c r="E1089" s="1">
        <f t="shared" si="101"/>
        <v>1.6554499170673501E-4</v>
      </c>
      <c r="F1089" s="1"/>
      <c r="G1089" s="1"/>
      <c r="H1089" s="1">
        <f t="shared" si="97"/>
        <v>8.6684164135676394</v>
      </c>
      <c r="J1089" s="1">
        <f t="shared" si="98"/>
        <v>1.286642886378093</v>
      </c>
      <c r="L1089" s="1">
        <f t="shared" si="99"/>
        <v>6.2660655502266133E-6</v>
      </c>
      <c r="M1089" s="1">
        <f t="shared" si="100"/>
        <v>3.7851133312006353E-2</v>
      </c>
    </row>
    <row r="1090" spans="1:13" ht="16" customHeight="1" x14ac:dyDescent="0.35">
      <c r="A1090" s="23">
        <v>40126</v>
      </c>
      <c r="B1090" s="1">
        <v>1087</v>
      </c>
      <c r="C1090" s="18">
        <v>1093.08</v>
      </c>
      <c r="D1090" s="1">
        <f t="shared" si="96"/>
        <v>2.2238847844384152E-2</v>
      </c>
      <c r="E1090" s="1">
        <f t="shared" si="101"/>
        <v>1.5558097223330601E-4</v>
      </c>
      <c r="F1090" s="1"/>
      <c r="G1090" s="1"/>
      <c r="H1090" s="1">
        <f t="shared" si="97"/>
        <v>5.5895085101011448</v>
      </c>
      <c r="J1090" s="1">
        <f t="shared" si="98"/>
        <v>1.2473210181557353</v>
      </c>
      <c r="L1090" s="1">
        <f t="shared" si="99"/>
        <v>4.9456635344566964E-4</v>
      </c>
      <c r="M1090" s="1">
        <f t="shared" si="100"/>
        <v>3.1788357300147743</v>
      </c>
    </row>
    <row r="1091" spans="1:13" ht="16" customHeight="1" x14ac:dyDescent="0.35">
      <c r="A1091" s="23">
        <v>40127</v>
      </c>
      <c r="B1091" s="1">
        <v>1088</v>
      </c>
      <c r="C1091" s="18">
        <v>1093.01</v>
      </c>
      <c r="D1091" s="1">
        <f t="shared" si="96"/>
        <v>-6.403922860169095E-5</v>
      </c>
      <c r="E1091" s="1">
        <f t="shared" si="101"/>
        <v>1.7678689709174481E-4</v>
      </c>
      <c r="F1091" s="1"/>
      <c r="G1091" s="1"/>
      <c r="H1091" s="1">
        <f t="shared" si="97"/>
        <v>8.6405423244296333</v>
      </c>
      <c r="J1091" s="1">
        <f t="shared" si="98"/>
        <v>1.3296123385849907</v>
      </c>
      <c r="L1091" s="1">
        <f t="shared" si="99"/>
        <v>4.101022799899632E-9</v>
      </c>
      <c r="M1091" s="1">
        <f t="shared" si="100"/>
        <v>2.3197549520716896E-5</v>
      </c>
    </row>
    <row r="1092" spans="1:13" ht="16" customHeight="1" x14ac:dyDescent="0.35">
      <c r="A1092" s="23">
        <v>40128</v>
      </c>
      <c r="B1092" s="1">
        <v>1089</v>
      </c>
      <c r="C1092" s="18">
        <v>1098.51</v>
      </c>
      <c r="D1092" s="1">
        <f t="shared" ref="D1092:D1155" si="102">(C1092-C1091)/C1091</f>
        <v>5.0319759197079627E-3</v>
      </c>
      <c r="E1092" s="1">
        <f t="shared" si="101"/>
        <v>1.6572788718313103E-4</v>
      </c>
      <c r="F1092" s="1"/>
      <c r="G1092" s="1"/>
      <c r="H1092" s="1">
        <f t="shared" si="97"/>
        <v>8.5523780684011932</v>
      </c>
      <c r="J1092" s="1">
        <f t="shared" si="98"/>
        <v>1.2873534370293616</v>
      </c>
      <c r="L1092" s="1">
        <f t="shared" si="99"/>
        <v>2.5320781656520798E-5</v>
      </c>
      <c r="M1092" s="1">
        <f t="shared" si="100"/>
        <v>0.15278528005694705</v>
      </c>
    </row>
    <row r="1093" spans="1:13" ht="16" customHeight="1" x14ac:dyDescent="0.35">
      <c r="A1093" s="23">
        <v>40129</v>
      </c>
      <c r="B1093" s="1">
        <v>1090</v>
      </c>
      <c r="C1093" s="18">
        <v>1087.24</v>
      </c>
      <c r="D1093" s="1">
        <f t="shared" si="102"/>
        <v>-1.0259351303128767E-2</v>
      </c>
      <c r="E1093" s="1">
        <f t="shared" si="101"/>
        <v>1.5694443310396264E-4</v>
      </c>
      <c r="F1093" s="1"/>
      <c r="G1093" s="1"/>
      <c r="H1093" s="1">
        <f t="shared" ref="H1093:H1156" si="103">-LN(E1093)-D1093*D1093/E1093</f>
        <v>8.0889718978842335</v>
      </c>
      <c r="J1093" s="1">
        <f t="shared" ref="J1093:J1156" si="104">SQRT(E1093)*100</f>
        <v>1.2527746529362838</v>
      </c>
      <c r="L1093" s="1">
        <f t="shared" ref="L1093:L1156" si="105">D1093*D1093</f>
        <v>1.0525428916100992E-4</v>
      </c>
      <c r="M1093" s="1">
        <f t="shared" ref="M1093:M1156" si="106">L1093/E1093</f>
        <v>0.67064684665360319</v>
      </c>
    </row>
    <row r="1094" spans="1:13" ht="16" customHeight="1" x14ac:dyDescent="0.35">
      <c r="A1094" s="23">
        <v>40130</v>
      </c>
      <c r="B1094" s="1">
        <v>1091</v>
      </c>
      <c r="C1094" s="18">
        <v>1093.48</v>
      </c>
      <c r="D1094" s="1">
        <f t="shared" si="102"/>
        <v>5.7393031897281276E-3</v>
      </c>
      <c r="E1094" s="1">
        <f t="shared" ref="E1094:E1157" si="107">$D$1283*E1093+(1-$D$1283)*D1093*D1093</f>
        <v>1.5371085027376548E-4</v>
      </c>
      <c r="F1094" s="1"/>
      <c r="G1094" s="1"/>
      <c r="H1094" s="1">
        <f t="shared" si="103"/>
        <v>8.5661414414111441</v>
      </c>
      <c r="J1094" s="1">
        <f t="shared" si="104"/>
        <v>1.2398017997799708</v>
      </c>
      <c r="L1094" s="1">
        <f t="shared" si="105"/>
        <v>3.2939601103623458E-5</v>
      </c>
      <c r="M1094" s="1">
        <f t="shared" si="106"/>
        <v>0.21429587465658179</v>
      </c>
    </row>
    <row r="1095" spans="1:13" ht="16" customHeight="1" x14ac:dyDescent="0.35">
      <c r="A1095" s="23">
        <v>40133</v>
      </c>
      <c r="B1095" s="1">
        <v>1092</v>
      </c>
      <c r="C1095" s="18">
        <v>1109.3</v>
      </c>
      <c r="D1095" s="1">
        <f t="shared" si="102"/>
        <v>1.446757142334559E-2</v>
      </c>
      <c r="E1095" s="1">
        <f t="shared" si="107"/>
        <v>1.4615575740869178E-4</v>
      </c>
      <c r="F1095" s="1"/>
      <c r="G1095" s="1"/>
      <c r="H1095" s="1">
        <f t="shared" si="103"/>
        <v>7.3987310865097431</v>
      </c>
      <c r="J1095" s="1">
        <f t="shared" si="104"/>
        <v>1.2089489542933225</v>
      </c>
      <c r="L1095" s="1">
        <f t="shared" si="105"/>
        <v>2.0931062288960593E-4</v>
      </c>
      <c r="M1095" s="1">
        <f t="shared" si="106"/>
        <v>1.4321065868402005</v>
      </c>
    </row>
    <row r="1096" spans="1:13" ht="16" customHeight="1" x14ac:dyDescent="0.35">
      <c r="A1096" s="23">
        <v>40134</v>
      </c>
      <c r="B1096" s="1">
        <v>1093</v>
      </c>
      <c r="C1096" s="18">
        <v>1110.32</v>
      </c>
      <c r="D1096" s="1">
        <f t="shared" si="102"/>
        <v>9.1949878301630027E-4</v>
      </c>
      <c r="E1096" s="1">
        <f t="shared" si="107"/>
        <v>1.5010653937764661E-4</v>
      </c>
      <c r="F1096" s="1"/>
      <c r="G1096" s="1"/>
      <c r="H1096" s="1">
        <f t="shared" si="103"/>
        <v>8.798532733955124</v>
      </c>
      <c r="J1096" s="1">
        <f t="shared" si="104"/>
        <v>1.2251797393756012</v>
      </c>
      <c r="L1096" s="1">
        <f t="shared" si="105"/>
        <v>8.454780119684573E-7</v>
      </c>
      <c r="M1096" s="1">
        <f t="shared" si="106"/>
        <v>5.6325195123002299E-3</v>
      </c>
    </row>
    <row r="1097" spans="1:13" ht="16" customHeight="1" x14ac:dyDescent="0.35">
      <c r="A1097" s="23">
        <v>40135</v>
      </c>
      <c r="B1097" s="1">
        <v>1094</v>
      </c>
      <c r="C1097" s="18">
        <v>1109.8</v>
      </c>
      <c r="D1097" s="1">
        <f t="shared" si="102"/>
        <v>-4.6833345341881788E-4</v>
      </c>
      <c r="E1097" s="1">
        <f t="shared" si="107"/>
        <v>1.4076920795559191E-4</v>
      </c>
      <c r="F1097" s="1"/>
      <c r="G1097" s="1"/>
      <c r="H1097" s="1">
        <f t="shared" si="103"/>
        <v>8.8668307052234248</v>
      </c>
      <c r="J1097" s="1">
        <f t="shared" si="104"/>
        <v>1.1864620008900071</v>
      </c>
      <c r="L1097" s="1">
        <f t="shared" si="105"/>
        <v>2.1933622359119606E-7</v>
      </c>
      <c r="M1097" s="1">
        <f t="shared" si="106"/>
        <v>1.558126431033053E-3</v>
      </c>
    </row>
    <row r="1098" spans="1:13" ht="16" customHeight="1" x14ac:dyDescent="0.35">
      <c r="A1098" s="23">
        <v>40136</v>
      </c>
      <c r="B1098" s="1">
        <v>1095</v>
      </c>
      <c r="C1098" s="18">
        <v>1094.9000000000001</v>
      </c>
      <c r="D1098" s="1">
        <f t="shared" si="102"/>
        <v>-1.3425842494142966E-2</v>
      </c>
      <c r="E1098" s="1">
        <f t="shared" si="107"/>
        <v>1.3197682284402028E-4</v>
      </c>
      <c r="F1098" s="1"/>
      <c r="G1098" s="1"/>
      <c r="H1098" s="1">
        <f t="shared" si="103"/>
        <v>7.5670895238354303</v>
      </c>
      <c r="J1098" s="1">
        <f t="shared" si="104"/>
        <v>1.1488116592549897</v>
      </c>
      <c r="L1098" s="1">
        <f t="shared" si="105"/>
        <v>1.8025324667753502E-4</v>
      </c>
      <c r="M1098" s="1">
        <f t="shared" si="106"/>
        <v>1.3657947114742359</v>
      </c>
    </row>
    <row r="1099" spans="1:13" ht="16" customHeight="1" x14ac:dyDescent="0.35">
      <c r="A1099" s="23">
        <v>40137</v>
      </c>
      <c r="B1099" s="1">
        <v>1096</v>
      </c>
      <c r="C1099" s="18">
        <v>1091.3800000000001</v>
      </c>
      <c r="D1099" s="1">
        <f t="shared" si="102"/>
        <v>-3.2149054708192361E-3</v>
      </c>
      <c r="E1099" s="1">
        <f t="shared" si="107"/>
        <v>1.3499685342051971E-4</v>
      </c>
      <c r="F1099" s="1"/>
      <c r="G1099" s="1"/>
      <c r="H1099" s="1">
        <f t="shared" si="103"/>
        <v>8.8336971759829321</v>
      </c>
      <c r="J1099" s="1">
        <f t="shared" si="104"/>
        <v>1.1618814630611838</v>
      </c>
      <c r="L1099" s="1">
        <f t="shared" si="105"/>
        <v>1.0335617186303455E-5</v>
      </c>
      <c r="M1099" s="1">
        <f t="shared" si="106"/>
        <v>7.6561911810697256E-2</v>
      </c>
    </row>
    <row r="1100" spans="1:13" ht="16" customHeight="1" x14ac:dyDescent="0.35">
      <c r="A1100" s="23">
        <v>40140</v>
      </c>
      <c r="B1100" s="1">
        <v>1097</v>
      </c>
      <c r="C1100" s="18">
        <v>1106.24</v>
      </c>
      <c r="D1100" s="1">
        <f t="shared" si="102"/>
        <v>1.3615789184335335E-2</v>
      </c>
      <c r="E1100" s="1">
        <f t="shared" si="107"/>
        <v>1.271984144468733E-4</v>
      </c>
      <c r="F1100" s="1"/>
      <c r="G1100" s="1"/>
      <c r="H1100" s="1">
        <f t="shared" si="103"/>
        <v>7.5122778907977903</v>
      </c>
      <c r="J1100" s="1">
        <f t="shared" si="104"/>
        <v>1.1278227451460328</v>
      </c>
      <c r="L1100" s="1">
        <f t="shared" si="105"/>
        <v>1.8538971511226308E-4</v>
      </c>
      <c r="M1100" s="1">
        <f t="shared" si="106"/>
        <v>1.4574844813784562</v>
      </c>
    </row>
    <row r="1101" spans="1:13" ht="16" customHeight="1" x14ac:dyDescent="0.35">
      <c r="A1101" s="23">
        <v>40141</v>
      </c>
      <c r="B1101" s="1">
        <v>1098</v>
      </c>
      <c r="C1101" s="18">
        <v>1105.6500000000001</v>
      </c>
      <c r="D1101" s="1">
        <f t="shared" si="102"/>
        <v>-5.3333815446911898E-4</v>
      </c>
      <c r="E1101" s="1">
        <f t="shared" si="107"/>
        <v>1.3083869045202648E-4</v>
      </c>
      <c r="F1101" s="1"/>
      <c r="G1101" s="1"/>
      <c r="H1101" s="1">
        <f t="shared" si="103"/>
        <v>8.9393713161661061</v>
      </c>
      <c r="J1101" s="1">
        <f t="shared" si="104"/>
        <v>1.143847413128283</v>
      </c>
      <c r="L1101" s="1">
        <f t="shared" si="105"/>
        <v>2.8444958701252584E-7</v>
      </c>
      <c r="M1101" s="1">
        <f t="shared" si="106"/>
        <v>2.1740479519460078E-3</v>
      </c>
    </row>
    <row r="1102" spans="1:13" ht="16" customHeight="1" x14ac:dyDescent="0.35">
      <c r="A1102" s="23">
        <v>40142</v>
      </c>
      <c r="B1102" s="1">
        <v>1099</v>
      </c>
      <c r="C1102" s="18">
        <v>1110.6300000000001</v>
      </c>
      <c r="D1102" s="1">
        <f t="shared" si="102"/>
        <v>4.5041378374711871E-3</v>
      </c>
      <c r="E1102" s="1">
        <f t="shared" si="107"/>
        <v>1.2267160250318182E-4</v>
      </c>
      <c r="F1102" s="1"/>
      <c r="G1102" s="1"/>
      <c r="H1102" s="1">
        <f t="shared" si="103"/>
        <v>8.8406210732914694</v>
      </c>
      <c r="J1102" s="1">
        <f t="shared" si="104"/>
        <v>1.1075721308482884</v>
      </c>
      <c r="L1102" s="1">
        <f t="shared" si="105"/>
        <v>2.0287257658939622E-5</v>
      </c>
      <c r="M1102" s="1">
        <f t="shared" si="106"/>
        <v>0.16537859818382514</v>
      </c>
    </row>
    <row r="1103" spans="1:13" ht="16" customHeight="1" x14ac:dyDescent="0.35">
      <c r="A1103" s="23">
        <v>40144</v>
      </c>
      <c r="B1103" s="1">
        <v>1100</v>
      </c>
      <c r="C1103" s="18">
        <v>1091.49</v>
      </c>
      <c r="D1103" s="1">
        <f t="shared" si="102"/>
        <v>-1.7233462089084661E-2</v>
      </c>
      <c r="E1103" s="1">
        <f t="shared" si="107"/>
        <v>1.1626674009972813E-4</v>
      </c>
      <c r="F1103" s="1"/>
      <c r="G1103" s="1"/>
      <c r="H1103" s="1">
        <f t="shared" si="103"/>
        <v>6.5052196124709205</v>
      </c>
      <c r="J1103" s="1">
        <f t="shared" si="104"/>
        <v>1.0782705602015115</v>
      </c>
      <c r="L1103" s="1">
        <f t="shared" si="105"/>
        <v>2.9699221557591827E-4</v>
      </c>
      <c r="M1103" s="1">
        <f t="shared" si="106"/>
        <v>2.5544039105351399</v>
      </c>
    </row>
    <row r="1104" spans="1:13" ht="16" customHeight="1" x14ac:dyDescent="0.35">
      <c r="A1104" s="23">
        <v>40147</v>
      </c>
      <c r="B1104" s="1">
        <v>1101</v>
      </c>
      <c r="C1104" s="18">
        <v>1095.6300000000001</v>
      </c>
      <c r="D1104" s="1">
        <f t="shared" si="102"/>
        <v>3.7929802380233441E-3</v>
      </c>
      <c r="E1104" s="1">
        <f t="shared" si="107"/>
        <v>1.2757239239437031E-4</v>
      </c>
      <c r="F1104" s="1"/>
      <c r="G1104" s="1"/>
      <c r="H1104" s="1">
        <f t="shared" si="103"/>
        <v>8.8540537459794777</v>
      </c>
      <c r="J1104" s="1">
        <f t="shared" si="104"/>
        <v>1.129479492484792</v>
      </c>
      <c r="L1104" s="1">
        <f t="shared" si="105"/>
        <v>1.4386699086035625E-5</v>
      </c>
      <c r="M1104" s="1">
        <f t="shared" si="106"/>
        <v>0.11277282502911265</v>
      </c>
    </row>
    <row r="1105" spans="1:13" ht="16" customHeight="1" x14ac:dyDescent="0.35">
      <c r="A1105" s="23">
        <v>40148</v>
      </c>
      <c r="B1105" s="1">
        <v>1102</v>
      </c>
      <c r="C1105" s="18">
        <v>1108.8599999999999</v>
      </c>
      <c r="D1105" s="1">
        <f t="shared" si="102"/>
        <v>1.2075244379945593E-2</v>
      </c>
      <c r="E1105" s="1">
        <f t="shared" si="107"/>
        <v>1.2049182951356811E-4</v>
      </c>
      <c r="F1105" s="1"/>
      <c r="G1105" s="1"/>
      <c r="H1105" s="1">
        <f t="shared" si="103"/>
        <v>7.8137923944650041</v>
      </c>
      <c r="J1105" s="1">
        <f t="shared" si="104"/>
        <v>1.0976877038282251</v>
      </c>
      <c r="L1105" s="1">
        <f t="shared" si="105"/>
        <v>1.4581152683540763E-4</v>
      </c>
      <c r="M1105" s="1">
        <f t="shared" si="106"/>
        <v>1.2101362177340693</v>
      </c>
    </row>
    <row r="1106" spans="1:13" ht="16" customHeight="1" x14ac:dyDescent="0.35">
      <c r="A1106" s="23">
        <v>40149</v>
      </c>
      <c r="B1106" s="1">
        <v>1103</v>
      </c>
      <c r="C1106" s="18">
        <v>1109.24</v>
      </c>
      <c r="D1106" s="1">
        <f t="shared" si="102"/>
        <v>3.4269429864916144E-4</v>
      </c>
      <c r="E1106" s="1">
        <f t="shared" si="107"/>
        <v>1.2207575504134471E-4</v>
      </c>
      <c r="F1106" s="1"/>
      <c r="G1106" s="1"/>
      <c r="H1106" s="1">
        <f t="shared" si="103"/>
        <v>9.0099067424464394</v>
      </c>
      <c r="J1106" s="1">
        <f t="shared" si="104"/>
        <v>1.1048789754599582</v>
      </c>
      <c r="L1106" s="1">
        <f t="shared" si="105"/>
        <v>1.1743938232664065E-7</v>
      </c>
      <c r="M1106" s="1">
        <f t="shared" si="106"/>
        <v>9.6202052804724564E-4</v>
      </c>
    </row>
    <row r="1107" spans="1:13" ht="16" customHeight="1" x14ac:dyDescent="0.35">
      <c r="A1107" s="23">
        <v>40150</v>
      </c>
      <c r="B1107" s="1">
        <v>1104</v>
      </c>
      <c r="C1107" s="18">
        <v>1099.92</v>
      </c>
      <c r="D1107" s="1">
        <f t="shared" si="102"/>
        <v>-8.4021492192852196E-3</v>
      </c>
      <c r="E1107" s="1">
        <f t="shared" si="107"/>
        <v>1.1444640280061577E-4</v>
      </c>
      <c r="F1107" s="1"/>
      <c r="G1107" s="1"/>
      <c r="H1107" s="1">
        <f t="shared" si="103"/>
        <v>8.4585552710687129</v>
      </c>
      <c r="J1107" s="1">
        <f t="shared" si="104"/>
        <v>1.0697962553711609</v>
      </c>
      <c r="L1107" s="1">
        <f t="shared" si="105"/>
        <v>7.0596111503135229E-5</v>
      </c>
      <c r="M1107" s="1">
        <f t="shared" si="106"/>
        <v>0.61684867130446319</v>
      </c>
    </row>
    <row r="1108" spans="1:13" ht="16" customHeight="1" x14ac:dyDescent="0.35">
      <c r="A1108" s="23">
        <v>40151</v>
      </c>
      <c r="B1108" s="1">
        <v>1105</v>
      </c>
      <c r="C1108" s="18">
        <v>1105.98</v>
      </c>
      <c r="D1108" s="1">
        <f t="shared" si="102"/>
        <v>5.5094915993889968E-3</v>
      </c>
      <c r="E1108" s="1">
        <f t="shared" si="107"/>
        <v>1.1170325801086308E-4</v>
      </c>
      <c r="F1108" s="1"/>
      <c r="G1108" s="1"/>
      <c r="H1108" s="1">
        <f t="shared" si="103"/>
        <v>8.8279224077727587</v>
      </c>
      <c r="J1108" s="1">
        <f t="shared" si="104"/>
        <v>1.0568976204479934</v>
      </c>
      <c r="L1108" s="1">
        <f t="shared" si="105"/>
        <v>3.0354497683737925E-5</v>
      </c>
      <c r="M1108" s="1">
        <f t="shared" si="106"/>
        <v>0.27174227703175824</v>
      </c>
    </row>
    <row r="1109" spans="1:13" ht="16" customHeight="1" x14ac:dyDescent="0.35">
      <c r="A1109" s="23">
        <v>40154</v>
      </c>
      <c r="B1109" s="1">
        <v>1106</v>
      </c>
      <c r="C1109" s="18">
        <v>1103.25</v>
      </c>
      <c r="D1109" s="1">
        <f t="shared" si="102"/>
        <v>-2.4683990668909186E-3</v>
      </c>
      <c r="E1109" s="1">
        <f t="shared" si="107"/>
        <v>1.0661431968362749E-4</v>
      </c>
      <c r="F1109" s="1"/>
      <c r="G1109" s="1"/>
      <c r="H1109" s="1">
        <f t="shared" si="103"/>
        <v>9.0891428594842196</v>
      </c>
      <c r="J1109" s="1">
        <f t="shared" si="104"/>
        <v>1.0325421041469809</v>
      </c>
      <c r="L1109" s="1">
        <f t="shared" si="105"/>
        <v>6.0929939534279578E-6</v>
      </c>
      <c r="M1109" s="1">
        <f t="shared" si="106"/>
        <v>5.7149864779033471E-2</v>
      </c>
    </row>
    <row r="1110" spans="1:13" ht="16" customHeight="1" x14ac:dyDescent="0.35">
      <c r="A1110" s="23">
        <v>40155</v>
      </c>
      <c r="B1110" s="1">
        <v>1107</v>
      </c>
      <c r="C1110" s="18">
        <v>1091.94</v>
      </c>
      <c r="D1110" s="1">
        <f t="shared" si="102"/>
        <v>-1.0251529571719868E-2</v>
      </c>
      <c r="E1110" s="1">
        <f t="shared" si="107"/>
        <v>1.00326002256836E-4</v>
      </c>
      <c r="F1110" s="1"/>
      <c r="G1110" s="1"/>
      <c r="H1110" s="1">
        <f t="shared" si="103"/>
        <v>8.1595620168528811</v>
      </c>
      <c r="J1110" s="1">
        <f t="shared" si="104"/>
        <v>1.001628684976803</v>
      </c>
      <c r="L1110" s="1">
        <f t="shared" si="105"/>
        <v>1.0509385855984695E-4</v>
      </c>
      <c r="M1110" s="1">
        <f t="shared" si="106"/>
        <v>1.0475236349077797</v>
      </c>
    </row>
    <row r="1111" spans="1:13" ht="16" customHeight="1" x14ac:dyDescent="0.35">
      <c r="A1111" s="23">
        <v>40156</v>
      </c>
      <c r="B1111" s="1">
        <v>1108</v>
      </c>
      <c r="C1111" s="18">
        <v>1095.95</v>
      </c>
      <c r="D1111" s="1">
        <f t="shared" si="102"/>
        <v>3.6723629503452484E-3</v>
      </c>
      <c r="E1111" s="1">
        <f t="shared" si="107"/>
        <v>1.0062426527377165E-4</v>
      </c>
      <c r="F1111" s="1"/>
      <c r="G1111" s="1"/>
      <c r="H1111" s="1">
        <f t="shared" si="103"/>
        <v>9.070091304139158</v>
      </c>
      <c r="J1111" s="1">
        <f t="shared" si="104"/>
        <v>1.0031164701756803</v>
      </c>
      <c r="L1111" s="1">
        <f t="shared" si="105"/>
        <v>1.3486249639068458E-5</v>
      </c>
      <c r="M1111" s="1">
        <f t="shared" si="106"/>
        <v>0.13402581974015898</v>
      </c>
    </row>
    <row r="1112" spans="1:13" ht="16" customHeight="1" x14ac:dyDescent="0.35">
      <c r="A1112" s="23">
        <v>40157</v>
      </c>
      <c r="B1112" s="1">
        <v>1109</v>
      </c>
      <c r="C1112" s="18">
        <v>1102.3499999999999</v>
      </c>
      <c r="D1112" s="1">
        <f t="shared" si="102"/>
        <v>5.839682467265718E-3</v>
      </c>
      <c r="E1112" s="1">
        <f t="shared" si="107"/>
        <v>9.517316822275939E-5</v>
      </c>
      <c r="F1112" s="1"/>
      <c r="G1112" s="1"/>
      <c r="H1112" s="1">
        <f t="shared" si="103"/>
        <v>8.9014983686424198</v>
      </c>
      <c r="J1112" s="1">
        <f t="shared" si="104"/>
        <v>0.97556736426942547</v>
      </c>
      <c r="L1112" s="1">
        <f t="shared" si="105"/>
        <v>3.4101891318490624E-5</v>
      </c>
      <c r="M1112" s="1">
        <f t="shared" si="106"/>
        <v>0.35831413365028247</v>
      </c>
    </row>
    <row r="1113" spans="1:13" ht="16" customHeight="1" x14ac:dyDescent="0.35">
      <c r="A1113" s="23">
        <v>40158</v>
      </c>
      <c r="B1113" s="1">
        <v>1110</v>
      </c>
      <c r="C1113" s="18">
        <v>1106.4100000000001</v>
      </c>
      <c r="D1113" s="1">
        <f t="shared" si="102"/>
        <v>3.6830407765230402E-3</v>
      </c>
      <c r="E1113" s="1">
        <f t="shared" si="107"/>
        <v>9.1352729404987746E-5</v>
      </c>
      <c r="F1113" s="1"/>
      <c r="G1113" s="1"/>
      <c r="H1113" s="1">
        <f t="shared" si="103"/>
        <v>9.1522943392705365</v>
      </c>
      <c r="J1113" s="1">
        <f t="shared" si="104"/>
        <v>0.95578621775472239</v>
      </c>
      <c r="L1113" s="1">
        <f t="shared" si="105"/>
        <v>1.3564789361531439E-5</v>
      </c>
      <c r="M1113" s="1">
        <f t="shared" si="106"/>
        <v>0.14848805777215035</v>
      </c>
    </row>
    <row r="1114" spans="1:13" ht="16" customHeight="1" x14ac:dyDescent="0.35">
      <c r="A1114" s="23">
        <v>40161</v>
      </c>
      <c r="B1114" s="1">
        <v>1111</v>
      </c>
      <c r="C1114" s="18">
        <v>1114.1099999999999</v>
      </c>
      <c r="D1114" s="1">
        <f t="shared" si="102"/>
        <v>6.9594454135445431E-3</v>
      </c>
      <c r="E1114" s="1">
        <f t="shared" si="107"/>
        <v>8.6486545484151133E-5</v>
      </c>
      <c r="F1114" s="1"/>
      <c r="G1114" s="1"/>
      <c r="H1114" s="1">
        <f t="shared" si="103"/>
        <v>8.7955053388152287</v>
      </c>
      <c r="J1114" s="1">
        <f t="shared" si="104"/>
        <v>0.92998142714868848</v>
      </c>
      <c r="L1114" s="1">
        <f t="shared" si="105"/>
        <v>4.843388046410618E-5</v>
      </c>
      <c r="M1114" s="1">
        <f t="shared" si="106"/>
        <v>0.56001636084518835</v>
      </c>
    </row>
    <row r="1115" spans="1:13" ht="16" customHeight="1" x14ac:dyDescent="0.35">
      <c r="A1115" s="23">
        <v>40162</v>
      </c>
      <c r="B1115" s="1">
        <v>1112</v>
      </c>
      <c r="C1115" s="18">
        <v>1107.93</v>
      </c>
      <c r="D1115" s="1">
        <f t="shared" si="102"/>
        <v>-5.5470285698897212E-3</v>
      </c>
      <c r="E1115" s="1">
        <f t="shared" si="107"/>
        <v>8.4106083081340633E-5</v>
      </c>
      <c r="F1115" s="1"/>
      <c r="G1115" s="1"/>
      <c r="H1115" s="1">
        <f t="shared" si="103"/>
        <v>9.0175898010837479</v>
      </c>
      <c r="J1115" s="1">
        <f t="shared" si="104"/>
        <v>0.91709368704260863</v>
      </c>
      <c r="L1115" s="1">
        <f t="shared" si="105"/>
        <v>3.0769525955172802E-5</v>
      </c>
      <c r="M1115" s="1">
        <f t="shared" si="106"/>
        <v>0.36584186099137433</v>
      </c>
    </row>
    <row r="1116" spans="1:13" ht="16" customHeight="1" x14ac:dyDescent="0.35">
      <c r="A1116" s="23">
        <v>40163</v>
      </c>
      <c r="B1116" s="1">
        <v>1113</v>
      </c>
      <c r="C1116" s="18">
        <v>1109.18</v>
      </c>
      <c r="D1116" s="1">
        <f t="shared" si="102"/>
        <v>1.1282301228416956E-3</v>
      </c>
      <c r="E1116" s="1">
        <f t="shared" si="107"/>
        <v>8.076950550215359E-5</v>
      </c>
      <c r="F1116" s="1"/>
      <c r="G1116" s="1"/>
      <c r="H1116" s="1">
        <f t="shared" si="103"/>
        <v>9.408151370401054</v>
      </c>
      <c r="J1116" s="1">
        <f t="shared" si="104"/>
        <v>0.8987185627444978</v>
      </c>
      <c r="L1116" s="1">
        <f t="shared" si="105"/>
        <v>1.2729032100873877E-6</v>
      </c>
      <c r="M1116" s="1">
        <f t="shared" si="106"/>
        <v>1.5759700423737866E-2</v>
      </c>
    </row>
    <row r="1117" spans="1:13" ht="16" customHeight="1" x14ac:dyDescent="0.35">
      <c r="A1117" s="23">
        <v>40164</v>
      </c>
      <c r="B1117" s="1">
        <v>1114</v>
      </c>
      <c r="C1117" s="18">
        <v>1096.08</v>
      </c>
      <c r="D1117" s="1">
        <f t="shared" si="102"/>
        <v>-1.1810526695396721E-2</v>
      </c>
      <c r="E1117" s="1">
        <f t="shared" si="107"/>
        <v>7.5796432714537857E-5</v>
      </c>
      <c r="F1117" s="1"/>
      <c r="G1117" s="1"/>
      <c r="H1117" s="1">
        <f t="shared" si="103"/>
        <v>7.647154503496429</v>
      </c>
      <c r="J1117" s="1">
        <f t="shared" si="104"/>
        <v>0.8706114673867893</v>
      </c>
      <c r="L1117" s="1">
        <f t="shared" si="105"/>
        <v>1.3948854082267858E-4</v>
      </c>
      <c r="M1117" s="1">
        <f t="shared" si="106"/>
        <v>1.8403048247404459</v>
      </c>
    </row>
    <row r="1118" spans="1:13" ht="16" customHeight="1" x14ac:dyDescent="0.35">
      <c r="A1118" s="23">
        <v>40165</v>
      </c>
      <c r="B1118" s="1">
        <v>1115</v>
      </c>
      <c r="C1118" s="18">
        <v>1102.47</v>
      </c>
      <c r="D1118" s="1">
        <f t="shared" si="102"/>
        <v>5.8298664331071642E-3</v>
      </c>
      <c r="E1118" s="1">
        <f t="shared" si="107"/>
        <v>7.9780822996461709E-5</v>
      </c>
      <c r="F1118" s="1"/>
      <c r="G1118" s="1"/>
      <c r="H1118" s="1">
        <f t="shared" si="103"/>
        <v>9.0102184708722159</v>
      </c>
      <c r="J1118" s="1">
        <f t="shared" si="104"/>
        <v>0.89320111395173318</v>
      </c>
      <c r="L1118" s="1">
        <f t="shared" si="105"/>
        <v>3.3987342627869651E-5</v>
      </c>
      <c r="M1118" s="1">
        <f t="shared" si="106"/>
        <v>0.42600892484371833</v>
      </c>
    </row>
    <row r="1119" spans="1:13" ht="16" customHeight="1" x14ac:dyDescent="0.35">
      <c r="A1119" s="23">
        <v>40168</v>
      </c>
      <c r="B1119" s="1">
        <v>1116</v>
      </c>
      <c r="C1119" s="18">
        <v>1114.05</v>
      </c>
      <c r="D1119" s="1">
        <f t="shared" si="102"/>
        <v>1.0503687175161163E-2</v>
      </c>
      <c r="E1119" s="1">
        <f t="shared" si="107"/>
        <v>7.6916118034171921E-5</v>
      </c>
      <c r="F1119" s="1"/>
      <c r="G1119" s="1"/>
      <c r="H1119" s="1">
        <f t="shared" si="103"/>
        <v>8.0384085679589532</v>
      </c>
      <c r="J1119" s="1">
        <f t="shared" si="104"/>
        <v>0.8770183466391791</v>
      </c>
      <c r="L1119" s="1">
        <f t="shared" si="105"/>
        <v>1.1032744427364508E-4</v>
      </c>
      <c r="M1119" s="1">
        <f t="shared" si="106"/>
        <v>1.4343865381327401</v>
      </c>
    </row>
    <row r="1120" spans="1:13" ht="16" customHeight="1" x14ac:dyDescent="0.35">
      <c r="A1120" s="23">
        <v>40169</v>
      </c>
      <c r="B1120" s="1">
        <v>1117</v>
      </c>
      <c r="C1120" s="18">
        <v>1118.02</v>
      </c>
      <c r="D1120" s="1">
        <f t="shared" si="102"/>
        <v>3.5635743458552376E-3</v>
      </c>
      <c r="E1120" s="1">
        <f t="shared" si="107"/>
        <v>7.9006231982806143E-5</v>
      </c>
      <c r="F1120" s="1"/>
      <c r="G1120" s="1"/>
      <c r="H1120" s="1">
        <f t="shared" si="103"/>
        <v>9.2852488807117606</v>
      </c>
      <c r="J1120" s="1">
        <f t="shared" si="104"/>
        <v>0.88885449868246791</v>
      </c>
      <c r="L1120" s="1">
        <f t="shared" si="105"/>
        <v>1.2699062118437584E-5</v>
      </c>
      <c r="M1120" s="1">
        <f t="shared" si="106"/>
        <v>0.16073494203851207</v>
      </c>
    </row>
    <row r="1121" spans="1:13" ht="16" customHeight="1" x14ac:dyDescent="0.35">
      <c r="A1121" s="23">
        <v>40170</v>
      </c>
      <c r="B1121" s="1">
        <v>1118</v>
      </c>
      <c r="C1121" s="18">
        <v>1120.5899999999999</v>
      </c>
      <c r="D1121" s="1">
        <f t="shared" si="102"/>
        <v>2.2987066420993687E-3</v>
      </c>
      <c r="E1121" s="1">
        <f t="shared" si="107"/>
        <v>7.4858251156344901E-5</v>
      </c>
      <c r="F1121" s="1"/>
      <c r="G1121" s="1"/>
      <c r="H1121" s="1">
        <f t="shared" si="103"/>
        <v>9.4293267784275692</v>
      </c>
      <c r="J1121" s="1">
        <f t="shared" si="104"/>
        <v>0.86520662940331705</v>
      </c>
      <c r="L1121" s="1">
        <f t="shared" si="105"/>
        <v>5.2840522264317548E-6</v>
      </c>
      <c r="M1121" s="1">
        <f t="shared" si="106"/>
        <v>7.0587438856883913E-2</v>
      </c>
    </row>
    <row r="1122" spans="1:13" ht="16" customHeight="1" x14ac:dyDescent="0.35">
      <c r="A1122" s="23">
        <v>40171</v>
      </c>
      <c r="B1122" s="1">
        <v>1119</v>
      </c>
      <c r="C1122" s="18">
        <v>1126.48</v>
      </c>
      <c r="D1122" s="1">
        <f t="shared" si="102"/>
        <v>5.2561597015858613E-3</v>
      </c>
      <c r="E1122" s="1">
        <f t="shared" si="107"/>
        <v>7.05058946349009E-5</v>
      </c>
      <c r="F1122" s="1"/>
      <c r="G1122" s="1"/>
      <c r="H1122" s="1">
        <f t="shared" si="103"/>
        <v>9.1679716151269286</v>
      </c>
      <c r="J1122" s="1">
        <f t="shared" si="104"/>
        <v>0.83967788249364361</v>
      </c>
      <c r="L1122" s="1">
        <f t="shared" si="105"/>
        <v>2.7627214808575172E-5</v>
      </c>
      <c r="M1122" s="1">
        <f t="shared" si="106"/>
        <v>0.39184262467183151</v>
      </c>
    </row>
    <row r="1123" spans="1:13" ht="16" customHeight="1" x14ac:dyDescent="0.35">
      <c r="A1123" s="23">
        <v>40175</v>
      </c>
      <c r="B1123" s="1">
        <v>1120</v>
      </c>
      <c r="C1123" s="18">
        <v>1127.78</v>
      </c>
      <c r="D1123" s="1">
        <f t="shared" si="102"/>
        <v>1.1540373553014297E-3</v>
      </c>
      <c r="E1123" s="1">
        <f t="shared" si="107"/>
        <v>6.7823530990857855E-5</v>
      </c>
      <c r="F1123" s="1"/>
      <c r="G1123" s="1"/>
      <c r="H1123" s="1">
        <f t="shared" si="103"/>
        <v>9.5789650729797184</v>
      </c>
      <c r="J1123" s="1">
        <f t="shared" si="104"/>
        <v>0.82355042948721646</v>
      </c>
      <c r="L1123" s="1">
        <f t="shared" si="105"/>
        <v>1.3318022174311182E-6</v>
      </c>
      <c r="M1123" s="1">
        <f t="shared" si="106"/>
        <v>1.9636285489333133E-2</v>
      </c>
    </row>
    <row r="1124" spans="1:13" ht="16" customHeight="1" x14ac:dyDescent="0.35">
      <c r="A1124" s="23">
        <v>40176</v>
      </c>
      <c r="B1124" s="1">
        <v>1121</v>
      </c>
      <c r="C1124" s="18">
        <v>1126.2</v>
      </c>
      <c r="D1124" s="1">
        <f t="shared" si="102"/>
        <v>-1.4009824611182387E-3</v>
      </c>
      <c r="E1124" s="1">
        <f t="shared" si="107"/>
        <v>6.366400470381231E-5</v>
      </c>
      <c r="F1124" s="1"/>
      <c r="G1124" s="1"/>
      <c r="H1124" s="1">
        <f t="shared" si="103"/>
        <v>9.6310613781808829</v>
      </c>
      <c r="J1124" s="1">
        <f t="shared" si="104"/>
        <v>0.79789726596731936</v>
      </c>
      <c r="L1124" s="1">
        <f t="shared" si="105"/>
        <v>1.9627518563609173E-6</v>
      </c>
      <c r="M1124" s="1">
        <f t="shared" si="106"/>
        <v>3.0829852213858363E-2</v>
      </c>
    </row>
    <row r="1125" spans="1:13" ht="16" customHeight="1" x14ac:dyDescent="0.35">
      <c r="A1125" s="23">
        <v>40177</v>
      </c>
      <c r="B1125" s="1">
        <v>1122</v>
      </c>
      <c r="C1125" s="18">
        <v>1126.42</v>
      </c>
      <c r="D1125" s="1">
        <f t="shared" si="102"/>
        <v>1.9534718522467347E-4</v>
      </c>
      <c r="E1125" s="1">
        <f t="shared" si="107"/>
        <v>5.9804156450548262E-5</v>
      </c>
      <c r="F1125" s="1"/>
      <c r="G1125" s="1"/>
      <c r="H1125" s="1">
        <f t="shared" si="103"/>
        <v>9.7237973020798361</v>
      </c>
      <c r="J1125" s="1">
        <f t="shared" si="104"/>
        <v>0.77333147130159052</v>
      </c>
      <c r="L1125" s="1">
        <f t="shared" si="105"/>
        <v>3.8160522775202886E-8</v>
      </c>
      <c r="M1125" s="1">
        <f t="shared" si="106"/>
        <v>6.3809148126280513E-4</v>
      </c>
    </row>
    <row r="1126" spans="1:13" ht="16" customHeight="1" x14ac:dyDescent="0.35">
      <c r="A1126" s="23">
        <v>40178</v>
      </c>
      <c r="B1126" s="1">
        <v>1123</v>
      </c>
      <c r="C1126" s="18">
        <v>1115.0999999999999</v>
      </c>
      <c r="D1126" s="1">
        <f t="shared" si="102"/>
        <v>-1.0049537472701268E-2</v>
      </c>
      <c r="E1126" s="1">
        <f t="shared" si="107"/>
        <v>5.6065372157841158E-5</v>
      </c>
      <c r="F1126" s="1"/>
      <c r="G1126" s="1"/>
      <c r="H1126" s="1">
        <f t="shared" si="103"/>
        <v>7.9876449477613587</v>
      </c>
      <c r="J1126" s="1">
        <f t="shared" si="104"/>
        <v>0.74876813605976289</v>
      </c>
      <c r="L1126" s="1">
        <f t="shared" si="105"/>
        <v>1.0099320341522698E-4</v>
      </c>
      <c r="M1126" s="1">
        <f t="shared" si="106"/>
        <v>1.8013472403411546</v>
      </c>
    </row>
    <row r="1127" spans="1:13" ht="16" customHeight="1" x14ac:dyDescent="0.35">
      <c r="A1127" s="23">
        <v>40182</v>
      </c>
      <c r="B1127" s="1">
        <v>1124</v>
      </c>
      <c r="C1127" s="18">
        <v>1132.99</v>
      </c>
      <c r="D1127" s="1">
        <f t="shared" si="102"/>
        <v>1.6043404178997491E-2</v>
      </c>
      <c r="E1127" s="1">
        <f t="shared" si="107"/>
        <v>5.8875924666888395E-5</v>
      </c>
      <c r="F1127" s="1"/>
      <c r="G1127" s="1"/>
      <c r="H1127" s="1">
        <f t="shared" si="103"/>
        <v>5.3683284022658837</v>
      </c>
      <c r="J1127" s="1">
        <f t="shared" si="104"/>
        <v>0.76730648809252477</v>
      </c>
      <c r="L1127" s="1">
        <f t="shared" si="105"/>
        <v>2.5739081765067414E-4</v>
      </c>
      <c r="M1127" s="1">
        <f t="shared" si="106"/>
        <v>4.3717498978904326</v>
      </c>
    </row>
    <row r="1128" spans="1:13" ht="16" customHeight="1" x14ac:dyDescent="0.35">
      <c r="A1128" s="23">
        <v>40183</v>
      </c>
      <c r="B1128" s="1">
        <v>1125</v>
      </c>
      <c r="C1128" s="18">
        <v>1136.52</v>
      </c>
      <c r="D1128" s="1">
        <f t="shared" si="102"/>
        <v>3.1156497409509112E-3</v>
      </c>
      <c r="E1128" s="1">
        <f t="shared" si="107"/>
        <v>7.1294430411411765E-5</v>
      </c>
      <c r="F1128" s="1"/>
      <c r="G1128" s="1"/>
      <c r="H1128" s="1">
        <f t="shared" si="103"/>
        <v>9.4125348217984328</v>
      </c>
      <c r="J1128" s="1">
        <f t="shared" si="104"/>
        <v>0.84436029283364444</v>
      </c>
      <c r="L1128" s="1">
        <f t="shared" si="105"/>
        <v>9.7072733082874791E-6</v>
      </c>
      <c r="M1128" s="1">
        <f t="shared" si="106"/>
        <v>0.13615752664367567</v>
      </c>
    </row>
    <row r="1129" spans="1:13" ht="16" customHeight="1" x14ac:dyDescent="0.35">
      <c r="A1129" s="23">
        <v>40184</v>
      </c>
      <c r="B1129" s="1">
        <v>1126</v>
      </c>
      <c r="C1129" s="18">
        <v>1137.1400000000001</v>
      </c>
      <c r="D1129" s="1">
        <f t="shared" si="102"/>
        <v>5.4552493576894229E-4</v>
      </c>
      <c r="E1129" s="1">
        <f t="shared" si="107"/>
        <v>6.7441719651134048E-5</v>
      </c>
      <c r="F1129" s="1"/>
      <c r="G1129" s="1"/>
      <c r="H1129" s="1">
        <f t="shared" si="103"/>
        <v>9.5998340844765213</v>
      </c>
      <c r="J1129" s="1">
        <f t="shared" si="104"/>
        <v>0.82122907675711321</v>
      </c>
      <c r="L1129" s="1">
        <f t="shared" si="105"/>
        <v>2.975974555457086E-7</v>
      </c>
      <c r="M1129" s="1">
        <f t="shared" si="106"/>
        <v>4.412661140391079E-3</v>
      </c>
    </row>
    <row r="1130" spans="1:13" ht="16" customHeight="1" x14ac:dyDescent="0.35">
      <c r="A1130" s="23">
        <v>40185</v>
      </c>
      <c r="B1130" s="1">
        <v>1127</v>
      </c>
      <c r="C1130" s="18">
        <v>1141.69</v>
      </c>
      <c r="D1130" s="1">
        <f t="shared" si="102"/>
        <v>4.0012663348399967E-3</v>
      </c>
      <c r="E1130" s="1">
        <f t="shared" si="107"/>
        <v>6.3241381557281321E-5</v>
      </c>
      <c r="F1130" s="1"/>
      <c r="G1130" s="1"/>
      <c r="H1130" s="1">
        <f t="shared" si="103"/>
        <v>9.4153925830883143</v>
      </c>
      <c r="J1130" s="1">
        <f t="shared" si="104"/>
        <v>0.79524450049831419</v>
      </c>
      <c r="L1130" s="1">
        <f t="shared" si="105"/>
        <v>1.60101322823239E-5</v>
      </c>
      <c r="M1130" s="1">
        <f t="shared" si="106"/>
        <v>0.25315911651649498</v>
      </c>
    </row>
    <row r="1131" spans="1:13" ht="16" customHeight="1" x14ac:dyDescent="0.35">
      <c r="A1131" s="23">
        <v>40186</v>
      </c>
      <c r="B1131" s="1">
        <v>1128</v>
      </c>
      <c r="C1131" s="18">
        <v>1144.98</v>
      </c>
      <c r="D1131" s="1">
        <f t="shared" si="102"/>
        <v>2.8816929289036106E-3</v>
      </c>
      <c r="E1131" s="1">
        <f t="shared" si="107"/>
        <v>6.0286734016101723E-5</v>
      </c>
      <c r="F1131" s="1"/>
      <c r="G1131" s="1"/>
      <c r="H1131" s="1">
        <f t="shared" si="103"/>
        <v>9.5786541755109784</v>
      </c>
      <c r="J1131" s="1">
        <f t="shared" si="104"/>
        <v>0.77644532335575134</v>
      </c>
      <c r="L1131" s="1">
        <f t="shared" si="105"/>
        <v>8.3041541364930694E-6</v>
      </c>
      <c r="M1131" s="1">
        <f t="shared" si="106"/>
        <v>0.1377443026566201</v>
      </c>
    </row>
    <row r="1132" spans="1:13" ht="16" customHeight="1" x14ac:dyDescent="0.35">
      <c r="A1132" s="23">
        <v>40189</v>
      </c>
      <c r="B1132" s="1">
        <v>1129</v>
      </c>
      <c r="C1132" s="18">
        <v>1146.98</v>
      </c>
      <c r="D1132" s="1">
        <f t="shared" si="102"/>
        <v>1.7467554018410802E-3</v>
      </c>
      <c r="E1132" s="1">
        <f t="shared" si="107"/>
        <v>5.7034857256896603E-5</v>
      </c>
      <c r="F1132" s="1"/>
      <c r="G1132" s="1"/>
      <c r="H1132" s="1">
        <f t="shared" si="103"/>
        <v>9.7183516357030797</v>
      </c>
      <c r="J1132" s="1">
        <f t="shared" si="104"/>
        <v>0.75521425606841275</v>
      </c>
      <c r="L1132" s="1">
        <f t="shared" si="105"/>
        <v>3.0511544338609936E-6</v>
      </c>
      <c r="M1132" s="1">
        <f t="shared" si="106"/>
        <v>5.3496310512674262E-2</v>
      </c>
    </row>
    <row r="1133" spans="1:13" ht="16" customHeight="1" x14ac:dyDescent="0.35">
      <c r="A1133" s="23">
        <v>40190</v>
      </c>
      <c r="B1133" s="1">
        <v>1130</v>
      </c>
      <c r="C1133" s="18">
        <v>1136.22</v>
      </c>
      <c r="D1133" s="1">
        <f t="shared" si="102"/>
        <v>-9.3811574744110532E-3</v>
      </c>
      <c r="E1133" s="1">
        <f t="shared" si="107"/>
        <v>5.365779615310694E-5</v>
      </c>
      <c r="F1133" s="1"/>
      <c r="G1133" s="1"/>
      <c r="H1133" s="1">
        <f t="shared" si="103"/>
        <v>8.1927471804005201</v>
      </c>
      <c r="J1133" s="1">
        <f t="shared" si="104"/>
        <v>0.73251482000780666</v>
      </c>
      <c r="L1133" s="1">
        <f t="shared" si="105"/>
        <v>8.8006115559698364E-5</v>
      </c>
      <c r="M1133" s="1">
        <f t="shared" si="106"/>
        <v>1.6401366039816854</v>
      </c>
    </row>
    <row r="1134" spans="1:13" ht="16" customHeight="1" x14ac:dyDescent="0.35">
      <c r="A1134" s="23">
        <v>40191</v>
      </c>
      <c r="B1134" s="1">
        <v>1131</v>
      </c>
      <c r="C1134" s="18">
        <v>1145.68</v>
      </c>
      <c r="D1134" s="1">
        <f t="shared" si="102"/>
        <v>8.325852387741842E-3</v>
      </c>
      <c r="E1134" s="1">
        <f t="shared" si="107"/>
        <v>5.580652562853385E-5</v>
      </c>
      <c r="F1134" s="1"/>
      <c r="G1134" s="1"/>
      <c r="H1134" s="1">
        <f t="shared" si="103"/>
        <v>8.5514743686823884</v>
      </c>
      <c r="J1134" s="1">
        <f t="shared" si="104"/>
        <v>0.74703765386045873</v>
      </c>
      <c r="L1134" s="1">
        <f t="shared" si="105"/>
        <v>6.9319817982466529E-5</v>
      </c>
      <c r="M1134" s="1">
        <f t="shared" si="106"/>
        <v>1.2421453799844393</v>
      </c>
    </row>
    <row r="1135" spans="1:13" ht="16" customHeight="1" x14ac:dyDescent="0.35">
      <c r="A1135" s="23">
        <v>40192</v>
      </c>
      <c r="B1135" s="1">
        <v>1132</v>
      </c>
      <c r="C1135" s="18">
        <v>1148.46</v>
      </c>
      <c r="D1135" s="1">
        <f t="shared" si="102"/>
        <v>2.4265065288736581E-3</v>
      </c>
      <c r="E1135" s="1">
        <f t="shared" si="107"/>
        <v>5.665187731072952E-5</v>
      </c>
      <c r="F1135" s="1"/>
      <c r="G1135" s="1"/>
      <c r="H1135" s="1">
        <f t="shared" si="103"/>
        <v>9.6746535907562858</v>
      </c>
      <c r="J1135" s="1">
        <f t="shared" si="104"/>
        <v>0.75267441374560828</v>
      </c>
      <c r="L1135" s="1">
        <f t="shared" si="105"/>
        <v>5.8879339346664892E-6</v>
      </c>
      <c r="M1135" s="1">
        <f t="shared" si="106"/>
        <v>0.10393184152348206</v>
      </c>
    </row>
    <row r="1136" spans="1:13" ht="16" customHeight="1" x14ac:dyDescent="0.35">
      <c r="A1136" s="23">
        <v>40193</v>
      </c>
      <c r="B1136" s="1">
        <v>1133</v>
      </c>
      <c r="C1136" s="18">
        <v>1136.03</v>
      </c>
      <c r="D1136" s="1">
        <f t="shared" si="102"/>
        <v>-1.0823189314386276E-2</v>
      </c>
      <c r="E1136" s="1">
        <f t="shared" si="107"/>
        <v>5.3476234854111474E-5</v>
      </c>
      <c r="F1136" s="1"/>
      <c r="G1136" s="1"/>
      <c r="H1136" s="1">
        <f t="shared" si="103"/>
        <v>7.6457407763587613</v>
      </c>
      <c r="J1136" s="1">
        <f t="shared" si="104"/>
        <v>0.73127446867856305</v>
      </c>
      <c r="L1136" s="1">
        <f t="shared" si="105"/>
        <v>1.1714142693504527E-4</v>
      </c>
      <c r="M1136" s="1">
        <f t="shared" si="106"/>
        <v>2.1905324347276656</v>
      </c>
    </row>
    <row r="1137" spans="1:13" ht="16" customHeight="1" x14ac:dyDescent="0.35">
      <c r="A1137" s="23">
        <v>40197</v>
      </c>
      <c r="B1137" s="1">
        <v>1134</v>
      </c>
      <c r="C1137" s="18">
        <v>1150.23</v>
      </c>
      <c r="D1137" s="1">
        <f t="shared" si="102"/>
        <v>1.2499669903083585E-2</v>
      </c>
      <c r="E1137" s="1">
        <f t="shared" si="107"/>
        <v>5.7458941348821854E-5</v>
      </c>
      <c r="F1137" s="1"/>
      <c r="G1137" s="1"/>
      <c r="H1137" s="1">
        <f t="shared" si="103"/>
        <v>7.0452504689406599</v>
      </c>
      <c r="J1137" s="1">
        <f t="shared" si="104"/>
        <v>0.7580167633292938</v>
      </c>
      <c r="L1137" s="1">
        <f t="shared" si="105"/>
        <v>1.5624174768605361E-4</v>
      </c>
      <c r="M1137" s="1">
        <f t="shared" si="106"/>
        <v>2.7191894597838289</v>
      </c>
    </row>
    <row r="1138" spans="1:13" ht="16" customHeight="1" x14ac:dyDescent="0.35">
      <c r="A1138" s="23">
        <v>40198</v>
      </c>
      <c r="B1138" s="1">
        <v>1135</v>
      </c>
      <c r="C1138" s="18">
        <v>1138.04</v>
      </c>
      <c r="D1138" s="1">
        <f t="shared" si="102"/>
        <v>-1.0597880423915264E-2</v>
      </c>
      <c r="E1138" s="1">
        <f t="shared" si="107"/>
        <v>6.3638502134013165E-5</v>
      </c>
      <c r="F1138" s="1"/>
      <c r="G1138" s="1"/>
      <c r="H1138" s="1">
        <f t="shared" si="103"/>
        <v>7.8974001086215946</v>
      </c>
      <c r="J1138" s="1">
        <f t="shared" si="104"/>
        <v>0.7977374388482289</v>
      </c>
      <c r="L1138" s="1">
        <f t="shared" si="105"/>
        <v>1.1231506947960639E-4</v>
      </c>
      <c r="M1138" s="1">
        <f t="shared" si="106"/>
        <v>1.7648917826992165</v>
      </c>
    </row>
    <row r="1139" spans="1:13" ht="16" customHeight="1" x14ac:dyDescent="0.35">
      <c r="A1139" s="23">
        <v>40199</v>
      </c>
      <c r="B1139" s="1">
        <v>1136</v>
      </c>
      <c r="C1139" s="18">
        <v>1116.48</v>
      </c>
      <c r="D1139" s="1">
        <f t="shared" si="102"/>
        <v>-1.8944852553513011E-2</v>
      </c>
      <c r="E1139" s="1">
        <f t="shared" si="107"/>
        <v>6.6683564507516305E-5</v>
      </c>
      <c r="F1139" s="1"/>
      <c r="G1139" s="1"/>
      <c r="H1139" s="1">
        <f t="shared" si="103"/>
        <v>4.2333046958605474</v>
      </c>
      <c r="J1139" s="1">
        <f t="shared" si="104"/>
        <v>0.81660005209108522</v>
      </c>
      <c r="L1139" s="1">
        <f t="shared" si="105"/>
        <v>3.5890743827434845E-4</v>
      </c>
      <c r="M1139" s="1">
        <f t="shared" si="106"/>
        <v>5.3822473487285434</v>
      </c>
    </row>
    <row r="1140" spans="1:13" ht="16" customHeight="1" x14ac:dyDescent="0.35">
      <c r="A1140" s="23">
        <v>40200</v>
      </c>
      <c r="B1140" s="1">
        <v>1137</v>
      </c>
      <c r="C1140" s="18">
        <v>1091.76</v>
      </c>
      <c r="D1140" s="1">
        <f t="shared" si="102"/>
        <v>-2.2141014617368896E-2</v>
      </c>
      <c r="E1140" s="1">
        <f t="shared" si="107"/>
        <v>8.4964227487077659E-5</v>
      </c>
      <c r="F1140" s="1"/>
      <c r="G1140" s="1"/>
      <c r="H1140" s="1">
        <f t="shared" si="103"/>
        <v>3.6035046236277202</v>
      </c>
      <c r="J1140" s="1">
        <f t="shared" si="104"/>
        <v>0.92176042162309002</v>
      </c>
      <c r="L1140" s="1">
        <f t="shared" si="105"/>
        <v>4.9022452828654313E-4</v>
      </c>
      <c r="M1140" s="1">
        <f t="shared" si="106"/>
        <v>5.7697756195229593</v>
      </c>
    </row>
    <row r="1141" spans="1:13" ht="16" customHeight="1" x14ac:dyDescent="0.35">
      <c r="A1141" s="23">
        <v>40203</v>
      </c>
      <c r="B1141" s="1">
        <v>1138</v>
      </c>
      <c r="C1141" s="18">
        <v>1096.78</v>
      </c>
      <c r="D1141" s="1">
        <f t="shared" si="102"/>
        <v>4.598080164138622E-3</v>
      </c>
      <c r="E1141" s="1">
        <f t="shared" si="107"/>
        <v>1.1031611568982573E-4</v>
      </c>
      <c r="F1141" s="1"/>
      <c r="G1141" s="1"/>
      <c r="H1141" s="1">
        <f t="shared" si="103"/>
        <v>8.9205081992580268</v>
      </c>
      <c r="J1141" s="1">
        <f t="shared" si="104"/>
        <v>1.0503147894313674</v>
      </c>
      <c r="L1141" s="1">
        <f t="shared" si="105"/>
        <v>2.1142341195845057E-5</v>
      </c>
      <c r="M1141" s="1">
        <f t="shared" si="106"/>
        <v>0.19165233532415774</v>
      </c>
    </row>
    <row r="1142" spans="1:13" ht="16" customHeight="1" x14ac:dyDescent="0.35">
      <c r="A1142" s="23">
        <v>40204</v>
      </c>
      <c r="B1142" s="1">
        <v>1139</v>
      </c>
      <c r="C1142" s="18">
        <v>1092.17</v>
      </c>
      <c r="D1142" s="1">
        <f t="shared" si="102"/>
        <v>-4.2032130418132169E-3</v>
      </c>
      <c r="E1142" s="1">
        <f t="shared" si="107"/>
        <v>1.0473766757356886E-4</v>
      </c>
      <c r="F1142" s="1"/>
      <c r="G1142" s="1"/>
      <c r="H1142" s="1">
        <f t="shared" si="103"/>
        <v>8.9953731692005814</v>
      </c>
      <c r="J1142" s="1">
        <f t="shared" si="104"/>
        <v>1.0234142249039186</v>
      </c>
      <c r="L1142" s="1">
        <f t="shared" si="105"/>
        <v>1.7666999874868716E-5</v>
      </c>
      <c r="M1142" s="1">
        <f t="shared" si="106"/>
        <v>0.16867856888696919</v>
      </c>
    </row>
    <row r="1143" spans="1:13" ht="16" customHeight="1" x14ac:dyDescent="0.35">
      <c r="A1143" s="23">
        <v>40205</v>
      </c>
      <c r="B1143" s="1">
        <v>1140</v>
      </c>
      <c r="C1143" s="18">
        <v>1097.5</v>
      </c>
      <c r="D1143" s="1">
        <f t="shared" si="102"/>
        <v>4.8801926440022406E-3</v>
      </c>
      <c r="E1143" s="1">
        <f t="shared" si="107"/>
        <v>9.9290783610640643E-5</v>
      </c>
      <c r="F1143" s="1"/>
      <c r="G1143" s="1"/>
      <c r="H1143" s="1">
        <f t="shared" si="103"/>
        <v>8.9775938478889277</v>
      </c>
      <c r="J1143" s="1">
        <f t="shared" si="104"/>
        <v>0.99644760830984302</v>
      </c>
      <c r="L1143" s="1">
        <f t="shared" si="105"/>
        <v>2.381628024257358E-5</v>
      </c>
      <c r="M1143" s="1">
        <f t="shared" si="106"/>
        <v>0.23986395692038101</v>
      </c>
    </row>
    <row r="1144" spans="1:13" ht="16" customHeight="1" x14ac:dyDescent="0.35">
      <c r="A1144" s="23">
        <v>40206</v>
      </c>
      <c r="B1144" s="1">
        <v>1141</v>
      </c>
      <c r="C1144" s="18">
        <v>1084.53</v>
      </c>
      <c r="D1144" s="1">
        <f t="shared" si="102"/>
        <v>-1.1817767653758566E-2</v>
      </c>
      <c r="E1144" s="1">
        <f t="shared" si="107"/>
        <v>9.4569321459597177E-5</v>
      </c>
      <c r="F1144" s="1"/>
      <c r="G1144" s="1"/>
      <c r="H1144" s="1">
        <f t="shared" si="103"/>
        <v>7.7893810442753235</v>
      </c>
      <c r="J1144" s="1">
        <f t="shared" si="104"/>
        <v>0.97246759051187492</v>
      </c>
      <c r="L1144" s="1">
        <f t="shared" si="105"/>
        <v>1.3965963231822224E-4</v>
      </c>
      <c r="M1144" s="1">
        <f t="shared" si="106"/>
        <v>1.4767963876941739</v>
      </c>
    </row>
    <row r="1145" spans="1:13" ht="16" customHeight="1" x14ac:dyDescent="0.35">
      <c r="A1145" s="23">
        <v>40207</v>
      </c>
      <c r="B1145" s="1">
        <v>1142</v>
      </c>
      <c r="C1145" s="18">
        <v>1073.8699999999999</v>
      </c>
      <c r="D1145" s="1">
        <f t="shared" si="102"/>
        <v>-9.8291425778909598E-3</v>
      </c>
      <c r="E1145" s="1">
        <f t="shared" si="107"/>
        <v>9.7390038212903518E-5</v>
      </c>
      <c r="F1145" s="1"/>
      <c r="G1145" s="1"/>
      <c r="H1145" s="1">
        <f t="shared" si="103"/>
        <v>8.2447750687951213</v>
      </c>
      <c r="J1145" s="1">
        <f t="shared" si="104"/>
        <v>0.98686391266933815</v>
      </c>
      <c r="L1145" s="1">
        <f t="shared" si="105"/>
        <v>9.661204381650895E-5</v>
      </c>
      <c r="M1145" s="1">
        <f t="shared" si="106"/>
        <v>0.99201156082623354</v>
      </c>
    </row>
    <row r="1146" spans="1:13" ht="16" customHeight="1" x14ac:dyDescent="0.35">
      <c r="A1146" s="23">
        <v>40210</v>
      </c>
      <c r="B1146" s="1">
        <v>1143</v>
      </c>
      <c r="C1146" s="18">
        <v>1089.19</v>
      </c>
      <c r="D1146" s="1">
        <f t="shared" si="102"/>
        <v>1.4266158846042971E-2</v>
      </c>
      <c r="E1146" s="1">
        <f t="shared" si="107"/>
        <v>9.7341369179887333E-5</v>
      </c>
      <c r="F1146" s="1"/>
      <c r="G1146" s="1"/>
      <c r="H1146" s="1">
        <f t="shared" si="103"/>
        <v>7.1464664187531142</v>
      </c>
      <c r="J1146" s="1">
        <f t="shared" si="104"/>
        <v>0.9866172975368277</v>
      </c>
      <c r="L1146" s="1">
        <f t="shared" si="105"/>
        <v>2.0352328822053012E-4</v>
      </c>
      <c r="M1146" s="1">
        <f t="shared" si="106"/>
        <v>2.0908200689515479</v>
      </c>
    </row>
    <row r="1147" spans="1:13" ht="16" customHeight="1" x14ac:dyDescent="0.35">
      <c r="A1147" s="23">
        <v>40211</v>
      </c>
      <c r="B1147" s="1">
        <v>1144</v>
      </c>
      <c r="C1147" s="18">
        <v>1103.32</v>
      </c>
      <c r="D1147" s="1">
        <f t="shared" si="102"/>
        <v>1.2972943196320093E-2</v>
      </c>
      <c r="E1147" s="1">
        <f t="shared" si="107"/>
        <v>1.0398379661568903E-4</v>
      </c>
      <c r="F1147" s="1"/>
      <c r="G1147" s="1"/>
      <c r="H1147" s="1">
        <f t="shared" si="103"/>
        <v>7.5527804701230892</v>
      </c>
      <c r="J1147" s="1">
        <f t="shared" si="104"/>
        <v>1.0197244559962708</v>
      </c>
      <c r="L1147" s="1">
        <f t="shared" si="105"/>
        <v>1.6829725517494777E-4</v>
      </c>
      <c r="M1147" s="1">
        <f t="shared" si="106"/>
        <v>1.618495002610389</v>
      </c>
    </row>
    <row r="1148" spans="1:13" ht="16" customHeight="1" x14ac:dyDescent="0.35">
      <c r="A1148" s="23">
        <v>40212</v>
      </c>
      <c r="B1148" s="1">
        <v>1145</v>
      </c>
      <c r="C1148" s="18">
        <v>1097.28</v>
      </c>
      <c r="D1148" s="1">
        <f t="shared" si="102"/>
        <v>-5.4743863974186669E-3</v>
      </c>
      <c r="E1148" s="1">
        <f t="shared" si="107"/>
        <v>1.0800705674778176E-4</v>
      </c>
      <c r="F1148" s="1"/>
      <c r="G1148" s="1"/>
      <c r="H1148" s="1">
        <f t="shared" si="103"/>
        <v>8.8558422484569643</v>
      </c>
      <c r="J1148" s="1">
        <f t="shared" si="104"/>
        <v>1.0392644357803347</v>
      </c>
      <c r="L1148" s="1">
        <f t="shared" si="105"/>
        <v>2.9968906428242531E-5</v>
      </c>
      <c r="M1148" s="1">
        <f t="shared" si="106"/>
        <v>0.27747174426043258</v>
      </c>
    </row>
    <row r="1149" spans="1:13" ht="16" customHeight="1" x14ac:dyDescent="0.35">
      <c r="A1149" s="23">
        <v>40213</v>
      </c>
      <c r="B1149" s="1">
        <v>1146</v>
      </c>
      <c r="C1149" s="18">
        <v>1063.1099999999999</v>
      </c>
      <c r="D1149" s="1">
        <f t="shared" si="102"/>
        <v>-3.1140638670166296E-2</v>
      </c>
      <c r="E1149" s="1">
        <f t="shared" si="107"/>
        <v>1.0312522041062427E-4</v>
      </c>
      <c r="F1149" s="1"/>
      <c r="G1149" s="1"/>
      <c r="H1149" s="1">
        <f t="shared" si="103"/>
        <v>-0.2239466763828748</v>
      </c>
      <c r="J1149" s="1">
        <f t="shared" si="104"/>
        <v>1.0155058858058099</v>
      </c>
      <c r="L1149" s="1">
        <f t="shared" si="105"/>
        <v>9.6973937678585648E-4</v>
      </c>
      <c r="M1149" s="1">
        <f t="shared" si="106"/>
        <v>9.4035132523794438</v>
      </c>
    </row>
    <row r="1150" spans="1:13" ht="16" customHeight="1" x14ac:dyDescent="0.35">
      <c r="A1150" s="23">
        <v>40214</v>
      </c>
      <c r="B1150" s="1">
        <v>1147</v>
      </c>
      <c r="C1150" s="18">
        <v>1066.19</v>
      </c>
      <c r="D1150" s="1">
        <f t="shared" si="102"/>
        <v>2.897160218604053E-3</v>
      </c>
      <c r="E1150" s="1">
        <f t="shared" si="107"/>
        <v>1.573380440304124E-4</v>
      </c>
      <c r="F1150" s="1"/>
      <c r="G1150" s="1"/>
      <c r="H1150" s="1">
        <f t="shared" si="103"/>
        <v>8.7037667636536629</v>
      </c>
      <c r="J1150" s="1">
        <f t="shared" si="104"/>
        <v>1.2543446258122701</v>
      </c>
      <c r="L1150" s="1">
        <f t="shared" si="105"/>
        <v>8.3935373322618836E-6</v>
      </c>
      <c r="M1150" s="1">
        <f t="shared" si="106"/>
        <v>5.334715697011886E-2</v>
      </c>
    </row>
    <row r="1151" spans="1:13" ht="16" customHeight="1" x14ac:dyDescent="0.35">
      <c r="A1151" s="23">
        <v>40217</v>
      </c>
      <c r="B1151" s="1">
        <v>1148</v>
      </c>
      <c r="C1151" s="18">
        <v>1056.74</v>
      </c>
      <c r="D1151" s="1">
        <f t="shared" si="102"/>
        <v>-8.8633358031870915E-3</v>
      </c>
      <c r="E1151" s="1">
        <f t="shared" si="107"/>
        <v>1.4802051533397721E-4</v>
      </c>
      <c r="F1151" s="1"/>
      <c r="G1151" s="1"/>
      <c r="H1151" s="1">
        <f t="shared" si="103"/>
        <v>8.2874310720535167</v>
      </c>
      <c r="J1151" s="1">
        <f t="shared" si="104"/>
        <v>1.2166368206411362</v>
      </c>
      <c r="L1151" s="1">
        <f t="shared" si="105"/>
        <v>7.8558721560058166E-5</v>
      </c>
      <c r="M1151" s="1">
        <f t="shared" si="106"/>
        <v>0.53072860463164118</v>
      </c>
    </row>
    <row r="1152" spans="1:13" ht="16" customHeight="1" x14ac:dyDescent="0.35">
      <c r="A1152" s="23">
        <v>40218</v>
      </c>
      <c r="B1152" s="1">
        <v>1149</v>
      </c>
      <c r="C1152" s="18">
        <v>1070.52</v>
      </c>
      <c r="D1152" s="1">
        <f t="shared" si="102"/>
        <v>1.3040104472244803E-2</v>
      </c>
      <c r="E1152" s="1">
        <f t="shared" si="107"/>
        <v>1.4367519054730356E-4</v>
      </c>
      <c r="F1152" s="1"/>
      <c r="G1152" s="1"/>
      <c r="H1152" s="1">
        <f t="shared" si="103"/>
        <v>7.6644224596764685</v>
      </c>
      <c r="J1152" s="1">
        <f t="shared" si="104"/>
        <v>1.1986458632444512</v>
      </c>
      <c r="L1152" s="1">
        <f t="shared" si="105"/>
        <v>1.7004432464705891E-4</v>
      </c>
      <c r="M1152" s="1">
        <f t="shared" si="106"/>
        <v>1.1835329676564694</v>
      </c>
    </row>
    <row r="1153" spans="1:13" ht="16" customHeight="1" x14ac:dyDescent="0.35">
      <c r="A1153" s="23">
        <v>40219</v>
      </c>
      <c r="B1153" s="1">
        <v>1150</v>
      </c>
      <c r="C1153" s="18">
        <v>1068.1300000000001</v>
      </c>
      <c r="D1153" s="1">
        <f t="shared" si="102"/>
        <v>-2.2325598774426193E-3</v>
      </c>
      <c r="E1153" s="1">
        <f t="shared" si="107"/>
        <v>1.4532476574226219E-4</v>
      </c>
      <c r="F1153" s="1"/>
      <c r="G1153" s="1"/>
      <c r="H1153" s="1">
        <f t="shared" si="103"/>
        <v>8.8022417298028284</v>
      </c>
      <c r="J1153" s="1">
        <f t="shared" si="104"/>
        <v>1.2055072199794665</v>
      </c>
      <c r="L1153" s="1">
        <f t="shared" si="105"/>
        <v>4.9843236063666028E-6</v>
      </c>
      <c r="M1153" s="1">
        <f t="shared" si="106"/>
        <v>3.4297826532928663E-2</v>
      </c>
    </row>
    <row r="1154" spans="1:13" ht="16" customHeight="1" x14ac:dyDescent="0.35">
      <c r="A1154" s="23">
        <v>40220</v>
      </c>
      <c r="B1154" s="1">
        <v>1151</v>
      </c>
      <c r="C1154" s="18">
        <v>1078.47</v>
      </c>
      <c r="D1154" s="1">
        <f t="shared" si="102"/>
        <v>9.6804696057595212E-3</v>
      </c>
      <c r="E1154" s="1">
        <f t="shared" si="107"/>
        <v>1.365454819280452E-4</v>
      </c>
      <c r="F1154" s="1"/>
      <c r="G1154" s="1"/>
      <c r="H1154" s="1">
        <f t="shared" si="103"/>
        <v>8.2125503991331534</v>
      </c>
      <c r="J1154" s="1">
        <f t="shared" si="104"/>
        <v>1.168526773026811</v>
      </c>
      <c r="L1154" s="1">
        <f t="shared" si="105"/>
        <v>9.3711491788033905E-5</v>
      </c>
      <c r="M1154" s="1">
        <f t="shared" si="106"/>
        <v>0.68630239876714971</v>
      </c>
    </row>
    <row r="1155" spans="1:13" ht="16" customHeight="1" x14ac:dyDescent="0.35">
      <c r="A1155" s="23">
        <v>40221</v>
      </c>
      <c r="B1155" s="1">
        <v>1152</v>
      </c>
      <c r="C1155" s="18">
        <v>1075.51</v>
      </c>
      <c r="D1155" s="1">
        <f t="shared" si="102"/>
        <v>-2.7446289651080107E-3</v>
      </c>
      <c r="E1155" s="1">
        <f t="shared" si="107"/>
        <v>1.338659139388665E-4</v>
      </c>
      <c r="F1155" s="1"/>
      <c r="G1155" s="1"/>
      <c r="H1155" s="1">
        <f t="shared" si="103"/>
        <v>8.8623992629348507</v>
      </c>
      <c r="J1155" s="1">
        <f t="shared" si="104"/>
        <v>1.1570043817499849</v>
      </c>
      <c r="L1155" s="1">
        <f t="shared" si="105"/>
        <v>7.5329881561098699E-6</v>
      </c>
      <c r="M1155" s="1">
        <f t="shared" si="106"/>
        <v>5.6272638302458482E-2</v>
      </c>
    </row>
    <row r="1156" spans="1:13" ht="16" customHeight="1" x14ac:dyDescent="0.35">
      <c r="A1156" s="23">
        <v>40225</v>
      </c>
      <c r="B1156" s="1">
        <v>1153</v>
      </c>
      <c r="C1156" s="18">
        <v>1094.8699999999999</v>
      </c>
      <c r="D1156" s="1">
        <f t="shared" ref="D1156:D1219" si="108">(C1156-C1155)/C1155</f>
        <v>1.8000762428987085E-2</v>
      </c>
      <c r="E1156" s="1">
        <f t="shared" si="107"/>
        <v>1.2596289900142427E-4</v>
      </c>
      <c r="F1156" s="1"/>
      <c r="G1156" s="1"/>
      <c r="H1156" s="1">
        <f t="shared" si="103"/>
        <v>6.4071192834333104</v>
      </c>
      <c r="J1156" s="1">
        <f t="shared" si="104"/>
        <v>1.1223319428824268</v>
      </c>
      <c r="L1156" s="1">
        <f t="shared" si="105"/>
        <v>3.2402744802483306E-4</v>
      </c>
      <c r="M1156" s="1">
        <f t="shared" si="106"/>
        <v>2.5724038633087449</v>
      </c>
    </row>
    <row r="1157" spans="1:13" ht="16" customHeight="1" x14ac:dyDescent="0.35">
      <c r="A1157" s="23">
        <v>40226</v>
      </c>
      <c r="B1157" s="1">
        <v>1154</v>
      </c>
      <c r="C1157" s="18">
        <v>1099.51</v>
      </c>
      <c r="D1157" s="1">
        <f t="shared" si="108"/>
        <v>4.2379460575229025E-3</v>
      </c>
      <c r="E1157" s="1">
        <f t="shared" si="107"/>
        <v>1.383532325570761E-4</v>
      </c>
      <c r="F1157" s="1"/>
      <c r="G1157" s="1"/>
      <c r="H1157" s="1">
        <f t="shared" ref="H1157:H1220" si="109">-LN(E1157)-D1157*D1157/E1157</f>
        <v>8.7558864850915423</v>
      </c>
      <c r="J1157" s="1">
        <f t="shared" ref="J1157:J1220" si="110">SQRT(E1157)*100</f>
        <v>1.1762365091981974</v>
      </c>
      <c r="L1157" s="1">
        <f t="shared" ref="L1157:L1220" si="111">D1157*D1157</f>
        <v>1.7960186786473913E-5</v>
      </c>
      <c r="M1157" s="1">
        <f t="shared" ref="M1157:M1220" si="112">L1157/E1157</f>
        <v>0.12981400184534636</v>
      </c>
    </row>
    <row r="1158" spans="1:13" ht="16" customHeight="1" x14ac:dyDescent="0.35">
      <c r="A1158" s="23">
        <v>40227</v>
      </c>
      <c r="B1158" s="1">
        <v>1155</v>
      </c>
      <c r="C1158" s="18">
        <v>1106.75</v>
      </c>
      <c r="D1158" s="1">
        <f t="shared" si="108"/>
        <v>6.5847513892552216E-3</v>
      </c>
      <c r="E1158" s="1">
        <f t="shared" ref="E1158:E1221" si="113">$D$1283*E1157+(1-$D$1283)*D1157*D1157</f>
        <v>1.3082179898032676E-4</v>
      </c>
      <c r="F1158" s="1"/>
      <c r="G1158" s="1"/>
      <c r="H1158" s="1">
        <f t="shared" si="109"/>
        <v>8.6102392605877007</v>
      </c>
      <c r="J1158" s="1">
        <f t="shared" si="110"/>
        <v>1.1437735745344302</v>
      </c>
      <c r="L1158" s="1">
        <f t="shared" si="111"/>
        <v>4.3358950858298573E-5</v>
      </c>
      <c r="M1158" s="1">
        <f t="shared" si="112"/>
        <v>0.33143521336852261</v>
      </c>
    </row>
    <row r="1159" spans="1:13" ht="16" customHeight="1" x14ac:dyDescent="0.35">
      <c r="A1159" s="23">
        <v>40228</v>
      </c>
      <c r="B1159" s="1">
        <v>1156</v>
      </c>
      <c r="C1159" s="18">
        <v>1109.17</v>
      </c>
      <c r="D1159" s="1">
        <f t="shared" si="108"/>
        <v>2.1865823356675609E-3</v>
      </c>
      <c r="E1159" s="1">
        <f t="shared" si="113"/>
        <v>1.2535038136772227E-4</v>
      </c>
      <c r="F1159" s="1"/>
      <c r="G1159" s="1"/>
      <c r="H1159" s="1">
        <f t="shared" si="109"/>
        <v>8.9462554670529713</v>
      </c>
      <c r="J1159" s="1">
        <f t="shared" si="110"/>
        <v>1.1195998453363696</v>
      </c>
      <c r="L1159" s="1">
        <f t="shared" si="111"/>
        <v>4.7811423106534057E-6</v>
      </c>
      <c r="M1159" s="1">
        <f t="shared" si="112"/>
        <v>3.8142223888634696E-2</v>
      </c>
    </row>
    <row r="1160" spans="1:13" ht="16" customHeight="1" x14ac:dyDescent="0.35">
      <c r="A1160" s="23">
        <v>40231</v>
      </c>
      <c r="B1160" s="1">
        <v>1157</v>
      </c>
      <c r="C1160" s="18">
        <v>1108.01</v>
      </c>
      <c r="D1160" s="1">
        <f t="shared" si="108"/>
        <v>-1.0458270598736729E-3</v>
      </c>
      <c r="E1160" s="1">
        <f t="shared" si="113"/>
        <v>1.1780792565904494E-4</v>
      </c>
      <c r="F1160" s="1"/>
      <c r="G1160" s="1"/>
      <c r="H1160" s="1">
        <f t="shared" si="109"/>
        <v>9.0371707922810156</v>
      </c>
      <c r="J1160" s="1">
        <f t="shared" si="110"/>
        <v>1.0853935952411224</v>
      </c>
      <c r="L1160" s="1">
        <f t="shared" si="111"/>
        <v>1.0937542391640109E-6</v>
      </c>
      <c r="M1160" s="1">
        <f t="shared" si="112"/>
        <v>9.2842160919589679E-3</v>
      </c>
    </row>
    <row r="1161" spans="1:13" ht="16" customHeight="1" x14ac:dyDescent="0.35">
      <c r="A1161" s="23">
        <v>40232</v>
      </c>
      <c r="B1161" s="1">
        <v>1158</v>
      </c>
      <c r="C1161" s="18">
        <v>1094.5999999999999</v>
      </c>
      <c r="D1161" s="1">
        <f t="shared" si="108"/>
        <v>-1.2102778855786573E-2</v>
      </c>
      <c r="E1161" s="1">
        <f t="shared" si="113"/>
        <v>1.1050663160266671E-4</v>
      </c>
      <c r="F1161" s="1"/>
      <c r="G1161" s="1"/>
      <c r="H1161" s="1">
        <f t="shared" si="109"/>
        <v>7.7849285464774169</v>
      </c>
      <c r="J1161" s="1">
        <f t="shared" si="110"/>
        <v>1.0512213449253527</v>
      </c>
      <c r="L1161" s="1">
        <f t="shared" si="111"/>
        <v>1.4647725603207456E-4</v>
      </c>
      <c r="M1161" s="1">
        <f t="shared" si="112"/>
        <v>1.3255064778260766</v>
      </c>
    </row>
    <row r="1162" spans="1:13" ht="16" customHeight="1" x14ac:dyDescent="0.35">
      <c r="A1162" s="23">
        <v>40233</v>
      </c>
      <c r="B1162" s="1">
        <v>1159</v>
      </c>
      <c r="C1162" s="18">
        <v>1105.24</v>
      </c>
      <c r="D1162" s="1">
        <f t="shared" si="108"/>
        <v>9.7204458249589808E-3</v>
      </c>
      <c r="E1162" s="1">
        <f t="shared" si="113"/>
        <v>1.127568476917295E-4</v>
      </c>
      <c r="F1162" s="1"/>
      <c r="G1162" s="1"/>
      <c r="H1162" s="1">
        <f t="shared" si="109"/>
        <v>8.2523049734024774</v>
      </c>
      <c r="J1162" s="1">
        <f t="shared" si="110"/>
        <v>1.0618702731112191</v>
      </c>
      <c r="L1162" s="1">
        <f t="shared" si="111"/>
        <v>9.448706703596248E-5</v>
      </c>
      <c r="M1162" s="1">
        <f t="shared" si="112"/>
        <v>0.83797187461540679</v>
      </c>
    </row>
    <row r="1163" spans="1:13" ht="16" customHeight="1" x14ac:dyDescent="0.35">
      <c r="A1163" s="23">
        <v>40234</v>
      </c>
      <c r="B1163" s="1">
        <v>1160</v>
      </c>
      <c r="C1163" s="18">
        <v>1102.94</v>
      </c>
      <c r="D1163" s="1">
        <f t="shared" si="108"/>
        <v>-2.0809959827729312E-3</v>
      </c>
      <c r="E1163" s="1">
        <f t="shared" si="113"/>
        <v>1.1161394414119661E-4</v>
      </c>
      <c r="F1163" s="1"/>
      <c r="G1163" s="1"/>
      <c r="H1163" s="1">
        <f t="shared" si="109"/>
        <v>9.0616652559798432</v>
      </c>
      <c r="J1163" s="1">
        <f t="shared" si="110"/>
        <v>1.0564750074715283</v>
      </c>
      <c r="L1163" s="1">
        <f t="shared" si="111"/>
        <v>4.3305442803170775E-6</v>
      </c>
      <c r="M1163" s="1">
        <f t="shared" si="112"/>
        <v>3.8799312340747912E-2</v>
      </c>
    </row>
    <row r="1164" spans="1:13" ht="16" customHeight="1" x14ac:dyDescent="0.35">
      <c r="A1164" s="23">
        <v>40235</v>
      </c>
      <c r="B1164" s="1">
        <v>1161</v>
      </c>
      <c r="C1164" s="18">
        <v>1104.49</v>
      </c>
      <c r="D1164" s="1">
        <f t="shared" si="108"/>
        <v>1.4053348323571132E-3</v>
      </c>
      <c r="E1164" s="1">
        <f t="shared" si="113"/>
        <v>1.0490261131654477E-4</v>
      </c>
      <c r="F1164" s="1"/>
      <c r="G1164" s="1"/>
      <c r="H1164" s="1">
        <f t="shared" si="109"/>
        <v>9.1436514876267925</v>
      </c>
      <c r="J1164" s="1">
        <f t="shared" si="110"/>
        <v>1.0242197582381662</v>
      </c>
      <c r="L1164" s="1">
        <f t="shared" si="111"/>
        <v>1.9749659910361955E-6</v>
      </c>
      <c r="M1164" s="1">
        <f t="shared" si="112"/>
        <v>1.8826661855696938E-2</v>
      </c>
    </row>
    <row r="1165" spans="1:13" ht="16" customHeight="1" x14ac:dyDescent="0.35">
      <c r="A1165" s="23">
        <v>40238</v>
      </c>
      <c r="B1165" s="1">
        <v>1162</v>
      </c>
      <c r="C1165" s="18">
        <v>1115.71</v>
      </c>
      <c r="D1165" s="1">
        <f t="shared" si="108"/>
        <v>1.0158534708326944E-2</v>
      </c>
      <c r="E1165" s="1">
        <f t="shared" si="113"/>
        <v>9.846376163865439E-5</v>
      </c>
      <c r="F1165" s="1"/>
      <c r="G1165" s="1"/>
      <c r="H1165" s="1">
        <f t="shared" si="109"/>
        <v>8.1777630216598656</v>
      </c>
      <c r="J1165" s="1">
        <f t="shared" si="110"/>
        <v>0.99228907904226371</v>
      </c>
      <c r="L1165" s="1">
        <f t="shared" si="111"/>
        <v>1.031958274202832E-4</v>
      </c>
      <c r="M1165" s="1">
        <f t="shared" si="112"/>
        <v>1.0480589579646034</v>
      </c>
    </row>
    <row r="1166" spans="1:13" ht="16" customHeight="1" x14ac:dyDescent="0.35">
      <c r="A1166" s="23">
        <v>40239</v>
      </c>
      <c r="B1166" s="1">
        <v>1163</v>
      </c>
      <c r="C1166" s="18">
        <v>1118.31</v>
      </c>
      <c r="D1166" s="1">
        <f t="shared" si="108"/>
        <v>2.3303546620536777E-3</v>
      </c>
      <c r="E1166" s="1">
        <f t="shared" si="113"/>
        <v>9.8759785706216012E-5</v>
      </c>
      <c r="F1166" s="1"/>
      <c r="G1166" s="1"/>
      <c r="H1166" s="1">
        <f t="shared" si="109"/>
        <v>9.1678325720979039</v>
      </c>
      <c r="J1166" s="1">
        <f t="shared" si="110"/>
        <v>0.9937795817293491</v>
      </c>
      <c r="L1166" s="1">
        <f t="shared" si="111"/>
        <v>5.43055285095531E-6</v>
      </c>
      <c r="M1166" s="1">
        <f t="shared" si="112"/>
        <v>5.4987491235650859E-2</v>
      </c>
    </row>
    <row r="1167" spans="1:13" ht="16" customHeight="1" x14ac:dyDescent="0.35">
      <c r="A1167" s="23">
        <v>40240</v>
      </c>
      <c r="B1167" s="1">
        <v>1164</v>
      </c>
      <c r="C1167" s="18">
        <v>1118.79</v>
      </c>
      <c r="D1167" s="1">
        <f t="shared" si="108"/>
        <v>4.2921908951902262E-4</v>
      </c>
      <c r="E1167" s="1">
        <f t="shared" si="113"/>
        <v>9.2921384380630434E-5</v>
      </c>
      <c r="F1167" s="1"/>
      <c r="G1167" s="1"/>
      <c r="H1167" s="1">
        <f t="shared" si="109"/>
        <v>9.2817741182884284</v>
      </c>
      <c r="J1167" s="1">
        <f t="shared" si="110"/>
        <v>0.96395738692449695</v>
      </c>
      <c r="L1167" s="1">
        <f t="shared" si="111"/>
        <v>1.8422902680753876E-7</v>
      </c>
      <c r="M1167" s="1">
        <f t="shared" si="112"/>
        <v>1.9826332553644294E-3</v>
      </c>
    </row>
    <row r="1168" spans="1:13" ht="16" customHeight="1" x14ac:dyDescent="0.35">
      <c r="A1168" s="23">
        <v>40241</v>
      </c>
      <c r="B1168" s="1">
        <v>1165</v>
      </c>
      <c r="C1168" s="18">
        <v>1122.97</v>
      </c>
      <c r="D1168" s="1">
        <f t="shared" si="108"/>
        <v>3.7361792650989585E-3</v>
      </c>
      <c r="E1168" s="1">
        <f t="shared" si="113"/>
        <v>8.7120021675887315E-5</v>
      </c>
      <c r="F1168" s="1"/>
      <c r="G1168" s="1"/>
      <c r="H1168" s="1">
        <f t="shared" si="109"/>
        <v>9.1879961901779108</v>
      </c>
      <c r="J1168" s="1">
        <f t="shared" si="110"/>
        <v>0.93338106728113635</v>
      </c>
      <c r="L1168" s="1">
        <f t="shared" si="111"/>
        <v>1.3959035500955394E-5</v>
      </c>
      <c r="M1168" s="1">
        <f t="shared" si="112"/>
        <v>0.16022764035673917</v>
      </c>
    </row>
    <row r="1169" spans="1:13" ht="16" customHeight="1" x14ac:dyDescent="0.35">
      <c r="A1169" s="23">
        <v>40242</v>
      </c>
      <c r="B1169" s="1">
        <v>1166</v>
      </c>
      <c r="C1169" s="18">
        <v>1138.7</v>
      </c>
      <c r="D1169" s="1">
        <f t="shared" si="108"/>
        <v>1.4007497974122209E-2</v>
      </c>
      <c r="E1169" s="1">
        <f t="shared" si="113"/>
        <v>8.2543286331589514E-5</v>
      </c>
      <c r="F1169" s="1"/>
      <c r="G1169" s="1"/>
      <c r="H1169" s="1">
        <f t="shared" si="109"/>
        <v>7.0251318955545177</v>
      </c>
      <c r="J1169" s="1">
        <f t="shared" si="110"/>
        <v>0.90853335839466853</v>
      </c>
      <c r="L1169" s="1">
        <f t="shared" si="111"/>
        <v>1.9620999949503779E-4</v>
      </c>
      <c r="M1169" s="1">
        <f t="shared" si="112"/>
        <v>2.3770558238598718</v>
      </c>
    </row>
    <row r="1170" spans="1:13" ht="16" customHeight="1" x14ac:dyDescent="0.35">
      <c r="A1170" s="23">
        <v>40245</v>
      </c>
      <c r="B1170" s="1">
        <v>1167</v>
      </c>
      <c r="C1170" s="18">
        <v>1138.5</v>
      </c>
      <c r="D1170" s="1">
        <f t="shared" si="108"/>
        <v>-1.7563888644949984E-4</v>
      </c>
      <c r="E1170" s="1">
        <f t="shared" si="113"/>
        <v>8.9653940394691307E-5</v>
      </c>
      <c r="F1170" s="1"/>
      <c r="G1170" s="1"/>
      <c r="H1170" s="1">
        <f t="shared" si="109"/>
        <v>9.3192093158531133</v>
      </c>
      <c r="J1170" s="1">
        <f t="shared" si="110"/>
        <v>0.94685764713969178</v>
      </c>
      <c r="L1170" s="1">
        <f t="shared" si="111"/>
        <v>3.0849018433220294E-8</v>
      </c>
      <c r="M1170" s="1">
        <f t="shared" si="112"/>
        <v>3.4408993399967687E-4</v>
      </c>
    </row>
    <row r="1171" spans="1:13" ht="16" customHeight="1" x14ac:dyDescent="0.35">
      <c r="A1171" s="23">
        <v>40246</v>
      </c>
      <c r="B1171" s="1">
        <v>1168</v>
      </c>
      <c r="C1171" s="18">
        <v>1140.45</v>
      </c>
      <c r="D1171" s="1">
        <f t="shared" si="108"/>
        <v>1.7127799736495787E-3</v>
      </c>
      <c r="E1171" s="1">
        <f t="shared" si="113"/>
        <v>8.4047384340537183E-5</v>
      </c>
      <c r="F1171" s="1"/>
      <c r="G1171" s="1"/>
      <c r="H1171" s="1">
        <f t="shared" si="109"/>
        <v>9.3492255174346024</v>
      </c>
      <c r="J1171" s="1">
        <f t="shared" si="110"/>
        <v>0.91677360531669527</v>
      </c>
      <c r="L1171" s="1">
        <f t="shared" si="111"/>
        <v>2.9336152381350515E-6</v>
      </c>
      <c r="M1171" s="1">
        <f t="shared" si="112"/>
        <v>3.4904301438446188E-2</v>
      </c>
    </row>
    <row r="1172" spans="1:13" ht="16" customHeight="1" x14ac:dyDescent="0.35">
      <c r="A1172" s="23">
        <v>40247</v>
      </c>
      <c r="B1172" s="1">
        <v>1169</v>
      </c>
      <c r="C1172" s="18">
        <v>1145.6099999999999</v>
      </c>
      <c r="D1172" s="1">
        <f t="shared" si="108"/>
        <v>4.5245297908718968E-3</v>
      </c>
      <c r="E1172" s="1">
        <f t="shared" si="113"/>
        <v>7.8973146370691776E-5</v>
      </c>
      <c r="F1172" s="1"/>
      <c r="G1172" s="1"/>
      <c r="H1172" s="1">
        <f t="shared" si="109"/>
        <v>9.1871833053051155</v>
      </c>
      <c r="J1172" s="1">
        <f t="shared" si="110"/>
        <v>0.88866836542487415</v>
      </c>
      <c r="L1172" s="1">
        <f t="shared" si="111"/>
        <v>2.047136982848729E-5</v>
      </c>
      <c r="M1172" s="1">
        <f t="shared" si="112"/>
        <v>0.25921937733614914</v>
      </c>
    </row>
    <row r="1173" spans="1:13" ht="16" customHeight="1" x14ac:dyDescent="0.35">
      <c r="A1173" s="23">
        <v>40248</v>
      </c>
      <c r="B1173" s="1">
        <v>1170</v>
      </c>
      <c r="C1173" s="18">
        <v>1150.24</v>
      </c>
      <c r="D1173" s="1">
        <f t="shared" si="108"/>
        <v>4.0415150007420582E-3</v>
      </c>
      <c r="E1173" s="1">
        <f t="shared" si="113"/>
        <v>7.5313447911123165E-5</v>
      </c>
      <c r="F1173" s="1"/>
      <c r="G1173" s="1"/>
      <c r="H1173" s="1">
        <f t="shared" si="109"/>
        <v>9.2769736681363391</v>
      </c>
      <c r="J1173" s="1">
        <f t="shared" si="110"/>
        <v>0.86783320926963359</v>
      </c>
      <c r="L1173" s="1">
        <f t="shared" si="111"/>
        <v>1.633384350122308E-5</v>
      </c>
      <c r="M1173" s="1">
        <f t="shared" si="112"/>
        <v>0.21687817985041033</v>
      </c>
    </row>
    <row r="1174" spans="1:13" ht="16" customHeight="1" x14ac:dyDescent="0.35">
      <c r="A1174" s="23">
        <v>40249</v>
      </c>
      <c r="B1174" s="1">
        <v>1171</v>
      </c>
      <c r="C1174" s="18">
        <v>1149.99</v>
      </c>
      <c r="D1174" s="1">
        <f t="shared" si="108"/>
        <v>-2.1734594519404646E-4</v>
      </c>
      <c r="E1174" s="1">
        <f t="shared" si="113"/>
        <v>7.162385795056598E-5</v>
      </c>
      <c r="F1174" s="1"/>
      <c r="G1174" s="1"/>
      <c r="H1174" s="1">
        <f t="shared" si="109"/>
        <v>9.5434227814691557</v>
      </c>
      <c r="J1174" s="1">
        <f t="shared" si="110"/>
        <v>0.84630879677908333</v>
      </c>
      <c r="L1174" s="1">
        <f t="shared" si="111"/>
        <v>4.7239259892293448E-8</v>
      </c>
      <c r="M1174" s="1">
        <f t="shared" si="112"/>
        <v>6.5954643109140368E-4</v>
      </c>
    </row>
    <row r="1175" spans="1:13" ht="16" customHeight="1" x14ac:dyDescent="0.35">
      <c r="A1175" s="23">
        <v>40252</v>
      </c>
      <c r="B1175" s="1">
        <v>1172</v>
      </c>
      <c r="C1175" s="18">
        <v>1150.51</v>
      </c>
      <c r="D1175" s="1">
        <f t="shared" si="108"/>
        <v>4.5217784502472354E-4</v>
      </c>
      <c r="E1175" s="1">
        <f t="shared" si="113"/>
        <v>6.7146235959472892E-5</v>
      </c>
      <c r="F1175" s="1"/>
      <c r="G1175" s="1"/>
      <c r="H1175" s="1">
        <f t="shared" si="109"/>
        <v>9.6055926235391595</v>
      </c>
      <c r="J1175" s="1">
        <f t="shared" si="110"/>
        <v>0.81942806859097095</v>
      </c>
      <c r="L1175" s="1">
        <f t="shared" si="111"/>
        <v>2.0446480353120289E-7</v>
      </c>
      <c r="M1175" s="1">
        <f t="shared" si="112"/>
        <v>3.0450672418124922E-3</v>
      </c>
    </row>
    <row r="1176" spans="1:13" ht="16" customHeight="1" x14ac:dyDescent="0.35">
      <c r="A1176" s="23">
        <v>40253</v>
      </c>
      <c r="B1176" s="1">
        <v>1173</v>
      </c>
      <c r="C1176" s="18">
        <v>1159.46</v>
      </c>
      <c r="D1176" s="1">
        <f t="shared" si="108"/>
        <v>7.7791588078330873E-3</v>
      </c>
      <c r="E1176" s="1">
        <f t="shared" si="113"/>
        <v>6.2958556349376673E-5</v>
      </c>
      <c r="F1176" s="1"/>
      <c r="G1176" s="1"/>
      <c r="H1176" s="1">
        <f t="shared" si="109"/>
        <v>8.7118410727097473</v>
      </c>
      <c r="J1176" s="1">
        <f t="shared" si="110"/>
        <v>0.79346427991042345</v>
      </c>
      <c r="L1176" s="1">
        <f t="shared" si="111"/>
        <v>6.0515311757487101E-5</v>
      </c>
      <c r="M1176" s="1">
        <f t="shared" si="112"/>
        <v>0.96119281105603427</v>
      </c>
    </row>
    <row r="1177" spans="1:13" ht="16" customHeight="1" x14ac:dyDescent="0.35">
      <c r="A1177" s="23">
        <v>40254</v>
      </c>
      <c r="B1177" s="1">
        <v>1174</v>
      </c>
      <c r="C1177" s="18">
        <v>1166.21</v>
      </c>
      <c r="D1177" s="1">
        <f t="shared" si="108"/>
        <v>5.8216756076104395E-3</v>
      </c>
      <c r="E1177" s="1">
        <f t="shared" si="113"/>
        <v>6.280571417948399E-5</v>
      </c>
      <c r="F1177" s="1"/>
      <c r="G1177" s="1"/>
      <c r="H1177" s="1">
        <f t="shared" si="109"/>
        <v>9.1358335537304782</v>
      </c>
      <c r="J1177" s="1">
        <f t="shared" si="110"/>
        <v>0.79250056264638691</v>
      </c>
      <c r="L1177" s="1">
        <f t="shared" si="111"/>
        <v>3.3891906880246379E-5</v>
      </c>
      <c r="M1177" s="1">
        <f t="shared" si="112"/>
        <v>0.53963094477982154</v>
      </c>
    </row>
    <row r="1178" spans="1:13" ht="16" customHeight="1" x14ac:dyDescent="0.35">
      <c r="A1178" s="23">
        <v>40255</v>
      </c>
      <c r="B1178" s="1">
        <v>1175</v>
      </c>
      <c r="C1178" s="18">
        <v>1165.83</v>
      </c>
      <c r="D1178" s="1">
        <f t="shared" si="108"/>
        <v>-3.2584182951621846E-4</v>
      </c>
      <c r="E1178" s="1">
        <f t="shared" si="113"/>
        <v>6.0996951740330613E-5</v>
      </c>
      <c r="F1178" s="1"/>
      <c r="G1178" s="1"/>
      <c r="H1178" s="1">
        <f t="shared" si="109"/>
        <v>9.7029460402186931</v>
      </c>
      <c r="J1178" s="1">
        <f t="shared" si="110"/>
        <v>0.7810054528640028</v>
      </c>
      <c r="L1178" s="1">
        <f t="shared" si="111"/>
        <v>1.0617289786247637E-7</v>
      </c>
      <c r="M1178" s="1">
        <f t="shared" si="112"/>
        <v>1.7406262908753823E-3</v>
      </c>
    </row>
    <row r="1179" spans="1:13" ht="16" customHeight="1" x14ac:dyDescent="0.35">
      <c r="A1179" s="23">
        <v>40256</v>
      </c>
      <c r="B1179" s="1">
        <v>1176</v>
      </c>
      <c r="C1179" s="18">
        <v>1159.9000000000001</v>
      </c>
      <c r="D1179" s="1">
        <f t="shared" si="108"/>
        <v>-5.0865048935092054E-3</v>
      </c>
      <c r="E1179" s="1">
        <f t="shared" si="113"/>
        <v>5.7187804348525326E-5</v>
      </c>
      <c r="F1179" s="1"/>
      <c r="G1179" s="1"/>
      <c r="H1179" s="1">
        <f t="shared" si="109"/>
        <v>9.3167564400556806</v>
      </c>
      <c r="J1179" s="1">
        <f t="shared" si="110"/>
        <v>0.75622618540040865</v>
      </c>
      <c r="L1179" s="1">
        <f t="shared" si="111"/>
        <v>2.5872532031693094E-5</v>
      </c>
      <c r="M1179" s="1">
        <f t="shared" si="112"/>
        <v>0.45241345294558866</v>
      </c>
    </row>
    <row r="1180" spans="1:13" ht="16" customHeight="1" x14ac:dyDescent="0.35">
      <c r="A1180" s="23">
        <v>40259</v>
      </c>
      <c r="B1180" s="1">
        <v>1177</v>
      </c>
      <c r="C1180" s="18">
        <v>1165.81</v>
      </c>
      <c r="D1180" s="1">
        <f t="shared" si="108"/>
        <v>5.0952668333475769E-3</v>
      </c>
      <c r="E1180" s="1">
        <f t="shared" si="113"/>
        <v>5.5228813346325512E-5</v>
      </c>
      <c r="F1180" s="1"/>
      <c r="G1180" s="1"/>
      <c r="H1180" s="1">
        <f t="shared" si="109"/>
        <v>9.3339496795536725</v>
      </c>
      <c r="J1180" s="1">
        <f t="shared" si="110"/>
        <v>0.74316090684538505</v>
      </c>
      <c r="L1180" s="1">
        <f t="shared" si="111"/>
        <v>2.5961744103011844E-5</v>
      </c>
      <c r="M1180" s="1">
        <f t="shared" si="112"/>
        <v>0.47007608040050586</v>
      </c>
    </row>
    <row r="1181" spans="1:13" ht="16" customHeight="1" x14ac:dyDescent="0.35">
      <c r="A1181" s="23">
        <v>40260</v>
      </c>
      <c r="B1181" s="1">
        <v>1178</v>
      </c>
      <c r="C1181" s="18">
        <v>1174.17</v>
      </c>
      <c r="D1181" s="1">
        <f t="shared" si="108"/>
        <v>7.1709798337637586E-3</v>
      </c>
      <c r="E1181" s="1">
        <f t="shared" si="113"/>
        <v>5.3397951882681371E-5</v>
      </c>
      <c r="F1181" s="1"/>
      <c r="G1181" s="1"/>
      <c r="H1181" s="1">
        <f t="shared" si="109"/>
        <v>8.8747246062977201</v>
      </c>
      <c r="J1181" s="1">
        <f t="shared" si="110"/>
        <v>0.73073902237858746</v>
      </c>
      <c r="L1181" s="1">
        <f t="shared" si="111"/>
        <v>5.1422951776246504E-5</v>
      </c>
      <c r="M1181" s="1">
        <f t="shared" si="112"/>
        <v>0.96301356069285082</v>
      </c>
    </row>
    <row r="1182" spans="1:13" ht="16" customHeight="1" x14ac:dyDescent="0.35">
      <c r="A1182" s="23">
        <v>40261</v>
      </c>
      <c r="B1182" s="1">
        <v>1179</v>
      </c>
      <c r="C1182" s="18">
        <v>1167.72</v>
      </c>
      <c r="D1182" s="1">
        <f t="shared" si="108"/>
        <v>-5.4932420347990878E-3</v>
      </c>
      <c r="E1182" s="1">
        <f t="shared" si="113"/>
        <v>5.3274401705671736E-5</v>
      </c>
      <c r="F1182" s="1"/>
      <c r="G1182" s="1"/>
      <c r="H1182" s="1">
        <f t="shared" si="109"/>
        <v>9.2736342079230933</v>
      </c>
      <c r="J1182" s="1">
        <f t="shared" si="110"/>
        <v>0.72989315454847037</v>
      </c>
      <c r="L1182" s="1">
        <f t="shared" si="111"/>
        <v>3.0175708052883623E-5</v>
      </c>
      <c r="M1182" s="1">
        <f t="shared" si="112"/>
        <v>0.56642040242135716</v>
      </c>
    </row>
    <row r="1183" spans="1:13" ht="16" customHeight="1" x14ac:dyDescent="0.35">
      <c r="A1183" s="23">
        <v>40262</v>
      </c>
      <c r="B1183" s="1">
        <v>1180</v>
      </c>
      <c r="C1183" s="18">
        <v>1165.73</v>
      </c>
      <c r="D1183" s="1">
        <f t="shared" si="108"/>
        <v>-1.7041756585482899E-3</v>
      </c>
      <c r="E1183" s="1">
        <f t="shared" si="113"/>
        <v>5.1829415611648227E-5</v>
      </c>
      <c r="F1183" s="1"/>
      <c r="G1183" s="1"/>
      <c r="H1183" s="1">
        <f t="shared" si="109"/>
        <v>9.8115186005799906</v>
      </c>
      <c r="J1183" s="1">
        <f t="shared" si="110"/>
        <v>0.71992649355089178</v>
      </c>
      <c r="L1183" s="1">
        <f t="shared" si="111"/>
        <v>2.9042146751884979E-6</v>
      </c>
      <c r="M1183" s="1">
        <f t="shared" si="112"/>
        <v>5.6034100344666049E-2</v>
      </c>
    </row>
    <row r="1184" spans="1:13" ht="16" customHeight="1" x14ac:dyDescent="0.35">
      <c r="A1184" s="23">
        <v>40263</v>
      </c>
      <c r="B1184" s="1">
        <v>1181</v>
      </c>
      <c r="C1184" s="18">
        <v>1166.5899999999999</v>
      </c>
      <c r="D1184" s="1">
        <f t="shared" si="108"/>
        <v>7.3773515307995843E-4</v>
      </c>
      <c r="E1184" s="1">
        <f t="shared" si="113"/>
        <v>4.8768799454597423E-5</v>
      </c>
      <c r="F1184" s="1"/>
      <c r="G1184" s="1"/>
      <c r="H1184" s="1">
        <f t="shared" si="109"/>
        <v>9.917259941290629</v>
      </c>
      <c r="J1184" s="1">
        <f t="shared" si="110"/>
        <v>0.69834661490263861</v>
      </c>
      <c r="L1184" s="1">
        <f t="shared" si="111"/>
        <v>5.4425315608990972E-7</v>
      </c>
      <c r="M1184" s="1">
        <f t="shared" si="112"/>
        <v>1.1159863727968048E-2</v>
      </c>
    </row>
    <row r="1185" spans="1:13" ht="16" customHeight="1" x14ac:dyDescent="0.35">
      <c r="A1185" s="23">
        <v>40266</v>
      </c>
      <c r="B1185" s="1">
        <v>1182</v>
      </c>
      <c r="C1185" s="18">
        <v>1173.22</v>
      </c>
      <c r="D1185" s="1">
        <f t="shared" si="108"/>
        <v>5.6832306122974732E-3</v>
      </c>
      <c r="E1185" s="1">
        <f t="shared" si="113"/>
        <v>4.5752014183560032E-5</v>
      </c>
      <c r="F1185" s="1"/>
      <c r="G1185" s="1"/>
      <c r="H1185" s="1">
        <f t="shared" si="109"/>
        <v>9.2863143422438696</v>
      </c>
      <c r="J1185" s="1">
        <f t="shared" si="110"/>
        <v>0.67640235203287125</v>
      </c>
      <c r="L1185" s="1">
        <f t="shared" si="111"/>
        <v>3.229911019255511E-5</v>
      </c>
      <c r="M1185" s="1">
        <f t="shared" si="112"/>
        <v>0.70596039909781882</v>
      </c>
    </row>
    <row r="1186" spans="1:13" ht="16" customHeight="1" x14ac:dyDescent="0.35">
      <c r="A1186" s="23">
        <v>40267</v>
      </c>
      <c r="B1186" s="1">
        <v>1183</v>
      </c>
      <c r="C1186" s="18">
        <v>1173.27</v>
      </c>
      <c r="D1186" s="1">
        <f t="shared" si="108"/>
        <v>4.2617752851088906E-5</v>
      </c>
      <c r="E1186" s="1">
        <f t="shared" si="113"/>
        <v>4.4910440219099538E-5</v>
      </c>
      <c r="F1186" s="1"/>
      <c r="G1186" s="1"/>
      <c r="H1186" s="1">
        <f t="shared" si="109"/>
        <v>10.010799826553859</v>
      </c>
      <c r="J1186" s="1">
        <f t="shared" si="110"/>
        <v>0.67015252158817951</v>
      </c>
      <c r="L1186" s="1">
        <f t="shared" si="111"/>
        <v>1.8162728580764966E-9</v>
      </c>
      <c r="M1186" s="1">
        <f t="shared" si="112"/>
        <v>4.0442107652823034E-5</v>
      </c>
    </row>
    <row r="1187" spans="1:13" ht="16" customHeight="1" x14ac:dyDescent="0.35">
      <c r="A1187" s="23">
        <v>40268</v>
      </c>
      <c r="B1187" s="1">
        <v>1184</v>
      </c>
      <c r="C1187" s="18">
        <v>1169.43</v>
      </c>
      <c r="D1187" s="1">
        <f t="shared" si="108"/>
        <v>-3.2729039351555209E-3</v>
      </c>
      <c r="E1187" s="1">
        <f t="shared" si="113"/>
        <v>4.210108926274287E-5</v>
      </c>
      <c r="F1187" s="1"/>
      <c r="G1187" s="1"/>
      <c r="H1187" s="1">
        <f t="shared" si="109"/>
        <v>9.8210040934473604</v>
      </c>
      <c r="J1187" s="1">
        <f t="shared" si="110"/>
        <v>0.64885352170380384</v>
      </c>
      <c r="L1187" s="1">
        <f t="shared" si="111"/>
        <v>1.0711900168756495E-5</v>
      </c>
      <c r="M1187" s="1">
        <f t="shared" si="112"/>
        <v>0.25443285093898826</v>
      </c>
    </row>
    <row r="1188" spans="1:13" ht="16" customHeight="1" x14ac:dyDescent="0.35">
      <c r="A1188" s="23">
        <v>40269</v>
      </c>
      <c r="B1188" s="1">
        <v>1185</v>
      </c>
      <c r="C1188" s="18">
        <v>1178.0999999999999</v>
      </c>
      <c r="D1188" s="1">
        <f t="shared" si="108"/>
        <v>7.4138682948101595E-3</v>
      </c>
      <c r="E1188" s="1">
        <f t="shared" si="113"/>
        <v>4.0137474245145987E-5</v>
      </c>
      <c r="F1188" s="1"/>
      <c r="G1188" s="1"/>
      <c r="H1188" s="1">
        <f t="shared" si="109"/>
        <v>8.7537705952191605</v>
      </c>
      <c r="J1188" s="1">
        <f t="shared" si="110"/>
        <v>0.63354142915160638</v>
      </c>
      <c r="L1188" s="1">
        <f t="shared" si="111"/>
        <v>5.4965443092791299E-5</v>
      </c>
      <c r="M1188" s="1">
        <f t="shared" si="112"/>
        <v>1.3694295449953113</v>
      </c>
    </row>
    <row r="1189" spans="1:13" ht="16" customHeight="1" x14ac:dyDescent="0.35">
      <c r="A1189" s="23">
        <v>40273</v>
      </c>
      <c r="B1189" s="1">
        <v>1186</v>
      </c>
      <c r="C1189" s="18">
        <v>1187.44</v>
      </c>
      <c r="D1189" s="1">
        <f t="shared" si="108"/>
        <v>7.9280196927256994E-3</v>
      </c>
      <c r="E1189" s="1">
        <f t="shared" si="113"/>
        <v>4.1065068208230345E-5</v>
      </c>
      <c r="F1189" s="1"/>
      <c r="G1189" s="1"/>
      <c r="H1189" s="1">
        <f t="shared" si="109"/>
        <v>8.5697696965383248</v>
      </c>
      <c r="J1189" s="1">
        <f t="shared" si="110"/>
        <v>0.64082031965466224</v>
      </c>
      <c r="L1189" s="1">
        <f t="shared" si="111"/>
        <v>6.2853496248246491E-5</v>
      </c>
      <c r="M1189" s="1">
        <f t="shared" si="112"/>
        <v>1.5305830232530642</v>
      </c>
    </row>
    <row r="1190" spans="1:13" ht="16" customHeight="1" x14ac:dyDescent="0.35">
      <c r="A1190" s="23">
        <v>40274</v>
      </c>
      <c r="B1190" s="1">
        <v>1187</v>
      </c>
      <c r="C1190" s="18">
        <v>1189.44</v>
      </c>
      <c r="D1190" s="1">
        <f t="shared" si="108"/>
        <v>1.6842956275685507E-3</v>
      </c>
      <c r="E1190" s="1">
        <f t="shared" si="113"/>
        <v>4.2428087953057117E-5</v>
      </c>
      <c r="F1190" s="1"/>
      <c r="G1190" s="1"/>
      <c r="H1190" s="1">
        <f t="shared" si="109"/>
        <v>10.000837375407421</v>
      </c>
      <c r="J1190" s="1">
        <f t="shared" si="110"/>
        <v>0.65136846679170091</v>
      </c>
      <c r="L1190" s="1">
        <f t="shared" si="111"/>
        <v>2.8368517610465378E-6</v>
      </c>
      <c r="M1190" s="1">
        <f t="shared" si="112"/>
        <v>6.6862587920182986E-2</v>
      </c>
    </row>
    <row r="1191" spans="1:13" ht="16" customHeight="1" x14ac:dyDescent="0.35">
      <c r="A1191" s="23">
        <v>40275</v>
      </c>
      <c r="B1191" s="1">
        <v>1188</v>
      </c>
      <c r="C1191" s="18">
        <v>1182.45</v>
      </c>
      <c r="D1191" s="1">
        <f t="shared" si="108"/>
        <v>-5.8767150928167953E-3</v>
      </c>
      <c r="E1191" s="1">
        <f t="shared" si="113"/>
        <v>3.9951377079161004E-5</v>
      </c>
      <c r="F1191" s="1"/>
      <c r="G1191" s="1"/>
      <c r="H1191" s="1">
        <f t="shared" si="109"/>
        <v>9.263402112836971</v>
      </c>
      <c r="J1191" s="1">
        <f t="shared" si="110"/>
        <v>0.63207101720582792</v>
      </c>
      <c r="L1191" s="1">
        <f t="shared" si="111"/>
        <v>3.4535780282140713E-5</v>
      </c>
      <c r="M1191" s="1">
        <f t="shared" si="112"/>
        <v>0.86444530344249093</v>
      </c>
    </row>
    <row r="1192" spans="1:13" ht="16" customHeight="1" x14ac:dyDescent="0.35">
      <c r="A1192" s="23">
        <v>40276</v>
      </c>
      <c r="B1192" s="1">
        <v>1189</v>
      </c>
      <c r="C1192" s="18">
        <v>1186.44</v>
      </c>
      <c r="D1192" s="1">
        <f t="shared" si="108"/>
        <v>3.3743498668019865E-3</v>
      </c>
      <c r="E1192" s="1">
        <f t="shared" si="113"/>
        <v>3.9612593328869224E-5</v>
      </c>
      <c r="F1192" s="1"/>
      <c r="G1192" s="1"/>
      <c r="H1192" s="1">
        <f t="shared" si="109"/>
        <v>9.8489236486389551</v>
      </c>
      <c r="J1192" s="1">
        <f t="shared" si="110"/>
        <v>0.62938536151446378</v>
      </c>
      <c r="L1192" s="1">
        <f t="shared" si="111"/>
        <v>1.1386237023586584E-5</v>
      </c>
      <c r="M1192" s="1">
        <f t="shared" si="112"/>
        <v>0.28743982826512948</v>
      </c>
    </row>
    <row r="1193" spans="1:13" ht="16" customHeight="1" x14ac:dyDescent="0.35">
      <c r="A1193" s="23">
        <v>40277</v>
      </c>
      <c r="B1193" s="1">
        <v>1190</v>
      </c>
      <c r="C1193" s="18">
        <v>1194.3699999999999</v>
      </c>
      <c r="D1193" s="1">
        <f t="shared" si="108"/>
        <v>6.6838609622061262E-3</v>
      </c>
      <c r="E1193" s="1">
        <f t="shared" si="113"/>
        <v>3.7846835794734261E-5</v>
      </c>
      <c r="F1193" s="1"/>
      <c r="G1193" s="1"/>
      <c r="H1193" s="1">
        <f t="shared" si="109"/>
        <v>9.0015739501181855</v>
      </c>
      <c r="J1193" s="1">
        <f t="shared" si="110"/>
        <v>0.61519782017440749</v>
      </c>
      <c r="L1193" s="1">
        <f t="shared" si="111"/>
        <v>4.4673997362103005E-5</v>
      </c>
      <c r="M1193" s="1">
        <f t="shared" si="112"/>
        <v>1.1803892300111025</v>
      </c>
    </row>
    <row r="1194" spans="1:13" ht="16" customHeight="1" x14ac:dyDescent="0.35">
      <c r="A1194" s="23">
        <v>40280</v>
      </c>
      <c r="B1194" s="1">
        <v>1191</v>
      </c>
      <c r="C1194" s="18">
        <v>1196.48</v>
      </c>
      <c r="D1194" s="1">
        <f t="shared" si="108"/>
        <v>1.7666217336337379E-3</v>
      </c>
      <c r="E1194" s="1">
        <f t="shared" si="113"/>
        <v>3.827392287051392E-5</v>
      </c>
      <c r="F1194" s="1"/>
      <c r="G1194" s="1"/>
      <c r="H1194" s="1">
        <f t="shared" si="109"/>
        <v>10.089199232698421</v>
      </c>
      <c r="J1194" s="1">
        <f t="shared" si="110"/>
        <v>0.61865921855666162</v>
      </c>
      <c r="L1194" s="1">
        <f t="shared" si="111"/>
        <v>3.1209523497470734E-6</v>
      </c>
      <c r="M1194" s="1">
        <f t="shared" si="112"/>
        <v>8.1542525972728097E-2</v>
      </c>
    </row>
    <row r="1195" spans="1:13" ht="16" customHeight="1" x14ac:dyDescent="0.35">
      <c r="A1195" s="23">
        <v>40281</v>
      </c>
      <c r="B1195" s="1">
        <v>1192</v>
      </c>
      <c r="C1195" s="18">
        <v>1197.3</v>
      </c>
      <c r="D1195" s="1">
        <f t="shared" si="108"/>
        <v>6.8534367477929954E-4</v>
      </c>
      <c r="E1195" s="1">
        <f t="shared" si="113"/>
        <v>3.607485679648964E-5</v>
      </c>
      <c r="F1195" s="1"/>
      <c r="G1195" s="1"/>
      <c r="H1195" s="1">
        <f t="shared" si="109"/>
        <v>10.216894386408143</v>
      </c>
      <c r="J1195" s="1">
        <f t="shared" si="110"/>
        <v>0.60062348269518773</v>
      </c>
      <c r="L1195" s="1">
        <f t="shared" si="111"/>
        <v>4.696959525599943E-7</v>
      </c>
      <c r="M1195" s="1">
        <f t="shared" si="112"/>
        <v>1.3020036509353499E-2</v>
      </c>
    </row>
    <row r="1196" spans="1:13" ht="16" customHeight="1" x14ac:dyDescent="0.35">
      <c r="A1196" s="23">
        <v>40282</v>
      </c>
      <c r="B1196" s="1">
        <v>1193</v>
      </c>
      <c r="C1196" s="18">
        <v>1210.6500000000001</v>
      </c>
      <c r="D1196" s="1">
        <f t="shared" si="108"/>
        <v>1.1150087697319082E-2</v>
      </c>
      <c r="E1196" s="1">
        <f t="shared" si="113"/>
        <v>3.3847503030587883E-5</v>
      </c>
      <c r="F1196" s="1"/>
      <c r="G1196" s="1"/>
      <c r="H1196" s="1">
        <f t="shared" si="109"/>
        <v>6.6205691906545781</v>
      </c>
      <c r="J1196" s="1">
        <f t="shared" si="110"/>
        <v>0.58178606919200015</v>
      </c>
      <c r="L1196" s="1">
        <f t="shared" si="111"/>
        <v>1.2432445565790636E-4</v>
      </c>
      <c r="M1196" s="1">
        <f t="shared" si="112"/>
        <v>3.6730761363860349</v>
      </c>
    </row>
    <row r="1197" spans="1:13" ht="16" customHeight="1" x14ac:dyDescent="0.35">
      <c r="A1197" s="23">
        <v>40283</v>
      </c>
      <c r="B1197" s="1">
        <v>1194</v>
      </c>
      <c r="C1197" s="18">
        <v>1211.67</v>
      </c>
      <c r="D1197" s="1">
        <f t="shared" si="108"/>
        <v>8.4252261182008153E-4</v>
      </c>
      <c r="E1197" s="1">
        <f t="shared" si="113"/>
        <v>3.9507474124248325E-5</v>
      </c>
      <c r="F1197" s="1"/>
      <c r="G1197" s="1"/>
      <c r="H1197" s="1">
        <f t="shared" si="109"/>
        <v>10.121053342297994</v>
      </c>
      <c r="J1197" s="1">
        <f t="shared" si="110"/>
        <v>0.62854971262620363</v>
      </c>
      <c r="L1197" s="1">
        <f t="shared" si="111"/>
        <v>7.0984435142813176E-7</v>
      </c>
      <c r="M1197" s="1">
        <f t="shared" si="112"/>
        <v>1.7967343323334706E-2</v>
      </c>
    </row>
    <row r="1198" spans="1:13" ht="16" customHeight="1" x14ac:dyDescent="0.35">
      <c r="A1198" s="23">
        <v>40284</v>
      </c>
      <c r="B1198" s="1">
        <v>1195</v>
      </c>
      <c r="C1198" s="18">
        <v>1192.1300000000001</v>
      </c>
      <c r="D1198" s="1">
        <f t="shared" si="108"/>
        <v>-1.6126503090775509E-2</v>
      </c>
      <c r="E1198" s="1">
        <f t="shared" si="113"/>
        <v>3.7080408925432176E-5</v>
      </c>
      <c r="F1198" s="1"/>
      <c r="G1198" s="1"/>
      <c r="H1198" s="1">
        <f t="shared" si="109"/>
        <v>3.1889041534521878</v>
      </c>
      <c r="J1198" s="1">
        <f t="shared" si="110"/>
        <v>0.60893685161461675</v>
      </c>
      <c r="L1198" s="1">
        <f t="shared" si="111"/>
        <v>2.6006410193679202E-4</v>
      </c>
      <c r="M1198" s="1">
        <f t="shared" si="112"/>
        <v>7.0135176356812776</v>
      </c>
    </row>
    <row r="1199" spans="1:13" ht="16" customHeight="1" x14ac:dyDescent="0.35">
      <c r="A1199" s="23">
        <v>40287</v>
      </c>
      <c r="B1199" s="1">
        <v>1196</v>
      </c>
      <c r="C1199" s="18">
        <v>1197.52</v>
      </c>
      <c r="D1199" s="1">
        <f t="shared" si="108"/>
        <v>4.5213189836677816E-3</v>
      </c>
      <c r="E1199" s="1">
        <f t="shared" si="113"/>
        <v>5.1029610574614152E-5</v>
      </c>
      <c r="F1199" s="1"/>
      <c r="G1199" s="1"/>
      <c r="H1199" s="1">
        <f t="shared" si="109"/>
        <v>9.4825071719620819</v>
      </c>
      <c r="J1199" s="1">
        <f t="shared" si="110"/>
        <v>0.71435012826074407</v>
      </c>
      <c r="L1199" s="1">
        <f t="shared" si="111"/>
        <v>2.0442325352074663E-5</v>
      </c>
      <c r="M1199" s="1">
        <f t="shared" si="112"/>
        <v>0.40059732225830791</v>
      </c>
    </row>
    <row r="1200" spans="1:13" ht="16" customHeight="1" x14ac:dyDescent="0.35">
      <c r="A1200" s="23">
        <v>40288</v>
      </c>
      <c r="B1200" s="1">
        <v>1197</v>
      </c>
      <c r="C1200" s="18">
        <v>1207.17</v>
      </c>
      <c r="D1200" s="1">
        <f t="shared" si="108"/>
        <v>8.0583205290935354E-3</v>
      </c>
      <c r="E1200" s="1">
        <f t="shared" si="113"/>
        <v>4.9116160296218636E-5</v>
      </c>
      <c r="F1200" s="1"/>
      <c r="G1200" s="1"/>
      <c r="H1200" s="1">
        <f t="shared" si="109"/>
        <v>8.5992213430921058</v>
      </c>
      <c r="J1200" s="1">
        <f t="shared" si="110"/>
        <v>0.70082922524833846</v>
      </c>
      <c r="L1200" s="1">
        <f t="shared" si="111"/>
        <v>6.4936529749610311E-5</v>
      </c>
      <c r="M1200" s="1">
        <f t="shared" si="112"/>
        <v>1.3221011039539599</v>
      </c>
    </row>
    <row r="1201" spans="1:13" ht="16" customHeight="1" x14ac:dyDescent="0.35">
      <c r="A1201" s="23">
        <v>40289</v>
      </c>
      <c r="B1201" s="1">
        <v>1198</v>
      </c>
      <c r="C1201" s="18">
        <v>1205.94</v>
      </c>
      <c r="D1201" s="1">
        <f t="shared" si="108"/>
        <v>-1.0189120007952635E-3</v>
      </c>
      <c r="E1201" s="1">
        <f t="shared" si="113"/>
        <v>5.0105835911908955E-5</v>
      </c>
      <c r="F1201" s="1"/>
      <c r="G1201" s="1"/>
      <c r="H1201" s="1">
        <f t="shared" si="109"/>
        <v>9.8806532960088411</v>
      </c>
      <c r="J1201" s="1">
        <f t="shared" si="110"/>
        <v>0.70785475849152102</v>
      </c>
      <c r="L1201" s="1">
        <f t="shared" si="111"/>
        <v>1.038181665364607E-6</v>
      </c>
      <c r="M1201" s="1">
        <f t="shared" si="112"/>
        <v>2.0719775380852515E-2</v>
      </c>
    </row>
    <row r="1202" spans="1:13" ht="16" customHeight="1" x14ac:dyDescent="0.35">
      <c r="A1202" s="23">
        <v>40290</v>
      </c>
      <c r="B1202" s="1">
        <v>1199</v>
      </c>
      <c r="C1202" s="18">
        <v>1208.67</v>
      </c>
      <c r="D1202" s="1">
        <f t="shared" si="108"/>
        <v>2.2637942186178569E-3</v>
      </c>
      <c r="E1202" s="1">
        <f t="shared" si="113"/>
        <v>4.7036308296261663E-5</v>
      </c>
      <c r="F1202" s="1"/>
      <c r="G1202" s="1"/>
      <c r="H1202" s="1">
        <f t="shared" si="109"/>
        <v>9.8556373683364971</v>
      </c>
      <c r="J1202" s="1">
        <f t="shared" si="110"/>
        <v>0.68583021438444702</v>
      </c>
      <c r="L1202" s="1">
        <f t="shared" si="111"/>
        <v>5.1247642642476331E-6</v>
      </c>
      <c r="M1202" s="1">
        <f t="shared" si="112"/>
        <v>0.10895336921360679</v>
      </c>
    </row>
    <row r="1203" spans="1:13" ht="16" customHeight="1" x14ac:dyDescent="0.35">
      <c r="A1203" s="23">
        <v>40291</v>
      </c>
      <c r="B1203" s="1">
        <v>1200</v>
      </c>
      <c r="C1203" s="18">
        <v>1217.28</v>
      </c>
      <c r="D1203" s="1">
        <f t="shared" si="108"/>
        <v>7.1235324778474683E-3</v>
      </c>
      <c r="E1203" s="1">
        <f t="shared" si="113"/>
        <v>4.4414445812795892E-5</v>
      </c>
      <c r="F1203" s="1"/>
      <c r="G1203" s="1"/>
      <c r="H1203" s="1">
        <f t="shared" si="109"/>
        <v>8.8794185279098379</v>
      </c>
      <c r="J1203" s="1">
        <f t="shared" si="110"/>
        <v>0.6664416389511979</v>
      </c>
      <c r="L1203" s="1">
        <f t="shared" si="111"/>
        <v>5.0744714962947692E-5</v>
      </c>
      <c r="M1203" s="1">
        <f t="shared" si="112"/>
        <v>1.142527257389037</v>
      </c>
    </row>
    <row r="1204" spans="1:13" ht="16" customHeight="1" x14ac:dyDescent="0.35">
      <c r="A1204" s="23">
        <v>40294</v>
      </c>
      <c r="B1204" s="1">
        <v>1201</v>
      </c>
      <c r="C1204" s="18">
        <v>1212.05</v>
      </c>
      <c r="D1204" s="1">
        <f t="shared" si="108"/>
        <v>-4.2964642481598467E-3</v>
      </c>
      <c r="E1204" s="1">
        <f t="shared" si="113"/>
        <v>4.481044876564216E-5</v>
      </c>
      <c r="F1204" s="1"/>
      <c r="G1204" s="1"/>
      <c r="H1204" s="1">
        <f t="shared" si="109"/>
        <v>9.6011205384565876</v>
      </c>
      <c r="J1204" s="1">
        <f t="shared" si="110"/>
        <v>0.66940607082429537</v>
      </c>
      <c r="L1204" s="1">
        <f t="shared" si="111"/>
        <v>1.8459605035715756E-5</v>
      </c>
      <c r="M1204" s="1">
        <f t="shared" si="112"/>
        <v>0.41194867590501399</v>
      </c>
    </row>
    <row r="1205" spans="1:13" ht="16" customHeight="1" x14ac:dyDescent="0.35">
      <c r="A1205" s="23">
        <v>40295</v>
      </c>
      <c r="B1205" s="1">
        <v>1202</v>
      </c>
      <c r="C1205" s="18">
        <v>1183.71</v>
      </c>
      <c r="D1205" s="1">
        <f t="shared" si="108"/>
        <v>-2.3381873685078932E-2</v>
      </c>
      <c r="E1205" s="1">
        <f t="shared" si="113"/>
        <v>4.3162017762231963E-5</v>
      </c>
      <c r="F1205" s="1"/>
      <c r="G1205" s="1"/>
      <c r="H1205" s="1">
        <f t="shared" si="109"/>
        <v>-2.6159577237562512</v>
      </c>
      <c r="J1205" s="1">
        <f t="shared" si="110"/>
        <v>0.65697806479540821</v>
      </c>
      <c r="L1205" s="1">
        <f t="shared" si="111"/>
        <v>5.4671201702498665E-4</v>
      </c>
      <c r="M1205" s="1">
        <f t="shared" si="112"/>
        <v>12.666507391676571</v>
      </c>
    </row>
    <row r="1206" spans="1:13" ht="16" customHeight="1" x14ac:dyDescent="0.35">
      <c r="A1206" s="23">
        <v>40296</v>
      </c>
      <c r="B1206" s="1">
        <v>1203</v>
      </c>
      <c r="C1206" s="18">
        <v>1191.3599999999999</v>
      </c>
      <c r="D1206" s="1">
        <f t="shared" si="108"/>
        <v>6.4627315812148785E-3</v>
      </c>
      <c r="E1206" s="1">
        <f t="shared" si="113"/>
        <v>7.4662619377094261E-5</v>
      </c>
      <c r="F1206" s="1"/>
      <c r="G1206" s="1"/>
      <c r="H1206" s="1">
        <f t="shared" si="109"/>
        <v>8.9431225602302842</v>
      </c>
      <c r="J1206" s="1">
        <f t="shared" si="110"/>
        <v>0.86407534033262556</v>
      </c>
      <c r="L1206" s="1">
        <f t="shared" si="111"/>
        <v>4.1766899490832166E-5</v>
      </c>
      <c r="M1206" s="1">
        <f t="shared" si="112"/>
        <v>0.55940844078724927</v>
      </c>
    </row>
    <row r="1207" spans="1:13" ht="16" customHeight="1" x14ac:dyDescent="0.35">
      <c r="A1207" s="23">
        <v>40297</v>
      </c>
      <c r="B1207" s="1">
        <v>1204</v>
      </c>
      <c r="C1207" s="18">
        <v>1206.78</v>
      </c>
      <c r="D1207" s="1">
        <f t="shared" si="108"/>
        <v>1.2943190975020207E-2</v>
      </c>
      <c r="E1207" s="1">
        <f t="shared" si="113"/>
        <v>7.2604760239990913E-5</v>
      </c>
      <c r="F1207" s="1"/>
      <c r="G1207" s="1"/>
      <c r="H1207" s="1">
        <f t="shared" si="109"/>
        <v>7.2231080458415402</v>
      </c>
      <c r="J1207" s="1">
        <f t="shared" si="110"/>
        <v>0.85208426954140459</v>
      </c>
      <c r="L1207" s="1">
        <f t="shared" si="111"/>
        <v>1.6752619261584453E-4</v>
      </c>
      <c r="M1207" s="1">
        <f t="shared" si="112"/>
        <v>2.3073720243975218</v>
      </c>
    </row>
    <row r="1208" spans="1:13" ht="16" customHeight="1" x14ac:dyDescent="0.35">
      <c r="A1208" s="23">
        <v>40298</v>
      </c>
      <c r="B1208" s="1">
        <v>1205</v>
      </c>
      <c r="C1208" s="18">
        <v>1186.69</v>
      </c>
      <c r="D1208" s="1">
        <f t="shared" si="108"/>
        <v>-1.66476076832562E-2</v>
      </c>
      <c r="E1208" s="1">
        <f t="shared" si="113"/>
        <v>7.8542764867856315E-5</v>
      </c>
      <c r="F1208" s="1"/>
      <c r="G1208" s="1"/>
      <c r="H1208" s="1">
        <f t="shared" si="109"/>
        <v>5.9233075203592112</v>
      </c>
      <c r="J1208" s="1">
        <f t="shared" si="110"/>
        <v>0.88624356058510412</v>
      </c>
      <c r="L1208" s="1">
        <f t="shared" si="111"/>
        <v>2.7714284157561087E-4</v>
      </c>
      <c r="M1208" s="1">
        <f t="shared" si="112"/>
        <v>3.5285597857662352</v>
      </c>
    </row>
    <row r="1209" spans="1:13" ht="16" customHeight="1" x14ac:dyDescent="0.35">
      <c r="A1209" s="23">
        <v>40301</v>
      </c>
      <c r="B1209" s="1">
        <v>1206</v>
      </c>
      <c r="C1209" s="18">
        <v>1202.26</v>
      </c>
      <c r="D1209" s="1">
        <f t="shared" si="108"/>
        <v>1.3120528528933365E-2</v>
      </c>
      <c r="E1209" s="1">
        <f t="shared" si="113"/>
        <v>9.096659945471259E-5</v>
      </c>
      <c r="F1209" s="1"/>
      <c r="G1209" s="1"/>
      <c r="H1209" s="1">
        <f t="shared" si="109"/>
        <v>7.4125843423983024</v>
      </c>
      <c r="J1209" s="1">
        <f t="shared" si="110"/>
        <v>0.95376411892413204</v>
      </c>
      <c r="L1209" s="1">
        <f t="shared" si="111"/>
        <v>1.7214826887855433E-4</v>
      </c>
      <c r="M1209" s="1">
        <f t="shared" si="112"/>
        <v>1.8924338153836096</v>
      </c>
    </row>
    <row r="1210" spans="1:13" ht="16" customHeight="1" x14ac:dyDescent="0.35">
      <c r="A1210" s="23">
        <v>40302</v>
      </c>
      <c r="B1210" s="1">
        <v>1207</v>
      </c>
      <c r="C1210" s="18">
        <v>1173.5999999999999</v>
      </c>
      <c r="D1210" s="1">
        <f t="shared" si="108"/>
        <v>-2.3838437609169465E-2</v>
      </c>
      <c r="E1210" s="1">
        <f t="shared" si="113"/>
        <v>9.6045085068244461E-5</v>
      </c>
      <c r="F1210" s="1"/>
      <c r="G1210" s="1"/>
      <c r="H1210" s="1">
        <f t="shared" si="109"/>
        <v>3.3339808376776938</v>
      </c>
      <c r="J1210" s="1">
        <f t="shared" si="110"/>
        <v>0.98002594388232633</v>
      </c>
      <c r="L1210" s="1">
        <f t="shared" si="111"/>
        <v>5.6827110764626524E-4</v>
      </c>
      <c r="M1210" s="1">
        <f t="shared" si="112"/>
        <v>5.9167120029357294</v>
      </c>
    </row>
    <row r="1211" spans="1:13" ht="16" customHeight="1" x14ac:dyDescent="0.35">
      <c r="A1211" s="23">
        <v>40303</v>
      </c>
      <c r="B1211" s="1">
        <v>1208</v>
      </c>
      <c r="C1211" s="18">
        <v>1165.8699999999999</v>
      </c>
      <c r="D1211" s="1">
        <f t="shared" si="108"/>
        <v>-6.5865712338105138E-3</v>
      </c>
      <c r="E1211" s="1">
        <f t="shared" si="113"/>
        <v>1.2558615116134387E-4</v>
      </c>
      <c r="F1211" s="1"/>
      <c r="G1211" s="1"/>
      <c r="H1211" s="1">
        <f t="shared" si="109"/>
        <v>8.6370750634265221</v>
      </c>
      <c r="J1211" s="1">
        <f t="shared" si="110"/>
        <v>1.1206522706055786</v>
      </c>
      <c r="L1211" s="1">
        <f t="shared" si="111"/>
        <v>4.3382920618060151E-5</v>
      </c>
      <c r="M1211" s="1">
        <f t="shared" si="112"/>
        <v>0.34544350803716373</v>
      </c>
    </row>
    <row r="1212" spans="1:13" ht="16" customHeight="1" x14ac:dyDescent="0.35">
      <c r="A1212" s="23">
        <v>40304</v>
      </c>
      <c r="B1212" s="1">
        <v>1209</v>
      </c>
      <c r="C1212" s="18">
        <v>1128.1500000000001</v>
      </c>
      <c r="D1212" s="1">
        <f t="shared" si="108"/>
        <v>-3.2353521404616128E-2</v>
      </c>
      <c r="E1212" s="1">
        <f t="shared" si="113"/>
        <v>1.2044375969954294E-4</v>
      </c>
      <c r="F1212" s="1"/>
      <c r="G1212" s="1"/>
      <c r="H1212" s="1">
        <f t="shared" si="109"/>
        <v>0.33354656446212871</v>
      </c>
      <c r="J1212" s="1">
        <f t="shared" si="110"/>
        <v>1.0974687225590667</v>
      </c>
      <c r="L1212" s="1">
        <f t="shared" si="111"/>
        <v>1.046750347278954E-3</v>
      </c>
      <c r="M1212" s="1">
        <f t="shared" si="112"/>
        <v>8.6907810740063294</v>
      </c>
    </row>
    <row r="1213" spans="1:13" ht="16" customHeight="1" x14ac:dyDescent="0.35">
      <c r="A1213" s="23">
        <v>40305</v>
      </c>
      <c r="B1213" s="1">
        <v>1210</v>
      </c>
      <c r="C1213" s="18">
        <v>1110.8800000000001</v>
      </c>
      <c r="D1213" s="1">
        <f t="shared" si="108"/>
        <v>-1.5308248016664434E-2</v>
      </c>
      <c r="E1213" s="1">
        <f t="shared" si="113"/>
        <v>1.7839076562007266E-4</v>
      </c>
      <c r="F1213" s="1"/>
      <c r="G1213" s="1"/>
      <c r="H1213" s="1">
        <f t="shared" si="109"/>
        <v>7.3178873073566768</v>
      </c>
      <c r="J1213" s="1">
        <f t="shared" si="110"/>
        <v>1.3356300596350499</v>
      </c>
      <c r="L1213" s="1">
        <f t="shared" si="111"/>
        <v>2.3434245733971058E-4</v>
      </c>
      <c r="M1213" s="1">
        <f t="shared" si="112"/>
        <v>1.3136467940207226</v>
      </c>
    </row>
    <row r="1214" spans="1:13" ht="16" customHeight="1" x14ac:dyDescent="0.35">
      <c r="A1214" s="23">
        <v>40308</v>
      </c>
      <c r="B1214" s="1">
        <v>1211</v>
      </c>
      <c r="C1214" s="18">
        <v>1159.73</v>
      </c>
      <c r="D1214" s="1">
        <f t="shared" si="108"/>
        <v>4.3974146622497393E-2</v>
      </c>
      <c r="E1214" s="1">
        <f t="shared" si="113"/>
        <v>1.8189093830027998E-4</v>
      </c>
      <c r="F1214" s="1"/>
      <c r="G1214" s="1"/>
      <c r="H1214" s="1">
        <f t="shared" si="109"/>
        <v>-2.0191331483609058</v>
      </c>
      <c r="J1214" s="1">
        <f t="shared" si="110"/>
        <v>1.3486694861984532</v>
      </c>
      <c r="L1214" s="1">
        <f t="shared" si="111"/>
        <v>1.9337255711768988E-3</v>
      </c>
      <c r="M1214" s="1">
        <f t="shared" si="112"/>
        <v>10.631236438972849</v>
      </c>
    </row>
    <row r="1215" spans="1:13" ht="16" customHeight="1" x14ac:dyDescent="0.35">
      <c r="A1215" s="23">
        <v>40309</v>
      </c>
      <c r="B1215" s="1">
        <v>1212</v>
      </c>
      <c r="C1215" s="18">
        <v>1155.79</v>
      </c>
      <c r="D1215" s="1">
        <f t="shared" si="108"/>
        <v>-3.3973424848887713E-3</v>
      </c>
      <c r="E1215" s="1">
        <f t="shared" si="113"/>
        <v>2.9148054200628604E-4</v>
      </c>
      <c r="F1215" s="1"/>
      <c r="G1215" s="1"/>
      <c r="H1215" s="1">
        <f t="shared" si="109"/>
        <v>8.1009396849122517</v>
      </c>
      <c r="J1215" s="1">
        <f t="shared" si="110"/>
        <v>1.7072801234896577</v>
      </c>
      <c r="L1215" s="1">
        <f t="shared" si="111"/>
        <v>1.1541935959630212E-5</v>
      </c>
      <c r="M1215" s="1">
        <f t="shared" si="112"/>
        <v>3.9597620754325685E-2</v>
      </c>
    </row>
    <row r="1216" spans="1:13" ht="16" customHeight="1" x14ac:dyDescent="0.35">
      <c r="A1216" s="23">
        <v>40310</v>
      </c>
      <c r="B1216" s="1">
        <v>1213</v>
      </c>
      <c r="C1216" s="18">
        <v>1171.67</v>
      </c>
      <c r="D1216" s="1">
        <f t="shared" si="108"/>
        <v>1.3739520155045561E-2</v>
      </c>
      <c r="E1216" s="1">
        <f t="shared" si="113"/>
        <v>2.7396840911261843E-4</v>
      </c>
      <c r="F1216" s="1"/>
      <c r="G1216" s="1"/>
      <c r="H1216" s="1">
        <f t="shared" si="109"/>
        <v>7.5134605950889277</v>
      </c>
      <c r="J1216" s="1">
        <f t="shared" si="110"/>
        <v>1.6551991092089751</v>
      </c>
      <c r="L1216" s="1">
        <f t="shared" si="111"/>
        <v>1.887744140909032E-4</v>
      </c>
      <c r="M1216" s="1">
        <f t="shared" si="112"/>
        <v>0.68903715834370127</v>
      </c>
    </row>
    <row r="1217" spans="1:13" ht="16" customHeight="1" x14ac:dyDescent="0.35">
      <c r="A1217" s="23">
        <v>40311</v>
      </c>
      <c r="B1217" s="1">
        <v>1214</v>
      </c>
      <c r="C1217" s="18">
        <v>1157.44</v>
      </c>
      <c r="D1217" s="1">
        <f t="shared" si="108"/>
        <v>-1.214505790879686E-2</v>
      </c>
      <c r="E1217" s="1">
        <f t="shared" si="113"/>
        <v>2.6863892425294856E-4</v>
      </c>
      <c r="F1217" s="1"/>
      <c r="G1217" s="1"/>
      <c r="H1217" s="1">
        <f t="shared" si="109"/>
        <v>7.6730691771622501</v>
      </c>
      <c r="J1217" s="1">
        <f t="shared" si="110"/>
        <v>1.6390208182111312</v>
      </c>
      <c r="L1217" s="1">
        <f t="shared" si="111"/>
        <v>1.4750243160802914E-4</v>
      </c>
      <c r="M1217" s="1">
        <f t="shared" si="112"/>
        <v>0.54907319189955461</v>
      </c>
    </row>
    <row r="1218" spans="1:13" ht="16" customHeight="1" x14ac:dyDescent="0.35">
      <c r="A1218" s="23">
        <v>40312</v>
      </c>
      <c r="B1218" s="1">
        <v>1215</v>
      </c>
      <c r="C1218" s="18">
        <v>1135.68</v>
      </c>
      <c r="D1218" s="1">
        <f t="shared" si="108"/>
        <v>-1.8800110588885807E-2</v>
      </c>
      <c r="E1218" s="1">
        <f t="shared" si="113"/>
        <v>2.6106098283418949E-4</v>
      </c>
      <c r="F1218" s="1"/>
      <c r="G1218" s="1"/>
      <c r="H1218" s="1">
        <f t="shared" si="109"/>
        <v>6.8968806844375194</v>
      </c>
      <c r="J1218" s="1">
        <f t="shared" si="110"/>
        <v>1.615738168250628</v>
      </c>
      <c r="L1218" s="1">
        <f t="shared" si="111"/>
        <v>3.5344415815433621E-4</v>
      </c>
      <c r="M1218" s="1">
        <f t="shared" si="112"/>
        <v>1.3538758427904298</v>
      </c>
    </row>
    <row r="1219" spans="1:13" ht="16" customHeight="1" x14ac:dyDescent="0.35">
      <c r="A1219" s="23">
        <v>40315</v>
      </c>
      <c r="B1219" s="1">
        <v>1216</v>
      </c>
      <c r="C1219" s="18">
        <v>1136.94</v>
      </c>
      <c r="D1219" s="1">
        <f t="shared" si="108"/>
        <v>1.1094674556212938E-3</v>
      </c>
      <c r="E1219" s="1">
        <f t="shared" si="113"/>
        <v>2.6684020159287603E-4</v>
      </c>
      <c r="F1219" s="1"/>
      <c r="G1219" s="1"/>
      <c r="H1219" s="1">
        <f t="shared" si="109"/>
        <v>8.2242476339081989</v>
      </c>
      <c r="J1219" s="1">
        <f t="shared" si="110"/>
        <v>1.633524415467599</v>
      </c>
      <c r="L1219" s="1">
        <f t="shared" si="111"/>
        <v>1.2309180350827876E-6</v>
      </c>
      <c r="M1219" s="1">
        <f t="shared" si="112"/>
        <v>4.6129407328241575E-3</v>
      </c>
    </row>
    <row r="1220" spans="1:13" ht="16" customHeight="1" x14ac:dyDescent="0.35">
      <c r="A1220" s="23">
        <v>40316</v>
      </c>
      <c r="B1220" s="1">
        <v>1217</v>
      </c>
      <c r="C1220" s="18">
        <v>1120.8</v>
      </c>
      <c r="D1220" s="1">
        <f t="shared" ref="D1220:D1281" si="114">(C1220-C1219)/C1219</f>
        <v>-1.4195999788907154E-2</v>
      </c>
      <c r="E1220" s="1">
        <f t="shared" si="113"/>
        <v>2.5022446881795213E-4</v>
      </c>
      <c r="F1220" s="1"/>
      <c r="G1220" s="1"/>
      <c r="H1220" s="1">
        <f t="shared" si="109"/>
        <v>7.4877696606898647</v>
      </c>
      <c r="J1220" s="1">
        <f t="shared" si="110"/>
        <v>1.5818485035487821</v>
      </c>
      <c r="L1220" s="1">
        <f t="shared" si="111"/>
        <v>2.0152641000665197E-4</v>
      </c>
      <c r="M1220" s="1">
        <f t="shared" si="112"/>
        <v>0.80538250698923508</v>
      </c>
    </row>
    <row r="1221" spans="1:13" ht="16" customHeight="1" x14ac:dyDescent="0.35">
      <c r="A1221" s="23">
        <v>40317</v>
      </c>
      <c r="B1221" s="1">
        <v>1218</v>
      </c>
      <c r="C1221" s="18">
        <v>1115.05</v>
      </c>
      <c r="D1221" s="1">
        <f t="shared" si="114"/>
        <v>-5.1302640970735192E-3</v>
      </c>
      <c r="E1221" s="1">
        <f t="shared" si="113"/>
        <v>2.4717806200179115E-4</v>
      </c>
      <c r="F1221" s="1"/>
      <c r="G1221" s="1"/>
      <c r="H1221" s="1">
        <f t="shared" ref="H1221:H1281" si="115">-LN(E1221)-D1221*D1221/E1221</f>
        <v>8.1989212195166274</v>
      </c>
      <c r="J1221" s="1">
        <f t="shared" ref="J1221:J1281" si="116">SQRT(E1221)*100</f>
        <v>1.572189753184364</v>
      </c>
      <c r="L1221" s="1">
        <f t="shared" ref="L1221:L1281" si="117">D1221*D1221</f>
        <v>2.6319609705721572E-5</v>
      </c>
      <c r="M1221" s="1">
        <f t="shared" ref="M1221:M1281" si="118">L1221/E1221</f>
        <v>0.10648036274971219</v>
      </c>
    </row>
    <row r="1222" spans="1:13" ht="16" customHeight="1" x14ac:dyDescent="0.35">
      <c r="A1222" s="23">
        <v>40318</v>
      </c>
      <c r="B1222" s="1">
        <v>1219</v>
      </c>
      <c r="C1222" s="18">
        <v>1071.5899999999999</v>
      </c>
      <c r="D1222" s="1">
        <f t="shared" si="114"/>
        <v>-3.8975830680238591E-2</v>
      </c>
      <c r="E1222" s="1">
        <f t="shared" ref="E1222:E1281" si="119">$D$1283*E1221+(1-$D$1283)*D1221*D1221</f>
        <v>2.3336180913864047E-4</v>
      </c>
      <c r="F1222" s="1"/>
      <c r="G1222" s="1"/>
      <c r="H1222" s="1">
        <f t="shared" si="115"/>
        <v>1.8532204444532168</v>
      </c>
      <c r="J1222" s="1">
        <f t="shared" si="116"/>
        <v>1.5276184377606881</v>
      </c>
      <c r="L1222" s="1">
        <f t="shared" si="117"/>
        <v>1.5191153772146277E-3</v>
      </c>
      <c r="M1222" s="1">
        <f t="shared" si="118"/>
        <v>6.5097000354163344</v>
      </c>
    </row>
    <row r="1223" spans="1:13" ht="16" customHeight="1" x14ac:dyDescent="0.35">
      <c r="A1223" s="23">
        <v>40319</v>
      </c>
      <c r="B1223" s="1">
        <v>1220</v>
      </c>
      <c r="C1223" s="18">
        <v>1087.69</v>
      </c>
      <c r="D1223" s="1">
        <f t="shared" si="114"/>
        <v>1.5024402989949642E-2</v>
      </c>
      <c r="E1223" s="1">
        <f t="shared" si="119"/>
        <v>3.1379475717190075E-4</v>
      </c>
      <c r="F1223" s="1"/>
      <c r="G1223" s="1"/>
      <c r="H1223" s="1">
        <f t="shared" si="115"/>
        <v>7.3474073185739996</v>
      </c>
      <c r="J1223" s="1">
        <f t="shared" si="116"/>
        <v>1.7714252938577475</v>
      </c>
      <c r="L1223" s="1">
        <f t="shared" si="117"/>
        <v>2.2573268520440775E-4</v>
      </c>
      <c r="M1223" s="1">
        <f t="shared" si="118"/>
        <v>0.71936410677743901</v>
      </c>
    </row>
    <row r="1224" spans="1:13" ht="16" customHeight="1" x14ac:dyDescent="0.35">
      <c r="A1224" s="23">
        <v>40322</v>
      </c>
      <c r="B1224" s="1">
        <v>1221</v>
      </c>
      <c r="C1224" s="18">
        <v>1073.6500000000001</v>
      </c>
      <c r="D1224" s="1">
        <f t="shared" si="114"/>
        <v>-1.2908089621123631E-2</v>
      </c>
      <c r="E1224" s="1">
        <f t="shared" si="119"/>
        <v>3.0828585388426548E-4</v>
      </c>
      <c r="F1224" s="1"/>
      <c r="G1224" s="1"/>
      <c r="H1224" s="1">
        <f t="shared" si="115"/>
        <v>7.5440146581810881</v>
      </c>
      <c r="J1224" s="1">
        <f t="shared" si="116"/>
        <v>1.7558070904409331</v>
      </c>
      <c r="L1224" s="1">
        <f t="shared" si="117"/>
        <v>1.6661877766695961E-4</v>
      </c>
      <c r="M1224" s="1">
        <f t="shared" si="118"/>
        <v>0.54046845019853051</v>
      </c>
    </row>
    <row r="1225" spans="1:13" ht="16" customHeight="1" x14ac:dyDescent="0.35">
      <c r="A1225" s="23">
        <v>40323</v>
      </c>
      <c r="B1225" s="1">
        <v>1222</v>
      </c>
      <c r="C1225" s="18">
        <v>1074.03</v>
      </c>
      <c r="D1225" s="1">
        <f t="shared" si="114"/>
        <v>3.5393284589939155E-4</v>
      </c>
      <c r="E1225" s="1">
        <f t="shared" si="119"/>
        <v>2.9942357975776892E-4</v>
      </c>
      <c r="F1225" s="1"/>
      <c r="G1225" s="1"/>
      <c r="H1225" s="1">
        <f t="shared" si="115"/>
        <v>8.1132329669949854</v>
      </c>
      <c r="J1225" s="1">
        <f t="shared" si="116"/>
        <v>1.7303860255959331</v>
      </c>
      <c r="L1225" s="1">
        <f t="shared" si="117"/>
        <v>1.2526845940644244E-7</v>
      </c>
      <c r="M1225" s="1">
        <f t="shared" si="118"/>
        <v>4.1836537893169112E-4</v>
      </c>
    </row>
    <row r="1226" spans="1:13" ht="16" customHeight="1" x14ac:dyDescent="0.35">
      <c r="A1226" s="23">
        <v>40324</v>
      </c>
      <c r="B1226" s="1">
        <v>1223</v>
      </c>
      <c r="C1226" s="18">
        <v>1067.95</v>
      </c>
      <c r="D1226" s="1">
        <f t="shared" si="114"/>
        <v>-5.6609219481764264E-3</v>
      </c>
      <c r="E1226" s="1">
        <f t="shared" si="119"/>
        <v>2.8070036084799953E-4</v>
      </c>
      <c r="F1226" s="1"/>
      <c r="G1226" s="1"/>
      <c r="H1226" s="1">
        <f t="shared" si="115"/>
        <v>8.064058214407428</v>
      </c>
      <c r="J1226" s="1">
        <f t="shared" si="116"/>
        <v>1.6754114743787556</v>
      </c>
      <c r="L1226" s="1">
        <f t="shared" si="117"/>
        <v>3.2046037303345584E-5</v>
      </c>
      <c r="M1226" s="1">
        <f t="shared" si="118"/>
        <v>0.11416457466080228</v>
      </c>
    </row>
    <row r="1227" spans="1:13" ht="16" customHeight="1" x14ac:dyDescent="0.35">
      <c r="A1227" s="23">
        <v>40325</v>
      </c>
      <c r="B1227" s="1">
        <v>1224</v>
      </c>
      <c r="C1227" s="18">
        <v>1103.06</v>
      </c>
      <c r="D1227" s="1">
        <f t="shared" si="114"/>
        <v>3.2876070977105577E-2</v>
      </c>
      <c r="E1227" s="1">
        <f t="shared" si="119"/>
        <v>2.6514528032518922E-4</v>
      </c>
      <c r="F1227" s="1"/>
      <c r="G1227" s="1"/>
      <c r="H1227" s="1">
        <f t="shared" si="115"/>
        <v>4.1588408682657283</v>
      </c>
      <c r="J1227" s="1">
        <f t="shared" si="116"/>
        <v>1.6283282234401921</v>
      </c>
      <c r="L1227" s="1">
        <f t="shared" si="117"/>
        <v>1.0808360428916836E-3</v>
      </c>
      <c r="M1227" s="1">
        <f t="shared" si="118"/>
        <v>4.0763917862919721</v>
      </c>
    </row>
    <row r="1228" spans="1:13" ht="16" customHeight="1" x14ac:dyDescent="0.35">
      <c r="A1228" s="23">
        <v>40326</v>
      </c>
      <c r="B1228" s="1">
        <v>1225</v>
      </c>
      <c r="C1228" s="18">
        <v>1089.4100000000001</v>
      </c>
      <c r="D1228" s="1">
        <f t="shared" si="114"/>
        <v>-1.2374666835892757E-2</v>
      </c>
      <c r="E1228" s="1">
        <f t="shared" si="119"/>
        <v>3.1617248673994434E-4</v>
      </c>
      <c r="F1228" s="1"/>
      <c r="G1228" s="1"/>
      <c r="H1228" s="1">
        <f t="shared" si="115"/>
        <v>7.574890881803408</v>
      </c>
      <c r="J1228" s="1">
        <f t="shared" si="116"/>
        <v>1.7781239741366301</v>
      </c>
      <c r="L1228" s="1">
        <f t="shared" si="117"/>
        <v>1.5313237929934407E-4</v>
      </c>
      <c r="M1228" s="1">
        <f t="shared" si="118"/>
        <v>0.48433176737891581</v>
      </c>
    </row>
    <row r="1229" spans="1:13" ht="16" customHeight="1" x14ac:dyDescent="0.35">
      <c r="A1229" s="23">
        <v>40330</v>
      </c>
      <c r="B1229" s="1">
        <v>1226</v>
      </c>
      <c r="C1229" s="18">
        <v>1070.71</v>
      </c>
      <c r="D1229" s="1">
        <f t="shared" si="114"/>
        <v>-1.7165254587345483E-2</v>
      </c>
      <c r="E1229" s="1">
        <f t="shared" si="119"/>
        <v>3.0597317886733963E-4</v>
      </c>
      <c r="F1229" s="1"/>
      <c r="G1229" s="1"/>
      <c r="H1229" s="1">
        <f t="shared" si="115"/>
        <v>7.1290333940938027</v>
      </c>
      <c r="J1229" s="1">
        <f t="shared" si="116"/>
        <v>1.7492089036685687</v>
      </c>
      <c r="L1229" s="1">
        <f t="shared" si="117"/>
        <v>2.9464596504838513E-4</v>
      </c>
      <c r="M1229" s="1">
        <f t="shared" si="118"/>
        <v>0.96297971651997105</v>
      </c>
    </row>
    <row r="1230" spans="1:13" ht="16" customHeight="1" x14ac:dyDescent="0.35">
      <c r="A1230" s="23">
        <v>40331</v>
      </c>
      <c r="B1230" s="1">
        <v>1227</v>
      </c>
      <c r="C1230" s="18">
        <v>1098.3800000000001</v>
      </c>
      <c r="D1230" s="1">
        <f t="shared" si="114"/>
        <v>2.5842665147425607E-2</v>
      </c>
      <c r="E1230" s="1">
        <f t="shared" si="119"/>
        <v>3.0526458180559868E-4</v>
      </c>
      <c r="F1230" s="1"/>
      <c r="G1230" s="1"/>
      <c r="H1230" s="1">
        <f t="shared" si="115"/>
        <v>5.9065792091073899</v>
      </c>
      <c r="J1230" s="1">
        <f t="shared" si="116"/>
        <v>1.7471822509560893</v>
      </c>
      <c r="L1230" s="1">
        <f t="shared" si="117"/>
        <v>6.6784334192196621E-4</v>
      </c>
      <c r="M1230" s="1">
        <f t="shared" si="118"/>
        <v>2.1877524669641111</v>
      </c>
    </row>
    <row r="1231" spans="1:13" ht="16" customHeight="1" x14ac:dyDescent="0.35">
      <c r="A1231" s="23">
        <v>40332</v>
      </c>
      <c r="B1231" s="1">
        <v>1228</v>
      </c>
      <c r="C1231" s="18">
        <v>1102.83</v>
      </c>
      <c r="D1231" s="1">
        <f t="shared" si="114"/>
        <v>4.0514211839252513E-3</v>
      </c>
      <c r="E1231" s="1">
        <f t="shared" si="119"/>
        <v>3.279464388072043E-4</v>
      </c>
      <c r="F1231" s="1"/>
      <c r="G1231" s="1"/>
      <c r="H1231" s="1">
        <f t="shared" si="115"/>
        <v>7.9726093616871827</v>
      </c>
      <c r="J1231" s="1">
        <f t="shared" si="116"/>
        <v>1.8109291504838181</v>
      </c>
      <c r="L1231" s="1">
        <f t="shared" si="117"/>
        <v>1.6414013609558283E-5</v>
      </c>
      <c r="M1231" s="1">
        <f t="shared" si="118"/>
        <v>5.0050897546742017E-2</v>
      </c>
    </row>
    <row r="1232" spans="1:13" ht="16" customHeight="1" x14ac:dyDescent="0.35">
      <c r="A1232" s="23">
        <v>40333</v>
      </c>
      <c r="B1232" s="1">
        <v>1229</v>
      </c>
      <c r="C1232" s="18">
        <v>1064.8800000000001</v>
      </c>
      <c r="D1232" s="1">
        <f t="shared" si="114"/>
        <v>-3.4411468676042382E-2</v>
      </c>
      <c r="E1232" s="1">
        <f t="shared" si="119"/>
        <v>3.0845788984358444E-4</v>
      </c>
      <c r="F1232" s="1"/>
      <c r="G1232" s="1"/>
      <c r="H1232" s="1">
        <f t="shared" si="115"/>
        <v>4.2449922106278954</v>
      </c>
      <c r="J1232" s="1">
        <f t="shared" si="116"/>
        <v>1.7562969277533467</v>
      </c>
      <c r="L1232" s="1">
        <f t="shared" si="117"/>
        <v>1.184149176442246E-3</v>
      </c>
      <c r="M1232" s="1">
        <f t="shared" si="118"/>
        <v>3.8389330130045138</v>
      </c>
    </row>
    <row r="1233" spans="1:13" ht="16" customHeight="1" x14ac:dyDescent="0.35">
      <c r="A1233" s="23">
        <v>40336</v>
      </c>
      <c r="B1233" s="1">
        <v>1230</v>
      </c>
      <c r="C1233" s="18">
        <v>1050.47</v>
      </c>
      <c r="D1233" s="1">
        <f t="shared" si="114"/>
        <v>-1.353204116895808E-2</v>
      </c>
      <c r="E1233" s="1">
        <f t="shared" si="119"/>
        <v>3.6323855193699605E-4</v>
      </c>
      <c r="F1233" s="1"/>
      <c r="G1233" s="1"/>
      <c r="H1233" s="1">
        <f t="shared" si="115"/>
        <v>7.4163298923685002</v>
      </c>
      <c r="J1233" s="1">
        <f t="shared" si="116"/>
        <v>1.9058818219842386</v>
      </c>
      <c r="L1233" s="1">
        <f t="shared" si="117"/>
        <v>1.8311613819837637E-4</v>
      </c>
      <c r="M1233" s="1">
        <f t="shared" si="118"/>
        <v>0.50412087930065852</v>
      </c>
    </row>
    <row r="1234" spans="1:13" ht="16" customHeight="1" x14ac:dyDescent="0.35">
      <c r="A1234" s="23">
        <v>40337</v>
      </c>
      <c r="B1234" s="1">
        <v>1231</v>
      </c>
      <c r="C1234" s="18">
        <v>1062</v>
      </c>
      <c r="D1234" s="1">
        <f t="shared" si="114"/>
        <v>1.0976039296695739E-2</v>
      </c>
      <c r="E1234" s="1">
        <f t="shared" si="119"/>
        <v>3.5197062540458636E-4</v>
      </c>
      <c r="F1234" s="1"/>
      <c r="G1234" s="1"/>
      <c r="H1234" s="1">
        <f t="shared" si="115"/>
        <v>7.6096801856734313</v>
      </c>
      <c r="J1234" s="1">
        <f t="shared" si="116"/>
        <v>1.8760880187362914</v>
      </c>
      <c r="L1234" s="1">
        <f t="shared" si="117"/>
        <v>1.2047343864260909E-4</v>
      </c>
      <c r="M1234" s="1">
        <f t="shared" si="118"/>
        <v>0.34228265073008918</v>
      </c>
    </row>
    <row r="1235" spans="1:13" ht="16" customHeight="1" x14ac:dyDescent="0.35">
      <c r="A1235" s="23">
        <v>40338</v>
      </c>
      <c r="B1235" s="1">
        <v>1232</v>
      </c>
      <c r="C1235" s="18">
        <v>1055.69</v>
      </c>
      <c r="D1235" s="1">
        <f t="shared" si="114"/>
        <v>-5.9416195856873306E-3</v>
      </c>
      <c r="E1235" s="1">
        <f t="shared" si="119"/>
        <v>3.3748884471582246E-4</v>
      </c>
      <c r="F1235" s="1"/>
      <c r="G1235" s="1"/>
      <c r="H1235" s="1">
        <f t="shared" si="115"/>
        <v>7.8893736262439074</v>
      </c>
      <c r="J1235" s="1">
        <f t="shared" si="116"/>
        <v>1.8370869459985351</v>
      </c>
      <c r="L1235" s="1">
        <f t="shared" si="117"/>
        <v>3.5302843301023286E-5</v>
      </c>
      <c r="M1235" s="1">
        <f t="shared" si="118"/>
        <v>0.10460447464789401</v>
      </c>
    </row>
    <row r="1236" spans="1:13" ht="16" customHeight="1" x14ac:dyDescent="0.35">
      <c r="A1236" s="23">
        <v>40339</v>
      </c>
      <c r="B1236" s="1">
        <v>1233</v>
      </c>
      <c r="C1236" s="18">
        <v>1086.8399999999999</v>
      </c>
      <c r="D1236" s="1">
        <f t="shared" si="114"/>
        <v>2.9506768085327949E-2</v>
      </c>
      <c r="E1236" s="1">
        <f t="shared" si="119"/>
        <v>3.1858498043602388E-4</v>
      </c>
      <c r="F1236" s="1"/>
      <c r="G1236" s="1"/>
      <c r="H1236" s="1">
        <f t="shared" si="115"/>
        <v>5.3187574958740278</v>
      </c>
      <c r="J1236" s="1">
        <f t="shared" si="116"/>
        <v>1.7848949000880243</v>
      </c>
      <c r="L1236" s="1">
        <f t="shared" si="117"/>
        <v>8.7064936284132798E-4</v>
      </c>
      <c r="M1236" s="1">
        <f t="shared" si="118"/>
        <v>2.7328638081108974</v>
      </c>
    </row>
    <row r="1237" spans="1:13" ht="16" customHeight="1" x14ac:dyDescent="0.35">
      <c r="A1237" s="23">
        <v>40340</v>
      </c>
      <c r="B1237" s="1">
        <v>1234</v>
      </c>
      <c r="C1237" s="18">
        <v>1091.5999999999999</v>
      </c>
      <c r="D1237" s="1">
        <f t="shared" si="114"/>
        <v>4.3796695005704532E-3</v>
      </c>
      <c r="E1237" s="1">
        <f t="shared" si="119"/>
        <v>3.5312049865936939E-4</v>
      </c>
      <c r="F1237" s="1"/>
      <c r="G1237" s="1"/>
      <c r="H1237" s="1">
        <f t="shared" si="115"/>
        <v>7.8943812048700188</v>
      </c>
      <c r="J1237" s="1">
        <f t="shared" si="116"/>
        <v>1.8791500702694541</v>
      </c>
      <c r="L1237" s="1">
        <f t="shared" si="117"/>
        <v>1.9181504934227044E-5</v>
      </c>
      <c r="M1237" s="1">
        <f t="shared" si="118"/>
        <v>5.4319998434104212E-2</v>
      </c>
    </row>
    <row r="1238" spans="1:13" ht="16" customHeight="1" x14ac:dyDescent="0.35">
      <c r="A1238" s="23">
        <v>40343</v>
      </c>
      <c r="B1238" s="1">
        <v>1235</v>
      </c>
      <c r="C1238" s="18">
        <v>1089.6300000000001</v>
      </c>
      <c r="D1238" s="1">
        <f t="shared" si="114"/>
        <v>-1.8046903627700623E-3</v>
      </c>
      <c r="E1238" s="1">
        <f t="shared" si="119"/>
        <v>3.3223026090660414E-4</v>
      </c>
      <c r="F1238" s="1"/>
      <c r="G1238" s="1"/>
      <c r="H1238" s="1">
        <f t="shared" si="115"/>
        <v>7.9998791097877824</v>
      </c>
      <c r="J1238" s="1">
        <f t="shared" si="116"/>
        <v>1.8227184667594833</v>
      </c>
      <c r="L1238" s="1">
        <f t="shared" si="117"/>
        <v>3.2569073054751391E-6</v>
      </c>
      <c r="M1238" s="1">
        <f t="shared" si="118"/>
        <v>9.8031627118720342E-3</v>
      </c>
    </row>
    <row r="1239" spans="1:13" ht="16" customHeight="1" x14ac:dyDescent="0.35">
      <c r="A1239" s="23">
        <v>40344</v>
      </c>
      <c r="B1239" s="1">
        <v>1236</v>
      </c>
      <c r="C1239" s="18">
        <v>1115.23</v>
      </c>
      <c r="D1239" s="1">
        <f t="shared" si="114"/>
        <v>2.3494213632150276E-2</v>
      </c>
      <c r="E1239" s="1">
        <f t="shared" si="119"/>
        <v>3.1165065894281385E-4</v>
      </c>
      <c r="F1239" s="1"/>
      <c r="G1239" s="1"/>
      <c r="H1239" s="1">
        <f t="shared" si="115"/>
        <v>6.3024840669607327</v>
      </c>
      <c r="J1239" s="1">
        <f t="shared" si="116"/>
        <v>1.7653630191629535</v>
      </c>
      <c r="L1239" s="1">
        <f t="shared" si="117"/>
        <v>5.519780741931159E-4</v>
      </c>
      <c r="M1239" s="1">
        <f t="shared" si="118"/>
        <v>1.771143613382832</v>
      </c>
    </row>
    <row r="1240" spans="1:13" ht="16" customHeight="1" x14ac:dyDescent="0.35">
      <c r="A1240" s="23">
        <v>40345</v>
      </c>
      <c r="B1240" s="1">
        <v>1237</v>
      </c>
      <c r="C1240" s="18">
        <v>1114.6099999999999</v>
      </c>
      <c r="D1240" s="1">
        <f t="shared" si="114"/>
        <v>-5.5593913363173359E-4</v>
      </c>
      <c r="E1240" s="1">
        <f t="shared" si="119"/>
        <v>3.2668483266143805E-4</v>
      </c>
      <c r="F1240" s="1"/>
      <c r="G1240" s="1"/>
      <c r="H1240" s="1">
        <f t="shared" si="115"/>
        <v>8.0255685914261505</v>
      </c>
      <c r="J1240" s="1">
        <f t="shared" si="116"/>
        <v>1.8074424822423478</v>
      </c>
      <c r="L1240" s="1">
        <f t="shared" si="117"/>
        <v>3.0906832030320253E-7</v>
      </c>
      <c r="M1240" s="1">
        <f t="shared" si="118"/>
        <v>9.4607489972914501E-4</v>
      </c>
    </row>
    <row r="1241" spans="1:13" ht="16" customHeight="1" x14ac:dyDescent="0.35">
      <c r="A1241" s="23">
        <v>40346</v>
      </c>
      <c r="B1241" s="1">
        <v>1238</v>
      </c>
      <c r="C1241" s="18">
        <v>1116.04</v>
      </c>
      <c r="D1241" s="1">
        <f t="shared" si="114"/>
        <v>1.2829599590888866E-3</v>
      </c>
      <c r="E1241" s="1">
        <f t="shared" si="119"/>
        <v>3.062677282143947E-4</v>
      </c>
      <c r="F1241" s="1"/>
      <c r="G1241" s="1"/>
      <c r="H1241" s="1">
        <f t="shared" si="115"/>
        <v>8.0856765718424821</v>
      </c>
      <c r="J1241" s="1">
        <f t="shared" si="116"/>
        <v>1.7500506513081118</v>
      </c>
      <c r="L1241" s="1">
        <f t="shared" si="117"/>
        <v>1.6459862566253576E-6</v>
      </c>
      <c r="M1241" s="1">
        <f t="shared" si="118"/>
        <v>5.374337891301195E-3</v>
      </c>
    </row>
    <row r="1242" spans="1:13" ht="16" customHeight="1" x14ac:dyDescent="0.35">
      <c r="A1242" s="23">
        <v>40347</v>
      </c>
      <c r="B1242" s="1">
        <v>1239</v>
      </c>
      <c r="C1242" s="18">
        <v>1117.51</v>
      </c>
      <c r="D1242" s="1">
        <f t="shared" si="114"/>
        <v>1.3171570911437111E-3</v>
      </c>
      <c r="E1242" s="1">
        <f t="shared" si="119"/>
        <v>2.8721149119585395E-4</v>
      </c>
      <c r="F1242" s="1"/>
      <c r="G1242" s="1"/>
      <c r="H1242" s="1">
        <f t="shared" si="115"/>
        <v>8.1492512042300298</v>
      </c>
      <c r="J1242" s="1">
        <f t="shared" si="116"/>
        <v>1.6947315161873102</v>
      </c>
      <c r="L1242" s="1">
        <f t="shared" si="117"/>
        <v>1.7349028027501623E-6</v>
      </c>
      <c r="M1242" s="1">
        <f t="shared" si="118"/>
        <v>6.0405062329734758E-3</v>
      </c>
    </row>
    <row r="1243" spans="1:13" ht="16" customHeight="1" x14ac:dyDescent="0.35">
      <c r="A1243" s="23">
        <v>40350</v>
      </c>
      <c r="B1243" s="1">
        <v>1240</v>
      </c>
      <c r="C1243" s="18">
        <v>1113.2</v>
      </c>
      <c r="D1243" s="1">
        <f t="shared" si="114"/>
        <v>-3.8567887535681518E-3</v>
      </c>
      <c r="E1243" s="1">
        <f t="shared" si="119"/>
        <v>2.6935291847317034E-4</v>
      </c>
      <c r="F1243" s="1"/>
      <c r="G1243" s="1"/>
      <c r="H1243" s="1">
        <f t="shared" si="115"/>
        <v>8.1642637992166218</v>
      </c>
      <c r="J1243" s="1">
        <f t="shared" si="116"/>
        <v>1.6411974849882338</v>
      </c>
      <c r="L1243" s="1">
        <f t="shared" si="117"/>
        <v>1.4874819489649778E-5</v>
      </c>
      <c r="M1243" s="1">
        <f t="shared" si="118"/>
        <v>5.522427443507142E-2</v>
      </c>
    </row>
    <row r="1244" spans="1:13" ht="16" customHeight="1" x14ac:dyDescent="0.35">
      <c r="A1244" s="23">
        <v>40351</v>
      </c>
      <c r="B1244" s="1">
        <v>1241</v>
      </c>
      <c r="C1244" s="18">
        <v>1095.31</v>
      </c>
      <c r="D1244" s="1">
        <f t="shared" si="114"/>
        <v>-1.6070786920589383E-2</v>
      </c>
      <c r="E1244" s="1">
        <f t="shared" si="119"/>
        <v>2.5343351974906373E-4</v>
      </c>
      <c r="F1244" s="1"/>
      <c r="G1244" s="1"/>
      <c r="H1244" s="1">
        <f t="shared" si="115"/>
        <v>7.2613244379863708</v>
      </c>
      <c r="J1244" s="1">
        <f t="shared" si="116"/>
        <v>1.5919595464366036</v>
      </c>
      <c r="L1244" s="1">
        <f t="shared" si="117"/>
        <v>2.5827019224698678E-4</v>
      </c>
      <c r="M1244" s="1">
        <f t="shared" si="118"/>
        <v>1.0190845808506785</v>
      </c>
    </row>
    <row r="1245" spans="1:13" ht="16" customHeight="1" x14ac:dyDescent="0.35">
      <c r="A1245" s="23">
        <v>40352</v>
      </c>
      <c r="B1245" s="1">
        <v>1242</v>
      </c>
      <c r="C1245" s="18">
        <v>1092.04</v>
      </c>
      <c r="D1245" s="1">
        <f t="shared" si="114"/>
        <v>-2.9854561722251981E-3</v>
      </c>
      <c r="E1245" s="1">
        <f t="shared" si="119"/>
        <v>2.5373608770402689E-4</v>
      </c>
      <c r="F1245" s="1"/>
      <c r="G1245" s="1"/>
      <c r="H1245" s="1">
        <f t="shared" si="115"/>
        <v>8.2440890095827015</v>
      </c>
      <c r="J1245" s="1">
        <f t="shared" si="116"/>
        <v>1.5929095633589085</v>
      </c>
      <c r="L1245" s="1">
        <f t="shared" si="117"/>
        <v>8.9129485562775314E-6</v>
      </c>
      <c r="M1245" s="1">
        <f t="shared" si="118"/>
        <v>3.5126846310778358E-2</v>
      </c>
    </row>
    <row r="1246" spans="1:13" ht="16" customHeight="1" x14ac:dyDescent="0.35">
      <c r="A1246" s="23">
        <v>40353</v>
      </c>
      <c r="B1246" s="1">
        <v>1243</v>
      </c>
      <c r="C1246" s="18">
        <v>1073.69</v>
      </c>
      <c r="D1246" s="1">
        <f t="shared" si="114"/>
        <v>-1.6803413794366423E-2</v>
      </c>
      <c r="E1246" s="1">
        <f t="shared" si="119"/>
        <v>2.3842067476850017E-4</v>
      </c>
      <c r="F1246" s="1"/>
      <c r="G1246" s="1"/>
      <c r="H1246" s="1">
        <f t="shared" si="115"/>
        <v>7.1572028019429608</v>
      </c>
      <c r="J1246" s="1">
        <f t="shared" si="116"/>
        <v>1.5440876748698571</v>
      </c>
      <c r="L1246" s="1">
        <f t="shared" si="117"/>
        <v>2.8235471514470378E-4</v>
      </c>
      <c r="M1246" s="1">
        <f t="shared" si="118"/>
        <v>1.18427110156811</v>
      </c>
    </row>
    <row r="1247" spans="1:13" ht="16" customHeight="1" x14ac:dyDescent="0.35">
      <c r="A1247" s="23">
        <v>40354</v>
      </c>
      <c r="B1247" s="1">
        <v>1244</v>
      </c>
      <c r="C1247" s="18">
        <v>1076.76</v>
      </c>
      <c r="D1247" s="1">
        <f t="shared" si="114"/>
        <v>2.8592983077051441E-3</v>
      </c>
      <c r="E1247" s="1">
        <f t="shared" si="119"/>
        <v>2.4116905865341389E-4</v>
      </c>
      <c r="F1247" s="1"/>
      <c r="G1247" s="1"/>
      <c r="H1247" s="1">
        <f t="shared" si="115"/>
        <v>8.2961125658016783</v>
      </c>
      <c r="J1247" s="1">
        <f t="shared" si="116"/>
        <v>1.5529618754284147</v>
      </c>
      <c r="L1247" s="1">
        <f t="shared" si="117"/>
        <v>8.1755868124455005E-6</v>
      </c>
      <c r="M1247" s="1">
        <f t="shared" si="118"/>
        <v>3.3899816411336187E-2</v>
      </c>
    </row>
    <row r="1248" spans="1:13" ht="16" customHeight="1" x14ac:dyDescent="0.35">
      <c r="A1248" s="23">
        <v>40357</v>
      </c>
      <c r="B1248" s="1">
        <v>1245</v>
      </c>
      <c r="C1248" s="18">
        <v>1074.57</v>
      </c>
      <c r="D1248" s="1">
        <f t="shared" si="114"/>
        <v>-2.0338794160259062E-3</v>
      </c>
      <c r="E1248" s="1">
        <f t="shared" si="119"/>
        <v>2.2659367478672417E-4</v>
      </c>
      <c r="F1248" s="1"/>
      <c r="G1248" s="1"/>
      <c r="H1248" s="1">
        <f t="shared" si="115"/>
        <v>8.3740962497513447</v>
      </c>
      <c r="J1248" s="1">
        <f t="shared" si="116"/>
        <v>1.5053028757918592</v>
      </c>
      <c r="L1248" s="1">
        <f t="shared" si="117"/>
        <v>4.136665478933881E-6</v>
      </c>
      <c r="M1248" s="1">
        <f t="shared" si="118"/>
        <v>1.8255873571172795E-2</v>
      </c>
    </row>
    <row r="1249" spans="1:13" ht="16" customHeight="1" x14ac:dyDescent="0.35">
      <c r="A1249" s="23">
        <v>40358</v>
      </c>
      <c r="B1249" s="1">
        <v>1246</v>
      </c>
      <c r="C1249" s="18">
        <v>1041.24</v>
      </c>
      <c r="D1249" s="1">
        <f t="shared" si="114"/>
        <v>-3.1017057985985027E-2</v>
      </c>
      <c r="E1249" s="1">
        <f t="shared" si="119"/>
        <v>2.1267742091541424E-4</v>
      </c>
      <c r="F1249" s="1"/>
      <c r="G1249" s="1"/>
      <c r="H1249" s="1">
        <f t="shared" si="115"/>
        <v>3.9321795821587004</v>
      </c>
      <c r="J1249" s="1">
        <f t="shared" si="116"/>
        <v>1.4583463954610176</v>
      </c>
      <c r="L1249" s="1">
        <f t="shared" si="117"/>
        <v>9.6205788610595748E-4</v>
      </c>
      <c r="M1249" s="1">
        <f t="shared" si="118"/>
        <v>4.5235544138396611</v>
      </c>
    </row>
    <row r="1250" spans="1:13" ht="16" customHeight="1" x14ac:dyDescent="0.35">
      <c r="A1250" s="23">
        <v>40359</v>
      </c>
      <c r="B1250" s="1">
        <v>1247</v>
      </c>
      <c r="C1250" s="18">
        <v>1030.71</v>
      </c>
      <c r="D1250" s="1">
        <f t="shared" si="114"/>
        <v>-1.0112942261150141E-2</v>
      </c>
      <c r="E1250" s="1">
        <f t="shared" si="119"/>
        <v>2.5955645085581506E-4</v>
      </c>
      <c r="F1250" s="1"/>
      <c r="G1250" s="1"/>
      <c r="H1250" s="1">
        <f t="shared" si="115"/>
        <v>7.862511840430928</v>
      </c>
      <c r="J1250" s="1">
        <f t="shared" si="116"/>
        <v>1.6110755750610057</v>
      </c>
      <c r="L1250" s="1">
        <f t="shared" si="117"/>
        <v>1.0227160117735654E-4</v>
      </c>
      <c r="M1250" s="1">
        <f t="shared" si="118"/>
        <v>0.39402450156851981</v>
      </c>
    </row>
    <row r="1251" spans="1:13" ht="16" customHeight="1" x14ac:dyDescent="0.35">
      <c r="A1251" s="23">
        <v>40360</v>
      </c>
      <c r="B1251" s="1">
        <v>1248</v>
      </c>
      <c r="C1251" s="18">
        <v>1027.3699999999999</v>
      </c>
      <c r="D1251" s="1">
        <f t="shared" si="114"/>
        <v>-3.2404847144202982E-3</v>
      </c>
      <c r="E1251" s="1">
        <f t="shared" si="119"/>
        <v>2.4971717492089585E-4</v>
      </c>
      <c r="F1251" s="1"/>
      <c r="G1251" s="1"/>
      <c r="H1251" s="1">
        <f t="shared" si="115"/>
        <v>8.2531310442988453</v>
      </c>
      <c r="J1251" s="1">
        <f t="shared" si="116"/>
        <v>1.5802442055609502</v>
      </c>
      <c r="L1251" s="1">
        <f t="shared" si="117"/>
        <v>1.0500741184391602E-5</v>
      </c>
      <c r="M1251" s="1">
        <f t="shared" si="118"/>
        <v>4.205053652284018E-2</v>
      </c>
    </row>
    <row r="1252" spans="1:13" ht="16" customHeight="1" x14ac:dyDescent="0.35">
      <c r="A1252" s="23">
        <v>40361</v>
      </c>
      <c r="B1252" s="1">
        <v>1249</v>
      </c>
      <c r="C1252" s="18">
        <v>1022.58</v>
      </c>
      <c r="D1252" s="1">
        <f t="shared" si="114"/>
        <v>-4.6623903754244821E-3</v>
      </c>
      <c r="E1252" s="1">
        <f t="shared" si="119"/>
        <v>2.3475250092646756E-4</v>
      </c>
      <c r="F1252" s="1"/>
      <c r="G1252" s="1"/>
      <c r="H1252" s="1">
        <f t="shared" si="115"/>
        <v>8.2643796279810751</v>
      </c>
      <c r="J1252" s="1">
        <f t="shared" si="116"/>
        <v>1.5321635060477963</v>
      </c>
      <c r="L1252" s="1">
        <f t="shared" si="117"/>
        <v>2.1737884012850842E-5</v>
      </c>
      <c r="M1252" s="1">
        <f t="shared" si="118"/>
        <v>9.2599158377698748E-2</v>
      </c>
    </row>
    <row r="1253" spans="1:13" ht="16" customHeight="1" x14ac:dyDescent="0.35">
      <c r="A1253" s="23">
        <v>40365</v>
      </c>
      <c r="B1253" s="1">
        <v>1250</v>
      </c>
      <c r="C1253" s="18">
        <v>1028.06</v>
      </c>
      <c r="D1253" s="1">
        <f t="shared" si="114"/>
        <v>5.3589939173462262E-3</v>
      </c>
      <c r="E1253" s="1">
        <f t="shared" si="119"/>
        <v>2.2142693525203095E-4</v>
      </c>
      <c r="F1253" s="1"/>
      <c r="G1253" s="1"/>
      <c r="H1253" s="1">
        <f t="shared" si="115"/>
        <v>8.2857190501151141</v>
      </c>
      <c r="J1253" s="1">
        <f t="shared" si="116"/>
        <v>1.4880421205464278</v>
      </c>
      <c r="L1253" s="1">
        <f t="shared" si="117"/>
        <v>2.8718815806153851E-5</v>
      </c>
      <c r="M1253" s="1">
        <f t="shared" si="118"/>
        <v>0.1296988362028573</v>
      </c>
    </row>
    <row r="1254" spans="1:13" ht="16" customHeight="1" x14ac:dyDescent="0.35">
      <c r="A1254" s="23">
        <v>40366</v>
      </c>
      <c r="B1254" s="1">
        <v>1251</v>
      </c>
      <c r="C1254" s="18">
        <v>1060.27</v>
      </c>
      <c r="D1254" s="1">
        <f t="shared" si="114"/>
        <v>3.1330856175709625E-2</v>
      </c>
      <c r="E1254" s="1">
        <f t="shared" si="119"/>
        <v>2.0937168412006482E-4</v>
      </c>
      <c r="F1254" s="1"/>
      <c r="G1254" s="1"/>
      <c r="H1254" s="1">
        <f t="shared" si="115"/>
        <v>3.782978740580841</v>
      </c>
      <c r="J1254" s="1">
        <f t="shared" si="116"/>
        <v>1.4469681548674969</v>
      </c>
      <c r="L1254" s="1">
        <f t="shared" si="117"/>
        <v>9.8162254870300201E-4</v>
      </c>
      <c r="M1254" s="1">
        <f t="shared" si="118"/>
        <v>4.688420751968005</v>
      </c>
    </row>
    <row r="1255" spans="1:13" ht="16" customHeight="1" x14ac:dyDescent="0.35">
      <c r="A1255" s="23">
        <v>40367</v>
      </c>
      <c r="B1255" s="1">
        <v>1252</v>
      </c>
      <c r="C1255" s="18">
        <v>1070.25</v>
      </c>
      <c r="D1255" s="1">
        <f t="shared" si="114"/>
        <v>9.4126967659181326E-3</v>
      </c>
      <c r="E1255" s="1">
        <f t="shared" si="119"/>
        <v>2.5768141873941982E-4</v>
      </c>
      <c r="F1255" s="1"/>
      <c r="G1255" s="1"/>
      <c r="H1255" s="1">
        <f t="shared" si="115"/>
        <v>7.9199555451175039</v>
      </c>
      <c r="J1255" s="1">
        <f t="shared" si="116"/>
        <v>1.6052458339438846</v>
      </c>
      <c r="L1255" s="1">
        <f t="shared" si="117"/>
        <v>8.8598860407125668E-5</v>
      </c>
      <c r="M1255" s="1">
        <f t="shared" si="118"/>
        <v>0.34383100202006112</v>
      </c>
    </row>
    <row r="1256" spans="1:13" ht="16" customHeight="1" x14ac:dyDescent="0.35">
      <c r="A1256" s="23">
        <v>40368</v>
      </c>
      <c r="B1256" s="1">
        <v>1253</v>
      </c>
      <c r="C1256" s="18">
        <v>1077.96</v>
      </c>
      <c r="D1256" s="1">
        <f t="shared" si="114"/>
        <v>7.2039243167484569E-3</v>
      </c>
      <c r="E1256" s="1">
        <f t="shared" si="119"/>
        <v>2.4710411297465887E-4</v>
      </c>
      <c r="F1256" s="1"/>
      <c r="G1256" s="1"/>
      <c r="H1256" s="1">
        <f t="shared" si="115"/>
        <v>8.0956819342469437</v>
      </c>
      <c r="J1256" s="1">
        <f t="shared" si="116"/>
        <v>1.5719545571506159</v>
      </c>
      <c r="L1256" s="1">
        <f t="shared" si="117"/>
        <v>5.1896525561439725E-5</v>
      </c>
      <c r="M1256" s="1">
        <f t="shared" si="118"/>
        <v>0.21001886588088414</v>
      </c>
    </row>
    <row r="1257" spans="1:13" ht="16" customHeight="1" x14ac:dyDescent="0.35">
      <c r="A1257" s="23">
        <v>40371</v>
      </c>
      <c r="B1257" s="1">
        <v>1254</v>
      </c>
      <c r="C1257" s="18">
        <v>1078.75</v>
      </c>
      <c r="D1257" s="1">
        <f t="shared" si="114"/>
        <v>7.3286578351697989E-4</v>
      </c>
      <c r="E1257" s="1">
        <f t="shared" si="119"/>
        <v>2.3489250250438744E-4</v>
      </c>
      <c r="F1257" s="1"/>
      <c r="G1257" s="1"/>
      <c r="H1257" s="1">
        <f t="shared" si="115"/>
        <v>8.3540960397147188</v>
      </c>
      <c r="J1257" s="1">
        <f t="shared" si="116"/>
        <v>1.532620313399204</v>
      </c>
      <c r="L1257" s="1">
        <f t="shared" si="117"/>
        <v>5.3709225664995684E-7</v>
      </c>
      <c r="M1257" s="1">
        <f t="shared" si="118"/>
        <v>2.2865449127731302E-3</v>
      </c>
    </row>
    <row r="1258" spans="1:13" ht="16" customHeight="1" x14ac:dyDescent="0.35">
      <c r="A1258" s="23">
        <v>40372</v>
      </c>
      <c r="B1258" s="1">
        <v>1255</v>
      </c>
      <c r="C1258" s="18">
        <v>1095.3399999999999</v>
      </c>
      <c r="D1258" s="1">
        <f t="shared" si="114"/>
        <v>1.5378910776361453E-2</v>
      </c>
      <c r="E1258" s="1">
        <f t="shared" si="119"/>
        <v>2.2023191979103217E-4</v>
      </c>
      <c r="F1258" s="1"/>
      <c r="G1258" s="1"/>
      <c r="H1258" s="1">
        <f t="shared" si="115"/>
        <v>7.3469119589020071</v>
      </c>
      <c r="J1258" s="1">
        <f t="shared" si="116"/>
        <v>1.4840212929437104</v>
      </c>
      <c r="L1258" s="1">
        <f t="shared" si="117"/>
        <v>2.3651089666728645E-4</v>
      </c>
      <c r="M1258" s="1">
        <f t="shared" si="118"/>
        <v>1.0739174271000347</v>
      </c>
    </row>
    <row r="1259" spans="1:13" ht="16" customHeight="1" x14ac:dyDescent="0.35">
      <c r="A1259" s="23">
        <v>40373</v>
      </c>
      <c r="B1259" s="1">
        <v>1256</v>
      </c>
      <c r="C1259" s="18">
        <v>1095.17</v>
      </c>
      <c r="D1259" s="1">
        <f t="shared" si="114"/>
        <v>-1.5520295068183887E-4</v>
      </c>
      <c r="E1259" s="1">
        <f t="shared" si="119"/>
        <v>2.2125028453341569E-4</v>
      </c>
      <c r="F1259" s="1"/>
      <c r="G1259" s="1"/>
      <c r="H1259" s="1">
        <f t="shared" si="115"/>
        <v>8.4161071160732739</v>
      </c>
      <c r="J1259" s="1">
        <f t="shared" si="116"/>
        <v>1.487448434512658</v>
      </c>
      <c r="L1259" s="1">
        <f t="shared" si="117"/>
        <v>2.408795590034931E-8</v>
      </c>
      <c r="M1259" s="1">
        <f t="shared" si="118"/>
        <v>1.0887197705145223E-4</v>
      </c>
    </row>
    <row r="1260" spans="1:13" ht="16" customHeight="1" x14ac:dyDescent="0.35">
      <c r="A1260" s="23">
        <v>40374</v>
      </c>
      <c r="B1260" s="1">
        <v>1257</v>
      </c>
      <c r="C1260" s="18">
        <v>1096.48</v>
      </c>
      <c r="D1260" s="1">
        <f t="shared" si="114"/>
        <v>1.1961613265519923E-3</v>
      </c>
      <c r="E1260" s="1">
        <f t="shared" si="119"/>
        <v>2.0741102667349621E-4</v>
      </c>
      <c r="F1260" s="1"/>
      <c r="G1260" s="1"/>
      <c r="H1260" s="1">
        <f t="shared" si="115"/>
        <v>8.473909708488808</v>
      </c>
      <c r="J1260" s="1">
        <f t="shared" si="116"/>
        <v>1.4401771650512176</v>
      </c>
      <c r="L1260" s="1">
        <f t="shared" si="117"/>
        <v>1.430801919138622E-6</v>
      </c>
      <c r="M1260" s="1">
        <f t="shared" si="118"/>
        <v>6.8983888758767497E-3</v>
      </c>
    </row>
    <row r="1261" spans="1:13" ht="16" customHeight="1" x14ac:dyDescent="0.35">
      <c r="A1261" s="23">
        <v>40375</v>
      </c>
      <c r="B1261" s="1">
        <v>1258</v>
      </c>
      <c r="C1261" s="18">
        <v>1064.8800000000001</v>
      </c>
      <c r="D1261" s="1">
        <f t="shared" si="114"/>
        <v>-2.8819495111629859E-2</v>
      </c>
      <c r="E1261" s="1">
        <f t="shared" si="119"/>
        <v>1.9452551180898105E-4</v>
      </c>
      <c r="F1261" s="1"/>
      <c r="G1261" s="1"/>
      <c r="H1261" s="1">
        <f t="shared" si="115"/>
        <v>4.2752589545285948</v>
      </c>
      <c r="J1261" s="1">
        <f t="shared" si="116"/>
        <v>1.3947240293655983</v>
      </c>
      <c r="L1261" s="1">
        <f t="shared" si="117"/>
        <v>8.3056329848925727E-4</v>
      </c>
      <c r="M1261" s="1">
        <f t="shared" si="118"/>
        <v>4.2696882828656877</v>
      </c>
    </row>
    <row r="1262" spans="1:13" ht="16" customHeight="1" x14ac:dyDescent="0.35">
      <c r="A1262" s="23">
        <v>40378</v>
      </c>
      <c r="B1262" s="1">
        <v>1259</v>
      </c>
      <c r="C1262" s="18">
        <v>1071.25</v>
      </c>
      <c r="D1262" s="1">
        <f t="shared" si="114"/>
        <v>5.9818946735781401E-3</v>
      </c>
      <c r="E1262" s="1">
        <f t="shared" si="119"/>
        <v>2.3431415833772326E-4</v>
      </c>
      <c r="F1262" s="1"/>
      <c r="G1262" s="1"/>
      <c r="H1262" s="1">
        <f t="shared" si="115"/>
        <v>8.2061337369120757</v>
      </c>
      <c r="J1262" s="1">
        <f t="shared" si="116"/>
        <v>1.5307323683051954</v>
      </c>
      <c r="L1262" s="1">
        <f t="shared" si="117"/>
        <v>3.5783063885782521E-5</v>
      </c>
      <c r="M1262" s="1">
        <f t="shared" si="118"/>
        <v>0.15271404911950492</v>
      </c>
    </row>
    <row r="1263" spans="1:13" ht="16" customHeight="1" x14ac:dyDescent="0.35">
      <c r="A1263" s="23">
        <v>40379</v>
      </c>
      <c r="B1263" s="1">
        <v>1260</v>
      </c>
      <c r="C1263" s="18">
        <v>1083.48</v>
      </c>
      <c r="D1263" s="1">
        <f t="shared" si="114"/>
        <v>1.1416569428238056E-2</v>
      </c>
      <c r="E1263" s="1">
        <f t="shared" si="119"/>
        <v>2.218946390771743E-4</v>
      </c>
      <c r="F1263" s="1"/>
      <c r="G1263" s="1"/>
      <c r="H1263" s="1">
        <f t="shared" si="115"/>
        <v>7.8259207471364807</v>
      </c>
      <c r="J1263" s="1">
        <f t="shared" si="116"/>
        <v>1.4896128325077438</v>
      </c>
      <c r="L1263" s="1">
        <f t="shared" si="117"/>
        <v>1.3033805750977981E-4</v>
      </c>
      <c r="M1263" s="1">
        <f t="shared" si="118"/>
        <v>0.58738714036461526</v>
      </c>
    </row>
    <row r="1264" spans="1:13" ht="16" customHeight="1" x14ac:dyDescent="0.35">
      <c r="A1264" s="23">
        <v>40380</v>
      </c>
      <c r="B1264" s="1">
        <v>1261</v>
      </c>
      <c r="C1264" s="18">
        <v>1069.5899999999999</v>
      </c>
      <c r="D1264" s="1">
        <f t="shared" si="114"/>
        <v>-1.281980285745939E-2</v>
      </c>
      <c r="E1264" s="1">
        <f t="shared" si="119"/>
        <v>2.1616712958378594E-4</v>
      </c>
      <c r="F1264" s="1"/>
      <c r="G1264" s="1"/>
      <c r="H1264" s="1">
        <f t="shared" si="115"/>
        <v>7.6791796264940118</v>
      </c>
      <c r="J1264" s="1">
        <f t="shared" si="116"/>
        <v>1.4702623221173354</v>
      </c>
      <c r="L1264" s="1">
        <f t="shared" si="117"/>
        <v>1.6434734530412393E-4</v>
      </c>
      <c r="M1264" s="1">
        <f t="shared" si="118"/>
        <v>0.76027907490173352</v>
      </c>
    </row>
    <row r="1265" spans="1:13" ht="16" customHeight="1" x14ac:dyDescent="0.35">
      <c r="A1265" s="23">
        <v>40381</v>
      </c>
      <c r="B1265" s="1">
        <v>1262</v>
      </c>
      <c r="C1265" s="18">
        <v>1093.67</v>
      </c>
      <c r="D1265" s="1">
        <f t="shared" si="114"/>
        <v>2.2513299488589232E-2</v>
      </c>
      <c r="E1265" s="1">
        <f t="shared" si="119"/>
        <v>2.1292543683678632E-4</v>
      </c>
      <c r="F1265" s="1"/>
      <c r="G1265" s="1"/>
      <c r="H1265" s="1">
        <f t="shared" si="115"/>
        <v>6.0741640817849518</v>
      </c>
      <c r="J1265" s="1">
        <f t="shared" si="116"/>
        <v>1.4591964803849629</v>
      </c>
      <c r="L1265" s="1">
        <f t="shared" si="117"/>
        <v>5.0684865386291223E-4</v>
      </c>
      <c r="M1265" s="1">
        <f t="shared" si="118"/>
        <v>2.3804044335549577</v>
      </c>
    </row>
    <row r="1266" spans="1:13" ht="16" customHeight="1" x14ac:dyDescent="0.35">
      <c r="A1266" s="23">
        <v>40382</v>
      </c>
      <c r="B1266" s="1">
        <v>1263</v>
      </c>
      <c r="C1266" s="18">
        <v>1102.6600000000001</v>
      </c>
      <c r="D1266" s="1">
        <f t="shared" si="114"/>
        <v>8.2200298078945275E-3</v>
      </c>
      <c r="E1266" s="1">
        <f t="shared" si="119"/>
        <v>2.3131240571466223E-4</v>
      </c>
      <c r="F1266" s="1"/>
      <c r="G1266" s="1"/>
      <c r="H1266" s="1">
        <f t="shared" si="115"/>
        <v>8.079630390458922</v>
      </c>
      <c r="J1266" s="1">
        <f t="shared" si="116"/>
        <v>1.520895807459085</v>
      </c>
      <c r="L1266" s="1">
        <f t="shared" si="117"/>
        <v>6.7568890042674545E-5</v>
      </c>
      <c r="M1266" s="1">
        <f t="shared" si="118"/>
        <v>0.29211096496927552</v>
      </c>
    </row>
    <row r="1267" spans="1:13" ht="16" customHeight="1" x14ac:dyDescent="0.35">
      <c r="A1267" s="23">
        <v>40385</v>
      </c>
      <c r="B1267" s="1">
        <v>1264</v>
      </c>
      <c r="C1267" s="18">
        <v>1115.01</v>
      </c>
      <c r="D1267" s="1">
        <f t="shared" si="114"/>
        <v>1.1200188634755871E-2</v>
      </c>
      <c r="E1267" s="1">
        <f t="shared" si="119"/>
        <v>2.2106909469936668E-4</v>
      </c>
      <c r="F1267" s="1"/>
      <c r="G1267" s="1"/>
      <c r="H1267" s="1">
        <f t="shared" si="115"/>
        <v>7.8495917387308243</v>
      </c>
      <c r="J1267" s="1">
        <f t="shared" si="116"/>
        <v>1.4868392471930738</v>
      </c>
      <c r="L1267" s="1">
        <f t="shared" si="117"/>
        <v>1.2544422545411458E-4</v>
      </c>
      <c r="M1267" s="1">
        <f t="shared" si="118"/>
        <v>0.56744352088068672</v>
      </c>
    </row>
    <row r="1268" spans="1:13" ht="16" customHeight="1" x14ac:dyDescent="0.35">
      <c r="A1268" s="23">
        <v>40386</v>
      </c>
      <c r="B1268" s="1">
        <v>1265</v>
      </c>
      <c r="C1268" s="18">
        <v>1113.8399999999999</v>
      </c>
      <c r="D1268" s="1">
        <f t="shared" si="114"/>
        <v>-1.0493179433368964E-3</v>
      </c>
      <c r="E1268" s="1">
        <f t="shared" si="119"/>
        <v>2.1508708513730095E-4</v>
      </c>
      <c r="F1268" s="1"/>
      <c r="G1268" s="1"/>
      <c r="H1268" s="1">
        <f t="shared" si="115"/>
        <v>8.4393483910108706</v>
      </c>
      <c r="J1268" s="1">
        <f t="shared" si="116"/>
        <v>1.4665847576505797</v>
      </c>
      <c r="L1268" s="1">
        <f t="shared" si="117"/>
        <v>1.1010681462087741E-6</v>
      </c>
      <c r="M1268" s="1">
        <f t="shared" si="118"/>
        <v>5.1191736849560575E-3</v>
      </c>
    </row>
    <row r="1269" spans="1:13" ht="16" customHeight="1" x14ac:dyDescent="0.35">
      <c r="A1269" s="23">
        <v>40387</v>
      </c>
      <c r="B1269" s="1">
        <v>1266</v>
      </c>
      <c r="C1269" s="18">
        <v>1106.1300000000001</v>
      </c>
      <c r="D1269" s="1">
        <f t="shared" si="114"/>
        <v>-6.9219995690582214E-3</v>
      </c>
      <c r="E1269" s="1">
        <f t="shared" si="119"/>
        <v>2.0170075154131927E-4</v>
      </c>
      <c r="F1269" s="1"/>
      <c r="G1269" s="1"/>
      <c r="H1269" s="1">
        <f t="shared" si="115"/>
        <v>8.2711750671683095</v>
      </c>
      <c r="J1269" s="1">
        <f t="shared" si="116"/>
        <v>1.4202138977679357</v>
      </c>
      <c r="L1269" s="1">
        <f t="shared" si="117"/>
        <v>4.7914078034042202E-5</v>
      </c>
      <c r="M1269" s="1">
        <f t="shared" si="118"/>
        <v>0.23755031980744404</v>
      </c>
    </row>
    <row r="1270" spans="1:13" ht="16" customHeight="1" x14ac:dyDescent="0.35">
      <c r="A1270" s="23">
        <v>40388</v>
      </c>
      <c r="B1270" s="1">
        <v>1267</v>
      </c>
      <c r="C1270" s="18">
        <v>1101.53</v>
      </c>
      <c r="D1270" s="1">
        <f t="shared" si="114"/>
        <v>-4.1586431974543099E-3</v>
      </c>
      <c r="E1270" s="1">
        <f t="shared" si="119"/>
        <v>1.9208031118202971E-4</v>
      </c>
      <c r="F1270" s="1"/>
      <c r="G1270" s="1"/>
      <c r="H1270" s="1">
        <f t="shared" si="115"/>
        <v>8.4675600991393161</v>
      </c>
      <c r="J1270" s="1">
        <f t="shared" si="116"/>
        <v>1.3859304137727468</v>
      </c>
      <c r="L1270" s="1">
        <f t="shared" si="117"/>
        <v>1.7294313243733006E-5</v>
      </c>
      <c r="M1270" s="1">
        <f t="shared" si="118"/>
        <v>9.0036886848562092E-2</v>
      </c>
    </row>
    <row r="1271" spans="1:13" ht="16" customHeight="1" x14ac:dyDescent="0.35">
      <c r="A1271" s="23">
        <v>40389</v>
      </c>
      <c r="B1271" s="1">
        <v>1268</v>
      </c>
      <c r="C1271" s="18">
        <v>1101.5999999999999</v>
      </c>
      <c r="D1271" s="1">
        <f t="shared" si="114"/>
        <v>6.3547974181308125E-5</v>
      </c>
      <c r="E1271" s="1">
        <f t="shared" si="119"/>
        <v>1.8114621507047866E-4</v>
      </c>
      <c r="F1271" s="1"/>
      <c r="G1271" s="1"/>
      <c r="H1271" s="1">
        <f t="shared" si="115"/>
        <v>8.6161837414493636</v>
      </c>
      <c r="J1271" s="1">
        <f t="shared" si="116"/>
        <v>1.3459056990386757</v>
      </c>
      <c r="L1271" s="1">
        <f t="shared" si="117"/>
        <v>4.0383450225482043E-9</v>
      </c>
      <c r="M1271" s="1">
        <f t="shared" si="118"/>
        <v>2.229328954500652E-5</v>
      </c>
    </row>
    <row r="1272" spans="1:13" ht="16" customHeight="1" x14ac:dyDescent="0.35">
      <c r="A1272" s="23">
        <v>40392</v>
      </c>
      <c r="B1272" s="1">
        <v>1269</v>
      </c>
      <c r="C1272" s="18">
        <v>1125.8599999999999</v>
      </c>
      <c r="D1272" s="1">
        <f t="shared" si="114"/>
        <v>2.2022512708787211E-2</v>
      </c>
      <c r="E1272" s="1">
        <f t="shared" si="119"/>
        <v>1.6981449517566814E-4</v>
      </c>
      <c r="F1272" s="1"/>
      <c r="G1272" s="1"/>
      <c r="H1272" s="1">
        <f t="shared" si="115"/>
        <v>5.8247988113548876</v>
      </c>
      <c r="J1272" s="1">
        <f t="shared" si="116"/>
        <v>1.3031289083420263</v>
      </c>
      <c r="L1272" s="1">
        <f t="shared" si="117"/>
        <v>4.8499106600869422E-4</v>
      </c>
      <c r="M1272" s="1">
        <f t="shared" si="118"/>
        <v>2.8560051102056105</v>
      </c>
    </row>
    <row r="1273" spans="1:13" ht="16" customHeight="1" x14ac:dyDescent="0.35">
      <c r="A1273" s="23">
        <v>40393</v>
      </c>
      <c r="B1273" s="1">
        <v>1270</v>
      </c>
      <c r="C1273" s="18">
        <v>1120.46</v>
      </c>
      <c r="D1273" s="1">
        <f t="shared" si="114"/>
        <v>-4.7963334695253976E-3</v>
      </c>
      <c r="E1273" s="1">
        <f t="shared" si="119"/>
        <v>1.8953101113373683E-4</v>
      </c>
      <c r="F1273" s="1"/>
      <c r="G1273" s="1"/>
      <c r="H1273" s="1">
        <f t="shared" si="115"/>
        <v>8.4495803234617792</v>
      </c>
      <c r="J1273" s="1">
        <f t="shared" si="116"/>
        <v>1.3767026226957544</v>
      </c>
      <c r="L1273" s="1">
        <f t="shared" si="117"/>
        <v>2.3004814750889539E-5</v>
      </c>
      <c r="M1273" s="1">
        <f t="shared" si="118"/>
        <v>0.12137757622501621</v>
      </c>
    </row>
    <row r="1274" spans="1:13" ht="16" customHeight="1" x14ac:dyDescent="0.35">
      <c r="A1274" s="23">
        <v>40394</v>
      </c>
      <c r="B1274" s="1">
        <v>1271</v>
      </c>
      <c r="C1274" s="18">
        <v>1127.24</v>
      </c>
      <c r="D1274" s="1">
        <f t="shared" si="114"/>
        <v>6.0510861610409764E-3</v>
      </c>
      <c r="E1274" s="1">
        <f t="shared" si="119"/>
        <v>1.7911362382686647E-4</v>
      </c>
      <c r="F1274" s="1"/>
      <c r="G1274" s="1"/>
      <c r="H1274" s="1">
        <f t="shared" si="115"/>
        <v>8.4230632787116448</v>
      </c>
      <c r="J1274" s="1">
        <f t="shared" si="116"/>
        <v>1.3383333808392679</v>
      </c>
      <c r="L1274" s="1">
        <f t="shared" si="117"/>
        <v>3.6615643728341622E-5</v>
      </c>
      <c r="M1274" s="1">
        <f t="shared" si="118"/>
        <v>0.20442690481062889</v>
      </c>
    </row>
    <row r="1275" spans="1:13" ht="16" customHeight="1" x14ac:dyDescent="0.35">
      <c r="A1275" s="23">
        <v>40395</v>
      </c>
      <c r="B1275" s="1">
        <v>1272</v>
      </c>
      <c r="C1275" s="18">
        <v>1125.81</v>
      </c>
      <c r="D1275" s="1">
        <f t="shared" si="114"/>
        <v>-1.2685852169902272E-3</v>
      </c>
      <c r="E1275" s="1">
        <f t="shared" si="119"/>
        <v>1.7019937080615713E-4</v>
      </c>
      <c r="F1275" s="1"/>
      <c r="G1275" s="1"/>
      <c r="H1275" s="1">
        <f t="shared" si="115"/>
        <v>8.669084607353442</v>
      </c>
      <c r="J1275" s="1">
        <f t="shared" si="116"/>
        <v>1.3046048091516338</v>
      </c>
      <c r="L1275" s="1">
        <f t="shared" si="117"/>
        <v>1.6093084527661419E-6</v>
      </c>
      <c r="M1275" s="1">
        <f t="shared" si="118"/>
        <v>9.4554312694787208E-3</v>
      </c>
    </row>
    <row r="1276" spans="1:13" ht="16" customHeight="1" x14ac:dyDescent="0.35">
      <c r="A1276" s="23">
        <v>40396</v>
      </c>
      <c r="B1276" s="1">
        <v>1273</v>
      </c>
      <c r="C1276" s="18">
        <v>1121.6400000000001</v>
      </c>
      <c r="D1276" s="1">
        <f t="shared" si="114"/>
        <v>-3.7039997868200192E-3</v>
      </c>
      <c r="E1276" s="1">
        <f t="shared" si="119"/>
        <v>1.5965287413612572E-4</v>
      </c>
      <c r="F1276" s="1"/>
      <c r="G1276" s="1"/>
      <c r="H1276" s="1">
        <f t="shared" si="115"/>
        <v>8.6565746090826821</v>
      </c>
      <c r="J1276" s="1">
        <f t="shared" si="116"/>
        <v>1.263538183578659</v>
      </c>
      <c r="L1276" s="1">
        <f t="shared" si="117"/>
        <v>1.3719614420762747E-5</v>
      </c>
      <c r="M1276" s="1">
        <f t="shared" si="118"/>
        <v>8.5934027151086029E-2</v>
      </c>
    </row>
    <row r="1277" spans="1:13" ht="16" customHeight="1" x14ac:dyDescent="0.35">
      <c r="A1277" s="23">
        <v>40399</v>
      </c>
      <c r="B1277" s="1">
        <v>1274</v>
      </c>
      <c r="C1277" s="18">
        <v>1127.79</v>
      </c>
      <c r="D1277" s="1">
        <f t="shared" si="114"/>
        <v>5.4830426874931913E-3</v>
      </c>
      <c r="E1277" s="1">
        <f t="shared" si="119"/>
        <v>1.5052372016257333E-4</v>
      </c>
      <c r="F1277" s="1"/>
      <c r="G1277" s="1"/>
      <c r="H1277" s="1">
        <f t="shared" si="115"/>
        <v>8.601662172560971</v>
      </c>
      <c r="J1277" s="1">
        <f t="shared" si="116"/>
        <v>1.2268810869948779</v>
      </c>
      <c r="L1277" s="1">
        <f t="shared" si="117"/>
        <v>3.0063757112872559E-5</v>
      </c>
      <c r="M1277" s="1">
        <f t="shared" si="118"/>
        <v>0.1997277045797311</v>
      </c>
    </row>
    <row r="1278" spans="1:13" ht="16" customHeight="1" x14ac:dyDescent="0.35">
      <c r="A1278" s="23">
        <v>40400</v>
      </c>
      <c r="B1278" s="1">
        <v>1275</v>
      </c>
      <c r="C1278" s="18">
        <v>1121.06</v>
      </c>
      <c r="D1278" s="1">
        <f t="shared" si="114"/>
        <v>-5.9674230131496276E-3</v>
      </c>
      <c r="E1278" s="1">
        <f t="shared" si="119"/>
        <v>1.4298810043836472E-4</v>
      </c>
      <c r="F1278" s="1"/>
      <c r="G1278" s="1"/>
      <c r="H1278" s="1">
        <f t="shared" si="115"/>
        <v>8.6037064811335373</v>
      </c>
      <c r="J1278" s="1">
        <f t="shared" si="116"/>
        <v>1.1957763187083308</v>
      </c>
      <c r="L1278" s="1">
        <f t="shared" si="117"/>
        <v>3.5610137417867781E-5</v>
      </c>
      <c r="M1278" s="1">
        <f t="shared" si="118"/>
        <v>0.2490426637510133</v>
      </c>
    </row>
    <row r="1279" spans="1:13" ht="16" customHeight="1" x14ac:dyDescent="0.35">
      <c r="A1279" s="23">
        <v>40401</v>
      </c>
      <c r="B1279" s="1">
        <v>1276</v>
      </c>
      <c r="C1279" s="18">
        <v>1089.47</v>
      </c>
      <c r="D1279" s="1">
        <f t="shared" si="114"/>
        <v>-2.8178688027402567E-2</v>
      </c>
      <c r="E1279" s="1">
        <f t="shared" si="119"/>
        <v>1.3627085202157126E-4</v>
      </c>
      <c r="F1279" s="1"/>
      <c r="G1279" s="1"/>
      <c r="H1279" s="1">
        <f t="shared" si="115"/>
        <v>3.0739526550845815</v>
      </c>
      <c r="J1279" s="1">
        <f t="shared" si="116"/>
        <v>1.1673510698224903</v>
      </c>
      <c r="L1279" s="1">
        <f t="shared" si="117"/>
        <v>7.9403845894568078E-4</v>
      </c>
      <c r="M1279" s="1">
        <f t="shared" si="118"/>
        <v>5.8269134386859696</v>
      </c>
    </row>
    <row r="1280" spans="1:13" ht="16" customHeight="1" x14ac:dyDescent="0.35">
      <c r="A1280" s="23">
        <v>40402</v>
      </c>
      <c r="B1280" s="1">
        <v>1277</v>
      </c>
      <c r="C1280" s="18">
        <v>1083.6099999999999</v>
      </c>
      <c r="D1280" s="1">
        <f t="shared" si="114"/>
        <v>-5.3787621504035243E-3</v>
      </c>
      <c r="E1280" s="1">
        <f t="shared" si="119"/>
        <v>1.7741885196440491E-4</v>
      </c>
      <c r="F1280" s="1"/>
      <c r="G1280" s="1"/>
      <c r="H1280" s="1">
        <f t="shared" si="115"/>
        <v>8.4739306633515863</v>
      </c>
      <c r="J1280" s="1">
        <f t="shared" si="116"/>
        <v>1.3319866814814811</v>
      </c>
      <c r="L1280" s="1">
        <f t="shared" si="117"/>
        <v>2.8931082270613544E-5</v>
      </c>
      <c r="M1280" s="1">
        <f t="shared" si="118"/>
        <v>0.16306656226373234</v>
      </c>
    </row>
    <row r="1281" spans="1:17" ht="16" customHeight="1" x14ac:dyDescent="0.35">
      <c r="A1281" s="23">
        <v>40403</v>
      </c>
      <c r="B1281" s="1">
        <v>1278</v>
      </c>
      <c r="C1281" s="18">
        <v>1079.25</v>
      </c>
      <c r="D1281" s="1">
        <f t="shared" si="114"/>
        <v>-4.0235878221868571E-3</v>
      </c>
      <c r="E1281" s="1">
        <f t="shared" si="119"/>
        <v>1.6812989538680232E-4</v>
      </c>
      <c r="F1281" s="1"/>
      <c r="G1281" s="1"/>
      <c r="H1281" s="1">
        <f t="shared" si="115"/>
        <v>8.5944835041097285</v>
      </c>
      <c r="J1281" s="1">
        <f t="shared" si="116"/>
        <v>1.2966491251946393</v>
      </c>
      <c r="L1281" s="1">
        <f t="shared" si="117"/>
        <v>1.6189258962850377E-5</v>
      </c>
      <c r="M1281" s="1">
        <f t="shared" si="118"/>
        <v>9.6290186380031409E-2</v>
      </c>
      <c r="P1281" s="19" t="s">
        <v>14</v>
      </c>
      <c r="Q1281" s="19" t="s">
        <v>14</v>
      </c>
    </row>
    <row r="1282" spans="1:17" ht="16" customHeight="1" x14ac:dyDescent="0.35">
      <c r="B1282" s="18"/>
      <c r="E1282" s="18"/>
      <c r="F1282" s="18"/>
      <c r="G1282" s="18"/>
      <c r="H1282" s="18"/>
      <c r="J1282" s="18"/>
      <c r="K1282" s="18" t="s">
        <v>15</v>
      </c>
      <c r="L1282" s="18"/>
      <c r="M1282" s="18"/>
      <c r="N1282" s="18"/>
      <c r="O1282" s="19" t="s">
        <v>16</v>
      </c>
      <c r="P1282" s="19" t="s">
        <v>17</v>
      </c>
      <c r="Q1282" s="19" t="s">
        <v>18</v>
      </c>
    </row>
    <row r="1283" spans="1:17" ht="16" customHeight="1" x14ac:dyDescent="0.35">
      <c r="B1283" s="18"/>
      <c r="C1283" s="19" t="s">
        <v>19</v>
      </c>
      <c r="D1283" s="33">
        <v>0.93744295172081782</v>
      </c>
      <c r="E1283" s="18"/>
      <c r="F1283" s="18"/>
      <c r="G1283" s="18" t="s">
        <v>33</v>
      </c>
      <c r="H1283" s="33">
        <f>SUM(H3:H1281)</f>
        <v>10192.510366879034</v>
      </c>
      <c r="J1283" s="18"/>
      <c r="K1283" s="18">
        <v>1</v>
      </c>
      <c r="L1283" s="18">
        <f>CORREL(L$5:L1280,L6:L$1281)</f>
        <v>0.18333440688972857</v>
      </c>
      <c r="M1283" s="18">
        <f>CORREL(M$5:M1280,M6:M$1281)</f>
        <v>-3.8362088590358258E-2</v>
      </c>
      <c r="N1283" s="18"/>
      <c r="O1283" s="18">
        <f>1279/(1277-K1283)</f>
        <v>1.0023510971786833</v>
      </c>
      <c r="P1283" s="18">
        <f>$O1283*L1283*L1283</f>
        <v>3.3690528663596661E-2</v>
      </c>
      <c r="Q1283" s="18">
        <f>$O1283*M1283*M1283</f>
        <v>1.4751098328037143E-3</v>
      </c>
    </row>
    <row r="1284" spans="1:17" ht="16" customHeight="1" x14ac:dyDescent="0.35">
      <c r="B1284" s="18"/>
      <c r="C1284" s="18"/>
      <c r="D1284" s="18"/>
      <c r="E1284" s="18"/>
      <c r="F1284" s="18"/>
      <c r="G1284" s="18"/>
      <c r="H1284" s="18"/>
      <c r="J1284" s="18"/>
      <c r="K1284" s="18">
        <v>2</v>
      </c>
      <c r="L1284" s="18">
        <f>CORREL(L$5:L1279,L7:L$1281)</f>
        <v>0.38475158668351594</v>
      </c>
      <c r="M1284" s="18">
        <f>CORREL(M$5:M1279,M7:M$1281)</f>
        <v>1.6976639748057215E-3</v>
      </c>
      <c r="N1284" s="18"/>
      <c r="O1284" s="18">
        <f t="shared" ref="O1284:O1297" si="120">1279/(1277-K1284)</f>
        <v>1.0031372549019608</v>
      </c>
      <c r="P1284" s="18">
        <f t="shared" ref="P1284:Q1297" si="121">$O1284*L1284*L1284</f>
        <v>0.1484982031682846</v>
      </c>
      <c r="Q1284" s="18">
        <f t="shared" si="121"/>
        <v>2.8911047375377989E-6</v>
      </c>
    </row>
    <row r="1285" spans="1:17" ht="16" customHeight="1" x14ac:dyDescent="0.35">
      <c r="B1285" s="18"/>
      <c r="C1285" s="18"/>
      <c r="D1285" s="18"/>
      <c r="E1285" s="18"/>
      <c r="F1285" s="18"/>
      <c r="G1285" s="18"/>
      <c r="H1285" s="18"/>
      <c r="J1285" s="18"/>
      <c r="K1285" s="18">
        <v>3</v>
      </c>
      <c r="L1285" s="18">
        <f>CORREL(L$5:L1278,L8:L$1281)</f>
        <v>0.16015024495486727</v>
      </c>
      <c r="M1285" s="18">
        <f>CORREL(M$5:M1278,M8:M$1281)</f>
        <v>-2.9401238430971106E-3</v>
      </c>
      <c r="N1285" s="18"/>
      <c r="O1285" s="18">
        <f t="shared" si="120"/>
        <v>1.0039246467817897</v>
      </c>
      <c r="P1285" s="18">
        <f t="shared" si="121"/>
        <v>2.5748760695992152E-2</v>
      </c>
      <c r="Q1285" s="18">
        <f t="shared" si="121"/>
        <v>8.6782541476490189E-6</v>
      </c>
    </row>
    <row r="1286" spans="1:17" ht="16" customHeight="1" x14ac:dyDescent="0.35">
      <c r="B1286" s="18"/>
      <c r="C1286" s="18"/>
      <c r="D1286" s="18"/>
      <c r="E1286" s="18"/>
      <c r="F1286" s="18"/>
      <c r="G1286" s="18"/>
      <c r="H1286" s="18"/>
      <c r="J1286" s="18"/>
      <c r="K1286" s="18">
        <v>4</v>
      </c>
      <c r="L1286" s="18">
        <f>CORREL(L$5:L1277,L9:L$1281)</f>
        <v>0.30116823630807571</v>
      </c>
      <c r="M1286" s="18">
        <f>CORREL(M$5:M1277,M9:M$1281)</f>
        <v>1.7981383145205775E-2</v>
      </c>
      <c r="N1286" s="18"/>
      <c r="O1286" s="18">
        <f t="shared" si="120"/>
        <v>1.0047132757266299</v>
      </c>
      <c r="P1286" s="18">
        <f t="shared" si="121"/>
        <v>9.1129811540779843E-2</v>
      </c>
      <c r="Q1286" s="18">
        <f t="shared" si="121"/>
        <v>3.2485408391436674E-4</v>
      </c>
    </row>
    <row r="1287" spans="1:17" ht="16" customHeight="1" x14ac:dyDescent="0.35">
      <c r="B1287" s="18"/>
      <c r="C1287" s="18"/>
      <c r="D1287" s="18"/>
      <c r="E1287" s="18"/>
      <c r="F1287" s="18"/>
      <c r="G1287" s="18"/>
      <c r="H1287" s="18"/>
      <c r="J1287" s="18"/>
      <c r="K1287" s="18">
        <v>5</v>
      </c>
      <c r="L1287" s="18">
        <f>CORREL(L$5:L1276,L10:L$1281)</f>
        <v>0.3387357740687108</v>
      </c>
      <c r="M1287" s="18">
        <f>CORREL(M$5:M1276,M10:M$1281)</f>
        <v>1.2931573616100225E-2</v>
      </c>
      <c r="N1287" s="18"/>
      <c r="O1287" s="18">
        <f t="shared" si="120"/>
        <v>1.0055031446540881</v>
      </c>
      <c r="P1287" s="18">
        <f t="shared" si="121"/>
        <v>0.11537336604307767</v>
      </c>
      <c r="Q1287" s="18">
        <f t="shared" si="121"/>
        <v>1.6814586283431154E-4</v>
      </c>
    </row>
    <row r="1288" spans="1:17" ht="16" customHeight="1" x14ac:dyDescent="0.35">
      <c r="B1288" s="18"/>
      <c r="C1288" s="18"/>
      <c r="D1288" s="18"/>
      <c r="E1288" s="18"/>
      <c r="F1288" s="18"/>
      <c r="G1288" s="18"/>
      <c r="H1288" s="18"/>
      <c r="J1288" s="18"/>
      <c r="K1288" s="18">
        <v>6</v>
      </c>
      <c r="L1288" s="18">
        <f>CORREL(L$5:L1275,L11:L$1281)</f>
        <v>0.30761110528377644</v>
      </c>
      <c r="M1288" s="18">
        <f>CORREL(M$5:M1275,M11:M$1281)</f>
        <v>-9.5888849008659589E-3</v>
      </c>
      <c r="N1288" s="18"/>
      <c r="O1288" s="18">
        <f t="shared" si="120"/>
        <v>1.0062942564909521</v>
      </c>
      <c r="P1288" s="18">
        <f t="shared" si="121"/>
        <v>9.5220183546897347E-2</v>
      </c>
      <c r="Q1288" s="18">
        <f t="shared" si="121"/>
        <v>9.2525449841218392E-5</v>
      </c>
    </row>
    <row r="1289" spans="1:17" ht="16" customHeight="1" x14ac:dyDescent="0.35">
      <c r="B1289" s="18"/>
      <c r="C1289" s="18"/>
      <c r="D1289" s="18"/>
      <c r="E1289" s="18"/>
      <c r="F1289" s="18"/>
      <c r="G1289" s="18"/>
      <c r="H1289" s="18"/>
      <c r="J1289" s="18"/>
      <c r="K1289" s="18">
        <v>7</v>
      </c>
      <c r="L1289" s="18">
        <f>CORREL(L$5:L1274,L12:L$1281)</f>
        <v>0.32914309084119914</v>
      </c>
      <c r="M1289" s="18">
        <f>CORREL(M$5:M1274,M12:M$1281)</f>
        <v>9.9758793319910735E-3</v>
      </c>
      <c r="N1289" s="18"/>
      <c r="O1289" s="18">
        <f t="shared" si="120"/>
        <v>1.0070866141732284</v>
      </c>
      <c r="P1289" s="18">
        <f t="shared" si="121"/>
        <v>0.10910290382978645</v>
      </c>
      <c r="Q1289" s="18">
        <f t="shared" si="121"/>
        <v>1.0022341530945299E-4</v>
      </c>
    </row>
    <row r="1290" spans="1:17" ht="16" customHeight="1" x14ac:dyDescent="0.35">
      <c r="B1290" s="18"/>
      <c r="C1290" s="18"/>
      <c r="D1290" s="18"/>
      <c r="E1290" s="18"/>
      <c r="F1290" s="18"/>
      <c r="G1290" s="18"/>
      <c r="H1290" s="18"/>
      <c r="J1290" s="18"/>
      <c r="K1290" s="18">
        <v>8</v>
      </c>
      <c r="L1290" s="18">
        <f>CORREL(L$5:L1273,L13:L$1281)</f>
        <v>0.20741944995284212</v>
      </c>
      <c r="M1290" s="18">
        <f>CORREL(M$5:M1273,M13:M$1281)</f>
        <v>2.9526043070286393E-2</v>
      </c>
      <c r="N1290" s="18"/>
      <c r="O1290" s="18">
        <f t="shared" si="120"/>
        <v>1.0078802206461781</v>
      </c>
      <c r="P1290" s="18">
        <f t="shared" si="121"/>
        <v>4.3361857597925858E-2</v>
      </c>
      <c r="Q1290" s="18">
        <f t="shared" si="121"/>
        <v>8.7865709503370587E-4</v>
      </c>
    </row>
    <row r="1291" spans="1:17" ht="16" customHeight="1" x14ac:dyDescent="0.35">
      <c r="B1291" s="18"/>
      <c r="E1291" s="18"/>
      <c r="F1291" s="18"/>
      <c r="G1291" s="18"/>
      <c r="H1291" s="18"/>
      <c r="K1291" s="19">
        <v>9</v>
      </c>
      <c r="L1291" s="18">
        <f>CORREL(L$5:L1272,L14:L$1281)</f>
        <v>0.32414541244257378</v>
      </c>
      <c r="M1291" s="18">
        <f>CORREL(M$5:M1272,M14:M$1281)</f>
        <v>3.7028867071693693E-2</v>
      </c>
      <c r="O1291" s="18">
        <f t="shared" si="120"/>
        <v>1.0086750788643533</v>
      </c>
      <c r="P1291" s="18">
        <f t="shared" si="121"/>
        <v>0.10598174109879908</v>
      </c>
      <c r="Q1291" s="18">
        <f t="shared" si="121"/>
        <v>1.3830317181926131E-3</v>
      </c>
    </row>
    <row r="1292" spans="1:17" ht="16" customHeight="1" x14ac:dyDescent="0.35">
      <c r="K1292" s="19">
        <v>10</v>
      </c>
      <c r="L1292" s="18">
        <f>CORREL(L$5:L1271,L15:L$1281)</f>
        <v>0.26896534158959401</v>
      </c>
      <c r="M1292" s="18">
        <f>CORREL(M$5:M1271,M15:M$1281)</f>
        <v>6.92110253021508E-2</v>
      </c>
      <c r="O1292" s="18">
        <f t="shared" si="120"/>
        <v>1.0094711917916337</v>
      </c>
      <c r="P1292" s="18">
        <f t="shared" si="121"/>
        <v>7.3027523295046984E-2</v>
      </c>
      <c r="Q1292" s="18">
        <f t="shared" si="121"/>
        <v>4.8355346044961101E-3</v>
      </c>
    </row>
    <row r="1293" spans="1:17" ht="16" customHeight="1" x14ac:dyDescent="0.35">
      <c r="K1293" s="19">
        <v>11</v>
      </c>
      <c r="L1293" s="18">
        <f>CORREL(L$5:L1270,L16:L$1281)</f>
        <v>0.43068548042063348</v>
      </c>
      <c r="M1293" s="18">
        <f>CORREL(M$5:M1270,M16:M$1281)</f>
        <v>-5.4418098310381299E-4</v>
      </c>
      <c r="O1293" s="18">
        <f t="shared" si="120"/>
        <v>1.0102685624012637</v>
      </c>
      <c r="P1293" s="18">
        <f t="shared" si="121"/>
        <v>0.18739469851086035</v>
      </c>
      <c r="Q1293" s="18">
        <f t="shared" si="121"/>
        <v>2.9917380196964739E-7</v>
      </c>
    </row>
    <row r="1294" spans="1:17" ht="16" customHeight="1" x14ac:dyDescent="0.35">
      <c r="K1294" s="19">
        <v>12</v>
      </c>
      <c r="L1294" s="18">
        <f>CORREL(L$5:L1269,L17:L$1281)</f>
        <v>0.28592735712082745</v>
      </c>
      <c r="M1294" s="18">
        <f>CORREL(M$5:M1269,M17:M$1281)</f>
        <v>2.3890756934686944E-3</v>
      </c>
      <c r="O1294" s="18">
        <f t="shared" si="120"/>
        <v>1.0110671936758893</v>
      </c>
      <c r="P1294" s="18">
        <f t="shared" si="121"/>
        <v>8.2659245921406652E-2</v>
      </c>
      <c r="Q1294" s="18">
        <f t="shared" si="121"/>
        <v>5.7708506986626235E-6</v>
      </c>
    </row>
    <row r="1295" spans="1:17" ht="16" customHeight="1" x14ac:dyDescent="0.35">
      <c r="K1295" s="19">
        <v>13</v>
      </c>
      <c r="L1295" s="18">
        <f>CORREL(L$5:L1268,L18:L$1281)</f>
        <v>0.22362113753246834</v>
      </c>
      <c r="M1295" s="18">
        <f>CORREL(M$5:M1268,M18:M$1281)</f>
        <v>-1.1055784737550064E-3</v>
      </c>
      <c r="O1295" s="18">
        <f t="shared" si="120"/>
        <v>1.0118670886075949</v>
      </c>
      <c r="P1295" s="18">
        <f t="shared" si="121"/>
        <v>5.0599843687129775E-2</v>
      </c>
      <c r="Q1295" s="18">
        <f t="shared" si="121"/>
        <v>1.2368089486751145E-6</v>
      </c>
    </row>
    <row r="1296" spans="1:17" ht="16" customHeight="1" x14ac:dyDescent="0.35">
      <c r="K1296" s="19">
        <v>14</v>
      </c>
      <c r="L1296" s="18">
        <f>CORREL(L$5:L1267,L19:L$1281)</f>
        <v>0.12143121940398847</v>
      </c>
      <c r="M1296" s="18">
        <f>CORREL(M$5:M1267,M19:M$1281)</f>
        <v>8.494340503181836E-3</v>
      </c>
      <c r="O1296" s="18">
        <f t="shared" si="120"/>
        <v>1.0126682501979414</v>
      </c>
      <c r="P1296" s="18">
        <f t="shared" si="121"/>
        <v>1.4932341249213563E-2</v>
      </c>
      <c r="Q1296" s="18">
        <f t="shared" si="121"/>
        <v>7.3067883235890875E-5</v>
      </c>
    </row>
    <row r="1297" spans="11:17" ht="16" customHeight="1" x14ac:dyDescent="0.35">
      <c r="K1297" s="19">
        <v>15</v>
      </c>
      <c r="L1297" s="18">
        <f>CORREL(L$5:L1266,L20:L$1281)</f>
        <v>0.22199410998708113</v>
      </c>
      <c r="M1297" s="18">
        <f>CORREL(M$5:M1266,M20:M$1281)</f>
        <v>-3.6047540088012309E-2</v>
      </c>
      <c r="O1297" s="18">
        <f t="shared" si="120"/>
        <v>1.0134706814580032</v>
      </c>
      <c r="P1297" s="18">
        <f t="shared" si="121"/>
        <v>4.9945238706335243E-2</v>
      </c>
      <c r="Q1297" s="18">
        <f t="shared" si="121"/>
        <v>1.3169292886224856E-3</v>
      </c>
    </row>
    <row r="1299" spans="11:17" ht="16" customHeight="1" x14ac:dyDescent="0.35">
      <c r="P1299" s="19">
        <f>1277*SUM(P1283:P1297)</f>
        <v>1566.4527981279041</v>
      </c>
      <c r="Q1299" s="19">
        <f>1277*SUM(Q1283:Q1297)</f>
        <v>13.621702079791651</v>
      </c>
    </row>
  </sheetData>
  <phoneticPr fontId="10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A2EA9-A145-614C-A3F9-4E057DA3DC4C}">
  <dimension ref="A1:AH1299"/>
  <sheetViews>
    <sheetView workbookViewId="0">
      <pane xSplit="1" ySplit="2" topLeftCell="B1250" activePane="bottomRight" state="frozen"/>
      <selection pane="topRight" activeCell="B1" sqref="B1"/>
      <selection pane="bottomLeft" activeCell="A3" sqref="A3"/>
      <selection pane="bottomRight" activeCell="E5" sqref="E5"/>
    </sheetView>
  </sheetViews>
  <sheetFormatPr defaultColWidth="10.84375" defaultRowHeight="16" customHeight="1" x14ac:dyDescent="0.35"/>
  <cols>
    <col min="1" max="2" width="10.84375" style="1" customWidth="1"/>
    <col min="3" max="6" width="10.84375" style="19" customWidth="1"/>
    <col min="7" max="7" width="10.84375" style="18"/>
    <col min="8" max="11" width="10.84375" style="19" customWidth="1"/>
    <col min="12" max="12" width="10.84375" style="19"/>
    <col min="13" max="15" width="10.84375" style="19" customWidth="1"/>
    <col min="16" max="16384" width="10.84375" style="19"/>
  </cols>
  <sheetData>
    <row r="1" spans="1:34" s="21" customFormat="1" ht="16" customHeight="1" x14ac:dyDescent="0.35">
      <c r="A1" s="20" t="s">
        <v>0</v>
      </c>
      <c r="B1" s="20" t="s">
        <v>1</v>
      </c>
      <c r="C1" s="21" t="s">
        <v>2</v>
      </c>
      <c r="D1" s="21" t="s">
        <v>3</v>
      </c>
      <c r="E1" s="21" t="s">
        <v>4</v>
      </c>
      <c r="F1" s="21" t="s">
        <v>32</v>
      </c>
      <c r="G1" s="18"/>
      <c r="H1" s="21" t="s">
        <v>5</v>
      </c>
      <c r="K1" s="21" t="s">
        <v>6</v>
      </c>
    </row>
    <row r="2" spans="1:34" s="1" customFormat="1" ht="16" customHeight="1" x14ac:dyDescent="0.35">
      <c r="A2" s="23"/>
      <c r="B2" s="18" t="s">
        <v>7</v>
      </c>
      <c r="C2" s="2" t="s">
        <v>8</v>
      </c>
      <c r="D2" s="2" t="s">
        <v>9</v>
      </c>
      <c r="E2" s="2" t="s">
        <v>10</v>
      </c>
      <c r="F2" s="18"/>
      <c r="G2" s="18"/>
      <c r="H2" s="18" t="s">
        <v>11</v>
      </c>
      <c r="I2" s="18"/>
      <c r="J2" s="2" t="s">
        <v>12</v>
      </c>
      <c r="K2" s="18" t="s">
        <v>13</v>
      </c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</row>
    <row r="3" spans="1:34" ht="16" customHeight="1" x14ac:dyDescent="0.35">
      <c r="A3" s="23">
        <v>38551</v>
      </c>
      <c r="B3" s="18">
        <v>1221.1300000000001</v>
      </c>
      <c r="C3" s="1"/>
      <c r="D3" s="1"/>
      <c r="E3" s="18"/>
      <c r="F3" s="1">
        <v>0</v>
      </c>
      <c r="H3" s="18"/>
      <c r="I3" s="18"/>
      <c r="J3" s="18"/>
      <c r="K3" s="18"/>
    </row>
    <row r="4" spans="1:34" ht="16" customHeight="1" x14ac:dyDescent="0.35">
      <c r="A4" s="23">
        <v>38552</v>
      </c>
      <c r="B4" s="18">
        <v>1229.3499999999999</v>
      </c>
      <c r="C4" s="1">
        <f t="shared" ref="C4:C67" si="0">(B4-B3)/B3</f>
        <v>6.7314700318555762E-3</v>
      </c>
      <c r="D4" s="1"/>
      <c r="E4" s="18"/>
      <c r="F4" s="1">
        <v>1</v>
      </c>
      <c r="H4" s="18"/>
      <c r="I4" s="18"/>
      <c r="J4" s="18"/>
      <c r="K4" s="18"/>
    </row>
    <row r="5" spans="1:34" ht="16" customHeight="1" x14ac:dyDescent="0.35">
      <c r="A5" s="23">
        <v>38553</v>
      </c>
      <c r="B5" s="18">
        <v>1235.2</v>
      </c>
      <c r="C5" s="1">
        <f t="shared" si="0"/>
        <v>4.7586122747794663E-3</v>
      </c>
      <c r="D5" s="1">
        <f>C4*C4</f>
        <v>4.531268878976971E-5</v>
      </c>
      <c r="E5" s="1">
        <f>-LN(D5)-C5*C5/D5</f>
        <v>9.5021872617416214</v>
      </c>
      <c r="F5" s="1">
        <v>2</v>
      </c>
      <c r="H5" s="1">
        <f t="shared" ref="H5:H68" si="1">SQRT(D5)*100</f>
        <v>0.67314700318555765</v>
      </c>
      <c r="J5" s="1">
        <f t="shared" ref="J5:J68" si="2">C5*C5</f>
        <v>2.2644390781681806E-5</v>
      </c>
      <c r="K5" s="1">
        <f t="shared" ref="K5:K68" si="3">J5/D5</f>
        <v>0.49973619722152202</v>
      </c>
    </row>
    <row r="6" spans="1:34" ht="16" customHeight="1" x14ac:dyDescent="0.35">
      <c r="A6" s="23">
        <v>38554</v>
      </c>
      <c r="B6" s="18">
        <v>1227.04</v>
      </c>
      <c r="C6" s="1">
        <f t="shared" si="0"/>
        <v>-6.6062176165803772E-3</v>
      </c>
      <c r="D6" s="1">
        <f t="shared" ref="D6:D69" si="4">C$1283+C$1284*D5+C$1285*C5*C5</f>
        <v>4.4474889472761824E-5</v>
      </c>
      <c r="E6" s="1">
        <f t="shared" ref="E6:E69" si="5">-LN(D6)-C6*C6/D6</f>
        <v>9.0393104941056439</v>
      </c>
      <c r="F6" s="1">
        <v>3</v>
      </c>
      <c r="H6" s="1">
        <f t="shared" si="1"/>
        <v>0.66689496528885139</v>
      </c>
      <c r="J6" s="1">
        <f t="shared" si="2"/>
        <v>4.3642111197616917E-5</v>
      </c>
      <c r="K6" s="1">
        <f t="shared" si="3"/>
        <v>0.98127531546413549</v>
      </c>
    </row>
    <row r="7" spans="1:34" ht="16" customHeight="1" x14ac:dyDescent="0.35">
      <c r="A7" s="23">
        <v>38555</v>
      </c>
      <c r="B7" s="18">
        <v>1233.68</v>
      </c>
      <c r="C7" s="1">
        <f t="shared" si="0"/>
        <v>5.4113965314904981E-3</v>
      </c>
      <c r="D7" s="1">
        <f t="shared" si="4"/>
        <v>4.5463434194520136E-5</v>
      </c>
      <c r="E7" s="1">
        <f t="shared" si="5"/>
        <v>9.3544974820618947</v>
      </c>
      <c r="F7" s="1">
        <v>4</v>
      </c>
      <c r="H7" s="1">
        <f t="shared" si="1"/>
        <v>0.67426577990077574</v>
      </c>
      <c r="J7" s="1">
        <f t="shared" si="2"/>
        <v>2.9283212421027393E-5</v>
      </c>
      <c r="K7" s="1">
        <f t="shared" si="3"/>
        <v>0.64410471711697048</v>
      </c>
    </row>
    <row r="8" spans="1:34" ht="16" customHeight="1" x14ac:dyDescent="0.35">
      <c r="A8" s="23">
        <v>38558</v>
      </c>
      <c r="B8" s="18">
        <v>1229.03</v>
      </c>
      <c r="C8" s="1">
        <f t="shared" si="0"/>
        <v>-3.7692108164192424E-3</v>
      </c>
      <c r="D8" s="1">
        <f t="shared" si="4"/>
        <v>4.5165709241615496E-5</v>
      </c>
      <c r="E8" s="1">
        <f t="shared" si="5"/>
        <v>9.690620713993491</v>
      </c>
      <c r="F8" s="1">
        <v>5</v>
      </c>
      <c r="H8" s="1">
        <f t="shared" si="1"/>
        <v>0.67205438203775969</v>
      </c>
      <c r="J8" s="1">
        <f t="shared" si="2"/>
        <v>1.4206950178611811E-5</v>
      </c>
      <c r="K8" s="1">
        <f t="shared" si="3"/>
        <v>0.31455169014641726</v>
      </c>
    </row>
    <row r="9" spans="1:34" ht="16" customHeight="1" x14ac:dyDescent="0.35">
      <c r="A9" s="23">
        <v>38559</v>
      </c>
      <c r="B9" s="18">
        <v>1231.1600000000001</v>
      </c>
      <c r="C9" s="1">
        <f t="shared" si="0"/>
        <v>1.7330740502673728E-3</v>
      </c>
      <c r="D9" s="1">
        <f t="shared" si="4"/>
        <v>4.3637506832747296E-5</v>
      </c>
      <c r="E9" s="1">
        <f t="shared" si="5"/>
        <v>9.9707640773712711</v>
      </c>
      <c r="F9" s="1">
        <v>6</v>
      </c>
      <c r="H9" s="1">
        <f t="shared" si="1"/>
        <v>0.66058691201648323</v>
      </c>
      <c r="J9" s="1">
        <f t="shared" si="2"/>
        <v>3.0035456637101561E-6</v>
      </c>
      <c r="K9" s="1">
        <f t="shared" si="3"/>
        <v>6.8829451582146248E-2</v>
      </c>
    </row>
    <row r="10" spans="1:34" ht="16" customHeight="1" x14ac:dyDescent="0.35">
      <c r="A10" s="23">
        <v>38560</v>
      </c>
      <c r="B10" s="18">
        <v>1236.79</v>
      </c>
      <c r="C10" s="1">
        <f t="shared" si="0"/>
        <v>4.5729230969166323E-3</v>
      </c>
      <c r="D10" s="1">
        <f t="shared" si="4"/>
        <v>4.1312391614474878E-5</v>
      </c>
      <c r="E10" s="1">
        <f t="shared" si="5"/>
        <v>9.5881651770532628</v>
      </c>
      <c r="F10" s="1">
        <v>7</v>
      </c>
      <c r="H10" s="1">
        <f t="shared" si="1"/>
        <v>0.6427471634669023</v>
      </c>
      <c r="J10" s="1">
        <f t="shared" si="2"/>
        <v>2.0911625650313604E-5</v>
      </c>
      <c r="K10" s="1">
        <f t="shared" si="3"/>
        <v>0.50618288685534896</v>
      </c>
    </row>
    <row r="11" spans="1:34" ht="16" customHeight="1" x14ac:dyDescent="0.35">
      <c r="A11" s="23">
        <v>38561</v>
      </c>
      <c r="B11" s="18">
        <v>1243.72</v>
      </c>
      <c r="C11" s="1">
        <f t="shared" si="0"/>
        <v>5.6032147737288176E-3</v>
      </c>
      <c r="D11" s="1">
        <f t="shared" si="4"/>
        <v>4.0689654741777725E-5</v>
      </c>
      <c r="E11" s="1">
        <f t="shared" si="5"/>
        <v>9.3379396744206513</v>
      </c>
      <c r="F11" s="1">
        <v>8</v>
      </c>
      <c r="H11" s="1">
        <f t="shared" si="1"/>
        <v>0.63788443108276061</v>
      </c>
      <c r="J11" s="1">
        <f t="shared" si="2"/>
        <v>3.1396015800532881E-5</v>
      </c>
      <c r="K11" s="1">
        <f t="shared" si="3"/>
        <v>0.77159700665381448</v>
      </c>
    </row>
    <row r="12" spans="1:34" ht="16" customHeight="1" x14ac:dyDescent="0.35">
      <c r="A12" s="23">
        <v>38562</v>
      </c>
      <c r="B12" s="18">
        <v>1234.18</v>
      </c>
      <c r="C12" s="1">
        <f t="shared" si="0"/>
        <v>-7.6705367767664449E-3</v>
      </c>
      <c r="D12" s="1">
        <f t="shared" si="4"/>
        <v>4.0997204820318042E-5</v>
      </c>
      <c r="E12" s="1">
        <f t="shared" si="5"/>
        <v>8.6668567675867081</v>
      </c>
      <c r="F12" s="1">
        <v>9</v>
      </c>
      <c r="H12" s="1">
        <f t="shared" si="1"/>
        <v>0.64029059668495869</v>
      </c>
      <c r="J12" s="1">
        <f t="shared" si="2"/>
        <v>5.8837134443726564E-5</v>
      </c>
      <c r="K12" s="1">
        <f t="shared" si="3"/>
        <v>1.4351499011114808</v>
      </c>
    </row>
    <row r="13" spans="1:34" ht="16" customHeight="1" x14ac:dyDescent="0.35">
      <c r="A13" s="23">
        <v>38565</v>
      </c>
      <c r="B13" s="18">
        <v>1235.3499999999999</v>
      </c>
      <c r="C13" s="1">
        <f t="shared" si="0"/>
        <v>9.4799786092777819E-4</v>
      </c>
      <c r="D13" s="1">
        <f t="shared" si="4"/>
        <v>4.3565478012031854E-5</v>
      </c>
      <c r="E13" s="1">
        <f t="shared" si="5"/>
        <v>10.020616792324457</v>
      </c>
      <c r="F13" s="1">
        <v>10</v>
      </c>
      <c r="H13" s="1">
        <f t="shared" si="1"/>
        <v>0.66004149878649188</v>
      </c>
      <c r="J13" s="1">
        <f t="shared" si="2"/>
        <v>8.9869994432364311E-7</v>
      </c>
      <c r="K13" s="1">
        <f t="shared" si="3"/>
        <v>2.0628717629941794E-2</v>
      </c>
    </row>
    <row r="14" spans="1:34" ht="16" customHeight="1" x14ac:dyDescent="0.35">
      <c r="A14" s="23">
        <v>38566</v>
      </c>
      <c r="B14" s="18">
        <v>1244.1199999999999</v>
      </c>
      <c r="C14" s="1">
        <f t="shared" si="0"/>
        <v>7.0992026551179683E-3</v>
      </c>
      <c r="D14" s="1">
        <f t="shared" si="4"/>
        <v>4.107130993383876E-5</v>
      </c>
      <c r="E14" s="1">
        <f t="shared" si="5"/>
        <v>8.8730989355908427</v>
      </c>
      <c r="F14" s="1">
        <v>11</v>
      </c>
      <c r="H14" s="1">
        <f t="shared" si="1"/>
        <v>0.64086901886297143</v>
      </c>
      <c r="J14" s="1">
        <f t="shared" si="2"/>
        <v>5.0398678338434009E-5</v>
      </c>
      <c r="K14" s="1">
        <f t="shared" si="3"/>
        <v>1.2271017997629146</v>
      </c>
    </row>
    <row r="15" spans="1:34" ht="16" customHeight="1" x14ac:dyDescent="0.35">
      <c r="A15" s="23">
        <v>38567</v>
      </c>
      <c r="B15" s="18">
        <v>1245.04</v>
      </c>
      <c r="C15" s="1">
        <f t="shared" si="0"/>
        <v>7.3947850689649939E-4</v>
      </c>
      <c r="D15" s="1">
        <f t="shared" si="4"/>
        <v>4.2929223469462568E-5</v>
      </c>
      <c r="E15" s="1">
        <f t="shared" si="5"/>
        <v>10.043219857046807</v>
      </c>
      <c r="F15" s="1">
        <v>12</v>
      </c>
      <c r="H15" s="1">
        <f t="shared" si="1"/>
        <v>0.65520396419330806</v>
      </c>
      <c r="J15" s="1">
        <f t="shared" si="2"/>
        <v>5.4682846216187606E-7</v>
      </c>
      <c r="K15" s="1">
        <f t="shared" si="3"/>
        <v>1.27379071403623E-2</v>
      </c>
    </row>
    <row r="16" spans="1:34" ht="16" customHeight="1" x14ac:dyDescent="0.35">
      <c r="A16" s="23">
        <v>38568</v>
      </c>
      <c r="B16" s="18">
        <v>1235.8599999999999</v>
      </c>
      <c r="C16" s="1">
        <f t="shared" si="0"/>
        <v>-7.3732570841097992E-3</v>
      </c>
      <c r="D16" s="1">
        <f t="shared" si="4"/>
        <v>4.0462900994832765E-5</v>
      </c>
      <c r="E16" s="1">
        <f t="shared" si="5"/>
        <v>8.7715505765294353</v>
      </c>
      <c r="F16" s="1">
        <v>13</v>
      </c>
      <c r="H16" s="1">
        <f t="shared" si="1"/>
        <v>0.63610455897464502</v>
      </c>
      <c r="J16" s="1">
        <f t="shared" si="2"/>
        <v>5.4364920028375339E-5</v>
      </c>
      <c r="K16" s="1">
        <f t="shared" si="3"/>
        <v>1.3435744519484134</v>
      </c>
    </row>
    <row r="17" spans="1:11" ht="16" customHeight="1" x14ac:dyDescent="0.35">
      <c r="A17" s="23">
        <v>38569</v>
      </c>
      <c r="B17" s="18">
        <v>1226.42</v>
      </c>
      <c r="C17" s="1">
        <f t="shared" si="0"/>
        <v>-7.6384056446521676E-3</v>
      </c>
      <c r="D17" s="1">
        <f t="shared" si="4"/>
        <v>4.2706252900702774E-5</v>
      </c>
      <c r="E17" s="1">
        <f t="shared" si="5"/>
        <v>8.6949661921004608</v>
      </c>
      <c r="F17" s="1">
        <v>14</v>
      </c>
      <c r="H17" s="1">
        <f t="shared" si="1"/>
        <v>0.65350021347129472</v>
      </c>
      <c r="J17" s="1">
        <f t="shared" si="2"/>
        <v>5.8345240792254094E-5</v>
      </c>
      <c r="K17" s="1">
        <f t="shared" si="3"/>
        <v>1.3661990183946569</v>
      </c>
    </row>
    <row r="18" spans="1:11" ht="16" customHeight="1" x14ac:dyDescent="0.35">
      <c r="A18" s="23">
        <v>38572</v>
      </c>
      <c r="B18" s="18">
        <v>1223.1300000000001</v>
      </c>
      <c r="C18" s="1">
        <f t="shared" si="0"/>
        <v>-2.6826046541967379E-3</v>
      </c>
      <c r="D18" s="1">
        <f t="shared" si="4"/>
        <v>4.5079890800124345E-5</v>
      </c>
      <c r="E18" s="1">
        <f t="shared" si="5"/>
        <v>9.8474384179735424</v>
      </c>
      <c r="F18" s="1">
        <v>15</v>
      </c>
      <c r="H18" s="1">
        <f t="shared" si="1"/>
        <v>0.67141560005799938</v>
      </c>
      <c r="J18" s="1">
        <f t="shared" si="2"/>
        <v>7.1963677307180001E-6</v>
      </c>
      <c r="K18" s="1">
        <f t="shared" si="3"/>
        <v>0.15963587317958078</v>
      </c>
    </row>
    <row r="19" spans="1:11" ht="16" customHeight="1" x14ac:dyDescent="0.35">
      <c r="A19" s="23">
        <v>38573</v>
      </c>
      <c r="B19" s="18">
        <v>1231.3800000000001</v>
      </c>
      <c r="C19" s="1">
        <f t="shared" si="0"/>
        <v>6.7449903117411877E-3</v>
      </c>
      <c r="D19" s="1">
        <f t="shared" si="4"/>
        <v>4.2974776322289377E-5</v>
      </c>
      <c r="E19" s="1">
        <f t="shared" si="5"/>
        <v>8.9962554174745897</v>
      </c>
      <c r="F19" s="1">
        <v>16</v>
      </c>
      <c r="H19" s="1">
        <f t="shared" si="1"/>
        <v>0.65555149547758162</v>
      </c>
      <c r="J19" s="1">
        <f t="shared" si="2"/>
        <v>4.5494894305482487E-5</v>
      </c>
      <c r="K19" s="1">
        <f t="shared" si="3"/>
        <v>1.0586417940676056</v>
      </c>
    </row>
    <row r="20" spans="1:11" ht="16" customHeight="1" x14ac:dyDescent="0.35">
      <c r="A20" s="23">
        <v>38574</v>
      </c>
      <c r="B20" s="18">
        <v>1229.1300000000001</v>
      </c>
      <c r="C20" s="1">
        <f t="shared" si="0"/>
        <v>-1.8272182429469373E-3</v>
      </c>
      <c r="D20" s="1">
        <f t="shared" si="4"/>
        <v>4.4252663665205104E-5</v>
      </c>
      <c r="E20" s="1">
        <f t="shared" si="5"/>
        <v>9.9501480875928152</v>
      </c>
      <c r="F20" s="1">
        <v>17</v>
      </c>
      <c r="H20" s="1">
        <f t="shared" si="1"/>
        <v>0.66522675581492585</v>
      </c>
      <c r="J20" s="1">
        <f t="shared" si="2"/>
        <v>3.3387265073580929E-6</v>
      </c>
      <c r="K20" s="1">
        <f t="shared" si="3"/>
        <v>7.5446904905370926E-2</v>
      </c>
    </row>
    <row r="21" spans="1:11" ht="16" customHeight="1" x14ac:dyDescent="0.35">
      <c r="A21" s="23">
        <v>38575</v>
      </c>
      <c r="B21" s="18">
        <v>1237.81</v>
      </c>
      <c r="C21" s="1">
        <f t="shared" si="0"/>
        <v>7.0619055754882198E-3</v>
      </c>
      <c r="D21" s="1">
        <f t="shared" si="4"/>
        <v>4.1900207317029086E-5</v>
      </c>
      <c r="E21" s="1">
        <f t="shared" si="5"/>
        <v>8.8899986947467351</v>
      </c>
      <c r="F21" s="1">
        <v>18</v>
      </c>
      <c r="H21" s="1">
        <f t="shared" si="1"/>
        <v>0.6473036946984706</v>
      </c>
      <c r="J21" s="1">
        <f t="shared" si="2"/>
        <v>4.9870510357111608E-5</v>
      </c>
      <c r="K21" s="1">
        <f t="shared" si="3"/>
        <v>1.1902210884012316</v>
      </c>
    </row>
    <row r="22" spans="1:11" ht="16" customHeight="1" x14ac:dyDescent="0.35">
      <c r="A22" s="23">
        <v>38576</v>
      </c>
      <c r="B22" s="18">
        <v>1230.3900000000001</v>
      </c>
      <c r="C22" s="1">
        <f t="shared" si="0"/>
        <v>-5.9944579539669626E-3</v>
      </c>
      <c r="D22" s="1">
        <f t="shared" si="4"/>
        <v>4.363957166578923E-5</v>
      </c>
      <c r="E22" s="1">
        <f t="shared" si="5"/>
        <v>9.2161301063749157</v>
      </c>
      <c r="F22" s="1">
        <v>19</v>
      </c>
      <c r="H22" s="1">
        <f t="shared" si="1"/>
        <v>0.66060254060811208</v>
      </c>
      <c r="J22" s="1">
        <f t="shared" si="2"/>
        <v>3.5933526161877783E-5</v>
      </c>
      <c r="K22" s="1">
        <f t="shared" si="3"/>
        <v>0.82341610584705816</v>
      </c>
    </row>
    <row r="23" spans="1:11" ht="16" customHeight="1" x14ac:dyDescent="0.35">
      <c r="A23" s="23">
        <v>38579</v>
      </c>
      <c r="B23" s="18">
        <v>1233.8699999999999</v>
      </c>
      <c r="C23" s="1">
        <f t="shared" si="0"/>
        <v>2.8283714919657916E-3</v>
      </c>
      <c r="D23" s="1">
        <f t="shared" si="4"/>
        <v>4.4060364243655266E-5</v>
      </c>
      <c r="E23" s="1">
        <f t="shared" si="5"/>
        <v>9.8483880076493353</v>
      </c>
      <c r="F23" s="1">
        <v>20</v>
      </c>
      <c r="H23" s="1">
        <f t="shared" si="1"/>
        <v>0.66377981472514869</v>
      </c>
      <c r="J23" s="1">
        <f t="shared" si="2"/>
        <v>7.999685296564798E-6</v>
      </c>
      <c r="K23" s="1">
        <f t="shared" si="3"/>
        <v>0.18156194198319095</v>
      </c>
    </row>
    <row r="24" spans="1:11" ht="16" customHeight="1" x14ac:dyDescent="0.35">
      <c r="A24" s="23">
        <v>38580</v>
      </c>
      <c r="B24" s="18">
        <v>1219.3399999999999</v>
      </c>
      <c r="C24" s="1">
        <f t="shared" si="0"/>
        <v>-1.1775956948462944E-2</v>
      </c>
      <c r="D24" s="1">
        <f t="shared" si="4"/>
        <v>4.2113878628661379E-5</v>
      </c>
      <c r="E24" s="1">
        <f t="shared" si="5"/>
        <v>6.7823193813331457</v>
      </c>
      <c r="F24" s="1">
        <v>21</v>
      </c>
      <c r="H24" s="1">
        <f t="shared" si="1"/>
        <v>0.64895206778822556</v>
      </c>
      <c r="J24" s="1">
        <f t="shared" si="2"/>
        <v>1.386731620520527E-4</v>
      </c>
      <c r="K24" s="1">
        <f t="shared" si="3"/>
        <v>3.2928138316302245</v>
      </c>
    </row>
    <row r="25" spans="1:11" ht="16" customHeight="1" x14ac:dyDescent="0.35">
      <c r="A25" s="23">
        <v>38581</v>
      </c>
      <c r="B25" s="18">
        <v>1220.24</v>
      </c>
      <c r="C25" s="1">
        <f t="shared" si="0"/>
        <v>7.3810422031598329E-4</v>
      </c>
      <c r="D25" s="1">
        <f t="shared" si="4"/>
        <v>5.1239458611962752E-5</v>
      </c>
      <c r="E25" s="1">
        <f t="shared" si="5"/>
        <v>9.868368258035682</v>
      </c>
      <c r="F25" s="1">
        <v>22</v>
      </c>
      <c r="H25" s="1">
        <f t="shared" si="1"/>
        <v>0.71581742512991919</v>
      </c>
      <c r="J25" s="1">
        <f t="shared" si="2"/>
        <v>5.4479784004826559E-7</v>
      </c>
      <c r="K25" s="1">
        <f t="shared" si="3"/>
        <v>1.0632388686500934E-2</v>
      </c>
    </row>
    <row r="26" spans="1:11" ht="16" customHeight="1" x14ac:dyDescent="0.35">
      <c r="A26" s="23">
        <v>38582</v>
      </c>
      <c r="B26" s="18">
        <v>1219.02</v>
      </c>
      <c r="C26" s="1">
        <f t="shared" si="0"/>
        <v>-9.9980331738020985E-4</v>
      </c>
      <c r="D26" s="1">
        <f t="shared" si="4"/>
        <v>4.8026013163407976E-5</v>
      </c>
      <c r="E26" s="1">
        <f t="shared" si="5"/>
        <v>9.9229538938005444</v>
      </c>
      <c r="F26" s="1">
        <v>23</v>
      </c>
      <c r="H26" s="1">
        <f t="shared" si="1"/>
        <v>0.69300803143548029</v>
      </c>
      <c r="J26" s="1">
        <f t="shared" si="2"/>
        <v>9.9960667344447259E-7</v>
      </c>
      <c r="K26" s="1">
        <f t="shared" si="3"/>
        <v>2.0813859148443616E-2</v>
      </c>
    </row>
    <row r="27" spans="1:11" ht="16" customHeight="1" x14ac:dyDescent="0.35">
      <c r="A27" s="23">
        <v>38583</v>
      </c>
      <c r="B27" s="18">
        <v>1219.71</v>
      </c>
      <c r="C27" s="1">
        <f t="shared" si="0"/>
        <v>5.6602844908209432E-4</v>
      </c>
      <c r="D27" s="1">
        <f t="shared" si="4"/>
        <v>4.5139331046355757E-5</v>
      </c>
      <c r="E27" s="1">
        <f t="shared" si="5"/>
        <v>9.9986588447352158</v>
      </c>
      <c r="F27" s="1">
        <v>24</v>
      </c>
      <c r="H27" s="1">
        <f t="shared" si="1"/>
        <v>0.67185810292319736</v>
      </c>
      <c r="J27" s="1">
        <f t="shared" si="2"/>
        <v>3.2038820517028102E-7</v>
      </c>
      <c r="K27" s="1">
        <f t="shared" si="3"/>
        <v>7.0977614808083647E-3</v>
      </c>
    </row>
    <row r="28" spans="1:11" ht="16" customHeight="1" x14ac:dyDescent="0.35">
      <c r="A28" s="23">
        <v>38586</v>
      </c>
      <c r="B28" s="18">
        <v>1221.73</v>
      </c>
      <c r="C28" s="1">
        <f t="shared" si="0"/>
        <v>1.6561313754908805E-3</v>
      </c>
      <c r="D28" s="1">
        <f t="shared" si="4"/>
        <v>4.2455472921945588E-5</v>
      </c>
      <c r="E28" s="1">
        <f t="shared" si="5"/>
        <v>10.002451251042562</v>
      </c>
      <c r="F28" s="1">
        <v>25</v>
      </c>
      <c r="H28" s="1">
        <f t="shared" si="1"/>
        <v>0.6515786439252409</v>
      </c>
      <c r="J28" s="1">
        <f t="shared" si="2"/>
        <v>2.742771132885316E-6</v>
      </c>
      <c r="K28" s="1">
        <f t="shared" si="3"/>
        <v>6.4603476162611639E-2</v>
      </c>
    </row>
    <row r="29" spans="1:11" ht="16" customHeight="1" x14ac:dyDescent="0.35">
      <c r="A29" s="23">
        <v>38587</v>
      </c>
      <c r="B29" s="18">
        <v>1217.5899999999999</v>
      </c>
      <c r="C29" s="1">
        <f t="shared" si="0"/>
        <v>-3.3886374239808304E-3</v>
      </c>
      <c r="D29" s="1">
        <f t="shared" si="4"/>
        <v>4.0214856654706554E-5</v>
      </c>
      <c r="E29" s="1">
        <f t="shared" si="5"/>
        <v>9.8357362149733785</v>
      </c>
      <c r="F29" s="1">
        <v>26</v>
      </c>
      <c r="H29" s="1">
        <f t="shared" si="1"/>
        <v>0.63415184817759973</v>
      </c>
      <c r="J29" s="1">
        <f t="shared" si="2"/>
        <v>1.1482863591203437E-5</v>
      </c>
      <c r="K29" s="1">
        <f t="shared" si="3"/>
        <v>0.28553784711450758</v>
      </c>
    </row>
    <row r="30" spans="1:11" ht="16" customHeight="1" x14ac:dyDescent="0.35">
      <c r="A30" s="23">
        <v>38588</v>
      </c>
      <c r="B30" s="18">
        <v>1209.5899999999999</v>
      </c>
      <c r="C30" s="1">
        <f t="shared" si="0"/>
        <v>-6.5703561954352455E-3</v>
      </c>
      <c r="D30" s="1">
        <f t="shared" si="4"/>
        <v>3.8904487835753448E-5</v>
      </c>
      <c r="E30" s="1">
        <f t="shared" si="5"/>
        <v>9.0447711074599226</v>
      </c>
      <c r="F30" s="1">
        <v>27</v>
      </c>
      <c r="H30" s="1">
        <f t="shared" si="1"/>
        <v>0.62373462174031546</v>
      </c>
      <c r="J30" s="1">
        <f t="shared" si="2"/>
        <v>4.3169580534894313E-5</v>
      </c>
      <c r="K30" s="1">
        <f t="shared" si="3"/>
        <v>1.109629838006021</v>
      </c>
    </row>
    <row r="31" spans="1:11" ht="16" customHeight="1" x14ac:dyDescent="0.35">
      <c r="A31" s="23">
        <v>38589</v>
      </c>
      <c r="B31" s="18">
        <v>1212.3699999999999</v>
      </c>
      <c r="C31" s="1">
        <f t="shared" si="0"/>
        <v>2.298299423771669E-3</v>
      </c>
      <c r="D31" s="1">
        <f t="shared" si="4"/>
        <v>4.0354314939824064E-5</v>
      </c>
      <c r="E31" s="1">
        <f t="shared" si="5"/>
        <v>9.9869171769744014</v>
      </c>
      <c r="F31" s="1">
        <v>28</v>
      </c>
      <c r="H31" s="1">
        <f t="shared" si="1"/>
        <v>0.63525046194256374</v>
      </c>
      <c r="J31" s="1">
        <f t="shared" si="2"/>
        <v>5.2821802413091855E-6</v>
      </c>
      <c r="K31" s="1">
        <f t="shared" si="3"/>
        <v>0.13089505420141359</v>
      </c>
    </row>
    <row r="32" spans="1:11" ht="16" customHeight="1" x14ac:dyDescent="0.35">
      <c r="A32" s="23">
        <v>38590</v>
      </c>
      <c r="B32" s="18">
        <v>1205.0999999999999</v>
      </c>
      <c r="C32" s="1">
        <f t="shared" si="0"/>
        <v>-5.9965192144312233E-3</v>
      </c>
      <c r="D32" s="1">
        <f t="shared" si="4"/>
        <v>3.8514324392989336E-5</v>
      </c>
      <c r="E32" s="1">
        <f t="shared" si="5"/>
        <v>9.2308473636190413</v>
      </c>
      <c r="F32" s="1">
        <v>29</v>
      </c>
      <c r="H32" s="1">
        <f t="shared" si="1"/>
        <v>0.6205991008129913</v>
      </c>
      <c r="J32" s="1">
        <f t="shared" si="2"/>
        <v>3.5958242689042857E-5</v>
      </c>
      <c r="K32" s="1">
        <f t="shared" si="3"/>
        <v>0.93363296009388763</v>
      </c>
    </row>
    <row r="33" spans="1:11" ht="16" customHeight="1" x14ac:dyDescent="0.35">
      <c r="A33" s="23">
        <v>38593</v>
      </c>
      <c r="B33" s="18">
        <v>1212.28</v>
      </c>
      <c r="C33" s="1">
        <f t="shared" si="0"/>
        <v>5.958011783254555E-3</v>
      </c>
      <c r="D33" s="1">
        <f t="shared" si="4"/>
        <v>3.9397853672030617E-5</v>
      </c>
      <c r="E33" s="1">
        <f t="shared" si="5"/>
        <v>9.2407880947481207</v>
      </c>
      <c r="F33" s="1">
        <v>30</v>
      </c>
      <c r="H33" s="1">
        <f t="shared" si="1"/>
        <v>0.62767709590226894</v>
      </c>
      <c r="J33" s="1">
        <f t="shared" si="2"/>
        <v>3.5497904409400123E-5</v>
      </c>
      <c r="K33" s="1">
        <f t="shared" si="3"/>
        <v>0.90101112372527159</v>
      </c>
    </row>
    <row r="34" spans="1:11" ht="16" customHeight="1" x14ac:dyDescent="0.35">
      <c r="A34" s="23">
        <v>38594</v>
      </c>
      <c r="B34" s="18">
        <v>1208.4100000000001</v>
      </c>
      <c r="C34" s="1">
        <f t="shared" si="0"/>
        <v>-3.1923318045335163E-3</v>
      </c>
      <c r="D34" s="1">
        <f t="shared" si="4"/>
        <v>4.0163579701331976E-5</v>
      </c>
      <c r="E34" s="1">
        <f t="shared" si="5"/>
        <v>9.8688130469805557</v>
      </c>
      <c r="F34" s="1">
        <v>31</v>
      </c>
      <c r="H34" s="1">
        <f t="shared" si="1"/>
        <v>0.63374742367391113</v>
      </c>
      <c r="J34" s="1">
        <f t="shared" si="2"/>
        <v>1.0190982350236216E-5</v>
      </c>
      <c r="K34" s="1">
        <f t="shared" si="3"/>
        <v>0.25373690358327911</v>
      </c>
    </row>
    <row r="35" spans="1:11" ht="16" customHeight="1" x14ac:dyDescent="0.35">
      <c r="A35" s="23">
        <v>38595</v>
      </c>
      <c r="B35" s="18">
        <v>1220.33</v>
      </c>
      <c r="C35" s="1">
        <f t="shared" si="0"/>
        <v>9.8642017196149019E-3</v>
      </c>
      <c r="D35" s="1">
        <f t="shared" si="4"/>
        <v>3.8750087416767794E-5</v>
      </c>
      <c r="E35" s="1">
        <f t="shared" si="5"/>
        <v>7.6473515834255821</v>
      </c>
      <c r="F35" s="1">
        <v>32</v>
      </c>
      <c r="H35" s="1">
        <f t="shared" si="1"/>
        <v>0.62249568204741623</v>
      </c>
      <c r="J35" s="1">
        <f t="shared" si="2"/>
        <v>9.7302475565253584E-5</v>
      </c>
      <c r="K35" s="1">
        <f t="shared" si="3"/>
        <v>2.511025962825292</v>
      </c>
    </row>
    <row r="36" spans="1:11" ht="16" customHeight="1" x14ac:dyDescent="0.35">
      <c r="A36" s="23">
        <v>38596</v>
      </c>
      <c r="B36" s="18">
        <v>1221.5899999999999</v>
      </c>
      <c r="C36" s="1">
        <f t="shared" si="0"/>
        <v>1.0325076004031623E-3</v>
      </c>
      <c r="D36" s="1">
        <f t="shared" si="4"/>
        <v>4.4728037140468892E-5</v>
      </c>
      <c r="E36" s="1">
        <f t="shared" si="5"/>
        <v>9.9910754893651763</v>
      </c>
      <c r="F36" s="1">
        <v>33</v>
      </c>
      <c r="H36" s="1">
        <f t="shared" si="1"/>
        <v>0.66879022974673374</v>
      </c>
      <c r="J36" s="1">
        <f t="shared" si="2"/>
        <v>1.0660719448902963E-6</v>
      </c>
      <c r="K36" s="1">
        <f t="shared" si="3"/>
        <v>2.3834534512263209E-2</v>
      </c>
    </row>
    <row r="37" spans="1:11" ht="16" customHeight="1" x14ac:dyDescent="0.35">
      <c r="A37" s="23">
        <v>38597</v>
      </c>
      <c r="B37" s="18">
        <v>1218.02</v>
      </c>
      <c r="C37" s="1">
        <f t="shared" si="0"/>
        <v>-2.9224207794758769E-3</v>
      </c>
      <c r="D37" s="1">
        <f t="shared" si="4"/>
        <v>4.2143331560532874E-5</v>
      </c>
      <c r="E37" s="1">
        <f t="shared" si="5"/>
        <v>9.871779417152645</v>
      </c>
      <c r="F37" s="1">
        <v>34</v>
      </c>
      <c r="H37" s="1">
        <f t="shared" si="1"/>
        <v>0.64917895499263434</v>
      </c>
      <c r="J37" s="1">
        <f t="shared" si="2"/>
        <v>8.5405432123123911E-6</v>
      </c>
      <c r="K37" s="1">
        <f t="shared" si="3"/>
        <v>0.20265467622191002</v>
      </c>
    </row>
    <row r="38" spans="1:11" ht="16" customHeight="1" x14ac:dyDescent="0.35">
      <c r="A38" s="23">
        <v>38601</v>
      </c>
      <c r="B38" s="18">
        <v>1233.3900000000001</v>
      </c>
      <c r="C38" s="1">
        <f t="shared" si="0"/>
        <v>1.2618840413129603E-2</v>
      </c>
      <c r="D38" s="1">
        <f t="shared" si="4"/>
        <v>4.0414258859948467E-5</v>
      </c>
      <c r="E38" s="1">
        <f t="shared" si="5"/>
        <v>6.1762548134410657</v>
      </c>
      <c r="F38" s="1">
        <v>35</v>
      </c>
      <c r="H38" s="1">
        <f t="shared" si="1"/>
        <v>0.63572210013455144</v>
      </c>
      <c r="J38" s="1">
        <f t="shared" si="2"/>
        <v>1.5923513337203288E-4</v>
      </c>
      <c r="K38" s="1">
        <f t="shared" si="3"/>
        <v>3.9400730797475751</v>
      </c>
    </row>
    <row r="39" spans="1:11" ht="16" customHeight="1" x14ac:dyDescent="0.35">
      <c r="A39" s="23">
        <v>38602</v>
      </c>
      <c r="B39" s="18">
        <v>1236.3599999999999</v>
      </c>
      <c r="C39" s="1">
        <f t="shared" si="0"/>
        <v>2.4079974703863334E-3</v>
      </c>
      <c r="D39" s="1">
        <f t="shared" si="4"/>
        <v>5.140730844275039E-5</v>
      </c>
      <c r="E39" s="1">
        <f t="shared" si="5"/>
        <v>9.7629358993192241</v>
      </c>
      <c r="F39" s="1">
        <v>36</v>
      </c>
      <c r="H39" s="1">
        <f t="shared" si="1"/>
        <v>0.71698890118850789</v>
      </c>
      <c r="J39" s="1">
        <f t="shared" si="2"/>
        <v>5.798451817386981E-6</v>
      </c>
      <c r="K39" s="1">
        <f t="shared" si="3"/>
        <v>0.11279430868948159</v>
      </c>
    </row>
    <row r="40" spans="1:11" ht="16" customHeight="1" x14ac:dyDescent="0.35">
      <c r="A40" s="23">
        <v>38603</v>
      </c>
      <c r="B40" s="18">
        <v>1231.67</v>
      </c>
      <c r="C40" s="1">
        <f t="shared" si="0"/>
        <v>-3.7933935099807724E-3</v>
      </c>
      <c r="D40" s="1">
        <f t="shared" si="4"/>
        <v>4.8616888198715514E-5</v>
      </c>
      <c r="E40" s="1">
        <f t="shared" si="5"/>
        <v>9.6355553203610427</v>
      </c>
      <c r="F40" s="1">
        <v>37</v>
      </c>
      <c r="H40" s="1">
        <f t="shared" si="1"/>
        <v>0.69725811718986475</v>
      </c>
      <c r="J40" s="1">
        <f t="shared" si="2"/>
        <v>1.4389834321564244E-5</v>
      </c>
      <c r="K40" s="1">
        <f t="shared" si="3"/>
        <v>0.29598427325804105</v>
      </c>
    </row>
    <row r="41" spans="1:11" ht="16" customHeight="1" x14ac:dyDescent="0.35">
      <c r="A41" s="23">
        <v>38604</v>
      </c>
      <c r="B41" s="18">
        <v>1241.48</v>
      </c>
      <c r="C41" s="1">
        <f t="shared" si="0"/>
        <v>7.964795765099373E-3</v>
      </c>
      <c r="D41" s="1">
        <f t="shared" si="4"/>
        <v>4.6793732544978457E-5</v>
      </c>
      <c r="E41" s="1">
        <f t="shared" si="5"/>
        <v>8.614067516264404</v>
      </c>
      <c r="F41" s="1">
        <v>38</v>
      </c>
      <c r="H41" s="1">
        <f t="shared" si="1"/>
        <v>0.68405944584501177</v>
      </c>
      <c r="J41" s="1">
        <f t="shared" si="2"/>
        <v>6.3437971579744903E-5</v>
      </c>
      <c r="K41" s="1">
        <f t="shared" si="3"/>
        <v>1.3556937677234422</v>
      </c>
    </row>
    <row r="42" spans="1:11" ht="16" customHeight="1" x14ac:dyDescent="0.35">
      <c r="A42" s="23">
        <v>38607</v>
      </c>
      <c r="B42" s="18">
        <v>1240.56</v>
      </c>
      <c r="C42" s="1">
        <f t="shared" si="0"/>
        <v>-7.4105100364087444E-4</v>
      </c>
      <c r="D42" s="1">
        <f t="shared" si="4"/>
        <v>4.9224665622666572E-5</v>
      </c>
      <c r="E42" s="1">
        <f t="shared" si="5"/>
        <v>9.9079595999320489</v>
      </c>
      <c r="F42" s="1">
        <v>39</v>
      </c>
      <c r="H42" s="1">
        <f t="shared" si="1"/>
        <v>0.70160291919765116</v>
      </c>
      <c r="J42" s="1">
        <f t="shared" si="2"/>
        <v>5.4915658999714735E-7</v>
      </c>
      <c r="K42" s="1">
        <f t="shared" si="3"/>
        <v>1.1156126365727433E-2</v>
      </c>
    </row>
    <row r="43" spans="1:11" ht="16" customHeight="1" x14ac:dyDescent="0.35">
      <c r="A43" s="23">
        <v>38608</v>
      </c>
      <c r="B43" s="18">
        <v>1231.2</v>
      </c>
      <c r="C43" s="1">
        <f t="shared" si="0"/>
        <v>-7.5449796865930709E-3</v>
      </c>
      <c r="D43" s="1">
        <f t="shared" si="4"/>
        <v>4.6192680453537179E-5</v>
      </c>
      <c r="E43" s="1">
        <f t="shared" si="5"/>
        <v>8.7503139033175348</v>
      </c>
      <c r="F43" s="1">
        <v>40</v>
      </c>
      <c r="H43" s="1">
        <f t="shared" si="1"/>
        <v>0.67965197309753456</v>
      </c>
      <c r="J43" s="1">
        <f t="shared" si="2"/>
        <v>5.6926718471102074E-5</v>
      </c>
      <c r="K43" s="1">
        <f t="shared" si="3"/>
        <v>1.2323753008523008</v>
      </c>
    </row>
    <row r="44" spans="1:11" ht="16" customHeight="1" x14ac:dyDescent="0.35">
      <c r="A44" s="23">
        <v>38609</v>
      </c>
      <c r="B44" s="18">
        <v>1227.1600000000001</v>
      </c>
      <c r="C44" s="1">
        <f t="shared" si="0"/>
        <v>-3.2813515269655325E-3</v>
      </c>
      <c r="D44" s="1">
        <f t="shared" si="4"/>
        <v>4.8134652522765439E-5</v>
      </c>
      <c r="E44" s="1">
        <f t="shared" si="5"/>
        <v>9.7178176439000072</v>
      </c>
      <c r="F44" s="1">
        <v>41</v>
      </c>
      <c r="H44" s="1">
        <f t="shared" si="1"/>
        <v>0.6937914133424069</v>
      </c>
      <c r="J44" s="1">
        <f t="shared" si="2"/>
        <v>1.0767267843519032E-5</v>
      </c>
      <c r="K44" s="1">
        <f t="shared" si="3"/>
        <v>0.22369056966655401</v>
      </c>
    </row>
    <row r="45" spans="1:11" ht="16" customHeight="1" x14ac:dyDescent="0.35">
      <c r="A45" s="23">
        <v>38610</v>
      </c>
      <c r="B45" s="18">
        <v>1227.73</v>
      </c>
      <c r="C45" s="1">
        <f t="shared" si="0"/>
        <v>4.6448710844546455E-4</v>
      </c>
      <c r="D45" s="1">
        <f t="shared" si="4"/>
        <v>4.6052749261178592E-5</v>
      </c>
      <c r="E45" s="1">
        <f t="shared" si="5"/>
        <v>9.9810382877001729</v>
      </c>
      <c r="F45" s="1">
        <v>42</v>
      </c>
      <c r="H45" s="1">
        <f t="shared" si="1"/>
        <v>0.67862175960676796</v>
      </c>
      <c r="J45" s="1">
        <f t="shared" si="2"/>
        <v>2.1574827391202874E-7</v>
      </c>
      <c r="K45" s="1">
        <f t="shared" si="3"/>
        <v>4.684807690599692E-3</v>
      </c>
    </row>
    <row r="46" spans="1:11" ht="16" customHeight="1" x14ac:dyDescent="0.35">
      <c r="A46" s="23">
        <v>38611</v>
      </c>
      <c r="B46" s="18">
        <v>1237.9100000000001</v>
      </c>
      <c r="C46" s="1">
        <f t="shared" si="0"/>
        <v>8.2917253793587057E-3</v>
      </c>
      <c r="D46" s="1">
        <f t="shared" si="4"/>
        <v>4.3278063721051704E-5</v>
      </c>
      <c r="E46" s="1">
        <f t="shared" si="5"/>
        <v>8.4592374495381435</v>
      </c>
      <c r="F46" s="1">
        <v>43</v>
      </c>
      <c r="H46" s="1">
        <f t="shared" si="1"/>
        <v>0.65786065181808606</v>
      </c>
      <c r="J46" s="1">
        <f t="shared" si="2"/>
        <v>6.8752709766701272E-5</v>
      </c>
      <c r="K46" s="1">
        <f t="shared" si="3"/>
        <v>1.5886272133117167</v>
      </c>
    </row>
    <row r="47" spans="1:11" ht="16" customHeight="1" x14ac:dyDescent="0.35">
      <c r="A47" s="23">
        <v>38614</v>
      </c>
      <c r="B47" s="18">
        <v>1231.02</v>
      </c>
      <c r="C47" s="1">
        <f t="shared" si="0"/>
        <v>-5.5658327342053135E-3</v>
      </c>
      <c r="D47" s="1">
        <f t="shared" si="4"/>
        <v>4.6468203753172005E-5</v>
      </c>
      <c r="E47" s="1">
        <f t="shared" si="5"/>
        <v>9.310082241302343</v>
      </c>
      <c r="F47" s="1">
        <v>44</v>
      </c>
      <c r="H47" s="1">
        <f t="shared" si="1"/>
        <v>0.68167590358741603</v>
      </c>
      <c r="J47" s="1">
        <f t="shared" si="2"/>
        <v>3.0978494025151395E-5</v>
      </c>
      <c r="K47" s="1">
        <f t="shared" si="3"/>
        <v>0.66666002821416881</v>
      </c>
    </row>
    <row r="48" spans="1:11" ht="16" customHeight="1" x14ac:dyDescent="0.35">
      <c r="A48" s="23">
        <v>38615</v>
      </c>
      <c r="B48" s="18">
        <v>1221.3399999999999</v>
      </c>
      <c r="C48" s="1">
        <f t="shared" si="0"/>
        <v>-7.8633978326916407E-3</v>
      </c>
      <c r="D48" s="1">
        <f t="shared" si="4"/>
        <v>4.6221539262287382E-5</v>
      </c>
      <c r="E48" s="1">
        <f t="shared" si="5"/>
        <v>8.6443111604235519</v>
      </c>
      <c r="F48" s="1">
        <v>45</v>
      </c>
      <c r="H48" s="1">
        <f t="shared" si="1"/>
        <v>0.67986424573062665</v>
      </c>
      <c r="J48" s="1">
        <f t="shared" si="2"/>
        <v>6.1833025475179599E-5</v>
      </c>
      <c r="K48" s="1">
        <f t="shared" si="3"/>
        <v>1.3377534903003498</v>
      </c>
    </row>
    <row r="49" spans="1:11" ht="16" customHeight="1" x14ac:dyDescent="0.35">
      <c r="A49" s="23">
        <v>38616</v>
      </c>
      <c r="B49" s="18">
        <v>1210.2</v>
      </c>
      <c r="C49" s="1">
        <f t="shared" si="0"/>
        <v>-9.1211292514777817E-3</v>
      </c>
      <c r="D49" s="1">
        <f t="shared" si="4"/>
        <v>4.8570063624446285E-5</v>
      </c>
      <c r="E49" s="1">
        <f t="shared" si="5"/>
        <v>8.2196168453347891</v>
      </c>
      <c r="F49" s="1">
        <v>46</v>
      </c>
      <c r="H49" s="1">
        <f t="shared" si="1"/>
        <v>0.69692225982849965</v>
      </c>
      <c r="J49" s="1">
        <f t="shared" si="2"/>
        <v>8.319499882216364E-5</v>
      </c>
      <c r="K49" s="1">
        <f t="shared" si="3"/>
        <v>1.7128863463190922</v>
      </c>
    </row>
    <row r="50" spans="1:11" ht="16" customHeight="1" x14ac:dyDescent="0.35">
      <c r="A50" s="23">
        <v>38617</v>
      </c>
      <c r="B50" s="18">
        <v>1214.6199999999999</v>
      </c>
      <c r="C50" s="1">
        <f t="shared" si="0"/>
        <v>3.6522888778712983E-3</v>
      </c>
      <c r="D50" s="1">
        <f t="shared" si="4"/>
        <v>5.2488909605974658E-5</v>
      </c>
      <c r="E50" s="1">
        <f t="shared" si="5"/>
        <v>9.6007747040333768</v>
      </c>
      <c r="F50" s="1">
        <v>47</v>
      </c>
      <c r="H50" s="1">
        <f t="shared" si="1"/>
        <v>0.72449230227777206</v>
      </c>
      <c r="J50" s="1">
        <f t="shared" si="2"/>
        <v>1.3339214047422387E-5</v>
      </c>
      <c r="K50" s="1">
        <f t="shared" si="3"/>
        <v>0.25413395224929619</v>
      </c>
    </row>
    <row r="51" spans="1:11" ht="16" customHeight="1" x14ac:dyDescent="0.35">
      <c r="A51" s="23">
        <v>38618</v>
      </c>
      <c r="B51" s="18">
        <v>1215.29</v>
      </c>
      <c r="C51" s="1">
        <f t="shared" si="0"/>
        <v>5.5161285010955918E-4</v>
      </c>
      <c r="D51" s="1">
        <f t="shared" si="4"/>
        <v>5.0230109616165461E-5</v>
      </c>
      <c r="E51" s="1">
        <f t="shared" si="5"/>
        <v>9.8928382616907786</v>
      </c>
      <c r="F51" s="1">
        <v>48</v>
      </c>
      <c r="H51" s="1">
        <f t="shared" si="1"/>
        <v>0.70873203410150343</v>
      </c>
      <c r="J51" s="1">
        <f t="shared" si="2"/>
        <v>3.0427673640599098E-7</v>
      </c>
      <c r="K51" s="1">
        <f t="shared" si="3"/>
        <v>6.0576562291248951E-3</v>
      </c>
    </row>
    <row r="52" spans="1:11" ht="16" customHeight="1" x14ac:dyDescent="0.35">
      <c r="A52" s="23">
        <v>38621</v>
      </c>
      <c r="B52" s="18">
        <v>1215.6300000000001</v>
      </c>
      <c r="C52" s="1">
        <f t="shared" si="0"/>
        <v>2.7976861489862134E-4</v>
      </c>
      <c r="D52" s="1">
        <f t="shared" si="4"/>
        <v>4.7087330552904904E-5</v>
      </c>
      <c r="E52" s="1">
        <f t="shared" si="5"/>
        <v>9.9618443427981092</v>
      </c>
      <c r="F52" s="1">
        <v>49</v>
      </c>
      <c r="H52" s="1">
        <f t="shared" si="1"/>
        <v>0.68620208796611004</v>
      </c>
      <c r="J52" s="1">
        <f t="shared" si="2"/>
        <v>7.8270477882293098E-8</v>
      </c>
      <c r="K52" s="1">
        <f t="shared" si="3"/>
        <v>1.6622407123791487E-3</v>
      </c>
    </row>
    <row r="53" spans="1:11" ht="16" customHeight="1" x14ac:dyDescent="0.35">
      <c r="A53" s="23">
        <v>38622</v>
      </c>
      <c r="B53" s="18">
        <v>1215.6600000000001</v>
      </c>
      <c r="C53" s="1">
        <f t="shared" si="0"/>
        <v>2.4678561733399728E-5</v>
      </c>
      <c r="D53" s="1">
        <f t="shared" si="4"/>
        <v>4.4208188614970154E-5</v>
      </c>
      <c r="E53" s="1">
        <f t="shared" si="5"/>
        <v>10.026586746818623</v>
      </c>
      <c r="F53" s="1">
        <v>50</v>
      </c>
      <c r="H53" s="1">
        <f t="shared" si="1"/>
        <v>0.66489238689407593</v>
      </c>
      <c r="J53" s="1">
        <f t="shared" si="2"/>
        <v>6.0903140922922141E-10</v>
      </c>
      <c r="K53" s="1">
        <f t="shared" si="3"/>
        <v>1.3776438897634136E-5</v>
      </c>
    </row>
    <row r="54" spans="1:11" ht="16" customHeight="1" x14ac:dyDescent="0.35">
      <c r="A54" s="23">
        <v>38623</v>
      </c>
      <c r="B54" s="18">
        <v>1216.8900000000001</v>
      </c>
      <c r="C54" s="1">
        <f t="shared" si="0"/>
        <v>1.0117960613987612E-3</v>
      </c>
      <c r="D54" s="1">
        <f t="shared" si="4"/>
        <v>4.1581357909868288E-5</v>
      </c>
      <c r="E54" s="1">
        <f t="shared" si="5"/>
        <v>10.063238660674516</v>
      </c>
      <c r="F54" s="1">
        <v>51</v>
      </c>
      <c r="H54" s="1">
        <f t="shared" si="1"/>
        <v>0.6448360870009392</v>
      </c>
      <c r="J54" s="1">
        <f t="shared" si="2"/>
        <v>1.0237312698620458E-6</v>
      </c>
      <c r="K54" s="1">
        <f t="shared" si="3"/>
        <v>2.4619957628153576E-2</v>
      </c>
    </row>
    <row r="55" spans="1:11" ht="16" customHeight="1" x14ac:dyDescent="0.35">
      <c r="A55" s="23">
        <v>38624</v>
      </c>
      <c r="B55" s="18">
        <v>1227.68</v>
      </c>
      <c r="C55" s="1">
        <f t="shared" si="0"/>
        <v>8.8668655342717603E-3</v>
      </c>
      <c r="D55" s="1">
        <f t="shared" si="4"/>
        <v>3.9275956236816278E-5</v>
      </c>
      <c r="E55" s="1">
        <f t="shared" si="5"/>
        <v>8.1431312480443463</v>
      </c>
      <c r="F55" s="1">
        <v>52</v>
      </c>
      <c r="H55" s="1">
        <f t="shared" si="1"/>
        <v>0.62670532339223262</v>
      </c>
      <c r="J55" s="1">
        <f t="shared" si="2"/>
        <v>7.8621304402856428E-5</v>
      </c>
      <c r="K55" s="1">
        <f t="shared" si="3"/>
        <v>2.0017667788609774</v>
      </c>
    </row>
    <row r="56" spans="1:11" ht="16" customHeight="1" x14ac:dyDescent="0.35">
      <c r="A56" s="23">
        <v>38625</v>
      </c>
      <c r="B56" s="18">
        <v>1228.81</v>
      </c>
      <c r="C56" s="1">
        <f t="shared" si="0"/>
        <v>9.204352925842905E-4</v>
      </c>
      <c r="D56" s="1">
        <f t="shared" si="4"/>
        <v>4.364878077580905E-5</v>
      </c>
      <c r="E56" s="1">
        <f t="shared" si="5"/>
        <v>10.019925705205557</v>
      </c>
      <c r="F56" s="1">
        <v>53</v>
      </c>
      <c r="H56" s="1">
        <f t="shared" si="1"/>
        <v>0.66067223928215002</v>
      </c>
      <c r="J56" s="1">
        <f t="shared" si="2"/>
        <v>8.472011278347285E-7</v>
      </c>
      <c r="K56" s="1">
        <f t="shared" si="3"/>
        <v>1.9409502688887539E-2</v>
      </c>
    </row>
    <row r="57" spans="1:11" ht="16" customHeight="1" x14ac:dyDescent="0.35">
      <c r="A57" s="23">
        <v>38628</v>
      </c>
      <c r="B57" s="18">
        <v>1226.7</v>
      </c>
      <c r="C57" s="1">
        <f t="shared" si="0"/>
        <v>-1.717108421969141E-3</v>
      </c>
      <c r="D57" s="1">
        <f t="shared" si="4"/>
        <v>4.1142830563708596E-5</v>
      </c>
      <c r="E57" s="1">
        <f t="shared" si="5"/>
        <v>10.026796835880637</v>
      </c>
      <c r="F57" s="1">
        <v>54</v>
      </c>
      <c r="H57" s="1">
        <f t="shared" si="1"/>
        <v>0.64142677340214449</v>
      </c>
      <c r="J57" s="1">
        <f t="shared" si="2"/>
        <v>2.9484613327973538E-6</v>
      </c>
      <c r="K57" s="1">
        <f t="shared" si="3"/>
        <v>7.1664037024184293E-2</v>
      </c>
    </row>
    <row r="58" spans="1:11" ht="16" customHeight="1" x14ac:dyDescent="0.35">
      <c r="A58" s="23">
        <v>38629</v>
      </c>
      <c r="B58" s="18">
        <v>1214.47</v>
      </c>
      <c r="C58" s="1">
        <f t="shared" si="0"/>
        <v>-9.969837776147402E-3</v>
      </c>
      <c r="D58" s="1">
        <f t="shared" si="4"/>
        <v>3.9037352178208456E-5</v>
      </c>
      <c r="E58" s="1">
        <f t="shared" si="5"/>
        <v>7.6047721748403232</v>
      </c>
      <c r="F58" s="1">
        <v>55</v>
      </c>
      <c r="H58" s="1">
        <f t="shared" si="1"/>
        <v>0.62479878503569819</v>
      </c>
      <c r="J58" s="1">
        <f t="shared" si="2"/>
        <v>9.9397665282695779E-5</v>
      </c>
      <c r="K58" s="1">
        <f t="shared" si="3"/>
        <v>2.5462194471832502</v>
      </c>
    </row>
    <row r="59" spans="1:11" ht="16" customHeight="1" x14ac:dyDescent="0.35">
      <c r="A59" s="23">
        <v>38630</v>
      </c>
      <c r="B59" s="18">
        <v>1196.3900000000001</v>
      </c>
      <c r="C59" s="1">
        <f t="shared" si="0"/>
        <v>-1.4887152420397315E-2</v>
      </c>
      <c r="D59" s="1">
        <f t="shared" si="4"/>
        <v>4.5164203353920457E-5</v>
      </c>
      <c r="E59" s="1">
        <f t="shared" si="5"/>
        <v>5.098060468857363</v>
      </c>
      <c r="F59" s="1">
        <v>56</v>
      </c>
      <c r="H59" s="1">
        <f t="shared" si="1"/>
        <v>0.67204317832949134</v>
      </c>
      <c r="J59" s="1">
        <f t="shared" si="2"/>
        <v>2.2162730718814163E-4</v>
      </c>
      <c r="K59" s="1">
        <f t="shared" si="3"/>
        <v>4.9071452772321154</v>
      </c>
    </row>
    <row r="60" spans="1:11" ht="16" customHeight="1" x14ac:dyDescent="0.35">
      <c r="A60" s="23">
        <v>38631</v>
      </c>
      <c r="B60" s="18">
        <v>1191.49</v>
      </c>
      <c r="C60" s="1">
        <f t="shared" si="0"/>
        <v>-4.0956544270681723E-3</v>
      </c>
      <c r="D60" s="1">
        <f t="shared" si="4"/>
        <v>6.0933312394660779E-5</v>
      </c>
      <c r="E60" s="1">
        <f t="shared" si="5"/>
        <v>9.4304396513183644</v>
      </c>
      <c r="F60" s="1">
        <v>57</v>
      </c>
      <c r="H60" s="1">
        <f t="shared" si="1"/>
        <v>0.7805979271985084</v>
      </c>
      <c r="J60" s="1">
        <f t="shared" si="2"/>
        <v>1.6774385185963118E-5</v>
      </c>
      <c r="K60" s="1">
        <f t="shared" si="3"/>
        <v>0.27529087992651058</v>
      </c>
    </row>
    <row r="61" spans="1:11" ht="16" customHeight="1" x14ac:dyDescent="0.35">
      <c r="A61" s="23">
        <v>38632</v>
      </c>
      <c r="B61" s="18">
        <v>1195.9000000000001</v>
      </c>
      <c r="C61" s="1">
        <f t="shared" si="0"/>
        <v>3.701248017188631E-3</v>
      </c>
      <c r="D61" s="1">
        <f t="shared" si="4"/>
        <v>5.8201964722764518E-5</v>
      </c>
      <c r="E61" s="1">
        <f t="shared" si="5"/>
        <v>9.5162173144050346</v>
      </c>
      <c r="F61" s="1">
        <v>58</v>
      </c>
      <c r="H61" s="1">
        <f t="shared" si="1"/>
        <v>0.76290212165627458</v>
      </c>
      <c r="J61" s="1">
        <f t="shared" si="2"/>
        <v>1.3699236884742772E-5</v>
      </c>
      <c r="K61" s="1">
        <f t="shared" si="3"/>
        <v>0.23537413126853762</v>
      </c>
    </row>
    <row r="62" spans="1:11" ht="16" customHeight="1" x14ac:dyDescent="0.35">
      <c r="A62" s="23">
        <v>38635</v>
      </c>
      <c r="B62" s="18">
        <v>1187.33</v>
      </c>
      <c r="C62" s="1">
        <f t="shared" si="0"/>
        <v>-7.1661510159713717E-3</v>
      </c>
      <c r="D62" s="1">
        <f t="shared" si="4"/>
        <v>5.5459677905546529E-5</v>
      </c>
      <c r="E62" s="1">
        <f t="shared" si="5"/>
        <v>8.8738893303170716</v>
      </c>
      <c r="F62" s="1">
        <v>59</v>
      </c>
      <c r="H62" s="1">
        <f t="shared" si="1"/>
        <v>0.74471254793743424</v>
      </c>
      <c r="J62" s="1">
        <f t="shared" si="2"/>
        <v>5.1353720383707522E-5</v>
      </c>
      <c r="K62" s="1">
        <f t="shared" si="3"/>
        <v>0.92596499516582353</v>
      </c>
    </row>
    <row r="63" spans="1:11" ht="16" customHeight="1" x14ac:dyDescent="0.35">
      <c r="A63" s="23">
        <v>38636</v>
      </c>
      <c r="B63" s="18">
        <v>1184.8699999999999</v>
      </c>
      <c r="C63" s="1">
        <f t="shared" si="0"/>
        <v>-2.0718755527107348E-3</v>
      </c>
      <c r="D63" s="1">
        <f t="shared" si="4"/>
        <v>5.6103956265399048E-5</v>
      </c>
      <c r="E63" s="1">
        <f t="shared" si="5"/>
        <v>9.7117914704435311</v>
      </c>
      <c r="F63" s="1">
        <v>60</v>
      </c>
      <c r="H63" s="1">
        <f t="shared" si="1"/>
        <v>0.74902574231730545</v>
      </c>
      <c r="J63" s="1">
        <f t="shared" si="2"/>
        <v>4.2926683059204124E-6</v>
      </c>
      <c r="K63" s="1">
        <f t="shared" si="3"/>
        <v>7.6512755813761157E-2</v>
      </c>
    </row>
    <row r="64" spans="1:11" ht="16" customHeight="1" x14ac:dyDescent="0.35">
      <c r="A64" s="23">
        <v>38637</v>
      </c>
      <c r="B64" s="18">
        <v>1177.68</v>
      </c>
      <c r="C64" s="1">
        <f t="shared" si="0"/>
        <v>-6.0681762556228343E-3</v>
      </c>
      <c r="D64" s="1">
        <f t="shared" si="4"/>
        <v>5.2765814392036081E-5</v>
      </c>
      <c r="E64" s="1">
        <f t="shared" si="5"/>
        <v>9.1517943879596562</v>
      </c>
      <c r="F64" s="1">
        <v>61</v>
      </c>
      <c r="H64" s="1">
        <f t="shared" si="1"/>
        <v>0.7264008149226987</v>
      </c>
      <c r="J64" s="1">
        <f t="shared" si="2"/>
        <v>3.6822763069304759E-5</v>
      </c>
      <c r="K64" s="1">
        <f t="shared" si="3"/>
        <v>0.69785264367799471</v>
      </c>
    </row>
    <row r="65" spans="1:11" ht="16" customHeight="1" x14ac:dyDescent="0.35">
      <c r="A65" s="23">
        <v>38638</v>
      </c>
      <c r="B65" s="18">
        <v>1176.8399999999999</v>
      </c>
      <c r="C65" s="1">
        <f t="shared" si="0"/>
        <v>-7.1326676176902508E-4</v>
      </c>
      <c r="D65" s="1">
        <f t="shared" si="4"/>
        <v>5.2440462803759826E-5</v>
      </c>
      <c r="E65" s="1">
        <f t="shared" si="5"/>
        <v>9.8461306056804041</v>
      </c>
      <c r="F65" s="1">
        <v>62</v>
      </c>
      <c r="H65" s="1">
        <f t="shared" si="1"/>
        <v>0.72415787507807872</v>
      </c>
      <c r="J65" s="1">
        <f t="shared" si="2"/>
        <v>5.0874947344447122E-7</v>
      </c>
      <c r="K65" s="1">
        <f t="shared" si="3"/>
        <v>9.7014680314376506E-3</v>
      </c>
    </row>
    <row r="66" spans="1:11" ht="16" customHeight="1" x14ac:dyDescent="0.35">
      <c r="A66" s="23">
        <v>38639</v>
      </c>
      <c r="B66" s="18">
        <v>1186.57</v>
      </c>
      <c r="C66" s="1">
        <f t="shared" si="0"/>
        <v>8.2679038781822665E-3</v>
      </c>
      <c r="D66" s="1">
        <f t="shared" si="4"/>
        <v>4.9116060664386765E-5</v>
      </c>
      <c r="E66" s="1">
        <f t="shared" si="5"/>
        <v>8.5295549888570594</v>
      </c>
      <c r="F66" s="1">
        <v>63</v>
      </c>
      <c r="H66" s="1">
        <f t="shared" si="1"/>
        <v>0.70082851443407157</v>
      </c>
      <c r="J66" s="1">
        <f t="shared" si="2"/>
        <v>6.8358234538861367E-5</v>
      </c>
      <c r="K66" s="1">
        <f t="shared" si="3"/>
        <v>1.391769486684969</v>
      </c>
    </row>
    <row r="67" spans="1:11" ht="16" customHeight="1" x14ac:dyDescent="0.35">
      <c r="A67" s="23">
        <v>38642</v>
      </c>
      <c r="B67" s="18">
        <v>1190.0999999999999</v>
      </c>
      <c r="C67" s="1">
        <f t="shared" si="0"/>
        <v>2.974961443488351E-3</v>
      </c>
      <c r="D67" s="1">
        <f t="shared" si="4"/>
        <v>5.174856462969736E-5</v>
      </c>
      <c r="E67" s="1">
        <f t="shared" si="5"/>
        <v>9.698086982109837</v>
      </c>
      <c r="F67" s="1">
        <v>64</v>
      </c>
      <c r="H67" s="1">
        <f t="shared" si="1"/>
        <v>0.71936475191447469</v>
      </c>
      <c r="J67" s="1">
        <f t="shared" si="2"/>
        <v>8.8503955902422924E-6</v>
      </c>
      <c r="K67" s="1">
        <f t="shared" si="3"/>
        <v>0.17102688071783242</v>
      </c>
    </row>
    <row r="68" spans="1:11" ht="16" customHeight="1" x14ac:dyDescent="0.35">
      <c r="A68" s="23">
        <v>38643</v>
      </c>
      <c r="B68" s="18">
        <v>1178.1400000000001</v>
      </c>
      <c r="C68" s="1">
        <f t="shared" ref="C68:C131" si="6">(B68-B67)/B67</f>
        <v>-1.0049575665910268E-2</v>
      </c>
      <c r="D68" s="1">
        <f t="shared" si="4"/>
        <v>4.9181978426626546E-5</v>
      </c>
      <c r="E68" s="1">
        <f t="shared" si="5"/>
        <v>7.8665081327713127</v>
      </c>
      <c r="F68" s="1">
        <v>65</v>
      </c>
      <c r="H68" s="1">
        <f t="shared" si="1"/>
        <v>0.70129864128362995</v>
      </c>
      <c r="J68" s="1">
        <f t="shared" si="2"/>
        <v>1.009939710648558E-4</v>
      </c>
      <c r="K68" s="1">
        <f t="shared" si="3"/>
        <v>2.053475160937789</v>
      </c>
    </row>
    <row r="69" spans="1:11" ht="16" customHeight="1" x14ac:dyDescent="0.35">
      <c r="A69" s="23">
        <v>38644</v>
      </c>
      <c r="B69" s="18">
        <v>1195.76</v>
      </c>
      <c r="C69" s="1">
        <f t="shared" si="6"/>
        <v>1.495577775137071E-2</v>
      </c>
      <c r="D69" s="1">
        <f t="shared" si="4"/>
        <v>5.4530113296911086E-5</v>
      </c>
      <c r="E69" s="1">
        <f t="shared" si="5"/>
        <v>5.7148901795728886</v>
      </c>
      <c r="F69" s="1">
        <v>66</v>
      </c>
      <c r="H69" s="1">
        <f t="shared" ref="H69:H132" si="7">SQRT(D69)*100</f>
        <v>0.73844507782848068</v>
      </c>
      <c r="J69" s="1">
        <f t="shared" ref="J69:J132" si="8">C69*C69</f>
        <v>2.2367528814839515E-4</v>
      </c>
      <c r="K69" s="1">
        <f t="shared" ref="K69:K132" si="9">J69/D69</f>
        <v>4.1018672917568555</v>
      </c>
    </row>
    <row r="70" spans="1:11" ht="16" customHeight="1" x14ac:dyDescent="0.35">
      <c r="A70" s="23">
        <v>38645</v>
      </c>
      <c r="B70" s="18">
        <v>1177.8</v>
      </c>
      <c r="C70" s="1">
        <f t="shared" si="6"/>
        <v>-1.5019736401953599E-2</v>
      </c>
      <c r="D70" s="1">
        <f t="shared" ref="D70:D133" si="10">C$1283+C$1284*D69+C$1285*C69*C69</f>
        <v>6.9628165884847489E-5</v>
      </c>
      <c r="E70" s="1">
        <f t="shared" ref="E70:E133" si="11">-LN(D70)-C70*C70/D70</f>
        <v>6.3323812574712006</v>
      </c>
      <c r="F70" s="1">
        <v>67</v>
      </c>
      <c r="H70" s="1">
        <f t="shared" si="7"/>
        <v>0.83443493386151735</v>
      </c>
      <c r="J70" s="1">
        <f t="shared" si="8"/>
        <v>2.2559248158417005E-4</v>
      </c>
      <c r="K70" s="1">
        <f t="shared" si="9"/>
        <v>3.2399601327609231</v>
      </c>
    </row>
    <row r="71" spans="1:11" ht="16" customHeight="1" x14ac:dyDescent="0.35">
      <c r="A71" s="23">
        <v>38646</v>
      </c>
      <c r="B71" s="18">
        <v>1179.5899999999999</v>
      </c>
      <c r="C71" s="1">
        <f t="shared" si="6"/>
        <v>1.5197826456104294E-3</v>
      </c>
      <c r="D71" s="1">
        <f t="shared" si="10"/>
        <v>8.3529029932435104E-5</v>
      </c>
      <c r="E71" s="1">
        <f t="shared" si="11"/>
        <v>9.3626643878634539</v>
      </c>
      <c r="F71" s="1">
        <v>68</v>
      </c>
      <c r="H71" s="1">
        <f t="shared" si="7"/>
        <v>0.9139421750441058</v>
      </c>
      <c r="J71" s="1">
        <f t="shared" si="8"/>
        <v>2.3097392898986361E-6</v>
      </c>
      <c r="K71" s="1">
        <f t="shared" si="9"/>
        <v>2.765193480358788E-2</v>
      </c>
    </row>
    <row r="72" spans="1:11" ht="16" customHeight="1" x14ac:dyDescent="0.35">
      <c r="A72" s="23">
        <v>38649</v>
      </c>
      <c r="B72" s="18">
        <v>1199.3800000000001</v>
      </c>
      <c r="C72" s="1">
        <f t="shared" si="6"/>
        <v>1.677701574275824E-2</v>
      </c>
      <c r="D72" s="1">
        <f t="shared" si="10"/>
        <v>7.7560464213825714E-5</v>
      </c>
      <c r="E72" s="1">
        <f t="shared" si="11"/>
        <v>5.8354355609414865</v>
      </c>
      <c r="F72" s="1">
        <v>69</v>
      </c>
      <c r="H72" s="1">
        <f t="shared" si="7"/>
        <v>0.88068418978556506</v>
      </c>
      <c r="J72" s="1">
        <f t="shared" si="8"/>
        <v>2.8146825723275782E-4</v>
      </c>
      <c r="K72" s="1">
        <f t="shared" si="9"/>
        <v>3.6290171814441523</v>
      </c>
    </row>
    <row r="73" spans="1:11" ht="16" customHeight="1" x14ac:dyDescent="0.35">
      <c r="A73" s="23">
        <v>38650</v>
      </c>
      <c r="B73" s="18">
        <v>1196.54</v>
      </c>
      <c r="C73" s="1">
        <f t="shared" si="6"/>
        <v>-2.3678900765396666E-3</v>
      </c>
      <c r="D73" s="1">
        <f t="shared" si="10"/>
        <v>9.5407931607625559E-5</v>
      </c>
      <c r="E73" s="1">
        <f t="shared" si="11"/>
        <v>9.1985811559223034</v>
      </c>
      <c r="F73" s="1">
        <v>70</v>
      </c>
      <c r="H73" s="1">
        <f t="shared" si="7"/>
        <v>0.97676983782068927</v>
      </c>
      <c r="J73" s="1">
        <f t="shared" si="8"/>
        <v>5.6069034145750282E-6</v>
      </c>
      <c r="K73" s="1">
        <f t="shared" si="9"/>
        <v>5.8767686502564233E-2</v>
      </c>
    </row>
    <row r="74" spans="1:11" ht="16" customHeight="1" x14ac:dyDescent="0.35">
      <c r="A74" s="23">
        <v>38651</v>
      </c>
      <c r="B74" s="18">
        <v>1191.3800000000001</v>
      </c>
      <c r="C74" s="1">
        <f t="shared" si="6"/>
        <v>-4.3124341852339701E-3</v>
      </c>
      <c r="D74" s="1">
        <f t="shared" si="10"/>
        <v>8.8646604505598144E-5</v>
      </c>
      <c r="E74" s="1">
        <f t="shared" si="11"/>
        <v>9.1210637597345059</v>
      </c>
      <c r="F74" s="1">
        <v>71</v>
      </c>
      <c r="H74" s="1">
        <f t="shared" si="7"/>
        <v>0.94152325784123969</v>
      </c>
      <c r="J74" s="1">
        <f t="shared" si="8"/>
        <v>1.8597088601974575E-5</v>
      </c>
      <c r="K74" s="1">
        <f t="shared" si="9"/>
        <v>0.2097890686924184</v>
      </c>
    </row>
    <row r="75" spans="1:11" ht="16" customHeight="1" x14ac:dyDescent="0.35">
      <c r="A75" s="23">
        <v>38652</v>
      </c>
      <c r="B75" s="18">
        <v>1178.9000000000001</v>
      </c>
      <c r="C75" s="1">
        <f t="shared" si="6"/>
        <v>-1.0475247192331597E-2</v>
      </c>
      <c r="D75" s="1">
        <f t="shared" si="10"/>
        <v>8.357628577490404E-5</v>
      </c>
      <c r="E75" s="1">
        <f t="shared" si="11"/>
        <v>8.0768088853616593</v>
      </c>
      <c r="F75" s="1">
        <v>72</v>
      </c>
      <c r="H75" s="1">
        <f t="shared" si="7"/>
        <v>0.91420066601870309</v>
      </c>
      <c r="J75" s="1">
        <f t="shared" si="8"/>
        <v>1.0973080374045101E-4</v>
      </c>
      <c r="K75" s="1">
        <f t="shared" si="9"/>
        <v>1.312941855731528</v>
      </c>
    </row>
    <row r="76" spans="1:11" ht="16" customHeight="1" x14ac:dyDescent="0.35">
      <c r="A76" s="23">
        <v>38653</v>
      </c>
      <c r="B76" s="18">
        <v>1198.4100000000001</v>
      </c>
      <c r="C76" s="1">
        <f t="shared" si="6"/>
        <v>1.6549325642548129E-2</v>
      </c>
      <c r="D76" s="1">
        <f t="shared" si="10"/>
        <v>8.6561518381325712E-5</v>
      </c>
      <c r="E76" s="1">
        <f t="shared" si="11"/>
        <v>6.1906605728019777</v>
      </c>
      <c r="F76" s="1">
        <v>73</v>
      </c>
      <c r="H76" s="1">
        <f t="shared" si="7"/>
        <v>0.9303844279722534</v>
      </c>
      <c r="J76" s="1">
        <f t="shared" si="8"/>
        <v>2.7388017922310104E-4</v>
      </c>
      <c r="K76" s="1">
        <f t="shared" si="9"/>
        <v>3.1639946288440615</v>
      </c>
    </row>
    <row r="77" spans="1:11" ht="16" customHeight="1" x14ac:dyDescent="0.35">
      <c r="A77" s="23">
        <v>38656</v>
      </c>
      <c r="B77" s="18">
        <v>1207.01</v>
      </c>
      <c r="C77" s="1">
        <f t="shared" si="6"/>
        <v>7.1761750986723315E-3</v>
      </c>
      <c r="D77" s="1">
        <f t="shared" si="10"/>
        <v>1.0296715467060702E-4</v>
      </c>
      <c r="E77" s="1">
        <f t="shared" si="11"/>
        <v>8.6809653990385183</v>
      </c>
      <c r="F77" s="1">
        <v>74</v>
      </c>
      <c r="H77" s="1">
        <f t="shared" si="7"/>
        <v>1.0147273262833076</v>
      </c>
      <c r="J77" s="1">
        <f t="shared" si="8"/>
        <v>5.1497489046804848E-5</v>
      </c>
      <c r="K77" s="1">
        <f t="shared" si="9"/>
        <v>0.50013510824442842</v>
      </c>
    </row>
    <row r="78" spans="1:11" ht="16" customHeight="1" x14ac:dyDescent="0.35">
      <c r="A78" s="23">
        <v>38657</v>
      </c>
      <c r="B78" s="18">
        <v>1202.76</v>
      </c>
      <c r="C78" s="1">
        <f t="shared" si="6"/>
        <v>-3.5210975882552756E-3</v>
      </c>
      <c r="D78" s="1">
        <f t="shared" si="10"/>
        <v>9.9353280361599681E-5</v>
      </c>
      <c r="E78" s="1">
        <f t="shared" si="11"/>
        <v>9.0920402584916342</v>
      </c>
      <c r="F78" s="1">
        <v>75</v>
      </c>
      <c r="H78" s="1">
        <f t="shared" si="7"/>
        <v>0.99676115675521626</v>
      </c>
      <c r="J78" s="1">
        <f t="shared" si="8"/>
        <v>1.2398128226017119E-5</v>
      </c>
      <c r="K78" s="1">
        <f t="shared" si="9"/>
        <v>0.12478831278538267</v>
      </c>
    </row>
    <row r="79" spans="1:11" ht="16" customHeight="1" x14ac:dyDescent="0.35">
      <c r="A79" s="23">
        <v>38658</v>
      </c>
      <c r="B79" s="18">
        <v>1214.76</v>
      </c>
      <c r="C79" s="1">
        <f t="shared" si="6"/>
        <v>9.9770527786091981E-3</v>
      </c>
      <c r="D79" s="1">
        <f t="shared" si="10"/>
        <v>9.280366430115556E-5</v>
      </c>
      <c r="E79" s="1">
        <f t="shared" si="11"/>
        <v>8.2124204264494232</v>
      </c>
      <c r="F79" s="1">
        <v>76</v>
      </c>
      <c r="H79" s="1">
        <f t="shared" si="7"/>
        <v>0.96334658509362858</v>
      </c>
      <c r="J79" s="1">
        <f t="shared" si="8"/>
        <v>9.9541582147153523E-5</v>
      </c>
      <c r="K79" s="1">
        <f t="shared" si="9"/>
        <v>1.0726040064984166</v>
      </c>
    </row>
    <row r="80" spans="1:11" ht="16" customHeight="1" x14ac:dyDescent="0.35">
      <c r="A80" s="23">
        <v>38659</v>
      </c>
      <c r="B80" s="18">
        <v>1219.94</v>
      </c>
      <c r="C80" s="1">
        <f t="shared" si="6"/>
        <v>4.2642168000263953E-3</v>
      </c>
      <c r="D80" s="1">
        <f t="shared" si="10"/>
        <v>9.4109808674914809E-5</v>
      </c>
      <c r="E80" s="1">
        <f t="shared" si="11"/>
        <v>9.0778320237436212</v>
      </c>
      <c r="F80" s="1">
        <v>77</v>
      </c>
      <c r="H80" s="1">
        <f t="shared" si="7"/>
        <v>0.97010210119819251</v>
      </c>
      <c r="J80" s="1">
        <f t="shared" si="8"/>
        <v>1.818354491762735E-5</v>
      </c>
      <c r="K80" s="1">
        <f t="shared" si="9"/>
        <v>0.19321625634623371</v>
      </c>
    </row>
    <row r="81" spans="1:11" ht="16" customHeight="1" x14ac:dyDescent="0.35">
      <c r="A81" s="23">
        <v>38660</v>
      </c>
      <c r="B81" s="18">
        <v>1220.1400000000001</v>
      </c>
      <c r="C81" s="1">
        <f t="shared" si="6"/>
        <v>1.6394248897490487E-4</v>
      </c>
      <c r="D81" s="1">
        <f t="shared" si="10"/>
        <v>8.8513951436826023E-5</v>
      </c>
      <c r="E81" s="1">
        <f t="shared" si="11"/>
        <v>9.3320467263953333</v>
      </c>
      <c r="F81" s="1">
        <v>78</v>
      </c>
      <c r="H81" s="1">
        <f t="shared" si="7"/>
        <v>0.94081853423933992</v>
      </c>
      <c r="J81" s="1">
        <f t="shared" si="8"/>
        <v>2.6877139691286807E-8</v>
      </c>
      <c r="K81" s="1">
        <f t="shared" si="9"/>
        <v>3.0364862549910564E-4</v>
      </c>
    </row>
    <row r="82" spans="1:11" ht="16" customHeight="1" x14ac:dyDescent="0.35">
      <c r="A82" s="23">
        <v>38663</v>
      </c>
      <c r="B82" s="18">
        <v>1222.81</v>
      </c>
      <c r="C82" s="1">
        <f t="shared" si="6"/>
        <v>2.188273476814009E-3</v>
      </c>
      <c r="D82" s="1">
        <f t="shared" si="10"/>
        <v>8.1906950961810015E-5</v>
      </c>
      <c r="E82" s="1">
        <f t="shared" si="11"/>
        <v>9.3514635194757645</v>
      </c>
      <c r="F82" s="1">
        <v>79</v>
      </c>
      <c r="H82" s="1">
        <f t="shared" si="7"/>
        <v>0.90502459061513918</v>
      </c>
      <c r="J82" s="1">
        <f t="shared" si="8"/>
        <v>4.7885408093276714E-6</v>
      </c>
      <c r="K82" s="1">
        <f t="shared" si="9"/>
        <v>5.8463179902281788E-2</v>
      </c>
    </row>
    <row r="83" spans="1:11" ht="16" customHeight="1" x14ac:dyDescent="0.35">
      <c r="A83" s="23">
        <v>38664</v>
      </c>
      <c r="B83" s="18">
        <v>1218.5899999999999</v>
      </c>
      <c r="C83" s="1">
        <f t="shared" si="6"/>
        <v>-3.451067622934084E-3</v>
      </c>
      <c r="D83" s="1">
        <f t="shared" si="10"/>
        <v>7.6290895448218331E-5</v>
      </c>
      <c r="E83" s="1">
        <f t="shared" si="11"/>
        <v>9.3248456935129624</v>
      </c>
      <c r="F83" s="1">
        <v>80</v>
      </c>
      <c r="H83" s="1">
        <f t="shared" si="7"/>
        <v>0.87344659509450451</v>
      </c>
      <c r="J83" s="1">
        <f t="shared" si="8"/>
        <v>1.1909867738063909E-5</v>
      </c>
      <c r="K83" s="1">
        <f t="shared" si="9"/>
        <v>0.15611125899220321</v>
      </c>
    </row>
    <row r="84" spans="1:11" ht="16" customHeight="1" x14ac:dyDescent="0.35">
      <c r="A84" s="23">
        <v>38665</v>
      </c>
      <c r="B84" s="18">
        <v>1220.6500000000001</v>
      </c>
      <c r="C84" s="1">
        <f t="shared" si="6"/>
        <v>1.6904783397206386E-3</v>
      </c>
      <c r="D84" s="1">
        <f t="shared" si="10"/>
        <v>7.177349200577063E-5</v>
      </c>
      <c r="E84" s="1">
        <f t="shared" si="11"/>
        <v>9.5021795698679998</v>
      </c>
      <c r="F84" s="1">
        <v>81</v>
      </c>
      <c r="H84" s="1">
        <f t="shared" si="7"/>
        <v>0.84719237488170662</v>
      </c>
      <c r="J84" s="1">
        <f t="shared" si="8"/>
        <v>2.8577170170646468E-6</v>
      </c>
      <c r="K84" s="1">
        <f t="shared" si="9"/>
        <v>3.9815772330471046E-2</v>
      </c>
    </row>
    <row r="85" spans="1:11" ht="16" customHeight="1" x14ac:dyDescent="0.35">
      <c r="A85" s="23">
        <v>38666</v>
      </c>
      <c r="B85" s="18">
        <v>1230.96</v>
      </c>
      <c r="C85" s="1">
        <f t="shared" si="6"/>
        <v>8.4463195838282434E-3</v>
      </c>
      <c r="D85" s="1">
        <f t="shared" si="10"/>
        <v>6.6907252951546849E-5</v>
      </c>
      <c r="E85" s="1">
        <f t="shared" si="11"/>
        <v>8.5459463656948493</v>
      </c>
      <c r="F85" s="1">
        <v>82</v>
      </c>
      <c r="H85" s="1">
        <f t="shared" si="7"/>
        <v>0.81796853821859716</v>
      </c>
      <c r="J85" s="1">
        <f t="shared" si="8"/>
        <v>7.1340314512160515E-5</v>
      </c>
      <c r="K85" s="1">
        <f t="shared" si="9"/>
        <v>1.0662568161903765</v>
      </c>
    </row>
    <row r="86" spans="1:11" ht="16" customHeight="1" x14ac:dyDescent="0.35">
      <c r="A86" s="23">
        <v>38667</v>
      </c>
      <c r="B86" s="18">
        <v>1234.72</v>
      </c>
      <c r="C86" s="1">
        <f t="shared" si="6"/>
        <v>3.0545265483849929E-3</v>
      </c>
      <c r="D86" s="1">
        <f t="shared" si="10"/>
        <v>6.8189302258263849E-5</v>
      </c>
      <c r="E86" s="1">
        <f t="shared" si="11"/>
        <v>9.4563959404310101</v>
      </c>
      <c r="F86" s="1">
        <v>83</v>
      </c>
      <c r="H86" s="1">
        <f t="shared" si="7"/>
        <v>0.82576814093463213</v>
      </c>
      <c r="J86" s="1">
        <f t="shared" si="8"/>
        <v>9.3301324347887388E-6</v>
      </c>
      <c r="K86" s="1">
        <f t="shared" si="9"/>
        <v>0.13682692337063798</v>
      </c>
    </row>
    <row r="87" spans="1:11" ht="16" customHeight="1" x14ac:dyDescent="0.35">
      <c r="A87" s="23">
        <v>38670</v>
      </c>
      <c r="B87" s="18">
        <v>1233.76</v>
      </c>
      <c r="C87" s="1">
        <f t="shared" si="6"/>
        <v>-7.7750421148117495E-4</v>
      </c>
      <c r="D87" s="1">
        <f t="shared" si="10"/>
        <v>6.4184969959058379E-5</v>
      </c>
      <c r="E87" s="1">
        <f t="shared" si="11"/>
        <v>9.6443231953118325</v>
      </c>
      <c r="F87" s="1">
        <v>84</v>
      </c>
      <c r="H87" s="1">
        <f t="shared" si="7"/>
        <v>0.80115522814906714</v>
      </c>
      <c r="J87" s="1">
        <f t="shared" si="8"/>
        <v>6.0451279887096358E-7</v>
      </c>
      <c r="K87" s="1">
        <f t="shared" si="9"/>
        <v>9.4182921524550642E-3</v>
      </c>
    </row>
    <row r="88" spans="1:11" ht="16" customHeight="1" x14ac:dyDescent="0.35">
      <c r="A88" s="23">
        <v>38671</v>
      </c>
      <c r="B88" s="18">
        <v>1229.01</v>
      </c>
      <c r="C88" s="1">
        <f t="shared" si="6"/>
        <v>-3.8500194527298663E-3</v>
      </c>
      <c r="D88" s="1">
        <f t="shared" si="10"/>
        <v>5.981291542505217E-5</v>
      </c>
      <c r="E88" s="1">
        <f t="shared" si="11"/>
        <v>9.4764720683010335</v>
      </c>
      <c r="F88" s="1">
        <v>85</v>
      </c>
      <c r="H88" s="1">
        <f t="shared" si="7"/>
        <v>0.77338810066519759</v>
      </c>
      <c r="J88" s="1">
        <f t="shared" si="8"/>
        <v>1.4822649786398378E-5</v>
      </c>
      <c r="K88" s="1">
        <f t="shared" si="9"/>
        <v>0.24781687501876939</v>
      </c>
    </row>
    <row r="89" spans="1:11" ht="16" customHeight="1" x14ac:dyDescent="0.35">
      <c r="A89" s="23">
        <v>38672</v>
      </c>
      <c r="B89" s="18">
        <v>1231.21</v>
      </c>
      <c r="C89" s="1">
        <f t="shared" si="6"/>
        <v>1.7900586651044706E-3</v>
      </c>
      <c r="D89" s="1">
        <f t="shared" si="10"/>
        <v>5.7019514128783462E-5</v>
      </c>
      <c r="E89" s="1">
        <f t="shared" si="11"/>
        <v>9.7159202693657409</v>
      </c>
      <c r="F89" s="1">
        <v>86</v>
      </c>
      <c r="H89" s="1">
        <f t="shared" si="7"/>
        <v>0.75511266794289356</v>
      </c>
      <c r="J89" s="1">
        <f t="shared" si="8"/>
        <v>3.204310024515599E-6</v>
      </c>
      <c r="K89" s="1">
        <f t="shared" si="9"/>
        <v>5.6196726216894623E-2</v>
      </c>
    </row>
    <row r="90" spans="1:11" ht="16" customHeight="1" x14ac:dyDescent="0.35">
      <c r="A90" s="23">
        <v>38673</v>
      </c>
      <c r="B90" s="18">
        <v>1242.8</v>
      </c>
      <c r="C90" s="1">
        <f t="shared" si="6"/>
        <v>9.4135037889555139E-3</v>
      </c>
      <c r="D90" s="1">
        <f t="shared" si="10"/>
        <v>5.3508318385628114E-5</v>
      </c>
      <c r="E90" s="1">
        <f t="shared" si="11"/>
        <v>8.1795934758010329</v>
      </c>
      <c r="F90" s="1">
        <v>87</v>
      </c>
      <c r="H90" s="1">
        <f t="shared" si="7"/>
        <v>0.73149380301973932</v>
      </c>
      <c r="J90" s="1">
        <f t="shared" si="8"/>
        <v>8.8614053584679814E-5</v>
      </c>
      <c r="K90" s="1">
        <f t="shared" si="9"/>
        <v>1.6560799565041238</v>
      </c>
    </row>
    <row r="91" spans="1:11" ht="16" customHeight="1" x14ac:dyDescent="0.35">
      <c r="A91" s="23">
        <v>38674</v>
      </c>
      <c r="B91" s="18">
        <v>1248.27</v>
      </c>
      <c r="C91" s="1">
        <f t="shared" si="6"/>
        <v>4.4013517862890473E-3</v>
      </c>
      <c r="D91" s="1">
        <f t="shared" si="10"/>
        <v>5.7435201610946587E-5</v>
      </c>
      <c r="E91" s="1">
        <f t="shared" si="11"/>
        <v>9.4275705146552973</v>
      </c>
      <c r="F91" s="1">
        <v>88</v>
      </c>
      <c r="H91" s="1">
        <f t="shared" si="7"/>
        <v>0.75786015603768608</v>
      </c>
      <c r="J91" s="1">
        <f t="shared" si="8"/>
        <v>1.9371897546669787E-5</v>
      </c>
      <c r="K91" s="1">
        <f t="shared" si="9"/>
        <v>0.33728265947233471</v>
      </c>
    </row>
    <row r="92" spans="1:11" ht="16" customHeight="1" x14ac:dyDescent="0.35">
      <c r="A92" s="23">
        <v>38677</v>
      </c>
      <c r="B92" s="18">
        <v>1254.8499999999999</v>
      </c>
      <c r="C92" s="1">
        <f t="shared" si="6"/>
        <v>5.2712954729344829E-3</v>
      </c>
      <c r="D92" s="1">
        <f t="shared" si="10"/>
        <v>5.5234888110321605E-5</v>
      </c>
      <c r="E92" s="1">
        <f t="shared" si="11"/>
        <v>9.3008540869068383</v>
      </c>
      <c r="F92" s="1">
        <v>89</v>
      </c>
      <c r="H92" s="1">
        <f t="shared" si="7"/>
        <v>0.74320177684341959</v>
      </c>
      <c r="J92" s="1">
        <f t="shared" si="8"/>
        <v>2.7786555962979573E-5</v>
      </c>
      <c r="K92" s="1">
        <f t="shared" si="9"/>
        <v>0.50306168643776372</v>
      </c>
    </row>
    <row r="93" spans="1:11" ht="16" customHeight="1" x14ac:dyDescent="0.35">
      <c r="A93" s="23">
        <v>38678</v>
      </c>
      <c r="B93" s="18">
        <v>1261.23</v>
      </c>
      <c r="C93" s="1">
        <f t="shared" si="6"/>
        <v>5.0842730206798496E-3</v>
      </c>
      <c r="D93" s="1">
        <f t="shared" si="10"/>
        <v>5.3934060940654611E-5</v>
      </c>
      <c r="E93" s="1">
        <f t="shared" si="11"/>
        <v>9.3484625029597712</v>
      </c>
      <c r="F93" s="1">
        <v>90</v>
      </c>
      <c r="H93" s="1">
        <f t="shared" si="7"/>
        <v>0.73439812731688392</v>
      </c>
      <c r="J93" s="1">
        <f t="shared" si="8"/>
        <v>2.5849832148813001E-5</v>
      </c>
      <c r="K93" s="1">
        <f t="shared" si="9"/>
        <v>0.47928584827418069</v>
      </c>
    </row>
    <row r="94" spans="1:11" ht="16" customHeight="1" x14ac:dyDescent="0.35">
      <c r="A94" s="23">
        <v>38679</v>
      </c>
      <c r="B94" s="18">
        <v>1265.6099999999999</v>
      </c>
      <c r="C94" s="1">
        <f t="shared" si="6"/>
        <v>3.4728003615517246E-3</v>
      </c>
      <c r="D94" s="1">
        <f t="shared" si="10"/>
        <v>5.2588649702392585E-5</v>
      </c>
      <c r="E94" s="1">
        <f t="shared" si="11"/>
        <v>9.623676684741973</v>
      </c>
      <c r="F94" s="1">
        <v>91</v>
      </c>
      <c r="H94" s="1">
        <f t="shared" si="7"/>
        <v>0.72518032035068758</v>
      </c>
      <c r="J94" s="1">
        <f t="shared" si="8"/>
        <v>1.2060342351193789E-5</v>
      </c>
      <c r="K94" s="1">
        <f t="shared" si="9"/>
        <v>0.22933356188921292</v>
      </c>
    </row>
    <row r="95" spans="1:11" ht="16" customHeight="1" x14ac:dyDescent="0.35">
      <c r="A95" s="23">
        <v>38681</v>
      </c>
      <c r="B95" s="18">
        <v>1268.25</v>
      </c>
      <c r="C95" s="1">
        <f t="shared" si="6"/>
        <v>2.0859506483040589E-3</v>
      </c>
      <c r="D95" s="1">
        <f t="shared" si="10"/>
        <v>5.0214237185336866E-5</v>
      </c>
      <c r="E95" s="1">
        <f t="shared" si="11"/>
        <v>9.81255944389574</v>
      </c>
      <c r="F95" s="1">
        <v>92</v>
      </c>
      <c r="H95" s="1">
        <f t="shared" si="7"/>
        <v>0.70862004759487907</v>
      </c>
      <c r="J95" s="1">
        <f t="shared" si="8"/>
        <v>4.3511901071601237E-6</v>
      </c>
      <c r="K95" s="1">
        <f t="shared" si="9"/>
        <v>8.6652518310697771E-2</v>
      </c>
    </row>
    <row r="96" spans="1:11" ht="16" customHeight="1" x14ac:dyDescent="0.35">
      <c r="A96" s="23">
        <v>38684</v>
      </c>
      <c r="B96" s="18">
        <v>1257.46</v>
      </c>
      <c r="C96" s="1">
        <f t="shared" si="6"/>
        <v>-8.5077863197318849E-3</v>
      </c>
      <c r="D96" s="1">
        <f t="shared" si="10"/>
        <v>4.7410364557289231E-5</v>
      </c>
      <c r="E96" s="1">
        <f t="shared" si="11"/>
        <v>8.4299480825770683</v>
      </c>
      <c r="F96" s="1">
        <v>93</v>
      </c>
      <c r="H96" s="1">
        <f t="shared" si="7"/>
        <v>0.68855184668468672</v>
      </c>
      <c r="J96" s="1">
        <f t="shared" si="8"/>
        <v>7.2382428062217006E-5</v>
      </c>
      <c r="K96" s="1">
        <f t="shared" si="9"/>
        <v>1.5267216090429403</v>
      </c>
    </row>
    <row r="97" spans="1:11" ht="16" customHeight="1" x14ac:dyDescent="0.35">
      <c r="A97" s="23">
        <v>38685</v>
      </c>
      <c r="B97" s="18">
        <v>1257.48</v>
      </c>
      <c r="C97" s="1">
        <f t="shared" si="6"/>
        <v>1.5905078491547891E-5</v>
      </c>
      <c r="D97" s="1">
        <f t="shared" si="10"/>
        <v>5.053176769842273E-5</v>
      </c>
      <c r="E97" s="1">
        <f t="shared" si="11"/>
        <v>9.8929033499374004</v>
      </c>
      <c r="F97" s="1">
        <v>94</v>
      </c>
      <c r="H97" s="1">
        <f t="shared" si="7"/>
        <v>0.71085700178321898</v>
      </c>
      <c r="J97" s="1">
        <f t="shared" si="8"/>
        <v>2.5297152182229932E-10</v>
      </c>
      <c r="K97" s="1">
        <f t="shared" si="9"/>
        <v>5.0061878565589033E-6</v>
      </c>
    </row>
    <row r="98" spans="1:11" ht="16" customHeight="1" x14ac:dyDescent="0.35">
      <c r="A98" s="23">
        <v>38686</v>
      </c>
      <c r="B98" s="18">
        <v>1249.48</v>
      </c>
      <c r="C98" s="1">
        <f t="shared" si="6"/>
        <v>-6.3619302096256007E-3</v>
      </c>
      <c r="D98" s="1">
        <f t="shared" si="10"/>
        <v>4.7336521411471605E-5</v>
      </c>
      <c r="E98" s="1">
        <f t="shared" si="11"/>
        <v>9.10319822438756</v>
      </c>
      <c r="F98" s="1">
        <v>95</v>
      </c>
      <c r="H98" s="1">
        <f t="shared" si="7"/>
        <v>0.68801541706179525</v>
      </c>
      <c r="J98" s="1">
        <f t="shared" si="8"/>
        <v>4.0474155992146838E-5</v>
      </c>
      <c r="K98" s="1">
        <f t="shared" si="9"/>
        <v>0.85503021314824101</v>
      </c>
    </row>
    <row r="99" spans="1:11" ht="16" customHeight="1" x14ac:dyDescent="0.35">
      <c r="A99" s="23">
        <v>38687</v>
      </c>
      <c r="B99" s="18">
        <v>1264.67</v>
      </c>
      <c r="C99" s="1">
        <f t="shared" si="6"/>
        <v>1.2157057335851758E-2</v>
      </c>
      <c r="D99" s="1">
        <f t="shared" si="10"/>
        <v>4.7803670647072859E-5</v>
      </c>
      <c r="E99" s="1">
        <f t="shared" si="11"/>
        <v>6.8567199586929206</v>
      </c>
      <c r="F99" s="1">
        <v>96</v>
      </c>
      <c r="H99" s="1">
        <f t="shared" si="7"/>
        <v>0.69140198616342474</v>
      </c>
      <c r="J99" s="1">
        <f t="shared" si="8"/>
        <v>1.4779404306718705E-4</v>
      </c>
      <c r="K99" s="1">
        <f t="shared" si="9"/>
        <v>3.0916881709425144</v>
      </c>
    </row>
    <row r="100" spans="1:11" ht="16" customHeight="1" x14ac:dyDescent="0.35">
      <c r="A100" s="23">
        <v>38688</v>
      </c>
      <c r="B100" s="18">
        <v>1265.08</v>
      </c>
      <c r="C100" s="1">
        <f t="shared" si="6"/>
        <v>3.2419524460915058E-4</v>
      </c>
      <c r="D100" s="1">
        <f t="shared" si="10"/>
        <v>5.717843931596219E-5</v>
      </c>
      <c r="E100" s="1">
        <f t="shared" si="11"/>
        <v>9.7674955155251322</v>
      </c>
      <c r="F100" s="1">
        <v>97</v>
      </c>
      <c r="H100" s="1">
        <f t="shared" si="7"/>
        <v>0.75616426334469278</v>
      </c>
      <c r="J100" s="1">
        <f t="shared" si="8"/>
        <v>1.0510255662718698E-7</v>
      </c>
      <c r="K100" s="1">
        <f t="shared" si="9"/>
        <v>1.8381501468831814E-3</v>
      </c>
    </row>
    <row r="101" spans="1:11" ht="16" customHeight="1" x14ac:dyDescent="0.35">
      <c r="A101" s="23">
        <v>38691</v>
      </c>
      <c r="B101" s="18">
        <v>1262.0899999999999</v>
      </c>
      <c r="C101" s="1">
        <f t="shared" si="6"/>
        <v>-2.3634868941094706E-3</v>
      </c>
      <c r="D101" s="1">
        <f t="shared" si="10"/>
        <v>5.3394510033249952E-5</v>
      </c>
      <c r="E101" s="1">
        <f t="shared" si="11"/>
        <v>9.7331838119333423</v>
      </c>
      <c r="F101" s="1">
        <v>98</v>
      </c>
      <c r="H101" s="1">
        <f t="shared" si="7"/>
        <v>0.73071547152944527</v>
      </c>
      <c r="J101" s="1">
        <f t="shared" si="8"/>
        <v>5.5860702986272324E-6</v>
      </c>
      <c r="K101" s="1">
        <f t="shared" si="9"/>
        <v>0.10461881371602927</v>
      </c>
    </row>
    <row r="102" spans="1:11" ht="16" customHeight="1" x14ac:dyDescent="0.35">
      <c r="A102" s="23">
        <v>38692</v>
      </c>
      <c r="B102" s="18">
        <v>1263.7</v>
      </c>
      <c r="C102" s="1">
        <f t="shared" si="6"/>
        <v>1.2756617990794059E-3</v>
      </c>
      <c r="D102" s="1">
        <f t="shared" si="10"/>
        <v>5.0407762110973735E-5</v>
      </c>
      <c r="E102" s="1">
        <f t="shared" si="11"/>
        <v>9.8630823996561592</v>
      </c>
      <c r="F102" s="1">
        <v>99</v>
      </c>
      <c r="H102" s="1">
        <f t="shared" si="7"/>
        <v>0.70998424004321214</v>
      </c>
      <c r="J102" s="1">
        <f t="shared" si="8"/>
        <v>1.6273130256305065E-6</v>
      </c>
      <c r="K102" s="1">
        <f t="shared" si="9"/>
        <v>3.228298495076895E-2</v>
      </c>
    </row>
    <row r="103" spans="1:11" ht="16" customHeight="1" x14ac:dyDescent="0.35">
      <c r="A103" s="23">
        <v>38693</v>
      </c>
      <c r="B103" s="18">
        <v>1257.3699999999999</v>
      </c>
      <c r="C103" s="1">
        <f t="shared" si="6"/>
        <v>-5.0091002611380503E-3</v>
      </c>
      <c r="D103" s="1">
        <f t="shared" si="10"/>
        <v>4.7359345506409302E-5</v>
      </c>
      <c r="E103" s="1">
        <f t="shared" si="11"/>
        <v>9.4279441873174878</v>
      </c>
      <c r="F103" s="1">
        <v>100</v>
      </c>
      <c r="H103" s="1">
        <f t="shared" si="7"/>
        <v>0.68818126613857566</v>
      </c>
      <c r="J103" s="1">
        <f t="shared" si="8"/>
        <v>2.5091085426133284E-5</v>
      </c>
      <c r="K103" s="1">
        <f t="shared" si="9"/>
        <v>0.52980219971024767</v>
      </c>
    </row>
    <row r="104" spans="1:11" ht="16" customHeight="1" x14ac:dyDescent="0.35">
      <c r="A104" s="23">
        <v>38694</v>
      </c>
      <c r="B104" s="18">
        <v>1255.8399999999999</v>
      </c>
      <c r="C104" s="1">
        <f t="shared" si="6"/>
        <v>-1.2168255962842862E-3</v>
      </c>
      <c r="D104" s="1">
        <f t="shared" si="10"/>
        <v>4.6541619865230116E-5</v>
      </c>
      <c r="E104" s="1">
        <f t="shared" si="11"/>
        <v>9.9433498217749552</v>
      </c>
      <c r="F104" s="1">
        <v>101</v>
      </c>
      <c r="H104" s="1">
        <f t="shared" si="7"/>
        <v>0.682214188251975</v>
      </c>
      <c r="J104" s="1">
        <f t="shared" si="8"/>
        <v>1.4806645317726087E-6</v>
      </c>
      <c r="K104" s="1">
        <f t="shared" si="9"/>
        <v>3.181377305001732E-2</v>
      </c>
    </row>
    <row r="105" spans="1:11" ht="16" customHeight="1" x14ac:dyDescent="0.35">
      <c r="A105" s="23">
        <v>38695</v>
      </c>
      <c r="B105" s="18">
        <v>1259.3699999999999</v>
      </c>
      <c r="C105" s="1">
        <f t="shared" si="6"/>
        <v>2.8108676264492075E-3</v>
      </c>
      <c r="D105" s="1">
        <f t="shared" si="10"/>
        <v>4.3828476648402979E-5</v>
      </c>
      <c r="E105" s="1">
        <f t="shared" si="11"/>
        <v>9.8549564046892826</v>
      </c>
      <c r="F105" s="1">
        <v>102</v>
      </c>
      <c r="H105" s="1">
        <f t="shared" si="7"/>
        <v>0.66203078967977746</v>
      </c>
      <c r="J105" s="1">
        <f t="shared" si="8"/>
        <v>7.9009768134202019E-6</v>
      </c>
      <c r="K105" s="1">
        <f t="shared" si="9"/>
        <v>0.18027039535968215</v>
      </c>
    </row>
    <row r="106" spans="1:11" ht="16" customHeight="1" x14ac:dyDescent="0.35">
      <c r="A106" s="23">
        <v>38698</v>
      </c>
      <c r="B106" s="18">
        <v>1260.43</v>
      </c>
      <c r="C106" s="1">
        <f t="shared" si="6"/>
        <v>8.4169068661328508E-4</v>
      </c>
      <c r="D106" s="1">
        <f t="shared" si="10"/>
        <v>4.1894602432061582E-5</v>
      </c>
      <c r="E106" s="1">
        <f t="shared" si="11"/>
        <v>10.063443428652274</v>
      </c>
      <c r="F106" s="1">
        <v>103</v>
      </c>
      <c r="H106" s="1">
        <f t="shared" si="7"/>
        <v>0.64726039915988665</v>
      </c>
      <c r="J106" s="1">
        <f t="shared" si="8"/>
        <v>7.0844321193154324E-7</v>
      </c>
      <c r="K106" s="1">
        <f t="shared" si="9"/>
        <v>1.6910130919141453E-2</v>
      </c>
    </row>
    <row r="107" spans="1:11" ht="16" customHeight="1" x14ac:dyDescent="0.35">
      <c r="A107" s="23">
        <v>38699</v>
      </c>
      <c r="B107" s="18">
        <v>1267.43</v>
      </c>
      <c r="C107" s="1">
        <f t="shared" si="6"/>
        <v>5.553660258800568E-3</v>
      </c>
      <c r="D107" s="1">
        <f t="shared" si="10"/>
        <v>3.9534752753972285E-5</v>
      </c>
      <c r="E107" s="1">
        <f t="shared" si="11"/>
        <v>9.3581778027189966</v>
      </c>
      <c r="F107" s="1">
        <v>104</v>
      </c>
      <c r="H107" s="1">
        <f t="shared" si="7"/>
        <v>0.62876667177874723</v>
      </c>
      <c r="J107" s="1">
        <f t="shared" si="8"/>
        <v>3.0843142270180794E-5</v>
      </c>
      <c r="K107" s="1">
        <f t="shared" si="9"/>
        <v>0.78015265359366148</v>
      </c>
    </row>
    <row r="108" spans="1:11" ht="16" customHeight="1" x14ac:dyDescent="0.35">
      <c r="A108" s="23">
        <v>38700</v>
      </c>
      <c r="B108" s="18">
        <v>1272.74</v>
      </c>
      <c r="C108" s="1">
        <f t="shared" si="6"/>
        <v>4.189580489652245E-3</v>
      </c>
      <c r="D108" s="1">
        <f t="shared" si="10"/>
        <v>3.9900004380992789E-5</v>
      </c>
      <c r="E108" s="1">
        <f t="shared" si="11"/>
        <v>9.689219769582099</v>
      </c>
      <c r="F108" s="1">
        <v>105</v>
      </c>
      <c r="H108" s="1">
        <f t="shared" si="7"/>
        <v>0.63166450257231321</v>
      </c>
      <c r="J108" s="1">
        <f t="shared" si="8"/>
        <v>1.7552584679274746E-5</v>
      </c>
      <c r="K108" s="1">
        <f t="shared" si="9"/>
        <v>0.43991435468704587</v>
      </c>
    </row>
    <row r="109" spans="1:11" ht="16" customHeight="1" x14ac:dyDescent="0.35">
      <c r="A109" s="23">
        <v>38701</v>
      </c>
      <c r="B109" s="18">
        <v>1270.94</v>
      </c>
      <c r="C109" s="1">
        <f t="shared" si="6"/>
        <v>-1.4142715715699629E-3</v>
      </c>
      <c r="D109" s="1">
        <f t="shared" si="10"/>
        <v>3.9124101137650521E-5</v>
      </c>
      <c r="E109" s="1">
        <f t="shared" si="11"/>
        <v>10.09764830441293</v>
      </c>
      <c r="F109" s="1">
        <v>106</v>
      </c>
      <c r="H109" s="1">
        <f t="shared" si="7"/>
        <v>0.62549261496560071</v>
      </c>
      <c r="J109" s="1">
        <f t="shared" si="8"/>
        <v>2.0001640781509729E-6</v>
      </c>
      <c r="K109" s="1">
        <f t="shared" si="9"/>
        <v>5.1123579072495123E-2</v>
      </c>
    </row>
    <row r="110" spans="1:11" ht="16" customHeight="1" x14ac:dyDescent="0.35">
      <c r="A110" s="23">
        <v>38702</v>
      </c>
      <c r="B110" s="18">
        <v>1267.32</v>
      </c>
      <c r="C110" s="1">
        <f t="shared" si="6"/>
        <v>-2.8482855209530883E-3</v>
      </c>
      <c r="D110" s="1">
        <f t="shared" si="10"/>
        <v>3.7120993065543904E-5</v>
      </c>
      <c r="E110" s="1">
        <f t="shared" si="11"/>
        <v>9.982779584627842</v>
      </c>
      <c r="F110" s="1">
        <v>107</v>
      </c>
      <c r="H110" s="1">
        <f t="shared" si="7"/>
        <v>0.60926999815799154</v>
      </c>
      <c r="J110" s="1">
        <f t="shared" si="8"/>
        <v>8.1127304088710061E-6</v>
      </c>
      <c r="K110" s="1">
        <f t="shared" si="9"/>
        <v>0.2185483129329675</v>
      </c>
    </row>
    <row r="111" spans="1:11" ht="16" customHeight="1" x14ac:dyDescent="0.35">
      <c r="A111" s="23">
        <v>38705</v>
      </c>
      <c r="B111" s="18">
        <v>1259.92</v>
      </c>
      <c r="C111" s="1">
        <f t="shared" si="6"/>
        <v>-5.8390935201842187E-3</v>
      </c>
      <c r="D111" s="1">
        <f t="shared" si="10"/>
        <v>3.5807669980125752E-5</v>
      </c>
      <c r="E111" s="1">
        <f t="shared" si="11"/>
        <v>9.2851777716539274</v>
      </c>
      <c r="F111" s="1">
        <v>108</v>
      </c>
      <c r="H111" s="1">
        <f t="shared" si="7"/>
        <v>0.59839510342353031</v>
      </c>
      <c r="J111" s="1">
        <f t="shared" si="8"/>
        <v>3.4095013137457334E-5</v>
      </c>
      <c r="K111" s="1">
        <f t="shared" si="9"/>
        <v>0.95217067059602067</v>
      </c>
    </row>
    <row r="112" spans="1:11" ht="16" customHeight="1" x14ac:dyDescent="0.35">
      <c r="A112" s="23">
        <v>38706</v>
      </c>
      <c r="B112" s="18">
        <v>1259.6199999999999</v>
      </c>
      <c r="C112" s="1">
        <f t="shared" si="6"/>
        <v>-2.3811035621323725E-4</v>
      </c>
      <c r="D112" s="1">
        <f t="shared" si="10"/>
        <v>3.6779104793443638E-5</v>
      </c>
      <c r="E112" s="1">
        <f t="shared" si="11"/>
        <v>10.209039136387782</v>
      </c>
      <c r="F112" s="1">
        <v>109</v>
      </c>
      <c r="H112" s="1">
        <f t="shared" si="7"/>
        <v>0.60645778742995493</v>
      </c>
      <c r="J112" s="1">
        <f t="shared" si="8"/>
        <v>5.6696541735994727E-8</v>
      </c>
      <c r="K112" s="1">
        <f t="shared" si="9"/>
        <v>1.5415421896321315E-3</v>
      </c>
    </row>
    <row r="113" spans="1:11" ht="16" customHeight="1" x14ac:dyDescent="0.35">
      <c r="A113" s="23">
        <v>38707</v>
      </c>
      <c r="B113" s="18">
        <v>1262.79</v>
      </c>
      <c r="C113" s="1">
        <f t="shared" si="6"/>
        <v>2.5166320001270806E-3</v>
      </c>
      <c r="D113" s="1">
        <f t="shared" si="10"/>
        <v>3.4824703938390303E-5</v>
      </c>
      <c r="E113" s="1">
        <f t="shared" si="11"/>
        <v>10.083317338232481</v>
      </c>
      <c r="F113" s="1">
        <v>110</v>
      </c>
      <c r="H113" s="1">
        <f t="shared" si="7"/>
        <v>0.59012459649120119</v>
      </c>
      <c r="J113" s="1">
        <f t="shared" si="8"/>
        <v>6.33343662406363E-6</v>
      </c>
      <c r="K113" s="1">
        <f t="shared" si="9"/>
        <v>0.18186620151224692</v>
      </c>
    </row>
    <row r="114" spans="1:11" ht="16" customHeight="1" x14ac:dyDescent="0.35">
      <c r="A114" s="23">
        <v>38708</v>
      </c>
      <c r="B114" s="18">
        <v>1268.1199999999999</v>
      </c>
      <c r="C114" s="1">
        <f t="shared" si="6"/>
        <v>4.2208126450161369E-3</v>
      </c>
      <c r="D114" s="1">
        <f t="shared" si="10"/>
        <v>3.3569400851100885E-5</v>
      </c>
      <c r="E114" s="1">
        <f t="shared" si="11"/>
        <v>9.7711962397332304</v>
      </c>
      <c r="F114" s="1">
        <v>111</v>
      </c>
      <c r="H114" s="1">
        <f t="shared" si="7"/>
        <v>0.57939106699276</v>
      </c>
      <c r="J114" s="1">
        <f t="shared" si="8"/>
        <v>1.7815259384328118E-5</v>
      </c>
      <c r="K114" s="1">
        <f t="shared" si="9"/>
        <v>0.53069935514633648</v>
      </c>
    </row>
    <row r="115" spans="1:11" ht="16" customHeight="1" x14ac:dyDescent="0.35">
      <c r="A115" s="23">
        <v>38709</v>
      </c>
      <c r="B115" s="18">
        <v>1268.6600000000001</v>
      </c>
      <c r="C115" s="1">
        <f t="shared" si="6"/>
        <v>4.2582720878165395E-4</v>
      </c>
      <c r="D115" s="1">
        <f t="shared" si="10"/>
        <v>3.3384419820194549E-5</v>
      </c>
      <c r="E115" s="1">
        <f t="shared" si="11"/>
        <v>10.301989699259751</v>
      </c>
      <c r="F115" s="1">
        <v>112</v>
      </c>
      <c r="H115" s="1">
        <f t="shared" si="7"/>
        <v>0.57779252176014317</v>
      </c>
      <c r="J115" s="1">
        <f t="shared" si="8"/>
        <v>1.813288117387743E-7</v>
      </c>
      <c r="K115" s="1">
        <f t="shared" si="9"/>
        <v>5.4315400032528584E-3</v>
      </c>
    </row>
    <row r="116" spans="1:11" ht="16" customHeight="1" x14ac:dyDescent="0.35">
      <c r="A116" s="23">
        <v>38713</v>
      </c>
      <c r="B116" s="18">
        <v>1256.54</v>
      </c>
      <c r="C116" s="1">
        <f t="shared" si="6"/>
        <v>-9.5533870382924647E-3</v>
      </c>
      <c r="D116" s="1">
        <f t="shared" si="10"/>
        <v>3.1745538704447426E-5</v>
      </c>
      <c r="E116" s="1">
        <f t="shared" si="11"/>
        <v>7.4827967823049946</v>
      </c>
      <c r="F116" s="1">
        <v>113</v>
      </c>
      <c r="H116" s="1">
        <f t="shared" si="7"/>
        <v>0.56343179449199898</v>
      </c>
      <c r="J116" s="1">
        <f t="shared" si="8"/>
        <v>9.1267203903414476E-5</v>
      </c>
      <c r="K116" s="1">
        <f t="shared" si="9"/>
        <v>2.8749615734392404</v>
      </c>
    </row>
    <row r="117" spans="1:11" ht="16" customHeight="1" x14ac:dyDescent="0.35">
      <c r="A117" s="23">
        <v>38714</v>
      </c>
      <c r="B117" s="18">
        <v>1258.17</v>
      </c>
      <c r="C117" s="1">
        <f t="shared" si="6"/>
        <v>1.2972129816799379E-3</v>
      </c>
      <c r="D117" s="1">
        <f t="shared" si="10"/>
        <v>3.7849789576530246E-5</v>
      </c>
      <c r="E117" s="1">
        <f t="shared" si="11"/>
        <v>10.137426197605555</v>
      </c>
      <c r="F117" s="1">
        <v>114</v>
      </c>
      <c r="H117" s="1">
        <f t="shared" si="7"/>
        <v>0.61522182647017853</v>
      </c>
      <c r="J117" s="1">
        <f t="shared" si="8"/>
        <v>1.6827615198389549E-6</v>
      </c>
      <c r="K117" s="1">
        <f t="shared" si="9"/>
        <v>4.4458939895464976E-2</v>
      </c>
    </row>
    <row r="118" spans="1:11" ht="16" customHeight="1" x14ac:dyDescent="0.35">
      <c r="A118" s="23">
        <v>38715</v>
      </c>
      <c r="B118" s="18">
        <v>1254.42</v>
      </c>
      <c r="C118" s="1">
        <f t="shared" si="6"/>
        <v>-2.9805193256873075E-3</v>
      </c>
      <c r="D118" s="1">
        <f t="shared" si="10"/>
        <v>3.5934752382104859E-5</v>
      </c>
      <c r="E118" s="1">
        <f t="shared" si="11"/>
        <v>9.9865938802004806</v>
      </c>
      <c r="F118" s="1">
        <v>115</v>
      </c>
      <c r="H118" s="1">
        <f t="shared" si="7"/>
        <v>0.5994560232586279</v>
      </c>
      <c r="J118" s="1">
        <f t="shared" si="8"/>
        <v>8.8834954507955223E-6</v>
      </c>
      <c r="K118" s="1">
        <f t="shared" si="9"/>
        <v>0.24721181758356606</v>
      </c>
    </row>
    <row r="119" spans="1:11" ht="16" customHeight="1" x14ac:dyDescent="0.35">
      <c r="A119" s="23">
        <v>38716</v>
      </c>
      <c r="B119" s="18">
        <v>1248.29</v>
      </c>
      <c r="C119" s="1">
        <f t="shared" si="6"/>
        <v>-4.8867205561136688E-3</v>
      </c>
      <c r="D119" s="1">
        <f t="shared" si="10"/>
        <v>3.4792328404545984E-5</v>
      </c>
      <c r="E119" s="1">
        <f t="shared" si="11"/>
        <v>9.5797543544259725</v>
      </c>
      <c r="F119" s="1">
        <v>116</v>
      </c>
      <c r="H119" s="1">
        <f t="shared" si="7"/>
        <v>0.58985022170501877</v>
      </c>
      <c r="J119" s="1">
        <f t="shared" si="8"/>
        <v>2.3880037793543883E-5</v>
      </c>
      <c r="K119" s="1">
        <f t="shared" si="9"/>
        <v>0.68635928920536704</v>
      </c>
    </row>
    <row r="120" spans="1:11" ht="16" customHeight="1" x14ac:dyDescent="0.35">
      <c r="A120" s="23">
        <v>38720</v>
      </c>
      <c r="B120" s="18">
        <v>1268.8</v>
      </c>
      <c r="C120" s="1">
        <f t="shared" si="6"/>
        <v>1.643047689238878E-2</v>
      </c>
      <c r="D120" s="1">
        <f t="shared" si="10"/>
        <v>3.5003179622810526E-5</v>
      </c>
      <c r="E120" s="1">
        <f t="shared" si="11"/>
        <v>2.5476131341698114</v>
      </c>
      <c r="F120" s="1">
        <v>117</v>
      </c>
      <c r="H120" s="1">
        <f t="shared" si="7"/>
        <v>0.59163485041713459</v>
      </c>
      <c r="J120" s="1">
        <f t="shared" si="8"/>
        <v>2.6996057091132166E-4</v>
      </c>
      <c r="K120" s="1">
        <f t="shared" si="9"/>
        <v>7.7124585200653151</v>
      </c>
    </row>
    <row r="121" spans="1:11" ht="16" customHeight="1" x14ac:dyDescent="0.35">
      <c r="A121" s="23">
        <v>38721</v>
      </c>
      <c r="B121" s="18">
        <v>1273.46</v>
      </c>
      <c r="C121" s="1">
        <f t="shared" si="6"/>
        <v>3.6727616645650077E-3</v>
      </c>
      <c r="D121" s="1">
        <f t="shared" si="10"/>
        <v>5.5716200121513998E-5</v>
      </c>
      <c r="E121" s="1">
        <f t="shared" si="11"/>
        <v>9.5531344706689936</v>
      </c>
      <c r="F121" s="1">
        <v>118</v>
      </c>
      <c r="H121" s="1">
        <f t="shared" si="7"/>
        <v>0.7464328511092877</v>
      </c>
      <c r="J121" s="1">
        <f t="shared" si="8"/>
        <v>1.3489178244698326E-5</v>
      </c>
      <c r="K121" s="1">
        <f t="shared" si="9"/>
        <v>0.24210513666185352</v>
      </c>
    </row>
    <row r="122" spans="1:11" ht="16" customHeight="1" x14ac:dyDescent="0.35">
      <c r="A122" s="23">
        <v>38722</v>
      </c>
      <c r="B122" s="18">
        <v>1273.48</v>
      </c>
      <c r="C122" s="1">
        <f t="shared" si="6"/>
        <v>1.5705243980950961E-5</v>
      </c>
      <c r="D122" s="1">
        <f t="shared" si="10"/>
        <v>5.3179825523602826E-5</v>
      </c>
      <c r="E122" s="1">
        <f t="shared" si="11"/>
        <v>9.8418268148945245</v>
      </c>
      <c r="F122" s="1">
        <v>119</v>
      </c>
      <c r="H122" s="1">
        <f t="shared" si="7"/>
        <v>0.72924498986008013</v>
      </c>
      <c r="J122" s="1">
        <f t="shared" si="8"/>
        <v>2.4665468850119637E-10</v>
      </c>
      <c r="K122" s="1">
        <f t="shared" si="9"/>
        <v>4.6381251926395188E-6</v>
      </c>
    </row>
    <row r="123" spans="1:11" ht="16" customHeight="1" x14ac:dyDescent="0.35">
      <c r="A123" s="23">
        <v>38723</v>
      </c>
      <c r="B123" s="18">
        <v>1285.45</v>
      </c>
      <c r="C123" s="1">
        <f t="shared" si="6"/>
        <v>9.3994409020950673E-3</v>
      </c>
      <c r="D123" s="1">
        <f t="shared" si="10"/>
        <v>4.9746561808037599E-5</v>
      </c>
      <c r="E123" s="1">
        <f t="shared" si="11"/>
        <v>8.1325773373310728</v>
      </c>
      <c r="F123" s="1">
        <v>120</v>
      </c>
      <c r="H123" s="1">
        <f t="shared" si="7"/>
        <v>0.70531242586557052</v>
      </c>
      <c r="J123" s="1">
        <f t="shared" si="8"/>
        <v>8.8349489271977727E-5</v>
      </c>
      <c r="K123" s="1">
        <f t="shared" si="9"/>
        <v>1.7759918688029415</v>
      </c>
    </row>
    <row r="124" spans="1:11" ht="16" customHeight="1" x14ac:dyDescent="0.35">
      <c r="A124" s="23">
        <v>38726</v>
      </c>
      <c r="B124" s="18">
        <v>1290.1500000000001</v>
      </c>
      <c r="C124" s="1">
        <f t="shared" si="6"/>
        <v>3.6563071297989382E-3</v>
      </c>
      <c r="D124" s="1">
        <f t="shared" si="10"/>
        <v>5.3989502640873077E-5</v>
      </c>
      <c r="E124" s="1">
        <f t="shared" si="11"/>
        <v>9.5791064605517295</v>
      </c>
      <c r="F124" s="1">
        <v>121</v>
      </c>
      <c r="H124" s="1">
        <f t="shared" si="7"/>
        <v>0.73477549388145136</v>
      </c>
      <c r="J124" s="1">
        <f t="shared" si="8"/>
        <v>1.336858182741855E-5</v>
      </c>
      <c r="K124" s="1">
        <f t="shared" si="9"/>
        <v>0.24761446528491976</v>
      </c>
    </row>
    <row r="125" spans="1:11" ht="16" customHeight="1" x14ac:dyDescent="0.35">
      <c r="A125" s="23">
        <v>38727</v>
      </c>
      <c r="B125" s="18">
        <v>1289.69</v>
      </c>
      <c r="C125" s="1">
        <f t="shared" si="6"/>
        <v>-3.5654768825333207E-4</v>
      </c>
      <c r="D125" s="1">
        <f t="shared" si="10"/>
        <v>5.1598273020515927E-5</v>
      </c>
      <c r="E125" s="1">
        <f t="shared" si="11"/>
        <v>9.8695585850795915</v>
      </c>
      <c r="F125" s="1">
        <v>122</v>
      </c>
      <c r="H125" s="1">
        <f t="shared" si="7"/>
        <v>0.7183193789709138</v>
      </c>
      <c r="J125" s="1">
        <f t="shared" si="8"/>
        <v>1.2712625399879527E-7</v>
      </c>
      <c r="K125" s="1">
        <f t="shared" si="9"/>
        <v>2.4637695519043584E-3</v>
      </c>
    </row>
    <row r="126" spans="1:11" ht="16" customHeight="1" x14ac:dyDescent="0.35">
      <c r="A126" s="23">
        <v>38728</v>
      </c>
      <c r="B126" s="18">
        <v>1294.18</v>
      </c>
      <c r="C126" s="1">
        <f t="shared" si="6"/>
        <v>3.4814567841884555E-3</v>
      </c>
      <c r="D126" s="1">
        <f t="shared" si="10"/>
        <v>4.8317745626503653E-5</v>
      </c>
      <c r="E126" s="1">
        <f t="shared" si="11"/>
        <v>9.6868609392445357</v>
      </c>
      <c r="F126" s="1">
        <v>123</v>
      </c>
      <c r="H126" s="1">
        <f t="shared" si="7"/>
        <v>0.69510967211299579</v>
      </c>
      <c r="J126" s="1">
        <f t="shared" si="8"/>
        <v>1.2120541340171822E-5</v>
      </c>
      <c r="K126" s="1">
        <f t="shared" si="9"/>
        <v>0.25085072126219732</v>
      </c>
    </row>
    <row r="127" spans="1:11" ht="16" customHeight="1" x14ac:dyDescent="0.35">
      <c r="A127" s="23">
        <v>38729</v>
      </c>
      <c r="B127" s="18">
        <v>1286.06</v>
      </c>
      <c r="C127" s="1">
        <f t="shared" si="6"/>
        <v>-6.2742431501028586E-3</v>
      </c>
      <c r="D127" s="1">
        <f t="shared" si="10"/>
        <v>4.6332237340185418E-5</v>
      </c>
      <c r="E127" s="1">
        <f t="shared" si="11"/>
        <v>9.1300238276808336</v>
      </c>
      <c r="F127" s="1">
        <v>124</v>
      </c>
      <c r="H127" s="1">
        <f t="shared" si="7"/>
        <v>0.68067787785549061</v>
      </c>
      <c r="J127" s="1">
        <f t="shared" si="8"/>
        <v>3.9366127106612645E-5</v>
      </c>
      <c r="K127" s="1">
        <f t="shared" si="9"/>
        <v>0.84964874062900386</v>
      </c>
    </row>
    <row r="128" spans="1:11" ht="16" customHeight="1" x14ac:dyDescent="0.35">
      <c r="A128" s="23">
        <v>38730</v>
      </c>
      <c r="B128" s="18">
        <v>1287.6099999999999</v>
      </c>
      <c r="C128" s="1">
        <f t="shared" si="6"/>
        <v>1.2052314822014172E-3</v>
      </c>
      <c r="D128" s="1">
        <f t="shared" si="10"/>
        <v>4.6797254591952181E-5</v>
      </c>
      <c r="E128" s="1">
        <f t="shared" si="11"/>
        <v>9.9386461017425614</v>
      </c>
      <c r="F128" s="1">
        <v>125</v>
      </c>
      <c r="H128" s="1">
        <f t="shared" si="7"/>
        <v>0.68408518908065963</v>
      </c>
      <c r="J128" s="1">
        <f t="shared" si="8"/>
        <v>1.452582925689425E-6</v>
      </c>
      <c r="K128" s="1">
        <f t="shared" si="9"/>
        <v>3.1039917583952213E-2</v>
      </c>
    </row>
    <row r="129" spans="1:11" ht="16" customHeight="1" x14ac:dyDescent="0.35">
      <c r="A129" s="23">
        <v>38734</v>
      </c>
      <c r="B129" s="18">
        <v>1283.03</v>
      </c>
      <c r="C129" s="1">
        <f t="shared" si="6"/>
        <v>-3.5569776562778539E-3</v>
      </c>
      <c r="D129" s="1">
        <f t="shared" si="10"/>
        <v>4.4058792233941275E-5</v>
      </c>
      <c r="E129" s="1">
        <f t="shared" si="11"/>
        <v>9.7428218323110478</v>
      </c>
      <c r="F129" s="1">
        <v>126</v>
      </c>
      <c r="H129" s="1">
        <f t="shared" si="7"/>
        <v>0.66376797327033843</v>
      </c>
      <c r="J129" s="1">
        <f t="shared" si="8"/>
        <v>1.2652090047259895E-5</v>
      </c>
      <c r="K129" s="1">
        <f t="shared" si="9"/>
        <v>0.28716379650355439</v>
      </c>
    </row>
    <row r="130" spans="1:11" ht="16" customHeight="1" x14ac:dyDescent="0.35">
      <c r="A130" s="23">
        <v>38735</v>
      </c>
      <c r="B130" s="18">
        <v>1277.93</v>
      </c>
      <c r="C130" s="1">
        <f t="shared" si="6"/>
        <v>-3.9749655113285806E-3</v>
      </c>
      <c r="D130" s="1">
        <f t="shared" si="10"/>
        <v>4.2500420753209119E-5</v>
      </c>
      <c r="E130" s="1">
        <f t="shared" si="11"/>
        <v>9.6942273021689491</v>
      </c>
      <c r="F130" s="1">
        <v>127</v>
      </c>
      <c r="H130" s="1">
        <f t="shared" si="7"/>
        <v>0.6519234675420813</v>
      </c>
      <c r="J130" s="1">
        <f t="shared" si="8"/>
        <v>1.5800350816251684E-5</v>
      </c>
      <c r="K130" s="1">
        <f t="shared" si="9"/>
        <v>0.37176927983845037</v>
      </c>
    </row>
    <row r="131" spans="1:11" ht="16" customHeight="1" x14ac:dyDescent="0.35">
      <c r="A131" s="23">
        <v>38736</v>
      </c>
      <c r="B131" s="18">
        <v>1285.04</v>
      </c>
      <c r="C131" s="1">
        <f t="shared" si="6"/>
        <v>5.5636850218712293E-3</v>
      </c>
      <c r="D131" s="1">
        <f t="shared" si="10"/>
        <v>4.134466069431528E-5</v>
      </c>
      <c r="E131" s="1">
        <f t="shared" si="11"/>
        <v>9.3448710532992862</v>
      </c>
      <c r="F131" s="1">
        <v>128</v>
      </c>
      <c r="H131" s="1">
        <f t="shared" si="7"/>
        <v>0.64299813914439352</v>
      </c>
      <c r="J131" s="1">
        <f t="shared" si="8"/>
        <v>3.0954591022594264E-5</v>
      </c>
      <c r="K131" s="1">
        <f t="shared" si="9"/>
        <v>0.74869621621662974</v>
      </c>
    </row>
    <row r="132" spans="1:11" ht="16" customHeight="1" x14ac:dyDescent="0.35">
      <c r="A132" s="23">
        <v>38737</v>
      </c>
      <c r="B132" s="18">
        <v>1261.49</v>
      </c>
      <c r="C132" s="1">
        <f t="shared" ref="C132:C195" si="12">(B132-B131)/B131</f>
        <v>-1.8326277781236348E-2</v>
      </c>
      <c r="D132" s="1">
        <f t="shared" si="10"/>
        <v>4.1556525249174063E-5</v>
      </c>
      <c r="E132" s="1">
        <f t="shared" si="11"/>
        <v>2.006633586678829</v>
      </c>
      <c r="F132" s="1">
        <v>129</v>
      </c>
      <c r="H132" s="1">
        <f t="shared" si="7"/>
        <v>0.64464350806607884</v>
      </c>
      <c r="J132" s="1">
        <f t="shared" si="8"/>
        <v>3.3585245731503706E-4</v>
      </c>
      <c r="K132" s="1">
        <f t="shared" si="9"/>
        <v>8.0818224166062134</v>
      </c>
    </row>
    <row r="133" spans="1:11" ht="16" customHeight="1" x14ac:dyDescent="0.35">
      <c r="A133" s="23">
        <v>38740</v>
      </c>
      <c r="B133" s="18">
        <v>1263.82</v>
      </c>
      <c r="C133" s="1">
        <f t="shared" si="12"/>
        <v>1.8470221721931424E-3</v>
      </c>
      <c r="D133" s="1">
        <f t="shared" si="10"/>
        <v>6.717535672200463E-5</v>
      </c>
      <c r="E133" s="1">
        <f t="shared" si="11"/>
        <v>9.557419235847469</v>
      </c>
      <c r="F133" s="1">
        <v>130</v>
      </c>
      <c r="H133" s="1">
        <f t="shared" ref="H133:H196" si="13">SQRT(D133)*100</f>
        <v>0.81960573888916022</v>
      </c>
      <c r="J133" s="1">
        <f t="shared" ref="J133:J196" si="14">C133*C133</f>
        <v>3.411490904573074E-6</v>
      </c>
      <c r="K133" s="1">
        <f t="shared" ref="K133:K196" si="15">J133/D133</f>
        <v>5.0784857290613716E-2</v>
      </c>
    </row>
    <row r="134" spans="1:11" ht="16" customHeight="1" x14ac:dyDescent="0.35">
      <c r="A134" s="23">
        <v>38741</v>
      </c>
      <c r="B134" s="18">
        <v>1266.8599999999999</v>
      </c>
      <c r="C134" s="1">
        <f t="shared" si="12"/>
        <v>2.4054058331091166E-3</v>
      </c>
      <c r="D134" s="1">
        <f t="shared" ref="D134:D197" si="16">C$1283+C$1284*D133+C$1285*C133*C133</f>
        <v>6.2768594753884291E-5</v>
      </c>
      <c r="E134" s="1">
        <f t="shared" ref="E134:E197" si="17">-LN(D134)-C134*C134/D134</f>
        <v>9.5838762004096676</v>
      </c>
      <c r="F134" s="1">
        <v>131</v>
      </c>
      <c r="H134" s="1">
        <f t="shared" si="13"/>
        <v>0.79226633623980458</v>
      </c>
      <c r="J134" s="1">
        <f t="shared" si="14"/>
        <v>5.7859772219553638E-6</v>
      </c>
      <c r="K134" s="1">
        <f t="shared" si="15"/>
        <v>9.2179492700803403E-2</v>
      </c>
    </row>
    <row r="135" spans="1:11" ht="16" customHeight="1" x14ac:dyDescent="0.35">
      <c r="A135" s="23">
        <v>38742</v>
      </c>
      <c r="B135" s="18">
        <v>1264.68</v>
      </c>
      <c r="C135" s="1">
        <f t="shared" si="12"/>
        <v>-1.7207899846864187E-3</v>
      </c>
      <c r="D135" s="1">
        <f t="shared" si="16"/>
        <v>5.8955941209321846E-5</v>
      </c>
      <c r="E135" s="1">
        <f t="shared" si="17"/>
        <v>9.6884942019144642</v>
      </c>
      <c r="F135" s="1">
        <v>132</v>
      </c>
      <c r="H135" s="1">
        <f t="shared" si="13"/>
        <v>0.76782772292566936</v>
      </c>
      <c r="J135" s="1">
        <f t="shared" si="14"/>
        <v>2.9611181713970851E-6</v>
      </c>
      <c r="K135" s="1">
        <f t="shared" si="15"/>
        <v>5.022595027163923E-2</v>
      </c>
    </row>
    <row r="136" spans="1:11" ht="16" customHeight="1" x14ac:dyDescent="0.35">
      <c r="A136" s="23">
        <v>38743</v>
      </c>
      <c r="B136" s="18">
        <v>1273.83</v>
      </c>
      <c r="C136" s="1">
        <f t="shared" si="12"/>
        <v>7.2350317866969214E-3</v>
      </c>
      <c r="D136" s="1">
        <f t="shared" si="16"/>
        <v>5.5250412250267467E-5</v>
      </c>
      <c r="E136" s="1">
        <f t="shared" si="17"/>
        <v>8.8562086134657125</v>
      </c>
      <c r="F136" s="1">
        <v>133</v>
      </c>
      <c r="H136" s="1">
        <f t="shared" si="13"/>
        <v>0.74330621045614476</v>
      </c>
      <c r="J136" s="1">
        <f t="shared" si="14"/>
        <v>5.2345684954514847E-5</v>
      </c>
      <c r="K136" s="1">
        <f t="shared" si="15"/>
        <v>0.94742614258523372</v>
      </c>
    </row>
    <row r="137" spans="1:11" ht="16" customHeight="1" x14ac:dyDescent="0.35">
      <c r="A137" s="23">
        <v>38744</v>
      </c>
      <c r="B137" s="18">
        <v>1283.72</v>
      </c>
      <c r="C137" s="1">
        <f t="shared" si="12"/>
        <v>7.7639873452502303E-3</v>
      </c>
      <c r="D137" s="1">
        <f t="shared" si="16"/>
        <v>5.5996221957921678E-5</v>
      </c>
      <c r="E137" s="1">
        <f t="shared" si="17"/>
        <v>8.7137340750731962</v>
      </c>
      <c r="F137" s="1">
        <v>134</v>
      </c>
      <c r="H137" s="1">
        <f t="shared" si="13"/>
        <v>0.74830623382357087</v>
      </c>
      <c r="J137" s="1">
        <f t="shared" si="14"/>
        <v>6.0279499497205719E-5</v>
      </c>
      <c r="K137" s="1">
        <f t="shared" si="15"/>
        <v>1.0764922594689104</v>
      </c>
    </row>
    <row r="138" spans="1:11" ht="16" customHeight="1" x14ac:dyDescent="0.35">
      <c r="A138" s="23">
        <v>38747</v>
      </c>
      <c r="B138" s="18">
        <v>1285.19</v>
      </c>
      <c r="C138" s="1">
        <f t="shared" si="12"/>
        <v>1.1451095254417063E-3</v>
      </c>
      <c r="D138" s="1">
        <f t="shared" si="16"/>
        <v>5.7336611432159767E-5</v>
      </c>
      <c r="E138" s="1">
        <f t="shared" si="17"/>
        <v>9.7437014129416166</v>
      </c>
      <c r="F138" s="1">
        <v>135</v>
      </c>
      <c r="H138" s="1">
        <f t="shared" si="13"/>
        <v>0.7572094256687496</v>
      </c>
      <c r="J138" s="1">
        <f t="shared" si="14"/>
        <v>1.3112758252573298E-6</v>
      </c>
      <c r="K138" s="1">
        <f t="shared" si="15"/>
        <v>2.2869782369486922E-2</v>
      </c>
    </row>
    <row r="139" spans="1:11" ht="16" customHeight="1" x14ac:dyDescent="0.35">
      <c r="A139" s="23">
        <v>38748</v>
      </c>
      <c r="B139" s="18">
        <v>1280.08</v>
      </c>
      <c r="C139" s="1">
        <f t="shared" si="12"/>
        <v>-3.9760657957190202E-3</v>
      </c>
      <c r="D139" s="1">
        <f t="shared" si="16"/>
        <v>5.363905014575874E-5</v>
      </c>
      <c r="E139" s="1">
        <f t="shared" si="17"/>
        <v>9.5385020524800801</v>
      </c>
      <c r="F139" s="1">
        <v>136</v>
      </c>
      <c r="H139" s="1">
        <f t="shared" si="13"/>
        <v>0.7323868523243624</v>
      </c>
      <c r="J139" s="1">
        <f t="shared" si="14"/>
        <v>1.5809099211886726E-5</v>
      </c>
      <c r="K139" s="1">
        <f t="shared" si="15"/>
        <v>0.2947311551738348</v>
      </c>
    </row>
    <row r="140" spans="1:11" ht="16" customHeight="1" x14ac:dyDescent="0.35">
      <c r="A140" s="23">
        <v>38749</v>
      </c>
      <c r="B140" s="18">
        <v>1282.46</v>
      </c>
      <c r="C140" s="1">
        <f t="shared" si="12"/>
        <v>1.8592587963253151E-3</v>
      </c>
      <c r="D140" s="1">
        <f t="shared" si="16"/>
        <v>5.1482839811373017E-5</v>
      </c>
      <c r="E140" s="1">
        <f t="shared" si="17"/>
        <v>9.8071164696403219</v>
      </c>
      <c r="F140" s="1">
        <v>137</v>
      </c>
      <c r="H140" s="1">
        <f t="shared" si="13"/>
        <v>0.71751543405959584</v>
      </c>
      <c r="J140" s="1">
        <f t="shared" si="14"/>
        <v>3.4568432717130595E-6</v>
      </c>
      <c r="K140" s="1">
        <f t="shared" si="15"/>
        <v>6.7145543726385745E-2</v>
      </c>
    </row>
    <row r="141" spans="1:11" ht="16" customHeight="1" x14ac:dyDescent="0.35">
      <c r="A141" s="23">
        <v>38750</v>
      </c>
      <c r="B141" s="18">
        <v>1270.8399999999999</v>
      </c>
      <c r="C141" s="1">
        <f t="shared" si="12"/>
        <v>-9.0607114451913655E-3</v>
      </c>
      <c r="D141" s="1">
        <f t="shared" si="16"/>
        <v>4.8490359370063775E-5</v>
      </c>
      <c r="E141" s="1">
        <f t="shared" si="17"/>
        <v>8.2410978455624111</v>
      </c>
      <c r="F141" s="1">
        <v>138</v>
      </c>
      <c r="H141" s="1">
        <f t="shared" si="13"/>
        <v>0.69635019473009252</v>
      </c>
      <c r="J141" s="1">
        <f t="shared" si="14"/>
        <v>8.2096491893021806E-5</v>
      </c>
      <c r="K141" s="1">
        <f t="shared" si="15"/>
        <v>1.6930477100919417</v>
      </c>
    </row>
    <row r="142" spans="1:11" ht="16" customHeight="1" x14ac:dyDescent="0.35">
      <c r="A142" s="23">
        <v>38751</v>
      </c>
      <c r="B142" s="18">
        <v>1264.03</v>
      </c>
      <c r="C142" s="1">
        <f t="shared" si="12"/>
        <v>-5.3586604135846729E-3</v>
      </c>
      <c r="D142" s="1">
        <f t="shared" si="16"/>
        <v>5.2324762883204934E-5</v>
      </c>
      <c r="E142" s="1">
        <f t="shared" si="17"/>
        <v>9.3092520672181127</v>
      </c>
      <c r="F142" s="1">
        <v>139</v>
      </c>
      <c r="H142" s="1">
        <f t="shared" si="13"/>
        <v>0.72335857555713634</v>
      </c>
      <c r="J142" s="1">
        <f t="shared" si="14"/>
        <v>2.8715241428119459E-5</v>
      </c>
      <c r="K142" s="1">
        <f t="shared" si="15"/>
        <v>0.5487887540401335</v>
      </c>
    </row>
    <row r="143" spans="1:11" ht="16" customHeight="1" x14ac:dyDescent="0.35">
      <c r="A143" s="23">
        <v>38754</v>
      </c>
      <c r="B143" s="18">
        <v>1265.02</v>
      </c>
      <c r="C143" s="1">
        <f t="shared" si="12"/>
        <v>7.8320925927391689E-4</v>
      </c>
      <c r="D143" s="1">
        <f t="shared" si="16"/>
        <v>5.1362953008519641E-5</v>
      </c>
      <c r="E143" s="1">
        <f t="shared" si="17"/>
        <v>9.8646506182030187</v>
      </c>
      <c r="F143" s="1">
        <v>140</v>
      </c>
      <c r="H143" s="1">
        <f t="shared" si="13"/>
        <v>0.71667951699849519</v>
      </c>
      <c r="J143" s="1">
        <f t="shared" si="14"/>
        <v>6.1341674381239755E-7</v>
      </c>
      <c r="K143" s="1">
        <f t="shared" si="15"/>
        <v>1.1942785760597707E-2</v>
      </c>
    </row>
    <row r="144" spans="1:11" ht="16" customHeight="1" x14ac:dyDescent="0.35">
      <c r="A144" s="23">
        <v>38755</v>
      </c>
      <c r="B144" s="18">
        <v>1254.78</v>
      </c>
      <c r="C144" s="1">
        <f t="shared" si="12"/>
        <v>-8.0947336800999258E-3</v>
      </c>
      <c r="D144" s="1">
        <f t="shared" si="16"/>
        <v>4.8144129702456652E-5</v>
      </c>
      <c r="E144" s="1">
        <f t="shared" si="17"/>
        <v>8.5802998612841872</v>
      </c>
      <c r="F144" s="1">
        <v>141</v>
      </c>
      <c r="H144" s="1">
        <f t="shared" si="13"/>
        <v>0.69385970990148038</v>
      </c>
      <c r="J144" s="1">
        <f t="shared" si="14"/>
        <v>6.5524713351744094E-5</v>
      </c>
      <c r="K144" s="1">
        <f t="shared" si="15"/>
        <v>1.3610114827436701</v>
      </c>
    </row>
    <row r="145" spans="1:11" ht="16" customHeight="1" x14ac:dyDescent="0.35">
      <c r="A145" s="23">
        <v>38756</v>
      </c>
      <c r="B145" s="18">
        <v>1265.6500000000001</v>
      </c>
      <c r="C145" s="1">
        <f t="shared" si="12"/>
        <v>8.6628731729865936E-3</v>
      </c>
      <c r="D145" s="1">
        <f t="shared" si="16"/>
        <v>5.0627701602464428E-5</v>
      </c>
      <c r="E145" s="1">
        <f t="shared" si="17"/>
        <v>8.4087130609808316</v>
      </c>
      <c r="F145" s="1">
        <v>142</v>
      </c>
      <c r="H145" s="1">
        <f t="shared" si="13"/>
        <v>0.71153145821154262</v>
      </c>
      <c r="J145" s="1">
        <f t="shared" si="14"/>
        <v>7.5045371611250815E-5</v>
      </c>
      <c r="K145" s="1">
        <f t="shared" si="15"/>
        <v>1.4822986079936482</v>
      </c>
    </row>
    <row r="146" spans="1:11" ht="16" customHeight="1" x14ac:dyDescent="0.35">
      <c r="A146" s="23">
        <v>38757</v>
      </c>
      <c r="B146" s="18">
        <v>1263.78</v>
      </c>
      <c r="C146" s="1">
        <f t="shared" si="12"/>
        <v>-1.4775016789792741E-3</v>
      </c>
      <c r="D146" s="1">
        <f t="shared" si="16"/>
        <v>5.3681986892713516E-5</v>
      </c>
      <c r="E146" s="1">
        <f t="shared" si="17"/>
        <v>9.7917674336110494</v>
      </c>
      <c r="F146" s="1">
        <v>143</v>
      </c>
      <c r="H146" s="1">
        <f t="shared" si="13"/>
        <v>0.73267992256314429</v>
      </c>
      <c r="J146" s="1">
        <f t="shared" si="14"/>
        <v>2.1830112113865738E-6</v>
      </c>
      <c r="K146" s="1">
        <f t="shared" si="15"/>
        <v>4.0665618725131115E-2</v>
      </c>
    </row>
    <row r="147" spans="1:11" ht="16" customHeight="1" x14ac:dyDescent="0.35">
      <c r="A147" s="23">
        <v>38758</v>
      </c>
      <c r="B147" s="18">
        <v>1266.99</v>
      </c>
      <c r="C147" s="1">
        <f t="shared" si="12"/>
        <v>2.5399990504676737E-3</v>
      </c>
      <c r="D147" s="1">
        <f t="shared" si="16"/>
        <v>5.0385611985565387E-5</v>
      </c>
      <c r="E147" s="1">
        <f t="shared" si="17"/>
        <v>9.7677605056562538</v>
      </c>
      <c r="F147" s="1">
        <v>144</v>
      </c>
      <c r="H147" s="1">
        <f t="shared" si="13"/>
        <v>0.70982823264199202</v>
      </c>
      <c r="J147" s="1">
        <f t="shared" si="14"/>
        <v>6.4515951763766837E-6</v>
      </c>
      <c r="K147" s="1">
        <f t="shared" si="15"/>
        <v>0.12804439446374005</v>
      </c>
    </row>
    <row r="148" spans="1:11" ht="16" customHeight="1" x14ac:dyDescent="0.35">
      <c r="A148" s="23">
        <v>38761</v>
      </c>
      <c r="B148" s="18">
        <v>1262.8599999999999</v>
      </c>
      <c r="C148" s="1">
        <f t="shared" si="12"/>
        <v>-3.2596942359451211E-3</v>
      </c>
      <c r="D148" s="1">
        <f t="shared" si="16"/>
        <v>4.7741492331502724E-5</v>
      </c>
      <c r="E148" s="1">
        <f t="shared" si="17"/>
        <v>9.7271442324325932</v>
      </c>
      <c r="F148" s="1">
        <v>145</v>
      </c>
      <c r="H148" s="1">
        <f t="shared" si="13"/>
        <v>0.6909521859832467</v>
      </c>
      <c r="J148" s="1">
        <f t="shared" si="14"/>
        <v>1.0625606511853846E-5</v>
      </c>
      <c r="K148" s="1">
        <f t="shared" si="15"/>
        <v>0.22256544554729868</v>
      </c>
    </row>
    <row r="149" spans="1:11" ht="16" customHeight="1" x14ac:dyDescent="0.35">
      <c r="A149" s="23">
        <v>38762</v>
      </c>
      <c r="B149" s="18">
        <v>1275.53</v>
      </c>
      <c r="C149" s="1">
        <f t="shared" si="12"/>
        <v>1.0032782731260848E-2</v>
      </c>
      <c r="D149" s="1">
        <f t="shared" si="16"/>
        <v>4.5683114306585237E-5</v>
      </c>
      <c r="E149" s="1">
        <f t="shared" si="17"/>
        <v>7.7904134433942183</v>
      </c>
      <c r="F149" s="1">
        <v>146</v>
      </c>
      <c r="H149" s="1">
        <f t="shared" si="13"/>
        <v>0.67589284880508416</v>
      </c>
      <c r="J149" s="1">
        <f t="shared" si="14"/>
        <v>1.0065672933268587E-4</v>
      </c>
      <c r="K149" s="1">
        <f t="shared" si="15"/>
        <v>2.203368374957225</v>
      </c>
    </row>
    <row r="150" spans="1:11" ht="16" customHeight="1" x14ac:dyDescent="0.35">
      <c r="A150" s="23">
        <v>38763</v>
      </c>
      <c r="B150" s="18">
        <v>1280</v>
      </c>
      <c r="C150" s="1">
        <f t="shared" si="12"/>
        <v>3.504425611314534E-3</v>
      </c>
      <c r="D150" s="1">
        <f t="shared" si="16"/>
        <v>5.1317616363144534E-5</v>
      </c>
      <c r="E150" s="1">
        <f t="shared" si="17"/>
        <v>9.6381629564567994</v>
      </c>
      <c r="F150" s="1">
        <v>147</v>
      </c>
      <c r="H150" s="1">
        <f t="shared" si="13"/>
        <v>0.71636315066553036</v>
      </c>
      <c r="J150" s="1">
        <f t="shared" si="14"/>
        <v>1.2280998865237245E-5</v>
      </c>
      <c r="K150" s="1">
        <f t="shared" si="15"/>
        <v>0.23931350938694915</v>
      </c>
    </row>
    <row r="151" spans="1:11" ht="16" customHeight="1" x14ac:dyDescent="0.35">
      <c r="A151" s="23">
        <v>38764</v>
      </c>
      <c r="B151" s="18">
        <v>1289.3800000000001</v>
      </c>
      <c r="C151" s="1">
        <f t="shared" si="12"/>
        <v>7.3281250000000854E-3</v>
      </c>
      <c r="D151" s="1">
        <f t="shared" si="16"/>
        <v>4.9075849829742568E-5</v>
      </c>
      <c r="E151" s="1">
        <f t="shared" si="17"/>
        <v>8.8278900911809224</v>
      </c>
      <c r="F151" s="1">
        <v>148</v>
      </c>
      <c r="H151" s="1">
        <f t="shared" si="13"/>
        <v>0.70054157499567837</v>
      </c>
      <c r="J151" s="1">
        <f t="shared" si="14"/>
        <v>5.3701416015626251E-5</v>
      </c>
      <c r="K151" s="1">
        <f t="shared" si="15"/>
        <v>1.094253409812179</v>
      </c>
    </row>
    <row r="152" spans="1:11" ht="16" customHeight="1" x14ac:dyDescent="0.35">
      <c r="A152" s="23">
        <v>38765</v>
      </c>
      <c r="B152" s="18">
        <v>1287.24</v>
      </c>
      <c r="C152" s="1">
        <f t="shared" si="12"/>
        <v>-1.6597124199228309E-3</v>
      </c>
      <c r="D152" s="1">
        <f t="shared" si="16"/>
        <v>5.0489708255251577E-5</v>
      </c>
      <c r="E152" s="1">
        <f t="shared" si="17"/>
        <v>9.839182488496391</v>
      </c>
      <c r="F152" s="1">
        <v>149</v>
      </c>
      <c r="H152" s="1">
        <f t="shared" si="13"/>
        <v>0.71056110402449957</v>
      </c>
      <c r="J152" s="1">
        <f t="shared" si="14"/>
        <v>2.7546453168460994E-6</v>
      </c>
      <c r="K152" s="1">
        <f t="shared" si="15"/>
        <v>5.4558550881695402E-2</v>
      </c>
    </row>
    <row r="153" spans="1:11" ht="16" customHeight="1" x14ac:dyDescent="0.35">
      <c r="A153" s="23">
        <v>38769</v>
      </c>
      <c r="B153" s="18">
        <v>1283.03</v>
      </c>
      <c r="C153" s="1">
        <f t="shared" si="12"/>
        <v>-3.2705633759050655E-3</v>
      </c>
      <c r="D153" s="1">
        <f t="shared" si="16"/>
        <v>4.752793641149043E-5</v>
      </c>
      <c r="E153" s="1">
        <f t="shared" si="17"/>
        <v>9.729133990977088</v>
      </c>
      <c r="F153" s="1">
        <v>150</v>
      </c>
      <c r="H153" s="1">
        <f t="shared" si="13"/>
        <v>0.68940507984413946</v>
      </c>
      <c r="J153" s="1">
        <f t="shared" si="14"/>
        <v>1.0696584795811538E-5</v>
      </c>
      <c r="K153" s="1">
        <f t="shared" si="15"/>
        <v>0.2250588938514384</v>
      </c>
    </row>
    <row r="154" spans="1:11" ht="16" customHeight="1" x14ac:dyDescent="0.35">
      <c r="A154" s="23">
        <v>38770</v>
      </c>
      <c r="B154" s="18">
        <v>1292.67</v>
      </c>
      <c r="C154" s="1">
        <f t="shared" si="12"/>
        <v>7.513464221413451E-3</v>
      </c>
      <c r="D154" s="1">
        <f t="shared" si="16"/>
        <v>4.5494672569360307E-5</v>
      </c>
      <c r="E154" s="1">
        <f t="shared" si="17"/>
        <v>8.7570635635325154</v>
      </c>
      <c r="F154" s="1">
        <v>151</v>
      </c>
      <c r="H154" s="1">
        <f t="shared" si="13"/>
        <v>0.67449738746240018</v>
      </c>
      <c r="J154" s="1">
        <f t="shared" si="14"/>
        <v>5.6452144606460033E-5</v>
      </c>
      <c r="K154" s="1">
        <f t="shared" si="15"/>
        <v>1.2408517617176862</v>
      </c>
    </row>
    <row r="155" spans="1:11" ht="16" customHeight="1" x14ac:dyDescent="0.35">
      <c r="A155" s="23">
        <v>38771</v>
      </c>
      <c r="B155" s="18">
        <v>1287.79</v>
      </c>
      <c r="C155" s="1">
        <f t="shared" si="12"/>
        <v>-3.7751320909436351E-3</v>
      </c>
      <c r="D155" s="1">
        <f t="shared" si="16"/>
        <v>4.7459808469332246E-5</v>
      </c>
      <c r="E155" s="1">
        <f t="shared" si="17"/>
        <v>9.6553391036817899</v>
      </c>
      <c r="F155" s="1">
        <v>152</v>
      </c>
      <c r="H155" s="1">
        <f t="shared" si="13"/>
        <v>0.68891079588965831</v>
      </c>
      <c r="J155" s="1">
        <f t="shared" si="14"/>
        <v>1.4251622304072462E-5</v>
      </c>
      <c r="K155" s="1">
        <f t="shared" si="15"/>
        <v>0.30028823890601303</v>
      </c>
    </row>
    <row r="156" spans="1:11" ht="16" customHeight="1" x14ac:dyDescent="0.35">
      <c r="A156" s="23">
        <v>38772</v>
      </c>
      <c r="B156" s="18">
        <v>1289.43</v>
      </c>
      <c r="C156" s="1">
        <f t="shared" si="12"/>
        <v>1.2734995612639483E-3</v>
      </c>
      <c r="D156" s="1">
        <f t="shared" si="16"/>
        <v>4.5729129515538257E-5</v>
      </c>
      <c r="E156" s="1">
        <f t="shared" si="17"/>
        <v>9.957309671904671</v>
      </c>
      <c r="F156" s="1">
        <v>153</v>
      </c>
      <c r="H156" s="1">
        <f t="shared" si="13"/>
        <v>0.67623316626396146</v>
      </c>
      <c r="J156" s="1">
        <f t="shared" si="14"/>
        <v>1.6218011325394687E-6</v>
      </c>
      <c r="K156" s="1">
        <f t="shared" si="15"/>
        <v>3.5465383875028685E-2</v>
      </c>
    </row>
    <row r="157" spans="1:11" ht="16" customHeight="1" x14ac:dyDescent="0.35">
      <c r="A157" s="23">
        <v>38775</v>
      </c>
      <c r="B157" s="18">
        <v>1294.1199999999999</v>
      </c>
      <c r="C157" s="1">
        <f t="shared" si="12"/>
        <v>3.6372660788098828E-3</v>
      </c>
      <c r="D157" s="1">
        <f t="shared" si="16"/>
        <v>4.3100785483517053E-5</v>
      </c>
      <c r="E157" s="1">
        <f t="shared" si="17"/>
        <v>9.7450212290276177</v>
      </c>
      <c r="F157" s="1">
        <v>154</v>
      </c>
      <c r="H157" s="1">
        <f t="shared" si="13"/>
        <v>0.6565118847630792</v>
      </c>
      <c r="J157" s="1">
        <f t="shared" si="14"/>
        <v>1.3229704528061021E-5</v>
      </c>
      <c r="K157" s="1">
        <f t="shared" si="15"/>
        <v>0.30694810731745087</v>
      </c>
    </row>
    <row r="158" spans="1:11" ht="16" customHeight="1" x14ac:dyDescent="0.35">
      <c r="A158" s="23">
        <v>38776</v>
      </c>
      <c r="B158" s="18">
        <v>1280.6600000000001</v>
      </c>
      <c r="C158" s="1">
        <f t="shared" si="12"/>
        <v>-1.0400890180199525E-2</v>
      </c>
      <c r="D158" s="1">
        <f t="shared" si="16"/>
        <v>4.1676691438194256E-5</v>
      </c>
      <c r="E158" s="1">
        <f t="shared" si="17"/>
        <v>7.4899086483158994</v>
      </c>
      <c r="F158" s="1">
        <v>155</v>
      </c>
      <c r="H158" s="1">
        <f t="shared" si="13"/>
        <v>0.64557487124418234</v>
      </c>
      <c r="J158" s="1">
        <f t="shared" si="14"/>
        <v>1.081785165405709E-4</v>
      </c>
      <c r="K158" s="1">
        <f t="shared" si="15"/>
        <v>2.5956598954357402</v>
      </c>
    </row>
    <row r="159" spans="1:11" ht="16" customHeight="1" x14ac:dyDescent="0.35">
      <c r="A159" s="23">
        <v>38777</v>
      </c>
      <c r="B159" s="18">
        <v>1291.24</v>
      </c>
      <c r="C159" s="1">
        <f t="shared" si="12"/>
        <v>8.2613652335513932E-3</v>
      </c>
      <c r="D159" s="1">
        <f t="shared" si="16"/>
        <v>4.8298561171216277E-5</v>
      </c>
      <c r="E159" s="1">
        <f t="shared" si="17"/>
        <v>8.5250199938948512</v>
      </c>
      <c r="F159" s="1">
        <v>156</v>
      </c>
      <c r="H159" s="1">
        <f t="shared" si="13"/>
        <v>0.69497166252456855</v>
      </c>
      <c r="J159" s="1">
        <f t="shared" si="14"/>
        <v>6.8250155522131664E-5</v>
      </c>
      <c r="K159" s="1">
        <f t="shared" si="15"/>
        <v>1.4130887932704219</v>
      </c>
    </row>
    <row r="160" spans="1:11" ht="16" customHeight="1" x14ac:dyDescent="0.35">
      <c r="A160" s="23">
        <v>38778</v>
      </c>
      <c r="B160" s="18">
        <v>1289.1400000000001</v>
      </c>
      <c r="C160" s="1">
        <f t="shared" si="12"/>
        <v>-1.6263436696508078E-3</v>
      </c>
      <c r="D160" s="1">
        <f t="shared" si="16"/>
        <v>5.0995531999091273E-5</v>
      </c>
      <c r="E160" s="1">
        <f t="shared" si="17"/>
        <v>9.8319053707747983</v>
      </c>
      <c r="F160" s="1">
        <v>157</v>
      </c>
      <c r="H160" s="1">
        <f t="shared" si="13"/>
        <v>0.71411155990567243</v>
      </c>
      <c r="J160" s="1">
        <f t="shared" si="14"/>
        <v>2.6449937318132561E-6</v>
      </c>
      <c r="K160" s="1">
        <f t="shared" si="15"/>
        <v>5.1867166163898228E-2</v>
      </c>
    </row>
    <row r="161" spans="1:11" ht="16" customHeight="1" x14ac:dyDescent="0.35">
      <c r="A161" s="23">
        <v>38779</v>
      </c>
      <c r="B161" s="18">
        <v>1287.23</v>
      </c>
      <c r="C161" s="1">
        <f t="shared" si="12"/>
        <v>-1.4816078936345793E-3</v>
      </c>
      <c r="D161" s="1">
        <f t="shared" si="16"/>
        <v>4.7979150856170372E-5</v>
      </c>
      <c r="E161" s="1">
        <f t="shared" si="17"/>
        <v>9.8989915850563488</v>
      </c>
      <c r="F161" s="1">
        <v>158</v>
      </c>
      <c r="H161" s="1">
        <f t="shared" si="13"/>
        <v>0.69266984095000395</v>
      </c>
      <c r="J161" s="1">
        <f t="shared" si="14"/>
        <v>2.1951619504802948E-6</v>
      </c>
      <c r="K161" s="1">
        <f t="shared" si="15"/>
        <v>4.5752413523550001E-2</v>
      </c>
    </row>
    <row r="162" spans="1:11" ht="16" customHeight="1" x14ac:dyDescent="0.35">
      <c r="A162" s="23">
        <v>38782</v>
      </c>
      <c r="B162" s="18">
        <v>1278.26</v>
      </c>
      <c r="C162" s="1">
        <f t="shared" si="12"/>
        <v>-6.9684516364597058E-3</v>
      </c>
      <c r="D162" s="1">
        <f t="shared" si="16"/>
        <v>4.5196380507815658E-5</v>
      </c>
      <c r="E162" s="1">
        <f t="shared" si="17"/>
        <v>8.9300863166757356</v>
      </c>
      <c r="F162" s="1">
        <v>159</v>
      </c>
      <c r="H162" s="1">
        <f t="shared" si="13"/>
        <v>0.67228253367029889</v>
      </c>
      <c r="J162" s="1">
        <f t="shared" si="14"/>
        <v>4.8559318209677948E-5</v>
      </c>
      <c r="K162" s="1">
        <f t="shared" si="15"/>
        <v>1.0744072349174232</v>
      </c>
    </row>
    <row r="163" spans="1:11" ht="16" customHeight="1" x14ac:dyDescent="0.35">
      <c r="A163" s="23">
        <v>38783</v>
      </c>
      <c r="B163" s="18">
        <v>1275.8800000000001</v>
      </c>
      <c r="C163" s="1">
        <f t="shared" si="12"/>
        <v>-1.86190602850741E-3</v>
      </c>
      <c r="D163" s="1">
        <f t="shared" si="16"/>
        <v>4.6530130234736871E-5</v>
      </c>
      <c r="E163" s="1">
        <f t="shared" si="17"/>
        <v>9.9009062087098876</v>
      </c>
      <c r="F163" s="1">
        <v>160</v>
      </c>
      <c r="H163" s="1">
        <f t="shared" si="13"/>
        <v>0.68212997467298608</v>
      </c>
      <c r="J163" s="1">
        <f t="shared" si="14"/>
        <v>3.466694058992236E-6</v>
      </c>
      <c r="K163" s="1">
        <f t="shared" si="15"/>
        <v>7.450428446048471E-2</v>
      </c>
    </row>
    <row r="164" spans="1:11" ht="16" customHeight="1" x14ac:dyDescent="0.35">
      <c r="A164" s="23">
        <v>38784</v>
      </c>
      <c r="B164" s="18">
        <v>1278.47</v>
      </c>
      <c r="C164" s="1">
        <f t="shared" si="12"/>
        <v>2.0299714706711585E-3</v>
      </c>
      <c r="D164" s="1">
        <f t="shared" si="16"/>
        <v>4.3983638507617651E-5</v>
      </c>
      <c r="E164" s="1">
        <f t="shared" si="17"/>
        <v>9.938003821118059</v>
      </c>
      <c r="F164" s="1">
        <v>161</v>
      </c>
      <c r="H164" s="1">
        <f t="shared" si="13"/>
        <v>0.66320161721468729</v>
      </c>
      <c r="J164" s="1">
        <f t="shared" si="14"/>
        <v>4.120784171738826E-6</v>
      </c>
      <c r="K164" s="1">
        <f t="shared" si="15"/>
        <v>9.3689024181688285E-2</v>
      </c>
    </row>
    <row r="165" spans="1:11" ht="16" customHeight="1" x14ac:dyDescent="0.35">
      <c r="A165" s="23">
        <v>38785</v>
      </c>
      <c r="B165" s="18">
        <v>1272.23</v>
      </c>
      <c r="C165" s="1">
        <f t="shared" si="12"/>
        <v>-4.8808341220365039E-3</v>
      </c>
      <c r="D165" s="1">
        <f t="shared" si="16"/>
        <v>4.1720580370742791E-5</v>
      </c>
      <c r="E165" s="1">
        <f t="shared" si="17"/>
        <v>9.5135138515950999</v>
      </c>
      <c r="F165" s="1">
        <v>162</v>
      </c>
      <c r="H165" s="1">
        <f t="shared" si="13"/>
        <v>0.6459147031206427</v>
      </c>
      <c r="J165" s="1">
        <f t="shared" si="14"/>
        <v>2.3822541726835848E-5</v>
      </c>
      <c r="K165" s="1">
        <f t="shared" si="15"/>
        <v>0.57100216524173231</v>
      </c>
    </row>
    <row r="166" spans="1:11" ht="16" customHeight="1" x14ac:dyDescent="0.35">
      <c r="A166" s="23">
        <v>38786</v>
      </c>
      <c r="B166" s="18">
        <v>1281.42</v>
      </c>
      <c r="C166" s="1">
        <f t="shared" si="12"/>
        <v>7.2235366246669666E-3</v>
      </c>
      <c r="D166" s="1">
        <f t="shared" si="16"/>
        <v>4.1303900833973938E-5</v>
      </c>
      <c r="E166" s="1">
        <f t="shared" si="17"/>
        <v>8.8312472330764198</v>
      </c>
      <c r="F166" s="1">
        <v>163</v>
      </c>
      <c r="H166" s="1">
        <f t="shared" si="13"/>
        <v>0.64268110936897727</v>
      </c>
      <c r="J166" s="1">
        <f t="shared" si="14"/>
        <v>5.2179481367905032E-5</v>
      </c>
      <c r="K166" s="1">
        <f t="shared" si="15"/>
        <v>1.26330637819529</v>
      </c>
    </row>
    <row r="167" spans="1:11" ht="16" customHeight="1" x14ac:dyDescent="0.35">
      <c r="A167" s="23">
        <v>38789</v>
      </c>
      <c r="B167" s="18">
        <v>1284.1300000000001</v>
      </c>
      <c r="C167" s="1">
        <f t="shared" si="12"/>
        <v>2.1148413478797243E-3</v>
      </c>
      <c r="D167" s="1">
        <f t="shared" si="16"/>
        <v>4.32894128028166E-5</v>
      </c>
      <c r="E167" s="1">
        <f t="shared" si="17"/>
        <v>9.9442849604216548</v>
      </c>
      <c r="F167" s="1">
        <v>164</v>
      </c>
      <c r="H167" s="1">
        <f t="shared" si="13"/>
        <v>0.65794690365421282</v>
      </c>
      <c r="J167" s="1">
        <f t="shared" si="14"/>
        <v>4.4725539267017288E-6</v>
      </c>
      <c r="K167" s="1">
        <f t="shared" si="15"/>
        <v>0.10331750044922589</v>
      </c>
    </row>
    <row r="168" spans="1:11" ht="16" customHeight="1" x14ac:dyDescent="0.35">
      <c r="A168" s="23">
        <v>38790</v>
      </c>
      <c r="B168" s="18">
        <v>1297.48</v>
      </c>
      <c r="C168" s="1">
        <f t="shared" si="12"/>
        <v>1.0396143692616719E-2</v>
      </c>
      <c r="D168" s="1">
        <f t="shared" si="16"/>
        <v>4.1118088899103528E-5</v>
      </c>
      <c r="E168" s="1">
        <f t="shared" si="17"/>
        <v>7.4705403555165679</v>
      </c>
      <c r="F168" s="1">
        <v>165</v>
      </c>
      <c r="H168" s="1">
        <f t="shared" si="13"/>
        <v>0.64123388010228788</v>
      </c>
      <c r="J168" s="1">
        <f t="shared" si="14"/>
        <v>1.080798036775344E-4</v>
      </c>
      <c r="K168" s="1">
        <f t="shared" si="15"/>
        <v>2.6285220585699642</v>
      </c>
    </row>
    <row r="169" spans="1:11" ht="16" customHeight="1" x14ac:dyDescent="0.35">
      <c r="A169" s="23">
        <v>38791</v>
      </c>
      <c r="B169" s="18">
        <v>1303.02</v>
      </c>
      <c r="C169" s="1">
        <f t="shared" si="12"/>
        <v>4.2698153343403858E-3</v>
      </c>
      <c r="D169" s="1">
        <f t="shared" si="16"/>
        <v>4.7781935972405838E-5</v>
      </c>
      <c r="E169" s="1">
        <f t="shared" si="17"/>
        <v>9.5673102756897812</v>
      </c>
      <c r="F169" s="1">
        <v>166</v>
      </c>
      <c r="H169" s="1">
        <f t="shared" si="13"/>
        <v>0.69124479001585137</v>
      </c>
      <c r="J169" s="1">
        <f t="shared" si="14"/>
        <v>1.8231322989368302E-5</v>
      </c>
      <c r="K169" s="1">
        <f t="shared" si="15"/>
        <v>0.38155262272957979</v>
      </c>
    </row>
    <row r="170" spans="1:11" ht="16" customHeight="1" x14ac:dyDescent="0.35">
      <c r="A170" s="23">
        <v>38792</v>
      </c>
      <c r="B170" s="18">
        <v>1305.33</v>
      </c>
      <c r="C170" s="1">
        <f t="shared" si="12"/>
        <v>1.7728047152000318E-3</v>
      </c>
      <c r="D170" s="1">
        <f t="shared" si="16"/>
        <v>4.6354177818674272E-5</v>
      </c>
      <c r="E170" s="1">
        <f t="shared" si="17"/>
        <v>9.9113986309917159</v>
      </c>
      <c r="F170" s="1">
        <v>167</v>
      </c>
      <c r="H170" s="1">
        <f t="shared" si="13"/>
        <v>0.68083902516435024</v>
      </c>
      <c r="J170" s="1">
        <f t="shared" si="14"/>
        <v>3.1428365582354659E-6</v>
      </c>
      <c r="K170" s="1">
        <f t="shared" si="15"/>
        <v>6.7800502697501E-2</v>
      </c>
    </row>
    <row r="171" spans="1:11" ht="16" customHeight="1" x14ac:dyDescent="0.35">
      <c r="A171" s="23">
        <v>38793</v>
      </c>
      <c r="B171" s="18">
        <v>1307.25</v>
      </c>
      <c r="C171" s="1">
        <f t="shared" si="12"/>
        <v>1.4708924180092948E-3</v>
      </c>
      <c r="D171" s="1">
        <f t="shared" si="16"/>
        <v>4.379649423372957E-5</v>
      </c>
      <c r="E171" s="1">
        <f t="shared" si="17"/>
        <v>9.9865572935077669</v>
      </c>
      <c r="F171" s="1">
        <v>168</v>
      </c>
      <c r="H171" s="1">
        <f t="shared" si="13"/>
        <v>0.66178919780946532</v>
      </c>
      <c r="J171" s="1">
        <f t="shared" si="14"/>
        <v>2.1635245053572302E-6</v>
      </c>
      <c r="K171" s="1">
        <f t="shared" si="15"/>
        <v>4.9399490603314243E-2</v>
      </c>
    </row>
    <row r="172" spans="1:11" ht="16" customHeight="1" x14ac:dyDescent="0.35">
      <c r="A172" s="23">
        <v>38796</v>
      </c>
      <c r="B172" s="18">
        <v>1305.08</v>
      </c>
      <c r="C172" s="1">
        <f t="shared" si="12"/>
        <v>-1.6599732262383422E-3</v>
      </c>
      <c r="D172" s="1">
        <f t="shared" si="16"/>
        <v>4.1387037705556432E-5</v>
      </c>
      <c r="E172" s="1">
        <f t="shared" si="17"/>
        <v>10.025963739803835</v>
      </c>
      <c r="F172" s="1">
        <v>169</v>
      </c>
      <c r="H172" s="1">
        <f t="shared" si="13"/>
        <v>0.64332758145097768</v>
      </c>
      <c r="J172" s="1">
        <f t="shared" si="14"/>
        <v>2.7555111118281304E-6</v>
      </c>
      <c r="K172" s="1">
        <f t="shared" si="15"/>
        <v>6.6579085254468165E-2</v>
      </c>
    </row>
    <row r="173" spans="1:11" ht="16" customHeight="1" x14ac:dyDescent="0.35">
      <c r="A173" s="23">
        <v>38797</v>
      </c>
      <c r="B173" s="18">
        <v>1297.23</v>
      </c>
      <c r="C173" s="1">
        <f t="shared" si="12"/>
        <v>-6.0149569375056774E-3</v>
      </c>
      <c r="D173" s="1">
        <f t="shared" si="16"/>
        <v>3.9243518625250659E-5</v>
      </c>
      <c r="E173" s="1">
        <f t="shared" si="17"/>
        <v>9.2237960459056119</v>
      </c>
      <c r="F173" s="1">
        <v>170</v>
      </c>
      <c r="H173" s="1">
        <f t="shared" si="13"/>
        <v>0.626446475169672</v>
      </c>
      <c r="J173" s="1">
        <f t="shared" si="14"/>
        <v>3.617970696004768E-5</v>
      </c>
      <c r="K173" s="1">
        <f t="shared" si="15"/>
        <v>0.92192821203265873</v>
      </c>
    </row>
    <row r="174" spans="1:11" ht="16" customHeight="1" x14ac:dyDescent="0.35">
      <c r="A174" s="23">
        <v>38798</v>
      </c>
      <c r="B174" s="18">
        <v>1305.04</v>
      </c>
      <c r="C174" s="1">
        <f t="shared" si="12"/>
        <v>6.0205206478418979E-3</v>
      </c>
      <c r="D174" s="1">
        <f t="shared" si="16"/>
        <v>4.0079973645118123E-5</v>
      </c>
      <c r="E174" s="1">
        <f t="shared" si="17"/>
        <v>9.2202751583118125</v>
      </c>
      <c r="F174" s="1">
        <v>171</v>
      </c>
      <c r="H174" s="1">
        <f t="shared" si="13"/>
        <v>0.63308746350814848</v>
      </c>
      <c r="J174" s="1">
        <f t="shared" si="14"/>
        <v>3.6246668871090627E-5</v>
      </c>
      <c r="K174" s="1">
        <f t="shared" si="15"/>
        <v>0.90435860043300187</v>
      </c>
    </row>
    <row r="175" spans="1:11" ht="16" customHeight="1" x14ac:dyDescent="0.35">
      <c r="A175" s="23">
        <v>38799</v>
      </c>
      <c r="B175" s="18">
        <v>1301.67</v>
      </c>
      <c r="C175" s="1">
        <f t="shared" si="12"/>
        <v>-2.5822963280818143E-3</v>
      </c>
      <c r="D175" s="1">
        <f t="shared" si="16"/>
        <v>4.0846829178678499E-5</v>
      </c>
      <c r="E175" s="1">
        <f t="shared" si="17"/>
        <v>9.942431129095203</v>
      </c>
      <c r="F175" s="1">
        <v>172</v>
      </c>
      <c r="H175" s="1">
        <f t="shared" si="13"/>
        <v>0.63911524139765674</v>
      </c>
      <c r="J175" s="1">
        <f t="shared" si="14"/>
        <v>6.6682543260248213E-6</v>
      </c>
      <c r="K175" s="1">
        <f t="shared" si="15"/>
        <v>0.16325023166071262</v>
      </c>
    </row>
    <row r="176" spans="1:11" ht="16" customHeight="1" x14ac:dyDescent="0.35">
      <c r="A176" s="23">
        <v>38800</v>
      </c>
      <c r="B176" s="18">
        <v>1302.95</v>
      </c>
      <c r="C176" s="1">
        <f t="shared" si="12"/>
        <v>9.8335215530816005E-4</v>
      </c>
      <c r="D176" s="1">
        <f t="shared" si="16"/>
        <v>3.9078157032686118E-5</v>
      </c>
      <c r="E176" s="1">
        <f t="shared" si="17"/>
        <v>10.125202083541772</v>
      </c>
      <c r="F176" s="1">
        <v>173</v>
      </c>
      <c r="H176" s="1">
        <f t="shared" si="13"/>
        <v>0.62512524371269884</v>
      </c>
      <c r="J176" s="1">
        <f t="shared" si="14"/>
        <v>9.6698146134920373E-7</v>
      </c>
      <c r="K176" s="1">
        <f t="shared" si="15"/>
        <v>2.4744807196009577E-2</v>
      </c>
    </row>
    <row r="177" spans="1:11" ht="16" customHeight="1" x14ac:dyDescent="0.35">
      <c r="A177" s="23">
        <v>38803</v>
      </c>
      <c r="B177" s="18">
        <v>1301.6099999999999</v>
      </c>
      <c r="C177" s="1">
        <f t="shared" si="12"/>
        <v>-1.0284354733490506E-3</v>
      </c>
      <c r="D177" s="1">
        <f t="shared" si="16"/>
        <v>3.6993019527325594E-5</v>
      </c>
      <c r="E177" s="1">
        <f t="shared" si="17"/>
        <v>10.176189997412205</v>
      </c>
      <c r="F177" s="1">
        <v>174</v>
      </c>
      <c r="H177" s="1">
        <f t="shared" si="13"/>
        <v>0.60821887119133022</v>
      </c>
      <c r="J177" s="1">
        <f t="shared" si="14"/>
        <v>1.0576795228426856E-6</v>
      </c>
      <c r="K177" s="1">
        <f t="shared" si="15"/>
        <v>2.859132713028226E-2</v>
      </c>
    </row>
    <row r="178" spans="1:11" ht="16" customHeight="1" x14ac:dyDescent="0.35">
      <c r="A178" s="23">
        <v>38804</v>
      </c>
      <c r="B178" s="18">
        <v>1293.23</v>
      </c>
      <c r="C178" s="1">
        <f t="shared" si="12"/>
        <v>-6.4381804073415866E-3</v>
      </c>
      <c r="D178" s="1">
        <f t="shared" si="16"/>
        <v>3.510286511649401E-5</v>
      </c>
      <c r="E178" s="1">
        <f t="shared" si="17"/>
        <v>9.0764077531323775</v>
      </c>
      <c r="F178" s="1">
        <v>175</v>
      </c>
      <c r="H178" s="1">
        <f t="shared" si="13"/>
        <v>0.59247670938606523</v>
      </c>
      <c r="J178" s="1">
        <f t="shared" si="14"/>
        <v>4.1450166957477077E-5</v>
      </c>
      <c r="K178" s="1">
        <f t="shared" si="15"/>
        <v>1.1808200504408577</v>
      </c>
    </row>
    <row r="179" spans="1:11" ht="16" customHeight="1" x14ac:dyDescent="0.35">
      <c r="A179" s="23">
        <v>38805</v>
      </c>
      <c r="B179" s="18">
        <v>1302.8900000000001</v>
      </c>
      <c r="C179" s="1">
        <f t="shared" si="12"/>
        <v>7.4696689683970228E-3</v>
      </c>
      <c r="D179" s="1">
        <f t="shared" si="16"/>
        <v>3.6751010506028286E-5</v>
      </c>
      <c r="E179" s="1">
        <f t="shared" si="17"/>
        <v>8.6931293166963197</v>
      </c>
      <c r="F179" s="1">
        <v>176</v>
      </c>
      <c r="H179" s="1">
        <f t="shared" si="13"/>
        <v>0.60622611710506413</v>
      </c>
      <c r="J179" s="1">
        <f t="shared" si="14"/>
        <v>5.5795954497433441E-5</v>
      </c>
      <c r="K179" s="1">
        <f t="shared" si="15"/>
        <v>1.5182155192244633</v>
      </c>
    </row>
    <row r="180" spans="1:11" ht="16" customHeight="1" x14ac:dyDescent="0.35">
      <c r="A180" s="23">
        <v>38806</v>
      </c>
      <c r="B180" s="18">
        <v>1300.25</v>
      </c>
      <c r="C180" s="1">
        <f t="shared" si="12"/>
        <v>-2.0262646885002571E-3</v>
      </c>
      <c r="D180" s="1">
        <f t="shared" si="16"/>
        <v>3.9447337068303387E-5</v>
      </c>
      <c r="E180" s="1">
        <f t="shared" si="17"/>
        <v>10.036462246314324</v>
      </c>
      <c r="F180" s="1">
        <v>177</v>
      </c>
      <c r="H180" s="1">
        <f t="shared" si="13"/>
        <v>0.62807115097179389</v>
      </c>
      <c r="J180" s="1">
        <f t="shared" si="14"/>
        <v>4.1057485878630441E-6</v>
      </c>
      <c r="K180" s="1">
        <f t="shared" si="15"/>
        <v>0.10408176807356874</v>
      </c>
    </row>
    <row r="181" spans="1:11" ht="16" customHeight="1" x14ac:dyDescent="0.35">
      <c r="A181" s="23">
        <v>38807</v>
      </c>
      <c r="B181" s="18">
        <v>1294.8699999999999</v>
      </c>
      <c r="C181" s="1">
        <f t="shared" si="12"/>
        <v>-4.1376658334936426E-3</v>
      </c>
      <c r="D181" s="1">
        <f t="shared" si="16"/>
        <v>3.7590764072351671E-5</v>
      </c>
      <c r="E181" s="1">
        <f t="shared" si="17"/>
        <v>9.7333137446995686</v>
      </c>
      <c r="F181" s="1">
        <v>178</v>
      </c>
      <c r="H181" s="1">
        <f t="shared" si="13"/>
        <v>0.61311307335883547</v>
      </c>
      <c r="J181" s="1">
        <f t="shared" si="14"/>
        <v>1.7120278549660641E-5</v>
      </c>
      <c r="K181" s="1">
        <f t="shared" si="15"/>
        <v>0.45543842941603713</v>
      </c>
    </row>
    <row r="182" spans="1:11" ht="16" customHeight="1" x14ac:dyDescent="0.35">
      <c r="A182" s="23">
        <v>38810</v>
      </c>
      <c r="B182" s="18">
        <v>1297.81</v>
      </c>
      <c r="C182" s="1">
        <f t="shared" si="12"/>
        <v>2.270498196730216E-3</v>
      </c>
      <c r="D182" s="1">
        <f t="shared" si="16"/>
        <v>3.6986372775236746E-5</v>
      </c>
      <c r="E182" s="1">
        <f t="shared" si="17"/>
        <v>10.065580978033259</v>
      </c>
      <c r="F182" s="1">
        <v>179</v>
      </c>
      <c r="H182" s="1">
        <f t="shared" si="13"/>
        <v>0.60816422761649458</v>
      </c>
      <c r="J182" s="1">
        <f t="shared" si="14"/>
        <v>5.1551620613551623E-6</v>
      </c>
      <c r="K182" s="1">
        <f t="shared" si="15"/>
        <v>0.13938003849911623</v>
      </c>
    </row>
    <row r="183" spans="1:11" ht="16" customHeight="1" x14ac:dyDescent="0.35">
      <c r="A183" s="23">
        <v>38811</v>
      </c>
      <c r="B183" s="18">
        <v>1305.93</v>
      </c>
      <c r="C183" s="1">
        <f t="shared" si="12"/>
        <v>6.2566939690710645E-3</v>
      </c>
      <c r="D183" s="1">
        <f t="shared" si="16"/>
        <v>3.5438512621236009E-5</v>
      </c>
      <c r="E183" s="1">
        <f t="shared" si="17"/>
        <v>9.1430877446877865</v>
      </c>
      <c r="F183" s="1">
        <v>180</v>
      </c>
      <c r="H183" s="1">
        <f t="shared" si="13"/>
        <v>0.59530255014770439</v>
      </c>
      <c r="J183" s="1">
        <f t="shared" si="14"/>
        <v>3.914621942261023E-5</v>
      </c>
      <c r="K183" s="1">
        <f t="shared" si="15"/>
        <v>1.1046236573470758</v>
      </c>
    </row>
    <row r="184" spans="1:11" ht="16" customHeight="1" x14ac:dyDescent="0.35">
      <c r="A184" s="23">
        <v>38812</v>
      </c>
      <c r="B184" s="18">
        <v>1311.56</v>
      </c>
      <c r="C184" s="1">
        <f t="shared" si="12"/>
        <v>4.3111039642246378E-3</v>
      </c>
      <c r="D184" s="1">
        <f t="shared" si="16"/>
        <v>3.6864358268452724E-5</v>
      </c>
      <c r="E184" s="1">
        <f t="shared" si="17"/>
        <v>9.7041031356523497</v>
      </c>
      <c r="F184" s="1">
        <v>181</v>
      </c>
      <c r="H184" s="1">
        <f t="shared" si="13"/>
        <v>0.60716026112100518</v>
      </c>
      <c r="J184" s="1">
        <f t="shared" si="14"/>
        <v>1.8585617390353386E-5</v>
      </c>
      <c r="K184" s="1">
        <f t="shared" si="15"/>
        <v>0.50416223863195064</v>
      </c>
    </row>
    <row r="185" spans="1:11" ht="16" customHeight="1" x14ac:dyDescent="0.35">
      <c r="A185" s="23">
        <v>38813</v>
      </c>
      <c r="B185" s="18">
        <v>1309.04</v>
      </c>
      <c r="C185" s="1">
        <f t="shared" si="12"/>
        <v>-1.921376071243391E-3</v>
      </c>
      <c r="D185" s="1">
        <f t="shared" si="16"/>
        <v>3.644745630020894E-5</v>
      </c>
      <c r="E185" s="1">
        <f t="shared" si="17"/>
        <v>10.118350996228862</v>
      </c>
      <c r="F185" s="1">
        <v>182</v>
      </c>
      <c r="H185" s="1">
        <f t="shared" si="13"/>
        <v>0.60371728731426055</v>
      </c>
      <c r="J185" s="1">
        <f t="shared" si="14"/>
        <v>3.6916860071466882E-6</v>
      </c>
      <c r="K185" s="1">
        <f t="shared" si="15"/>
        <v>0.10128789171840025</v>
      </c>
    </row>
    <row r="186" spans="1:11" ht="16" customHeight="1" x14ac:dyDescent="0.35">
      <c r="A186" s="23">
        <v>38814</v>
      </c>
      <c r="B186" s="18">
        <v>1295.5</v>
      </c>
      <c r="C186" s="1">
        <f t="shared" si="12"/>
        <v>-1.0343457801136683E-2</v>
      </c>
      <c r="D186" s="1">
        <f t="shared" si="16"/>
        <v>3.4825993847488803E-5</v>
      </c>
      <c r="E186" s="1">
        <f t="shared" si="17"/>
        <v>7.1930986572454643</v>
      </c>
      <c r="F186" s="1">
        <v>183</v>
      </c>
      <c r="H186" s="1">
        <f t="shared" si="13"/>
        <v>0.59013552551501935</v>
      </c>
      <c r="J186" s="1">
        <f t="shared" si="14"/>
        <v>1.0698711928389531E-4</v>
      </c>
      <c r="K186" s="1">
        <f t="shared" si="15"/>
        <v>3.0720478431259424</v>
      </c>
    </row>
    <row r="187" spans="1:11" ht="16" customHeight="1" x14ac:dyDescent="0.35">
      <c r="A187" s="23">
        <v>38817</v>
      </c>
      <c r="B187" s="18">
        <v>1296.6199999999999</v>
      </c>
      <c r="C187" s="1">
        <f t="shared" si="12"/>
        <v>8.6453106908521106E-4</v>
      </c>
      <c r="D187" s="1">
        <f t="shared" si="16"/>
        <v>4.1964275893432185E-5</v>
      </c>
      <c r="E187" s="1">
        <f t="shared" si="17"/>
        <v>10.060881155554995</v>
      </c>
      <c r="F187" s="1">
        <v>184</v>
      </c>
      <c r="H187" s="1">
        <f t="shared" si="13"/>
        <v>0.64779839374169634</v>
      </c>
      <c r="J187" s="1">
        <f t="shared" si="14"/>
        <v>7.4741396941361793E-7</v>
      </c>
      <c r="K187" s="1">
        <f t="shared" si="15"/>
        <v>1.7810720035100033E-2</v>
      </c>
    </row>
    <row r="188" spans="1:11" ht="16" customHeight="1" x14ac:dyDescent="0.35">
      <c r="A188" s="23">
        <v>38818</v>
      </c>
      <c r="B188" s="18">
        <v>1286.57</v>
      </c>
      <c r="C188" s="1">
        <f t="shared" si="12"/>
        <v>-7.7509216269993951E-3</v>
      </c>
      <c r="D188" s="1">
        <f t="shared" si="16"/>
        <v>3.9601413560827608E-5</v>
      </c>
      <c r="E188" s="1">
        <f t="shared" si="17"/>
        <v>8.619609339192488</v>
      </c>
      <c r="F188" s="1">
        <v>185</v>
      </c>
      <c r="H188" s="1">
        <f t="shared" si="13"/>
        <v>0.62929654027991921</v>
      </c>
      <c r="J188" s="1">
        <f t="shared" si="14"/>
        <v>6.0076786067886949E-5</v>
      </c>
      <c r="K188" s="1">
        <f t="shared" si="15"/>
        <v>1.517036405167943</v>
      </c>
    </row>
    <row r="189" spans="1:11" ht="16" customHeight="1" x14ac:dyDescent="0.35">
      <c r="A189" s="23">
        <v>38819</v>
      </c>
      <c r="B189" s="18">
        <v>1288.1199999999999</v>
      </c>
      <c r="C189" s="1">
        <f t="shared" si="12"/>
        <v>1.2047537250207564E-3</v>
      </c>
      <c r="D189" s="1">
        <f t="shared" si="16"/>
        <v>4.2398522354555616E-5</v>
      </c>
      <c r="E189" s="1">
        <f t="shared" si="17"/>
        <v>10.034163977540119</v>
      </c>
      <c r="F189" s="1">
        <v>186</v>
      </c>
      <c r="H189" s="1">
        <f t="shared" si="13"/>
        <v>0.65114147736536954</v>
      </c>
      <c r="J189" s="1">
        <f t="shared" si="14"/>
        <v>1.4514315379513882E-6</v>
      </c>
      <c r="K189" s="1">
        <f t="shared" si="15"/>
        <v>3.4233068921927547E-2</v>
      </c>
    </row>
    <row r="190" spans="1:11" ht="16" customHeight="1" x14ac:dyDescent="0.35">
      <c r="A190" s="23">
        <v>38820</v>
      </c>
      <c r="B190" s="18">
        <v>1289.1199999999999</v>
      </c>
      <c r="C190" s="1">
        <f t="shared" si="12"/>
        <v>7.7632518709437018E-4</v>
      </c>
      <c r="D190" s="1">
        <f t="shared" si="16"/>
        <v>4.0055337755299195E-5</v>
      </c>
      <c r="E190" s="1">
        <f t="shared" si="17"/>
        <v>10.11020241172106</v>
      </c>
      <c r="F190" s="1">
        <v>187</v>
      </c>
      <c r="H190" s="1">
        <f t="shared" si="13"/>
        <v>0.63289286419819268</v>
      </c>
      <c r="J190" s="1">
        <f t="shared" si="14"/>
        <v>6.0268079611710884E-7</v>
      </c>
      <c r="K190" s="1">
        <f t="shared" si="15"/>
        <v>1.5046204323601693E-2</v>
      </c>
    </row>
    <row r="191" spans="1:11" ht="16" customHeight="1" x14ac:dyDescent="0.35">
      <c r="A191" s="23">
        <v>38824</v>
      </c>
      <c r="B191" s="18">
        <v>1285.33</v>
      </c>
      <c r="C191" s="1">
        <f t="shared" si="12"/>
        <v>-2.9399900707459074E-3</v>
      </c>
      <c r="D191" s="1">
        <f t="shared" si="16"/>
        <v>3.7851988032135776E-5</v>
      </c>
      <c r="E191" s="1">
        <f t="shared" si="17"/>
        <v>9.9534759948109208</v>
      </c>
      <c r="F191" s="1">
        <v>188</v>
      </c>
      <c r="H191" s="1">
        <f t="shared" si="13"/>
        <v>0.61523969338897322</v>
      </c>
      <c r="J191" s="1">
        <f t="shared" si="14"/>
        <v>8.6435416160845251E-6</v>
      </c>
      <c r="K191" s="1">
        <f t="shared" si="15"/>
        <v>0.22835106068263275</v>
      </c>
    </row>
    <row r="192" spans="1:11" ht="16" customHeight="1" x14ac:dyDescent="0.35">
      <c r="A192" s="23">
        <v>38825</v>
      </c>
      <c r="B192" s="18">
        <v>1307.28</v>
      </c>
      <c r="C192" s="1">
        <f t="shared" si="12"/>
        <v>1.7077326445348703E-2</v>
      </c>
      <c r="D192" s="1">
        <f t="shared" si="16"/>
        <v>3.6517225857527284E-5</v>
      </c>
      <c r="E192" s="1">
        <f t="shared" si="17"/>
        <v>2.2314933493992619</v>
      </c>
      <c r="F192" s="1">
        <v>189</v>
      </c>
      <c r="H192" s="1">
        <f t="shared" si="13"/>
        <v>0.60429484407470557</v>
      </c>
      <c r="J192" s="1">
        <f t="shared" si="14"/>
        <v>2.9163507852100615E-4</v>
      </c>
      <c r="K192" s="1">
        <f t="shared" si="15"/>
        <v>7.9862331180037192</v>
      </c>
    </row>
    <row r="193" spans="1:11" ht="16" customHeight="1" x14ac:dyDescent="0.35">
      <c r="A193" s="23">
        <v>38826</v>
      </c>
      <c r="B193" s="18">
        <v>1309.93</v>
      </c>
      <c r="C193" s="1">
        <f t="shared" si="12"/>
        <v>2.0271097240071685E-3</v>
      </c>
      <c r="D193" s="1">
        <f t="shared" si="16"/>
        <v>5.8901636675840647E-5</v>
      </c>
      <c r="E193" s="1">
        <f t="shared" si="17"/>
        <v>9.6698783585406431</v>
      </c>
      <c r="F193" s="1">
        <v>190</v>
      </c>
      <c r="H193" s="1">
        <f t="shared" si="13"/>
        <v>0.76747401699237117</v>
      </c>
      <c r="J193" s="1">
        <f t="shared" si="14"/>
        <v>4.1091738331644191E-6</v>
      </c>
      <c r="K193" s="1">
        <f t="shared" si="15"/>
        <v>6.9763321786436128E-2</v>
      </c>
    </row>
    <row r="194" spans="1:11" ht="16" customHeight="1" x14ac:dyDescent="0.35">
      <c r="A194" s="23">
        <v>38827</v>
      </c>
      <c r="B194" s="18">
        <v>1311.46</v>
      </c>
      <c r="C194" s="1">
        <f t="shared" si="12"/>
        <v>1.168001343583224E-3</v>
      </c>
      <c r="D194" s="1">
        <f t="shared" si="16"/>
        <v>5.5296727336572149E-5</v>
      </c>
      <c r="E194" s="1">
        <f t="shared" si="17"/>
        <v>9.778125802811843</v>
      </c>
      <c r="F194" s="1">
        <v>191</v>
      </c>
      <c r="H194" s="1">
        <f t="shared" si="13"/>
        <v>0.74361769301551817</v>
      </c>
      <c r="J194" s="1">
        <f t="shared" si="14"/>
        <v>1.3642271386122165E-6</v>
      </c>
      <c r="K194" s="1">
        <f t="shared" si="15"/>
        <v>2.467102854584206E-2</v>
      </c>
    </row>
    <row r="195" spans="1:11" ht="16" customHeight="1" x14ac:dyDescent="0.35">
      <c r="A195" s="23">
        <v>38828</v>
      </c>
      <c r="B195" s="18">
        <v>1311.28</v>
      </c>
      <c r="C195" s="1">
        <f t="shared" si="12"/>
        <v>-1.3725161270649783E-4</v>
      </c>
      <c r="D195" s="1">
        <f t="shared" si="16"/>
        <v>5.1786933833728371E-5</v>
      </c>
      <c r="E195" s="1">
        <f t="shared" si="17"/>
        <v>9.8680089232998789</v>
      </c>
      <c r="F195" s="1">
        <v>192</v>
      </c>
      <c r="H195" s="1">
        <f t="shared" si="13"/>
        <v>0.7196313906002737</v>
      </c>
      <c r="J195" s="1">
        <f t="shared" si="14"/>
        <v>1.8838005190534478E-8</v>
      </c>
      <c r="K195" s="1">
        <f t="shared" si="15"/>
        <v>3.6375980958860038E-4</v>
      </c>
    </row>
    <row r="196" spans="1:11" ht="16" customHeight="1" x14ac:dyDescent="0.35">
      <c r="A196" s="23">
        <v>38831</v>
      </c>
      <c r="B196" s="18">
        <v>1308.1099999999999</v>
      </c>
      <c r="C196" s="1">
        <f t="shared" ref="C196:C259" si="18">(B196-B195)/B195</f>
        <v>-2.4174852052956447E-3</v>
      </c>
      <c r="D196" s="1">
        <f t="shared" si="16"/>
        <v>4.8480418569531781E-5</v>
      </c>
      <c r="E196" s="1">
        <f t="shared" si="17"/>
        <v>9.8138022271834231</v>
      </c>
      <c r="F196" s="1">
        <v>193</v>
      </c>
      <c r="H196" s="1">
        <f t="shared" si="13"/>
        <v>0.69627881318859464</v>
      </c>
      <c r="J196" s="1">
        <f t="shared" si="14"/>
        <v>5.8442347178233248E-6</v>
      </c>
      <c r="K196" s="1">
        <f t="shared" si="15"/>
        <v>0.12054835519708608</v>
      </c>
    </row>
    <row r="197" spans="1:11" ht="16" customHeight="1" x14ac:dyDescent="0.35">
      <c r="A197" s="23">
        <v>38832</v>
      </c>
      <c r="B197" s="18">
        <v>1301.74</v>
      </c>
      <c r="C197" s="1">
        <f t="shared" si="18"/>
        <v>-4.8696210563330998E-3</v>
      </c>
      <c r="D197" s="1">
        <f t="shared" si="16"/>
        <v>4.5956895571106537E-5</v>
      </c>
      <c r="E197" s="1">
        <f t="shared" si="17"/>
        <v>9.4718185970035265</v>
      </c>
      <c r="F197" s="1">
        <v>194</v>
      </c>
      <c r="H197" s="1">
        <f t="shared" ref="H197:H260" si="19">SQRT(D197)*100</f>
        <v>0.67791515377004619</v>
      </c>
      <c r="J197" s="1">
        <f t="shared" ref="J197:J260" si="20">C197*C197</f>
        <v>2.3713209232282695E-5</v>
      </c>
      <c r="K197" s="1">
        <f t="shared" ref="K197:K260" si="21">J197/D197</f>
        <v>0.51598805658211988</v>
      </c>
    </row>
    <row r="198" spans="1:11" ht="16" customHeight="1" x14ac:dyDescent="0.35">
      <c r="A198" s="23">
        <v>38833</v>
      </c>
      <c r="B198" s="18">
        <v>1305.4100000000001</v>
      </c>
      <c r="C198" s="1">
        <f t="shared" si="18"/>
        <v>2.8193033939189643E-3</v>
      </c>
      <c r="D198" s="1">
        <f t="shared" ref="D198:D261" si="22">C$1283+C$1284*D197+C$1285*C197*C197</f>
        <v>4.515032343934713E-5</v>
      </c>
      <c r="E198" s="1">
        <f t="shared" ref="E198:E261" si="23">-LN(D198)-C198*C198/D198</f>
        <v>9.8294684923782683</v>
      </c>
      <c r="F198" s="1">
        <v>195</v>
      </c>
      <c r="H198" s="1">
        <f t="shared" si="19"/>
        <v>0.67193990385559876</v>
      </c>
      <c r="J198" s="1">
        <f t="shared" si="20"/>
        <v>7.9484716269629905E-6</v>
      </c>
      <c r="K198" s="1">
        <f t="shared" si="21"/>
        <v>0.17604462208649738</v>
      </c>
    </row>
    <row r="199" spans="1:11" ht="16" customHeight="1" x14ac:dyDescent="0.35">
      <c r="A199" s="23">
        <v>38834</v>
      </c>
      <c r="B199" s="18">
        <v>1309.72</v>
      </c>
      <c r="C199" s="1">
        <f t="shared" si="18"/>
        <v>3.3016446940041405E-3</v>
      </c>
      <c r="D199" s="1">
        <f t="shared" si="22"/>
        <v>4.3101597591358667E-5</v>
      </c>
      <c r="E199" s="1">
        <f t="shared" si="23"/>
        <v>9.7990397372082665</v>
      </c>
      <c r="F199" s="1">
        <v>196</v>
      </c>
      <c r="H199" s="1">
        <f t="shared" si="19"/>
        <v>0.65651806975405236</v>
      </c>
      <c r="J199" s="1">
        <f t="shared" si="20"/>
        <v>1.0900857685445695E-5</v>
      </c>
      <c r="K199" s="1">
        <f t="shared" si="21"/>
        <v>0.25291075724838519</v>
      </c>
    </row>
    <row r="200" spans="1:11" ht="16" customHeight="1" x14ac:dyDescent="0.35">
      <c r="A200" s="23">
        <v>38835</v>
      </c>
      <c r="B200" s="18">
        <v>1310.6099999999999</v>
      </c>
      <c r="C200" s="1">
        <f t="shared" si="18"/>
        <v>6.7953455700445339E-4</v>
      </c>
      <c r="D200" s="1">
        <f t="shared" si="22"/>
        <v>4.1483223605545581E-5</v>
      </c>
      <c r="E200" s="1">
        <f t="shared" si="23"/>
        <v>10.079090042222402</v>
      </c>
      <c r="F200" s="1">
        <v>197</v>
      </c>
      <c r="H200" s="1">
        <f t="shared" si="19"/>
        <v>0.64407471310047237</v>
      </c>
      <c r="J200" s="1">
        <f t="shared" si="20"/>
        <v>4.617672141632387E-7</v>
      </c>
      <c r="K200" s="1">
        <f t="shared" si="21"/>
        <v>1.1131420705248869E-2</v>
      </c>
    </row>
    <row r="201" spans="1:11" ht="16" customHeight="1" x14ac:dyDescent="0.35">
      <c r="A201" s="23">
        <v>38838</v>
      </c>
      <c r="B201" s="18">
        <v>1305.19</v>
      </c>
      <c r="C201" s="1">
        <f t="shared" si="18"/>
        <v>-4.1354788991384518E-3</v>
      </c>
      <c r="D201" s="1">
        <f t="shared" si="22"/>
        <v>3.9139779348441087E-5</v>
      </c>
      <c r="E201" s="1">
        <f t="shared" si="23"/>
        <v>9.7114197225402741</v>
      </c>
      <c r="F201" s="1">
        <v>198</v>
      </c>
      <c r="H201" s="1">
        <f t="shared" si="19"/>
        <v>0.6256179293182148</v>
      </c>
      <c r="J201" s="1">
        <f t="shared" si="20"/>
        <v>1.710218572521938E-5</v>
      </c>
      <c r="K201" s="1">
        <f t="shared" si="21"/>
        <v>0.43695151096707829</v>
      </c>
    </row>
    <row r="202" spans="1:11" ht="16" customHeight="1" x14ac:dyDescent="0.35">
      <c r="A202" s="23">
        <v>38839</v>
      </c>
      <c r="B202" s="18">
        <v>1313.21</v>
      </c>
      <c r="C202" s="1">
        <f t="shared" si="18"/>
        <v>6.1446992391912146E-3</v>
      </c>
      <c r="D202" s="1">
        <f t="shared" si="22"/>
        <v>3.8394648227053488E-5</v>
      </c>
      <c r="E202" s="1">
        <f t="shared" si="23"/>
        <v>9.184191652221358</v>
      </c>
      <c r="F202" s="1">
        <v>199</v>
      </c>
      <c r="H202" s="1">
        <f t="shared" si="19"/>
        <v>0.61963415195624494</v>
      </c>
      <c r="J202" s="1">
        <f t="shared" si="20"/>
        <v>3.7757328740117089E-5</v>
      </c>
      <c r="K202" s="1">
        <f t="shared" si="21"/>
        <v>0.98340082494915704</v>
      </c>
    </row>
    <row r="203" spans="1:11" ht="16" customHeight="1" x14ac:dyDescent="0.35">
      <c r="A203" s="23">
        <v>38840</v>
      </c>
      <c r="B203" s="18">
        <v>1308.1199999999999</v>
      </c>
      <c r="C203" s="1">
        <f t="shared" si="18"/>
        <v>-3.8759985074741628E-3</v>
      </c>
      <c r="D203" s="1">
        <f t="shared" si="22"/>
        <v>3.943896361803231E-5</v>
      </c>
      <c r="E203" s="1">
        <f t="shared" si="23"/>
        <v>9.7598293482048035</v>
      </c>
      <c r="F203" s="1">
        <v>200</v>
      </c>
      <c r="H203" s="1">
        <f t="shared" si="19"/>
        <v>0.62800448738868342</v>
      </c>
      <c r="J203" s="1">
        <f t="shared" si="20"/>
        <v>1.5023364429941938E-5</v>
      </c>
      <c r="K203" s="1">
        <f t="shared" si="21"/>
        <v>0.38092695780355001</v>
      </c>
    </row>
    <row r="204" spans="1:11" ht="16" customHeight="1" x14ac:dyDescent="0.35">
      <c r="A204" s="23">
        <v>38841</v>
      </c>
      <c r="B204" s="18">
        <v>1312.25</v>
      </c>
      <c r="C204" s="1">
        <f t="shared" si="18"/>
        <v>3.157202703116006E-3</v>
      </c>
      <c r="D204" s="1">
        <f t="shared" si="22"/>
        <v>3.8493583903377132E-5</v>
      </c>
      <c r="E204" s="1">
        <f t="shared" si="23"/>
        <v>9.9060685834748554</v>
      </c>
      <c r="F204" s="1">
        <v>201</v>
      </c>
      <c r="H204" s="1">
        <f t="shared" si="19"/>
        <v>0.62043197776530767</v>
      </c>
      <c r="J204" s="1">
        <f t="shared" si="20"/>
        <v>9.9679289085630145E-6</v>
      </c>
      <c r="K204" s="1">
        <f t="shared" si="21"/>
        <v>0.25895039894397842</v>
      </c>
    </row>
    <row r="205" spans="1:11" ht="16" customHeight="1" x14ac:dyDescent="0.35">
      <c r="A205" s="23">
        <v>38842</v>
      </c>
      <c r="B205" s="18">
        <v>1325.76</v>
      </c>
      <c r="C205" s="1">
        <f t="shared" si="18"/>
        <v>1.0295294341779379E-2</v>
      </c>
      <c r="D205" s="1">
        <f t="shared" si="22"/>
        <v>3.7211595961313027E-5</v>
      </c>
      <c r="E205" s="1">
        <f t="shared" si="23"/>
        <v>7.350501529635344</v>
      </c>
      <c r="F205" s="1">
        <v>202</v>
      </c>
      <c r="H205" s="1">
        <f t="shared" si="19"/>
        <v>0.61001308150983968</v>
      </c>
      <c r="J205" s="1">
        <f t="shared" si="20"/>
        <v>1.059930855838745E-4</v>
      </c>
      <c r="K205" s="1">
        <f t="shared" si="21"/>
        <v>2.8483885962340887</v>
      </c>
    </row>
    <row r="206" spans="1:11" ht="16" customHeight="1" x14ac:dyDescent="0.35">
      <c r="A206" s="23">
        <v>38845</v>
      </c>
      <c r="B206" s="18">
        <v>1324.66</v>
      </c>
      <c r="C206" s="1">
        <f t="shared" si="18"/>
        <v>-8.2971276852515468E-4</v>
      </c>
      <c r="D206" s="1">
        <f t="shared" si="22"/>
        <v>4.4052557211441204E-5</v>
      </c>
      <c r="E206" s="1">
        <f t="shared" si="23"/>
        <v>10.014499837747408</v>
      </c>
      <c r="F206" s="1">
        <v>203</v>
      </c>
      <c r="H206" s="1">
        <f t="shared" si="19"/>
        <v>0.66372100472594053</v>
      </c>
      <c r="J206" s="1">
        <f t="shared" si="20"/>
        <v>6.8842327825367694E-7</v>
      </c>
      <c r="K206" s="1">
        <f t="shared" si="21"/>
        <v>1.5627317046531902E-2</v>
      </c>
    </row>
    <row r="207" spans="1:11" ht="16" customHeight="1" x14ac:dyDescent="0.35">
      <c r="A207" s="23">
        <v>38846</v>
      </c>
      <c r="B207" s="18">
        <v>1325.14</v>
      </c>
      <c r="C207" s="1">
        <f t="shared" si="18"/>
        <v>3.6235713315116192E-4</v>
      </c>
      <c r="D207" s="1">
        <f t="shared" si="22"/>
        <v>4.1497073344805841E-5</v>
      </c>
      <c r="E207" s="1">
        <f t="shared" si="23"/>
        <v>10.086723511597338</v>
      </c>
      <c r="F207" s="1">
        <v>204</v>
      </c>
      <c r="H207" s="1">
        <f t="shared" si="19"/>
        <v>0.64418222068608699</v>
      </c>
      <c r="J207" s="1">
        <f t="shared" si="20"/>
        <v>1.3130269194552889E-7</v>
      </c>
      <c r="K207" s="1">
        <f t="shared" si="21"/>
        <v>3.1641434289718159E-3</v>
      </c>
    </row>
    <row r="208" spans="1:11" ht="16" customHeight="1" x14ac:dyDescent="0.35">
      <c r="A208" s="23">
        <v>38847</v>
      </c>
      <c r="B208" s="18">
        <v>1322.85</v>
      </c>
      <c r="C208" s="1">
        <f t="shared" si="18"/>
        <v>-1.728119293055972E-3</v>
      </c>
      <c r="D208" s="1">
        <f t="shared" si="22"/>
        <v>3.912482616175425E-5</v>
      </c>
      <c r="E208" s="1">
        <f t="shared" si="23"/>
        <v>10.072423395456262</v>
      </c>
      <c r="F208" s="1">
        <v>205</v>
      </c>
      <c r="H208" s="1">
        <f t="shared" si="19"/>
        <v>0.62549841056356204</v>
      </c>
      <c r="J208" s="1">
        <f t="shared" si="20"/>
        <v>2.9863962910322725E-6</v>
      </c>
      <c r="K208" s="1">
        <f t="shared" si="21"/>
        <v>7.6329956807618199E-2</v>
      </c>
    </row>
    <row r="209" spans="1:11" ht="16" customHeight="1" x14ac:dyDescent="0.35">
      <c r="A209" s="23">
        <v>38848</v>
      </c>
      <c r="B209" s="18">
        <v>1305.92</v>
      </c>
      <c r="C209" s="1">
        <f t="shared" si="18"/>
        <v>-1.2798125259855492E-2</v>
      </c>
      <c r="D209" s="1">
        <f t="shared" si="22"/>
        <v>3.7203896692476106E-5</v>
      </c>
      <c r="E209" s="1">
        <f t="shared" si="23"/>
        <v>5.7965471925873677</v>
      </c>
      <c r="F209" s="1">
        <v>206</v>
      </c>
      <c r="H209" s="1">
        <f t="shared" si="19"/>
        <v>0.60994997083757696</v>
      </c>
      <c r="J209" s="1">
        <f t="shared" si="20"/>
        <v>1.6379201016695119E-4</v>
      </c>
      <c r="K209" s="1">
        <f t="shared" si="21"/>
        <v>4.402549859785938</v>
      </c>
    </row>
    <row r="210" spans="1:11" ht="16" customHeight="1" x14ac:dyDescent="0.35">
      <c r="A210" s="23">
        <v>38849</v>
      </c>
      <c r="B210" s="18">
        <v>1291.24</v>
      </c>
      <c r="C210" s="1">
        <f t="shared" si="18"/>
        <v>-1.1241117373192893E-2</v>
      </c>
      <c r="D210" s="1">
        <f t="shared" si="22"/>
        <v>4.886551168055583E-5</v>
      </c>
      <c r="E210" s="1">
        <f t="shared" si="23"/>
        <v>7.3405101831760584</v>
      </c>
      <c r="F210" s="1">
        <v>207</v>
      </c>
      <c r="H210" s="1">
        <f t="shared" si="19"/>
        <v>0.69903870908953125</v>
      </c>
      <c r="J210" s="1">
        <f t="shared" si="20"/>
        <v>1.2636271979789911E-4</v>
      </c>
      <c r="K210" s="1">
        <f t="shared" si="21"/>
        <v>2.5859285097423905</v>
      </c>
    </row>
    <row r="211" spans="1:11" ht="16" customHeight="1" x14ac:dyDescent="0.35">
      <c r="A211" s="23">
        <v>38852</v>
      </c>
      <c r="B211" s="18">
        <v>1294.5</v>
      </c>
      <c r="C211" s="1">
        <f t="shared" si="18"/>
        <v>2.5247049347913563E-3</v>
      </c>
      <c r="D211" s="1">
        <f t="shared" si="22"/>
        <v>5.6357639677952259E-5</v>
      </c>
      <c r="E211" s="1">
        <f t="shared" si="23"/>
        <v>9.6706912259318436</v>
      </c>
      <c r="F211" s="1">
        <v>208</v>
      </c>
      <c r="H211" s="1">
        <f t="shared" si="19"/>
        <v>0.75071725488330332</v>
      </c>
      <c r="J211" s="1">
        <f t="shared" si="20"/>
        <v>6.3741350077598268E-6</v>
      </c>
      <c r="K211" s="1">
        <f t="shared" si="21"/>
        <v>0.11310152526230548</v>
      </c>
    </row>
    <row r="212" spans="1:11" ht="16" customHeight="1" x14ac:dyDescent="0.35">
      <c r="A212" s="23">
        <v>38853</v>
      </c>
      <c r="B212" s="18">
        <v>1292.08</v>
      </c>
      <c r="C212" s="1">
        <f t="shared" si="18"/>
        <v>-1.8694476631904771E-3</v>
      </c>
      <c r="D212" s="1">
        <f t="shared" si="22"/>
        <v>5.3170273280021782E-5</v>
      </c>
      <c r="E212" s="1">
        <f t="shared" si="23"/>
        <v>9.7762819840256814</v>
      </c>
      <c r="F212" s="1">
        <v>209</v>
      </c>
      <c r="H212" s="1">
        <f t="shared" si="19"/>
        <v>0.72917949285496075</v>
      </c>
      <c r="J212" s="1">
        <f t="shared" si="20"/>
        <v>3.4948345654083358E-6</v>
      </c>
      <c r="K212" s="1">
        <f t="shared" si="21"/>
        <v>6.5729106694689232E-2</v>
      </c>
    </row>
    <row r="213" spans="1:11" ht="16" customHeight="1" x14ac:dyDescent="0.35">
      <c r="A213" s="23">
        <v>38854</v>
      </c>
      <c r="B213" s="18">
        <v>1270.32</v>
      </c>
      <c r="C213" s="1">
        <f t="shared" si="18"/>
        <v>-1.6841062472911887E-2</v>
      </c>
      <c r="D213" s="1">
        <f t="shared" si="22"/>
        <v>5.0029288453312883E-5</v>
      </c>
      <c r="E213" s="1">
        <f t="shared" si="23"/>
        <v>4.2337950381003884</v>
      </c>
      <c r="F213" s="1">
        <v>210</v>
      </c>
      <c r="H213" s="1">
        <f t="shared" si="19"/>
        <v>0.70731385150661996</v>
      </c>
      <c r="J213" s="1">
        <f t="shared" si="20"/>
        <v>2.8362138521652102E-4</v>
      </c>
      <c r="K213" s="1">
        <f t="shared" si="21"/>
        <v>5.6691069168652133</v>
      </c>
    </row>
    <row r="214" spans="1:11" ht="16" customHeight="1" x14ac:dyDescent="0.35">
      <c r="A214" s="23">
        <v>38855</v>
      </c>
      <c r="B214" s="18">
        <v>1261.81</v>
      </c>
      <c r="C214" s="1">
        <f t="shared" si="18"/>
        <v>-6.6990994395112972E-3</v>
      </c>
      <c r="D214" s="1">
        <f t="shared" si="22"/>
        <v>7.0530909741749886E-5</v>
      </c>
      <c r="E214" s="1">
        <f t="shared" si="23"/>
        <v>8.923172049746066</v>
      </c>
      <c r="F214" s="1">
        <v>211</v>
      </c>
      <c r="H214" s="1">
        <f t="shared" si="19"/>
        <v>0.83982682585012658</v>
      </c>
      <c r="J214" s="1">
        <f t="shared" si="20"/>
        <v>4.4877933300460574E-5</v>
      </c>
      <c r="K214" s="1">
        <f t="shared" si="21"/>
        <v>0.6362874584317979</v>
      </c>
    </row>
    <row r="215" spans="1:11" ht="16" customHeight="1" x14ac:dyDescent="0.35">
      <c r="A215" s="23">
        <v>38856</v>
      </c>
      <c r="B215" s="18">
        <v>1267.03</v>
      </c>
      <c r="C215" s="1">
        <f t="shared" si="18"/>
        <v>4.136914432442307E-3</v>
      </c>
      <c r="D215" s="1">
        <f t="shared" si="22"/>
        <v>6.9280503777852687E-5</v>
      </c>
      <c r="E215" s="1">
        <f t="shared" si="23"/>
        <v>9.3303213787083283</v>
      </c>
      <c r="F215" s="1">
        <v>212</v>
      </c>
      <c r="H215" s="1">
        <f t="shared" si="19"/>
        <v>0.8323491081142137</v>
      </c>
      <c r="J215" s="1">
        <f t="shared" si="20"/>
        <v>1.7114061021349455E-5</v>
      </c>
      <c r="K215" s="1">
        <f t="shared" si="21"/>
        <v>0.24702564340792812</v>
      </c>
    </row>
    <row r="216" spans="1:11" ht="16" customHeight="1" x14ac:dyDescent="0.35">
      <c r="A216" s="23">
        <v>38859</v>
      </c>
      <c r="B216" s="18">
        <v>1262.07</v>
      </c>
      <c r="C216" s="1">
        <f t="shared" si="18"/>
        <v>-3.9146665824803173E-3</v>
      </c>
      <c r="D216" s="1">
        <f t="shared" si="22"/>
        <v>6.5827206921170592E-5</v>
      </c>
      <c r="E216" s="1">
        <f t="shared" si="23"/>
        <v>9.3956767080539656</v>
      </c>
      <c r="F216" s="1">
        <v>213</v>
      </c>
      <c r="H216" s="1">
        <f t="shared" si="19"/>
        <v>0.81133967560554177</v>
      </c>
      <c r="J216" s="1">
        <f t="shared" si="20"/>
        <v>1.5324614451988128E-5</v>
      </c>
      <c r="K216" s="1">
        <f t="shared" si="21"/>
        <v>0.23280061799279533</v>
      </c>
    </row>
    <row r="217" spans="1:11" ht="16" customHeight="1" x14ac:dyDescent="0.35">
      <c r="A217" s="23">
        <v>38860</v>
      </c>
      <c r="B217" s="18">
        <v>1256.58</v>
      </c>
      <c r="C217" s="1">
        <f t="shared" si="18"/>
        <v>-4.3499964344291594E-3</v>
      </c>
      <c r="D217" s="1">
        <f t="shared" si="22"/>
        <v>6.2535079392731047E-5</v>
      </c>
      <c r="E217" s="1">
        <f t="shared" si="23"/>
        <v>9.3771932193081415</v>
      </c>
      <c r="F217" s="1">
        <v>214</v>
      </c>
      <c r="H217" s="1">
        <f t="shared" si="19"/>
        <v>0.79079124547968438</v>
      </c>
      <c r="J217" s="1">
        <f t="shared" si="20"/>
        <v>1.89224689795464E-5</v>
      </c>
      <c r="K217" s="1">
        <f t="shared" si="21"/>
        <v>0.30258966908333229</v>
      </c>
    </row>
    <row r="218" spans="1:11" ht="16" customHeight="1" x14ac:dyDescent="0.35">
      <c r="A218" s="23">
        <v>38861</v>
      </c>
      <c r="B218" s="18">
        <v>1258.57</v>
      </c>
      <c r="C218" s="1">
        <f t="shared" si="18"/>
        <v>1.5836635948367865E-3</v>
      </c>
      <c r="D218" s="1">
        <f t="shared" si="22"/>
        <v>5.9838891950716518E-5</v>
      </c>
      <c r="E218" s="1">
        <f t="shared" si="23"/>
        <v>9.6819423612791411</v>
      </c>
      <c r="F218" s="1">
        <v>215</v>
      </c>
      <c r="H218" s="1">
        <f t="shared" si="19"/>
        <v>0.77355602221633901</v>
      </c>
      <c r="J218" s="1">
        <f t="shared" si="20"/>
        <v>2.5079903816113737E-6</v>
      </c>
      <c r="K218" s="1">
        <f t="shared" si="21"/>
        <v>4.191238005671899E-2</v>
      </c>
    </row>
    <row r="219" spans="1:11" ht="16" customHeight="1" x14ac:dyDescent="0.35">
      <c r="A219" s="23">
        <v>38862</v>
      </c>
      <c r="B219" s="18">
        <v>1272.8800000000001</v>
      </c>
      <c r="C219" s="1">
        <f t="shared" si="18"/>
        <v>1.1370046958055709E-2</v>
      </c>
      <c r="D219" s="1">
        <f t="shared" si="22"/>
        <v>5.6016213039348038E-5</v>
      </c>
      <c r="E219" s="1">
        <f t="shared" si="23"/>
        <v>7.4820024211002165</v>
      </c>
      <c r="F219" s="1">
        <v>216</v>
      </c>
      <c r="H219" s="1">
        <f t="shared" si="19"/>
        <v>0.74843979744097011</v>
      </c>
      <c r="J219" s="1">
        <f t="shared" si="20"/>
        <v>1.2927796782839188E-4</v>
      </c>
      <c r="K219" s="1">
        <f t="shared" si="21"/>
        <v>2.3078669694715321</v>
      </c>
    </row>
    <row r="220" spans="1:11" ht="16" customHeight="1" x14ac:dyDescent="0.35">
      <c r="A220" s="23">
        <v>38863</v>
      </c>
      <c r="B220" s="18">
        <v>1280.1600000000001</v>
      </c>
      <c r="C220" s="1">
        <f t="shared" si="18"/>
        <v>5.7193136823580947E-3</v>
      </c>
      <c r="D220" s="1">
        <f t="shared" si="22"/>
        <v>6.3108718491151929E-5</v>
      </c>
      <c r="E220" s="1">
        <f t="shared" si="23"/>
        <v>9.1523310259366966</v>
      </c>
      <c r="F220" s="1">
        <v>217</v>
      </c>
      <c r="H220" s="1">
        <f t="shared" si="19"/>
        <v>0.79440996022930088</v>
      </c>
      <c r="J220" s="1">
        <f t="shared" si="20"/>
        <v>3.271054899720851E-5</v>
      </c>
      <c r="K220" s="1">
        <f t="shared" si="21"/>
        <v>0.5183206025930418</v>
      </c>
    </row>
    <row r="221" spans="1:11" ht="16" customHeight="1" x14ac:dyDescent="0.35">
      <c r="A221" s="23">
        <v>38867</v>
      </c>
      <c r="B221" s="18">
        <v>1259.8699999999999</v>
      </c>
      <c r="C221" s="1">
        <f t="shared" si="18"/>
        <v>-1.5849581302337355E-2</v>
      </c>
      <c r="D221" s="1">
        <f t="shared" si="22"/>
        <v>6.1510784402058768E-5</v>
      </c>
      <c r="E221" s="1">
        <f t="shared" si="23"/>
        <v>5.6123113089879011</v>
      </c>
      <c r="F221" s="1">
        <v>218</v>
      </c>
      <c r="H221" s="1">
        <f t="shared" si="19"/>
        <v>0.78428811289001943</v>
      </c>
      <c r="J221" s="1">
        <f t="shared" si="20"/>
        <v>2.5120922745940186E-4</v>
      </c>
      <c r="K221" s="1">
        <f t="shared" si="21"/>
        <v>4.0839867334059532</v>
      </c>
    </row>
    <row r="222" spans="1:11" ht="16" customHeight="1" x14ac:dyDescent="0.35">
      <c r="A222" s="23">
        <v>38868</v>
      </c>
      <c r="B222" s="18">
        <v>1270.0899999999999</v>
      </c>
      <c r="C222" s="1">
        <f t="shared" si="18"/>
        <v>8.1119480581330044E-3</v>
      </c>
      <c r="D222" s="1">
        <f t="shared" si="22"/>
        <v>7.827749662581016E-5</v>
      </c>
      <c r="E222" s="1">
        <f t="shared" si="23"/>
        <v>8.6146039246813295</v>
      </c>
      <c r="F222" s="1">
        <v>219</v>
      </c>
      <c r="H222" s="1">
        <f t="shared" si="19"/>
        <v>0.88474570711481926</v>
      </c>
      <c r="J222" s="1">
        <f t="shared" si="20"/>
        <v>6.5803701297847817E-5</v>
      </c>
      <c r="K222" s="1">
        <f t="shared" si="21"/>
        <v>0.84064647100825396</v>
      </c>
    </row>
    <row r="223" spans="1:11" ht="16" customHeight="1" x14ac:dyDescent="0.35">
      <c r="A223" s="23">
        <v>38869</v>
      </c>
      <c r="B223" s="18">
        <v>1285.71</v>
      </c>
      <c r="C223" s="1">
        <f t="shared" si="18"/>
        <v>1.2298341062444488E-2</v>
      </c>
      <c r="D223" s="1">
        <f t="shared" si="22"/>
        <v>7.8075839138832151E-5</v>
      </c>
      <c r="E223" s="1">
        <f t="shared" si="23"/>
        <v>7.5206212319900629</v>
      </c>
      <c r="F223" s="1">
        <v>220</v>
      </c>
      <c r="H223" s="1">
        <f t="shared" si="19"/>
        <v>0.88360533689443144</v>
      </c>
      <c r="J223" s="1">
        <f t="shared" si="20"/>
        <v>1.5124919288820823E-4</v>
      </c>
      <c r="K223" s="1">
        <f t="shared" si="21"/>
        <v>1.9372086750071476</v>
      </c>
    </row>
    <row r="224" spans="1:11" ht="16" customHeight="1" x14ac:dyDescent="0.35">
      <c r="A224" s="23">
        <v>38870</v>
      </c>
      <c r="B224" s="18">
        <v>1288.22</v>
      </c>
      <c r="C224" s="1">
        <f t="shared" si="18"/>
        <v>1.9522287296513138E-3</v>
      </c>
      <c r="D224" s="1">
        <f t="shared" si="22"/>
        <v>8.5017768589016571E-5</v>
      </c>
      <c r="E224" s="1">
        <f t="shared" si="23"/>
        <v>9.3278220401754943</v>
      </c>
      <c r="F224" s="1">
        <v>221</v>
      </c>
      <c r="H224" s="1">
        <f t="shared" si="19"/>
        <v>0.92205080439754816</v>
      </c>
      <c r="J224" s="1">
        <f t="shared" si="20"/>
        <v>3.8111970128759826E-6</v>
      </c>
      <c r="K224" s="1">
        <f t="shared" si="21"/>
        <v>4.4828240921020251E-2</v>
      </c>
    </row>
    <row r="225" spans="1:11" ht="16" customHeight="1" x14ac:dyDescent="0.35">
      <c r="A225" s="23">
        <v>38873</v>
      </c>
      <c r="B225" s="18">
        <v>1265.29</v>
      </c>
      <c r="C225" s="1">
        <f t="shared" si="18"/>
        <v>-1.7799754700284161E-2</v>
      </c>
      <c r="D225" s="1">
        <f t="shared" si="22"/>
        <v>7.9040599119891992E-5</v>
      </c>
      <c r="E225" s="1">
        <f t="shared" si="23"/>
        <v>5.4370865531283261</v>
      </c>
      <c r="F225" s="1">
        <v>222</v>
      </c>
      <c r="H225" s="1">
        <f t="shared" si="19"/>
        <v>0.88904780028911823</v>
      </c>
      <c r="J225" s="1">
        <f t="shared" si="20"/>
        <v>3.1683126739028808E-4</v>
      </c>
      <c r="K225" s="1">
        <f t="shared" si="21"/>
        <v>4.0084623714669156</v>
      </c>
    </row>
    <row r="226" spans="1:11" ht="16" customHeight="1" x14ac:dyDescent="0.35">
      <c r="A226" s="23">
        <v>38874</v>
      </c>
      <c r="B226" s="18">
        <v>1263.8499999999999</v>
      </c>
      <c r="C226" s="1">
        <f t="shared" si="18"/>
        <v>-1.1380790174584914E-3</v>
      </c>
      <c r="D226" s="1">
        <f t="shared" si="22"/>
        <v>9.9704015036425873E-5</v>
      </c>
      <c r="E226" s="1">
        <f t="shared" si="23"/>
        <v>9.200313921643696</v>
      </c>
      <c r="F226" s="1">
        <v>223</v>
      </c>
      <c r="H226" s="1">
        <f t="shared" si="19"/>
        <v>0.99851897846974291</v>
      </c>
      <c r="J226" s="1">
        <f t="shared" si="20"/>
        <v>1.2952238499792852E-6</v>
      </c>
      <c r="K226" s="1">
        <f t="shared" si="21"/>
        <v>1.2990688985855665E-2</v>
      </c>
    </row>
    <row r="227" spans="1:11" ht="16" customHeight="1" x14ac:dyDescent="0.35">
      <c r="A227" s="23">
        <v>38875</v>
      </c>
      <c r="B227" s="18">
        <v>1256.1500000000001</v>
      </c>
      <c r="C227" s="1">
        <f t="shared" si="18"/>
        <v>-6.0924951536968936E-3</v>
      </c>
      <c r="D227" s="1">
        <f t="shared" si="22"/>
        <v>9.2196981482688819E-5</v>
      </c>
      <c r="E227" s="1">
        <f t="shared" si="23"/>
        <v>8.8889832485956646</v>
      </c>
      <c r="F227" s="1">
        <v>224</v>
      </c>
      <c r="H227" s="1">
        <f t="shared" si="19"/>
        <v>0.96019259257030742</v>
      </c>
      <c r="J227" s="1">
        <f t="shared" si="20"/>
        <v>3.7118497197820132E-5</v>
      </c>
      <c r="K227" s="1">
        <f t="shared" si="21"/>
        <v>0.40259991814145901</v>
      </c>
    </row>
    <row r="228" spans="1:11" ht="16" customHeight="1" x14ac:dyDescent="0.35">
      <c r="A228" s="23">
        <v>38876</v>
      </c>
      <c r="B228" s="18">
        <v>1257.93</v>
      </c>
      <c r="C228" s="1">
        <f t="shared" si="18"/>
        <v>1.4170282211519107E-3</v>
      </c>
      <c r="D228" s="1">
        <f t="shared" si="22"/>
        <v>8.8352077492645612E-5</v>
      </c>
      <c r="E228" s="1">
        <f t="shared" si="23"/>
        <v>9.3114539434341062</v>
      </c>
      <c r="F228" s="1">
        <v>225</v>
      </c>
      <c r="H228" s="1">
        <f t="shared" si="19"/>
        <v>0.93995785805878351</v>
      </c>
      <c r="J228" s="1">
        <f t="shared" si="20"/>
        <v>2.0079689795409482E-6</v>
      </c>
      <c r="K228" s="1">
        <f t="shared" si="21"/>
        <v>2.2726901692923865E-2</v>
      </c>
    </row>
    <row r="229" spans="1:11" ht="16" customHeight="1" x14ac:dyDescent="0.35">
      <c r="A229" s="23">
        <v>38877</v>
      </c>
      <c r="B229" s="18">
        <v>1252.3</v>
      </c>
      <c r="C229" s="1">
        <f t="shared" si="18"/>
        <v>-4.4756067507731824E-3</v>
      </c>
      <c r="D229" s="1">
        <f t="shared" si="22"/>
        <v>8.1924833823851542E-5</v>
      </c>
      <c r="E229" s="1">
        <f t="shared" si="23"/>
        <v>9.1652030952414894</v>
      </c>
      <c r="F229" s="1">
        <v>226</v>
      </c>
      <c r="H229" s="1">
        <f t="shared" si="19"/>
        <v>0.90512338288131489</v>
      </c>
      <c r="J229" s="1">
        <f t="shared" si="20"/>
        <v>2.0031055787566483E-5</v>
      </c>
      <c r="K229" s="1">
        <f t="shared" si="21"/>
        <v>0.24450529653359707</v>
      </c>
    </row>
    <row r="230" spans="1:11" ht="16" customHeight="1" x14ac:dyDescent="0.35">
      <c r="A230" s="23">
        <v>38880</v>
      </c>
      <c r="B230" s="18">
        <v>1237.44</v>
      </c>
      <c r="C230" s="1">
        <f t="shared" si="18"/>
        <v>-1.186616625409239E-2</v>
      </c>
      <c r="D230" s="1">
        <f t="shared" si="22"/>
        <v>7.7578273103801789E-5</v>
      </c>
      <c r="E230" s="1">
        <f t="shared" si="23"/>
        <v>7.6492059359024509</v>
      </c>
      <c r="F230" s="1">
        <v>227</v>
      </c>
      <c r="H230" s="1">
        <f t="shared" si="19"/>
        <v>0.8807852922466507</v>
      </c>
      <c r="J230" s="1">
        <f t="shared" si="20"/>
        <v>1.4080590156976104E-4</v>
      </c>
      <c r="K230" s="1">
        <f t="shared" si="21"/>
        <v>1.8150172198517363</v>
      </c>
    </row>
    <row r="231" spans="1:11" ht="16" customHeight="1" x14ac:dyDescent="0.35">
      <c r="A231" s="23">
        <v>38881</v>
      </c>
      <c r="B231" s="18">
        <v>1223.69</v>
      </c>
      <c r="C231" s="1">
        <f t="shared" si="18"/>
        <v>-1.1111649857770882E-2</v>
      </c>
      <c r="D231" s="1">
        <f t="shared" si="22"/>
        <v>8.3694039741565563E-5</v>
      </c>
      <c r="E231" s="1">
        <f t="shared" si="23"/>
        <v>7.91310318261496</v>
      </c>
      <c r="F231" s="1">
        <v>228</v>
      </c>
      <c r="H231" s="1">
        <f t="shared" si="19"/>
        <v>0.9148444662431181</v>
      </c>
      <c r="J231" s="1">
        <f t="shared" si="20"/>
        <v>1.2346876256169966E-4</v>
      </c>
      <c r="K231" s="1">
        <f t="shared" si="21"/>
        <v>1.4752396101676102</v>
      </c>
    </row>
    <row r="232" spans="1:11" ht="16" customHeight="1" x14ac:dyDescent="0.35">
      <c r="A232" s="23">
        <v>38882</v>
      </c>
      <c r="B232" s="18">
        <v>1230.04</v>
      </c>
      <c r="C232" s="1">
        <f t="shared" si="18"/>
        <v>5.1892227606664338E-3</v>
      </c>
      <c r="D232" s="1">
        <f t="shared" si="22"/>
        <v>8.7814322584527107E-5</v>
      </c>
      <c r="E232" s="1">
        <f t="shared" si="23"/>
        <v>9.0336385528459715</v>
      </c>
      <c r="F232" s="1">
        <v>229</v>
      </c>
      <c r="H232" s="1">
        <f t="shared" si="19"/>
        <v>0.93709296542299947</v>
      </c>
      <c r="J232" s="1">
        <f t="shared" si="20"/>
        <v>2.6928032859818565E-5</v>
      </c>
      <c r="K232" s="1">
        <f t="shared" si="21"/>
        <v>0.30664739039464262</v>
      </c>
    </row>
    <row r="233" spans="1:11" ht="16" customHeight="1" x14ac:dyDescent="0.35">
      <c r="A233" s="23">
        <v>38883</v>
      </c>
      <c r="B233" s="18">
        <v>1256.1600000000001</v>
      </c>
      <c r="C233" s="1">
        <f t="shared" si="18"/>
        <v>2.1235081785958277E-2</v>
      </c>
      <c r="D233" s="1">
        <f t="shared" si="22"/>
        <v>8.3513545534796304E-5</v>
      </c>
      <c r="E233" s="1">
        <f t="shared" si="23"/>
        <v>3.9910339355225437</v>
      </c>
      <c r="F233" s="1">
        <v>230</v>
      </c>
      <c r="H233" s="1">
        <f t="shared" si="19"/>
        <v>0.91385745898797754</v>
      </c>
      <c r="J233" s="1">
        <f t="shared" si="20"/>
        <v>4.5092869845633695E-4</v>
      </c>
      <c r="K233" s="1">
        <f t="shared" si="21"/>
        <v>5.399467781767874</v>
      </c>
    </row>
    <row r="234" spans="1:11" ht="16" customHeight="1" x14ac:dyDescent="0.35">
      <c r="A234" s="23">
        <v>38884</v>
      </c>
      <c r="B234" s="18">
        <v>1251.54</v>
      </c>
      <c r="C234" s="1">
        <f t="shared" si="18"/>
        <v>-3.6778754298816378E-3</v>
      </c>
      <c r="D234" s="1">
        <f t="shared" si="22"/>
        <v>1.1495755558434358E-4</v>
      </c>
      <c r="E234" s="1">
        <f t="shared" si="23"/>
        <v>8.9532800839009603</v>
      </c>
      <c r="F234" s="1">
        <v>231</v>
      </c>
      <c r="H234" s="1">
        <f t="shared" si="19"/>
        <v>1.0721826131044263</v>
      </c>
      <c r="J234" s="1">
        <f t="shared" si="20"/>
        <v>1.3526767677727042E-5</v>
      </c>
      <c r="K234" s="1">
        <f t="shared" si="21"/>
        <v>0.11766749570281654</v>
      </c>
    </row>
    <row r="235" spans="1:11" ht="16" customHeight="1" x14ac:dyDescent="0.35">
      <c r="A235" s="23">
        <v>38887</v>
      </c>
      <c r="B235" s="18">
        <v>1240.1300000000001</v>
      </c>
      <c r="C235" s="1">
        <f t="shared" si="18"/>
        <v>-9.1167681416493718E-3</v>
      </c>
      <c r="D235" s="1">
        <f t="shared" si="22"/>
        <v>1.0709949087482919E-4</v>
      </c>
      <c r="E235" s="1">
        <f t="shared" si="23"/>
        <v>8.3656939172698053</v>
      </c>
      <c r="F235" s="1">
        <v>232</v>
      </c>
      <c r="H235" s="1">
        <f t="shared" si="19"/>
        <v>1.0348888388364674</v>
      </c>
      <c r="J235" s="1">
        <f t="shared" si="20"/>
        <v>8.3115461348592947E-5</v>
      </c>
      <c r="K235" s="1">
        <f t="shared" si="21"/>
        <v>0.77605841698848799</v>
      </c>
    </row>
    <row r="236" spans="1:11" ht="16" customHeight="1" x14ac:dyDescent="0.35">
      <c r="A236" s="23">
        <v>38888</v>
      </c>
      <c r="B236" s="18">
        <v>1240.1199999999999</v>
      </c>
      <c r="C236" s="1">
        <f t="shared" si="18"/>
        <v>-8.0636707443721847E-6</v>
      </c>
      <c r="D236" s="1">
        <f t="shared" si="22"/>
        <v>1.0575086996262281E-4</v>
      </c>
      <c r="E236" s="1">
        <f t="shared" si="23"/>
        <v>9.1544238986071971</v>
      </c>
      <c r="F236" s="1">
        <v>233</v>
      </c>
      <c r="H236" s="1">
        <f t="shared" si="19"/>
        <v>1.0283524199544765</v>
      </c>
      <c r="J236" s="1">
        <f t="shared" si="20"/>
        <v>6.5022785873643862E-11</v>
      </c>
      <c r="K236" s="1">
        <f t="shared" si="21"/>
        <v>6.1486762138813506E-7</v>
      </c>
    </row>
    <row r="237" spans="1:11" ht="16" customHeight="1" x14ac:dyDescent="0.35">
      <c r="A237" s="23">
        <v>38889</v>
      </c>
      <c r="B237" s="18">
        <v>1252.2</v>
      </c>
      <c r="C237" s="1">
        <f t="shared" si="18"/>
        <v>9.7409928071478212E-3</v>
      </c>
      <c r="D237" s="1">
        <f t="shared" si="22"/>
        <v>9.7592317730278702E-5</v>
      </c>
      <c r="E237" s="1">
        <f t="shared" si="23"/>
        <v>8.2624329866276423</v>
      </c>
      <c r="F237" s="1">
        <v>234</v>
      </c>
      <c r="H237" s="1">
        <f t="shared" si="19"/>
        <v>0.98788824130201447</v>
      </c>
      <c r="J237" s="1">
        <f t="shared" si="20"/>
        <v>9.4886940868905585E-5</v>
      </c>
      <c r="K237" s="1">
        <f t="shared" si="21"/>
        <v>0.97227879279545226</v>
      </c>
    </row>
    <row r="238" spans="1:11" ht="16" customHeight="1" x14ac:dyDescent="0.35">
      <c r="A238" s="23">
        <v>38890</v>
      </c>
      <c r="B238" s="18">
        <v>1245.5999999999999</v>
      </c>
      <c r="C238" s="1">
        <f t="shared" si="18"/>
        <v>-5.2707235265933051E-3</v>
      </c>
      <c r="D238" s="1">
        <f t="shared" si="22"/>
        <v>9.8079881473862903E-5</v>
      </c>
      <c r="E238" s="1">
        <f t="shared" si="23"/>
        <v>8.946484411027404</v>
      </c>
      <c r="F238" s="1">
        <v>235</v>
      </c>
      <c r="H238" s="1">
        <f t="shared" si="19"/>
        <v>0.99035287384781645</v>
      </c>
      <c r="J238" s="1">
        <f t="shared" si="20"/>
        <v>2.7780526493784166E-5</v>
      </c>
      <c r="K238" s="1">
        <f t="shared" si="21"/>
        <v>0.28324388321357563</v>
      </c>
    </row>
    <row r="239" spans="1:11" ht="16" customHeight="1" x14ac:dyDescent="0.35">
      <c r="A239" s="23">
        <v>38891</v>
      </c>
      <c r="B239" s="18">
        <v>1244.5</v>
      </c>
      <c r="C239" s="1">
        <f t="shared" si="18"/>
        <v>-8.8310854206800665E-4</v>
      </c>
      <c r="D239" s="1">
        <f t="shared" si="22"/>
        <v>9.2927490358075189E-5</v>
      </c>
      <c r="E239" s="1">
        <f t="shared" si="23"/>
        <v>9.2752986852374644</v>
      </c>
      <c r="F239" s="1">
        <v>236</v>
      </c>
      <c r="H239" s="1">
        <f t="shared" si="19"/>
        <v>0.96398905781173261</v>
      </c>
      <c r="J239" s="1">
        <f t="shared" si="20"/>
        <v>7.7988069707348033E-7</v>
      </c>
      <c r="K239" s="1">
        <f t="shared" si="21"/>
        <v>8.392357246153807E-3</v>
      </c>
    </row>
    <row r="240" spans="1:11" ht="16" customHeight="1" x14ac:dyDescent="0.35">
      <c r="A240" s="23">
        <v>38894</v>
      </c>
      <c r="B240" s="18">
        <v>1250.56</v>
      </c>
      <c r="C240" s="1">
        <f t="shared" si="18"/>
        <v>4.8694254720770954E-3</v>
      </c>
      <c r="D240" s="1">
        <f t="shared" si="22"/>
        <v>8.5986579621876903E-5</v>
      </c>
      <c r="E240" s="1">
        <f t="shared" si="23"/>
        <v>9.0855634506543623</v>
      </c>
      <c r="F240" s="1">
        <v>237</v>
      </c>
      <c r="H240" s="1">
        <f t="shared" si="19"/>
        <v>0.92728948889695129</v>
      </c>
      <c r="J240" s="1">
        <f t="shared" si="20"/>
        <v>2.3711304428113242E-5</v>
      </c>
      <c r="K240" s="1">
        <f t="shared" si="21"/>
        <v>0.27575587414202202</v>
      </c>
    </row>
    <row r="241" spans="1:11" ht="16" customHeight="1" x14ac:dyDescent="0.35">
      <c r="A241" s="23">
        <v>38895</v>
      </c>
      <c r="B241" s="18">
        <v>1239.2</v>
      </c>
      <c r="C241" s="1">
        <f t="shared" si="18"/>
        <v>-9.083930399181088E-3</v>
      </c>
      <c r="D241" s="1">
        <f t="shared" si="22"/>
        <v>8.1581837570944205E-5</v>
      </c>
      <c r="E241" s="1">
        <f t="shared" si="23"/>
        <v>8.4024313223980194</v>
      </c>
      <c r="F241" s="1">
        <v>238</v>
      </c>
      <c r="H241" s="1">
        <f t="shared" si="19"/>
        <v>0.90322664692171362</v>
      </c>
      <c r="J241" s="1">
        <f t="shared" si="20"/>
        <v>8.251779149716628E-5</v>
      </c>
      <c r="K241" s="1">
        <f t="shared" si="21"/>
        <v>1.0114725771579753</v>
      </c>
    </row>
    <row r="242" spans="1:11" ht="16" customHeight="1" x14ac:dyDescent="0.35">
      <c r="A242" s="23">
        <v>38896</v>
      </c>
      <c r="B242" s="18">
        <v>1246</v>
      </c>
      <c r="C242" s="1">
        <f t="shared" si="18"/>
        <v>5.4874112330535463E-3</v>
      </c>
      <c r="D242" s="1">
        <f t="shared" si="22"/>
        <v>8.2476993721264361E-5</v>
      </c>
      <c r="E242" s="1">
        <f t="shared" si="23"/>
        <v>9.0378992711760056</v>
      </c>
      <c r="F242" s="1">
        <v>239</v>
      </c>
      <c r="H242" s="1">
        <f t="shared" si="19"/>
        <v>0.90816845200251461</v>
      </c>
      <c r="J242" s="1">
        <f t="shared" si="20"/>
        <v>3.0111682040642243E-5</v>
      </c>
      <c r="K242" s="1">
        <f t="shared" si="21"/>
        <v>0.36509189632209882</v>
      </c>
    </row>
    <row r="243" spans="1:11" ht="16" customHeight="1" x14ac:dyDescent="0.35">
      <c r="A243" s="23">
        <v>38897</v>
      </c>
      <c r="B243" s="18">
        <v>1272.8699999999999</v>
      </c>
      <c r="C243" s="1">
        <f t="shared" si="18"/>
        <v>2.1565008025682095E-2</v>
      </c>
      <c r="D243" s="1">
        <f t="shared" si="22"/>
        <v>7.8921445396046798E-5</v>
      </c>
      <c r="E243" s="1">
        <f t="shared" si="23"/>
        <v>3.5544947890804339</v>
      </c>
      <c r="F243" s="1">
        <v>240</v>
      </c>
      <c r="H243" s="1">
        <f t="shared" si="19"/>
        <v>0.88837742765137151</v>
      </c>
      <c r="J243" s="1">
        <f t="shared" si="20"/>
        <v>4.6504957114773321E-4</v>
      </c>
      <c r="K243" s="1">
        <f t="shared" si="21"/>
        <v>5.8925627731981161</v>
      </c>
    </row>
    <row r="244" spans="1:11" ht="16" customHeight="1" x14ac:dyDescent="0.35">
      <c r="A244" s="23">
        <v>38898</v>
      </c>
      <c r="B244" s="18">
        <v>1270.2</v>
      </c>
      <c r="C244" s="1">
        <f t="shared" si="18"/>
        <v>-2.0976219095428798E-3</v>
      </c>
      <c r="D244" s="1">
        <f t="shared" si="22"/>
        <v>1.1195577611504027E-4</v>
      </c>
      <c r="E244" s="1">
        <f t="shared" si="23"/>
        <v>9.0581052302649656</v>
      </c>
      <c r="F244" s="1">
        <v>241</v>
      </c>
      <c r="H244" s="1">
        <f t="shared" si="19"/>
        <v>1.0580915655794647</v>
      </c>
      <c r="J244" s="1">
        <f t="shared" si="20"/>
        <v>4.4000176753943176E-6</v>
      </c>
      <c r="K244" s="1">
        <f t="shared" si="21"/>
        <v>3.9301390496128352E-2</v>
      </c>
    </row>
    <row r="245" spans="1:11" ht="16" customHeight="1" x14ac:dyDescent="0.35">
      <c r="A245" s="23">
        <v>38901</v>
      </c>
      <c r="B245" s="18">
        <v>1280.19</v>
      </c>
      <c r="C245" s="1">
        <f t="shared" si="18"/>
        <v>7.8649031648559357E-3</v>
      </c>
      <c r="D245" s="1">
        <f t="shared" si="22"/>
        <v>1.0360642511875729E-4</v>
      </c>
      <c r="E245" s="1">
        <f t="shared" si="23"/>
        <v>8.5778758276674179</v>
      </c>
      <c r="F245" s="1">
        <v>242</v>
      </c>
      <c r="H245" s="1">
        <f t="shared" si="19"/>
        <v>1.0178724140026454</v>
      </c>
      <c r="J245" s="1">
        <f t="shared" si="20"/>
        <v>6.1856701792560912E-5</v>
      </c>
      <c r="K245" s="1">
        <f t="shared" si="21"/>
        <v>0.59703538387371835</v>
      </c>
    </row>
    <row r="246" spans="1:11" ht="16" customHeight="1" x14ac:dyDescent="0.35">
      <c r="A246" s="23">
        <v>38903</v>
      </c>
      <c r="B246" s="18">
        <v>1270.9100000000001</v>
      </c>
      <c r="C246" s="1">
        <f t="shared" si="18"/>
        <v>-7.2489239878455328E-3</v>
      </c>
      <c r="D246" s="1">
        <f t="shared" si="22"/>
        <v>1.0079896525176109E-4</v>
      </c>
      <c r="E246" s="1">
        <f t="shared" si="23"/>
        <v>8.6810785153591574</v>
      </c>
      <c r="F246" s="1">
        <v>243</v>
      </c>
      <c r="H246" s="1">
        <f t="shared" si="19"/>
        <v>1.0039868786580883</v>
      </c>
      <c r="J246" s="1">
        <f t="shared" si="20"/>
        <v>5.2546898981562384E-5</v>
      </c>
      <c r="K246" s="1">
        <f t="shared" si="21"/>
        <v>0.52130395238005001</v>
      </c>
    </row>
    <row r="247" spans="1:11" ht="16" customHeight="1" x14ac:dyDescent="0.35">
      <c r="A247" s="23">
        <v>38904</v>
      </c>
      <c r="B247" s="18">
        <v>1274.08</v>
      </c>
      <c r="C247" s="1">
        <f t="shared" si="18"/>
        <v>2.4942757551674353E-3</v>
      </c>
      <c r="D247" s="1">
        <f t="shared" si="22"/>
        <v>9.7467487837491303E-5</v>
      </c>
      <c r="E247" s="1">
        <f t="shared" si="23"/>
        <v>9.1721610596494365</v>
      </c>
      <c r="F247" s="1">
        <v>244</v>
      </c>
      <c r="H247" s="1">
        <f t="shared" si="19"/>
        <v>0.987256237445433</v>
      </c>
      <c r="J247" s="1">
        <f t="shared" si="20"/>
        <v>6.2214115428160798E-6</v>
      </c>
      <c r="K247" s="1">
        <f t="shared" si="21"/>
        <v>6.38306339975553E-2</v>
      </c>
    </row>
    <row r="248" spans="1:11" ht="16" customHeight="1" x14ac:dyDescent="0.35">
      <c r="A248" s="23">
        <v>38905</v>
      </c>
      <c r="B248" s="18">
        <v>1265.48</v>
      </c>
      <c r="C248" s="1">
        <f t="shared" si="18"/>
        <v>-6.7499686047971163E-3</v>
      </c>
      <c r="D248" s="1">
        <f t="shared" si="22"/>
        <v>9.0572285456107387E-5</v>
      </c>
      <c r="E248" s="1">
        <f t="shared" si="23"/>
        <v>8.8063157368814053</v>
      </c>
      <c r="F248" s="1">
        <v>245</v>
      </c>
      <c r="H248" s="1">
        <f t="shared" si="19"/>
        <v>0.95169472761021112</v>
      </c>
      <c r="J248" s="1">
        <f t="shared" si="20"/>
        <v>4.5562076165746726E-5</v>
      </c>
      <c r="K248" s="1">
        <f t="shared" si="21"/>
        <v>0.50304655487386096</v>
      </c>
    </row>
    <row r="249" spans="1:11" ht="16" customHeight="1" x14ac:dyDescent="0.35">
      <c r="A249" s="23">
        <v>38908</v>
      </c>
      <c r="B249" s="18">
        <v>1267.3399999999999</v>
      </c>
      <c r="C249" s="1">
        <f t="shared" si="18"/>
        <v>1.46979802130409E-3</v>
      </c>
      <c r="D249" s="1">
        <f t="shared" si="22"/>
        <v>8.7577540980649809E-5</v>
      </c>
      <c r="E249" s="1">
        <f t="shared" si="23"/>
        <v>9.3183186201916328</v>
      </c>
      <c r="F249" s="1">
        <v>246</v>
      </c>
      <c r="H249" s="1">
        <f t="shared" si="19"/>
        <v>0.93582872888499113</v>
      </c>
      <c r="J249" s="1">
        <f t="shared" si="20"/>
        <v>2.1603062234294183E-6</v>
      </c>
      <c r="K249" s="1">
        <f t="shared" si="21"/>
        <v>2.4667354201081487E-2</v>
      </c>
    </row>
    <row r="250" spans="1:11" ht="16" customHeight="1" x14ac:dyDescent="0.35">
      <c r="A250" s="23">
        <v>38909</v>
      </c>
      <c r="B250" s="18">
        <v>1272.43</v>
      </c>
      <c r="C250" s="1">
        <f t="shared" si="18"/>
        <v>4.0162860795052201E-3</v>
      </c>
      <c r="D250" s="1">
        <f t="shared" si="22"/>
        <v>8.1232619112903546E-5</v>
      </c>
      <c r="E250" s="1">
        <f t="shared" si="23"/>
        <v>9.219621306108289</v>
      </c>
      <c r="F250" s="1">
        <v>247</v>
      </c>
      <c r="H250" s="1">
        <f t="shared" si="19"/>
        <v>0.90129140189454571</v>
      </c>
      <c r="J250" s="1">
        <f t="shared" si="20"/>
        <v>1.6130553872427411E-5</v>
      </c>
      <c r="K250" s="1">
        <f t="shared" si="21"/>
        <v>0.19857237214040688</v>
      </c>
    </row>
    <row r="251" spans="1:11" ht="16" customHeight="1" x14ac:dyDescent="0.35">
      <c r="A251" s="23">
        <v>38910</v>
      </c>
      <c r="B251" s="18">
        <v>1258.5999999999999</v>
      </c>
      <c r="C251" s="1">
        <f t="shared" si="18"/>
        <v>-1.0868967251636753E-2</v>
      </c>
      <c r="D251" s="1">
        <f t="shared" si="22"/>
        <v>7.6623006889096269E-5</v>
      </c>
      <c r="E251" s="1">
        <f t="shared" si="23"/>
        <v>7.9348510608275378</v>
      </c>
      <c r="F251" s="1">
        <v>248</v>
      </c>
      <c r="H251" s="1">
        <f t="shared" si="19"/>
        <v>0.87534568536719404</v>
      </c>
      <c r="J251" s="1">
        <f t="shared" si="20"/>
        <v>1.181344491171522E-4</v>
      </c>
      <c r="K251" s="1">
        <f t="shared" si="21"/>
        <v>1.5417621144539444</v>
      </c>
    </row>
    <row r="252" spans="1:11" ht="16" customHeight="1" x14ac:dyDescent="0.35">
      <c r="A252" s="23">
        <v>38911</v>
      </c>
      <c r="B252" s="18">
        <v>1242.28</v>
      </c>
      <c r="C252" s="1">
        <f t="shared" si="18"/>
        <v>-1.2966788495153295E-2</v>
      </c>
      <c r="D252" s="1">
        <f t="shared" si="22"/>
        <v>8.0934020944818506E-5</v>
      </c>
      <c r="E252" s="1">
        <f t="shared" si="23"/>
        <v>7.3444111919230508</v>
      </c>
      <c r="F252" s="1">
        <v>249</v>
      </c>
      <c r="H252" s="1">
        <f t="shared" si="19"/>
        <v>0.89963337501906027</v>
      </c>
      <c r="J252" s="1">
        <f t="shared" si="20"/>
        <v>1.6813760387803986E-4</v>
      </c>
      <c r="K252" s="1">
        <f t="shared" si="21"/>
        <v>2.0774650995367878</v>
      </c>
    </row>
    <row r="253" spans="1:11" ht="16" customHeight="1" x14ac:dyDescent="0.35">
      <c r="A253" s="23">
        <v>38912</v>
      </c>
      <c r="B253" s="18">
        <v>1236.2</v>
      </c>
      <c r="C253" s="1">
        <f t="shared" si="18"/>
        <v>-4.8942267443731905E-3</v>
      </c>
      <c r="D253" s="1">
        <f t="shared" si="22"/>
        <v>8.9027403350967359E-5</v>
      </c>
      <c r="E253" s="1">
        <f t="shared" si="23"/>
        <v>9.0575092276467011</v>
      </c>
      <c r="F253" s="1">
        <v>250</v>
      </c>
      <c r="H253" s="1">
        <f t="shared" si="19"/>
        <v>0.94354333949727698</v>
      </c>
      <c r="J253" s="1">
        <f t="shared" si="20"/>
        <v>2.3953455425337798E-5</v>
      </c>
      <c r="K253" s="1">
        <f t="shared" si="21"/>
        <v>0.26905710515792014</v>
      </c>
    </row>
    <row r="254" spans="1:11" ht="16" customHeight="1" x14ac:dyDescent="0.35">
      <c r="A254" s="23">
        <v>38915</v>
      </c>
      <c r="B254" s="18">
        <v>1234.49</v>
      </c>
      <c r="C254" s="1">
        <f t="shared" si="18"/>
        <v>-1.3832713153211749E-3</v>
      </c>
      <c r="D254" s="1">
        <f t="shared" si="22"/>
        <v>8.436953462485882E-5</v>
      </c>
      <c r="E254" s="1">
        <f t="shared" si="23"/>
        <v>9.3576249147821802</v>
      </c>
      <c r="F254" s="1">
        <v>251</v>
      </c>
      <c r="H254" s="1">
        <f t="shared" si="19"/>
        <v>0.91852890332780934</v>
      </c>
      <c r="J254" s="1">
        <f t="shared" si="20"/>
        <v>1.9134395317903733E-6</v>
      </c>
      <c r="K254" s="1">
        <f t="shared" si="21"/>
        <v>2.2679270903867156E-2</v>
      </c>
    </row>
    <row r="255" spans="1:11" ht="16" customHeight="1" x14ac:dyDescent="0.35">
      <c r="A255" s="23">
        <v>38916</v>
      </c>
      <c r="B255" s="18">
        <v>1236.8599999999999</v>
      </c>
      <c r="C255" s="1">
        <f t="shared" si="18"/>
        <v>1.9198211407138906E-3</v>
      </c>
      <c r="D255" s="1">
        <f t="shared" si="22"/>
        <v>7.8292373153628143E-5</v>
      </c>
      <c r="E255" s="1">
        <f t="shared" si="23"/>
        <v>9.4079840911361305</v>
      </c>
      <c r="F255" s="1">
        <v>252</v>
      </c>
      <c r="H255" s="1">
        <f t="shared" si="19"/>
        <v>0.88482977545756314</v>
      </c>
      <c r="J255" s="1">
        <f t="shared" si="20"/>
        <v>3.6857132123319842E-6</v>
      </c>
      <c r="K255" s="1">
        <f t="shared" si="21"/>
        <v>4.7076274020966813E-2</v>
      </c>
    </row>
    <row r="256" spans="1:11" ht="16" customHeight="1" x14ac:dyDescent="0.35">
      <c r="A256" s="23">
        <v>38917</v>
      </c>
      <c r="B256" s="18">
        <v>1259.81</v>
      </c>
      <c r="C256" s="1">
        <f t="shared" si="18"/>
        <v>1.8555050692883629E-2</v>
      </c>
      <c r="D256" s="1">
        <f t="shared" si="22"/>
        <v>7.2909241932108654E-5</v>
      </c>
      <c r="E256" s="1">
        <f t="shared" si="23"/>
        <v>4.804124174392209</v>
      </c>
      <c r="F256" s="1">
        <v>253</v>
      </c>
      <c r="H256" s="1">
        <f t="shared" si="19"/>
        <v>0.853869087929225</v>
      </c>
      <c r="J256" s="1">
        <f t="shared" si="20"/>
        <v>3.4428990621548125E-4</v>
      </c>
      <c r="K256" s="1">
        <f t="shared" si="21"/>
        <v>4.7221709771180418</v>
      </c>
    </row>
    <row r="257" spans="1:11" ht="16" customHeight="1" x14ac:dyDescent="0.35">
      <c r="A257" s="23">
        <v>38918</v>
      </c>
      <c r="B257" s="18">
        <v>1249.1300000000001</v>
      </c>
      <c r="C257" s="1">
        <f t="shared" si="18"/>
        <v>-8.4774688246639068E-3</v>
      </c>
      <c r="D257" s="1">
        <f t="shared" si="22"/>
        <v>9.641359400156461E-5</v>
      </c>
      <c r="E257" s="1">
        <f t="shared" si="23"/>
        <v>8.5014552107367152</v>
      </c>
      <c r="F257" s="1">
        <v>254</v>
      </c>
      <c r="H257" s="1">
        <f t="shared" si="19"/>
        <v>0.9819042417749535</v>
      </c>
      <c r="J257" s="1">
        <f t="shared" si="20"/>
        <v>7.186747767314844E-5</v>
      </c>
      <c r="K257" s="1">
        <f t="shared" si="21"/>
        <v>0.74540813893922642</v>
      </c>
    </row>
    <row r="258" spans="1:11" ht="16" customHeight="1" x14ac:dyDescent="0.35">
      <c r="A258" s="23">
        <v>38919</v>
      </c>
      <c r="B258" s="18">
        <v>1240.29</v>
      </c>
      <c r="C258" s="1">
        <f t="shared" si="18"/>
        <v>-7.0769255401760787E-3</v>
      </c>
      <c r="D258" s="1">
        <f t="shared" si="22"/>
        <v>9.508746904868396E-5</v>
      </c>
      <c r="E258" s="1">
        <f t="shared" si="23"/>
        <v>8.734010153959689</v>
      </c>
      <c r="F258" s="1">
        <v>255</v>
      </c>
      <c r="H258" s="1">
        <f t="shared" si="19"/>
        <v>0.97512803799646719</v>
      </c>
      <c r="J258" s="1">
        <f t="shared" si="20"/>
        <v>5.0082875101196483E-5</v>
      </c>
      <c r="K258" s="1">
        <f t="shared" si="21"/>
        <v>0.52670320918474001</v>
      </c>
    </row>
    <row r="259" spans="1:11" ht="16" customHeight="1" x14ac:dyDescent="0.35">
      <c r="A259" s="23">
        <v>38922</v>
      </c>
      <c r="B259" s="18">
        <v>1260.9100000000001</v>
      </c>
      <c r="C259" s="1">
        <f t="shared" si="18"/>
        <v>1.662514411952053E-2</v>
      </c>
      <c r="D259" s="1">
        <f t="shared" si="22"/>
        <v>9.2063881712477988E-5</v>
      </c>
      <c r="E259" s="1">
        <f t="shared" si="23"/>
        <v>6.2908144808357225</v>
      </c>
      <c r="F259" s="1">
        <v>256</v>
      </c>
      <c r="H259" s="1">
        <f t="shared" si="19"/>
        <v>0.95949925332163755</v>
      </c>
      <c r="J259" s="1">
        <f t="shared" si="20"/>
        <v>2.7639541699482807E-4</v>
      </c>
      <c r="K259" s="1">
        <f t="shared" si="21"/>
        <v>3.0022133746003727</v>
      </c>
    </row>
    <row r="260" spans="1:11" ht="16" customHeight="1" x14ac:dyDescent="0.35">
      <c r="A260" s="23">
        <v>38923</v>
      </c>
      <c r="B260" s="18">
        <v>1268.8800000000001</v>
      </c>
      <c r="C260" s="1">
        <f t="shared" ref="C260:C323" si="24">(B260-B259)/B259</f>
        <v>6.3208317802222417E-3</v>
      </c>
      <c r="D260" s="1">
        <f t="shared" si="22"/>
        <v>1.0818469635701124E-4</v>
      </c>
      <c r="E260" s="1">
        <f t="shared" si="23"/>
        <v>8.7623678112638999</v>
      </c>
      <c r="F260" s="1">
        <v>257</v>
      </c>
      <c r="H260" s="1">
        <f t="shared" si="19"/>
        <v>1.0401187257088071</v>
      </c>
      <c r="J260" s="1">
        <f t="shared" si="20"/>
        <v>3.9952914393867474E-5</v>
      </c>
      <c r="K260" s="1">
        <f t="shared" si="21"/>
        <v>0.36930282876629994</v>
      </c>
    </row>
    <row r="261" spans="1:11" ht="16" customHeight="1" x14ac:dyDescent="0.35">
      <c r="A261" s="23">
        <v>38924</v>
      </c>
      <c r="B261" s="18">
        <v>1268.4000000000001</v>
      </c>
      <c r="C261" s="1">
        <f t="shared" si="24"/>
        <v>-3.7828636277663618E-4</v>
      </c>
      <c r="D261" s="1">
        <f t="shared" si="22"/>
        <v>1.0313912682567742E-4</v>
      </c>
      <c r="E261" s="1">
        <f t="shared" si="23"/>
        <v>9.1780442834414089</v>
      </c>
      <c r="F261" s="1">
        <v>258</v>
      </c>
      <c r="H261" s="1">
        <f t="shared" ref="H261:H324" si="25">SQRT(D261)*100</f>
        <v>1.0155743538790127</v>
      </c>
      <c r="J261" s="1">
        <f t="shared" ref="J261:J324" si="26">C261*C261</f>
        <v>1.4310057226277679E-7</v>
      </c>
      <c r="K261" s="1">
        <f t="shared" ref="K261:K324" si="27">J261/D261</f>
        <v>1.3874518494289851E-3</v>
      </c>
    </row>
    <row r="262" spans="1:11" ht="16" customHeight="1" x14ac:dyDescent="0.35">
      <c r="A262" s="23">
        <v>38925</v>
      </c>
      <c r="B262" s="18">
        <v>1263.2</v>
      </c>
      <c r="C262" s="1">
        <f t="shared" si="24"/>
        <v>-4.0996531062756584E-3</v>
      </c>
      <c r="D262" s="1">
        <f t="shared" ref="D262:D325" si="28">C$1283+C$1284*D261+C$1285*C261*C261</f>
        <v>9.5227255406355165E-5</v>
      </c>
      <c r="E262" s="1">
        <f t="shared" ref="E262:E325" si="29">-LN(D262)-C262*C262/D262</f>
        <v>9.0827491387684578</v>
      </c>
      <c r="F262" s="1">
        <v>259</v>
      </c>
      <c r="H262" s="1">
        <f t="shared" si="25"/>
        <v>0.97584453375706914</v>
      </c>
      <c r="J262" s="1">
        <f t="shared" si="26"/>
        <v>1.6807155591795656E-5</v>
      </c>
      <c r="K262" s="1">
        <f t="shared" si="27"/>
        <v>0.17649522208821319</v>
      </c>
    </row>
    <row r="263" spans="1:11" ht="16" customHeight="1" x14ac:dyDescent="0.35">
      <c r="A263" s="23">
        <v>38926</v>
      </c>
      <c r="B263" s="18">
        <v>1278.55</v>
      </c>
      <c r="C263" s="1">
        <f t="shared" si="24"/>
        <v>1.2151678277390681E-2</v>
      </c>
      <c r="D263" s="1">
        <f t="shared" si="28"/>
        <v>8.9416178351568105E-5</v>
      </c>
      <c r="E263" s="1">
        <f t="shared" si="29"/>
        <v>7.6707931793580739</v>
      </c>
      <c r="F263" s="1">
        <v>260</v>
      </c>
      <c r="H263" s="1">
        <f t="shared" si="25"/>
        <v>0.94560128146892919</v>
      </c>
      <c r="J263" s="1">
        <f t="shared" si="26"/>
        <v>1.4766328495720854E-4</v>
      </c>
      <c r="K263" s="1">
        <f t="shared" si="27"/>
        <v>1.6514157468978761</v>
      </c>
    </row>
    <row r="264" spans="1:11" ht="16" customHeight="1" x14ac:dyDescent="0.35">
      <c r="A264" s="23">
        <v>38929</v>
      </c>
      <c r="B264" s="18">
        <v>1276.6600000000001</v>
      </c>
      <c r="C264" s="1">
        <f t="shared" si="24"/>
        <v>-1.478237065425578E-3</v>
      </c>
      <c r="D264" s="1">
        <f t="shared" si="28"/>
        <v>9.5039761933048605E-5</v>
      </c>
      <c r="E264" s="1">
        <f t="shared" si="29"/>
        <v>9.2382228851354977</v>
      </c>
      <c r="F264" s="1">
        <v>261</v>
      </c>
      <c r="H264" s="1">
        <f t="shared" si="25"/>
        <v>0.97488338755488402</v>
      </c>
      <c r="J264" s="1">
        <f t="shared" si="26"/>
        <v>2.1851848215980245E-6</v>
      </c>
      <c r="K264" s="1">
        <f t="shared" si="27"/>
        <v>2.2992322130787664E-2</v>
      </c>
    </row>
    <row r="265" spans="1:11" ht="16" customHeight="1" x14ac:dyDescent="0.35">
      <c r="A265" s="23">
        <v>38930</v>
      </c>
      <c r="B265" s="18">
        <v>1270.92</v>
      </c>
      <c r="C265" s="1">
        <f t="shared" si="24"/>
        <v>-4.4961070292795328E-3</v>
      </c>
      <c r="D265" s="1">
        <f t="shared" si="28"/>
        <v>8.8026183648502832E-5</v>
      </c>
      <c r="E265" s="1">
        <f t="shared" si="29"/>
        <v>9.1082289120363829</v>
      </c>
      <c r="F265" s="1">
        <v>262</v>
      </c>
      <c r="H265" s="1">
        <f t="shared" si="25"/>
        <v>0.93822270090049964</v>
      </c>
      <c r="J265" s="1">
        <f t="shared" si="26"/>
        <v>2.0214978418736824E-5</v>
      </c>
      <c r="K265" s="1">
        <f t="shared" si="27"/>
        <v>0.22964733424610581</v>
      </c>
    </row>
    <row r="266" spans="1:11" ht="16" customHeight="1" x14ac:dyDescent="0.35">
      <c r="A266" s="23">
        <v>38931</v>
      </c>
      <c r="B266" s="18">
        <v>1277.4100000000001</v>
      </c>
      <c r="C266" s="1">
        <f t="shared" si="24"/>
        <v>5.1065369968212072E-3</v>
      </c>
      <c r="D266" s="1">
        <f t="shared" si="28"/>
        <v>8.3146549455439907E-5</v>
      </c>
      <c r="E266" s="1">
        <f t="shared" si="29"/>
        <v>9.081282251832846</v>
      </c>
      <c r="F266" s="1">
        <v>263</v>
      </c>
      <c r="H266" s="1">
        <f t="shared" si="25"/>
        <v>0.91184729782699869</v>
      </c>
      <c r="J266" s="1">
        <f t="shared" si="26"/>
        <v>2.6076720099903754E-5</v>
      </c>
      <c r="K266" s="1">
        <f t="shared" si="27"/>
        <v>0.31362359918349769</v>
      </c>
    </row>
    <row r="267" spans="1:11" ht="16" customHeight="1" x14ac:dyDescent="0.35">
      <c r="A267" s="23">
        <v>38932</v>
      </c>
      <c r="B267" s="18">
        <v>1280.27</v>
      </c>
      <c r="C267" s="1">
        <f t="shared" si="24"/>
        <v>2.2389052849123617E-3</v>
      </c>
      <c r="D267" s="1">
        <f t="shared" si="28"/>
        <v>7.9194335955718703E-5</v>
      </c>
      <c r="E267" s="1">
        <f t="shared" si="29"/>
        <v>9.3803096235352861</v>
      </c>
      <c r="F267" s="1">
        <v>264</v>
      </c>
      <c r="H267" s="1">
        <f t="shared" si="25"/>
        <v>0.88991199540021204</v>
      </c>
      <c r="J267" s="1">
        <f t="shared" si="26"/>
        <v>5.0126968748085037E-6</v>
      </c>
      <c r="K267" s="1">
        <f t="shared" si="27"/>
        <v>6.3296153876602229E-2</v>
      </c>
    </row>
    <row r="268" spans="1:11" ht="16" customHeight="1" x14ac:dyDescent="0.35">
      <c r="A268" s="23">
        <v>38933</v>
      </c>
      <c r="B268" s="18">
        <v>1279.3599999999999</v>
      </c>
      <c r="C268" s="1">
        <f t="shared" si="24"/>
        <v>-7.107875682473868E-4</v>
      </c>
      <c r="D268" s="1">
        <f t="shared" si="28"/>
        <v>7.3840792772620037E-5</v>
      </c>
      <c r="E268" s="1">
        <f t="shared" si="29"/>
        <v>9.5067572279080004</v>
      </c>
      <c r="F268" s="1">
        <v>265</v>
      </c>
      <c r="H268" s="1">
        <f t="shared" si="25"/>
        <v>0.85930665523211225</v>
      </c>
      <c r="J268" s="1">
        <f t="shared" si="26"/>
        <v>5.0521896717503357E-7</v>
      </c>
      <c r="K268" s="1">
        <f t="shared" si="27"/>
        <v>6.8420035620523206E-3</v>
      </c>
    </row>
    <row r="269" spans="1:11" ht="16" customHeight="1" x14ac:dyDescent="0.35">
      <c r="A269" s="23">
        <v>38936</v>
      </c>
      <c r="B269" s="18">
        <v>1275.77</v>
      </c>
      <c r="C269" s="1">
        <f t="shared" si="24"/>
        <v>-2.8060905452725726E-3</v>
      </c>
      <c r="D269" s="1">
        <f t="shared" si="28"/>
        <v>6.8592558072394066E-5</v>
      </c>
      <c r="E269" s="1">
        <f t="shared" si="29"/>
        <v>9.472530616239462</v>
      </c>
      <c r="F269" s="1">
        <v>266</v>
      </c>
      <c r="H269" s="1">
        <f t="shared" si="25"/>
        <v>0.82820624286704136</v>
      </c>
      <c r="J269" s="1">
        <f t="shared" si="26"/>
        <v>7.8741441482681234E-6</v>
      </c>
      <c r="K269" s="1">
        <f t="shared" si="27"/>
        <v>0.11479589578737655</v>
      </c>
    </row>
    <row r="270" spans="1:11" ht="16" customHeight="1" x14ac:dyDescent="0.35">
      <c r="A270" s="23">
        <v>38937</v>
      </c>
      <c r="B270" s="18">
        <v>1271.48</v>
      </c>
      <c r="C270" s="1">
        <f t="shared" si="24"/>
        <v>-3.3626750903375715E-3</v>
      </c>
      <c r="D270" s="1">
        <f t="shared" si="28"/>
        <v>6.4430562080786799E-5</v>
      </c>
      <c r="E270" s="1">
        <f t="shared" si="29"/>
        <v>9.4744221587100714</v>
      </c>
      <c r="F270" s="1">
        <v>267</v>
      </c>
      <c r="H270" s="1">
        <f t="shared" si="25"/>
        <v>0.80268650219613624</v>
      </c>
      <c r="J270" s="1">
        <f t="shared" si="26"/>
        <v>1.1307583763176794E-5</v>
      </c>
      <c r="K270" s="1">
        <f t="shared" si="27"/>
        <v>0.17550031224310422</v>
      </c>
    </row>
    <row r="271" spans="1:11" ht="16" customHeight="1" x14ac:dyDescent="0.35">
      <c r="A271" s="23">
        <v>38938</v>
      </c>
      <c r="B271" s="18">
        <v>1265.95</v>
      </c>
      <c r="C271" s="1">
        <f t="shared" si="24"/>
        <v>-4.3492622770314694E-3</v>
      </c>
      <c r="D271" s="1">
        <f t="shared" si="28"/>
        <v>6.0928982191394748E-5</v>
      </c>
      <c r="E271" s="1">
        <f t="shared" si="29"/>
        <v>9.3953404406045671</v>
      </c>
      <c r="F271" s="1">
        <v>268</v>
      </c>
      <c r="H271" s="1">
        <f t="shared" si="25"/>
        <v>0.7805701902545007</v>
      </c>
      <c r="J271" s="1">
        <f t="shared" si="26"/>
        <v>1.891608235440896E-5</v>
      </c>
      <c r="K271" s="1">
        <f t="shared" si="27"/>
        <v>0.31046115779496081</v>
      </c>
    </row>
    <row r="272" spans="1:11" ht="16" customHeight="1" x14ac:dyDescent="0.35">
      <c r="A272" s="23">
        <v>38939</v>
      </c>
      <c r="B272" s="18">
        <v>1271.81</v>
      </c>
      <c r="C272" s="1">
        <f t="shared" si="24"/>
        <v>4.6289347920533191E-3</v>
      </c>
      <c r="D272" s="1">
        <f t="shared" si="28"/>
        <v>5.8376623913487062E-5</v>
      </c>
      <c r="E272" s="1">
        <f t="shared" si="29"/>
        <v>9.3815467795274614</v>
      </c>
      <c r="F272" s="1">
        <v>269</v>
      </c>
      <c r="H272" s="1">
        <f t="shared" si="25"/>
        <v>0.76404596663739455</v>
      </c>
      <c r="J272" s="1">
        <f t="shared" si="26"/>
        <v>2.1427037309081704E-5</v>
      </c>
      <c r="K272" s="1">
        <f t="shared" si="27"/>
        <v>0.36704824418822379</v>
      </c>
    </row>
    <row r="273" spans="1:11" ht="16" customHeight="1" x14ac:dyDescent="0.35">
      <c r="A273" s="23">
        <v>38940</v>
      </c>
      <c r="B273" s="18">
        <v>1266.74</v>
      </c>
      <c r="C273" s="1">
        <f t="shared" si="24"/>
        <v>-3.9864445160833276E-3</v>
      </c>
      <c r="D273" s="1">
        <f t="shared" si="28"/>
        <v>5.6263074005491202E-5</v>
      </c>
      <c r="E273" s="1">
        <f t="shared" si="29"/>
        <v>9.5030179469456808</v>
      </c>
      <c r="F273" s="1">
        <v>270</v>
      </c>
      <c r="H273" s="1">
        <f t="shared" si="25"/>
        <v>0.75008715497261513</v>
      </c>
      <c r="J273" s="1">
        <f t="shared" si="26"/>
        <v>1.5891739879810834E-5</v>
      </c>
      <c r="K273" s="1">
        <f t="shared" si="27"/>
        <v>0.28245417017669211</v>
      </c>
    </row>
    <row r="274" spans="1:11" ht="16" customHeight="1" x14ac:dyDescent="0.35">
      <c r="A274" s="23">
        <v>38943</v>
      </c>
      <c r="B274" s="18">
        <v>1268.21</v>
      </c>
      <c r="C274" s="1">
        <f t="shared" si="24"/>
        <v>1.1604591313134718E-3</v>
      </c>
      <c r="D274" s="1">
        <f t="shared" si="28"/>
        <v>5.38778985896672E-5</v>
      </c>
      <c r="E274" s="1">
        <f t="shared" si="29"/>
        <v>9.803795444202505</v>
      </c>
      <c r="F274" s="1">
        <v>271</v>
      </c>
      <c r="H274" s="1">
        <f t="shared" si="25"/>
        <v>0.73401565780075295</v>
      </c>
      <c r="J274" s="1">
        <f t="shared" si="26"/>
        <v>1.3466653954488175E-6</v>
      </c>
      <c r="K274" s="1">
        <f t="shared" si="27"/>
        <v>2.4994764656747086E-2</v>
      </c>
    </row>
    <row r="275" spans="1:11" ht="16" customHeight="1" x14ac:dyDescent="0.35">
      <c r="A275" s="23">
        <v>38944</v>
      </c>
      <c r="B275" s="18">
        <v>1285.58</v>
      </c>
      <c r="C275" s="1">
        <f t="shared" si="24"/>
        <v>1.3696469827552132E-2</v>
      </c>
      <c r="D275" s="1">
        <f t="shared" si="28"/>
        <v>5.0494169978683304E-5</v>
      </c>
      <c r="E275" s="1">
        <f t="shared" si="29"/>
        <v>6.1785052460814089</v>
      </c>
      <c r="F275" s="1">
        <v>272</v>
      </c>
      <c r="H275" s="1">
        <f t="shared" si="25"/>
        <v>0.71059249910678979</v>
      </c>
      <c r="J275" s="1">
        <f t="shared" si="26"/>
        <v>1.8759328573704593E-4</v>
      </c>
      <c r="K275" s="1">
        <f t="shared" si="27"/>
        <v>3.7151474282326178</v>
      </c>
    </row>
    <row r="276" spans="1:11" ht="16" customHeight="1" x14ac:dyDescent="0.35">
      <c r="A276" s="23">
        <v>38945</v>
      </c>
      <c r="B276" s="18">
        <v>1295.43</v>
      </c>
      <c r="C276" s="1">
        <f t="shared" si="24"/>
        <v>7.6619113551860928E-3</v>
      </c>
      <c r="D276" s="1">
        <f t="shared" si="28"/>
        <v>6.29460411141003E-5</v>
      </c>
      <c r="E276" s="1">
        <f t="shared" si="29"/>
        <v>8.740610325673094</v>
      </c>
      <c r="F276" s="1">
        <v>273</v>
      </c>
      <c r="H276" s="1">
        <f t="shared" si="25"/>
        <v>0.79338541147477815</v>
      </c>
      <c r="J276" s="1">
        <f t="shared" si="26"/>
        <v>5.8704885614729587E-5</v>
      </c>
      <c r="K276" s="1">
        <f t="shared" si="27"/>
        <v>0.93262236314936942</v>
      </c>
    </row>
    <row r="277" spans="1:11" ht="16" customHeight="1" x14ac:dyDescent="0.35">
      <c r="A277" s="23">
        <v>38946</v>
      </c>
      <c r="B277" s="18">
        <v>1297.48</v>
      </c>
      <c r="C277" s="1">
        <f t="shared" si="24"/>
        <v>1.5824861242984603E-3</v>
      </c>
      <c r="D277" s="1">
        <f t="shared" si="28"/>
        <v>6.3530445971522078E-5</v>
      </c>
      <c r="E277" s="1">
        <f t="shared" si="29"/>
        <v>9.6245730004111021</v>
      </c>
      <c r="F277" s="1">
        <v>274</v>
      </c>
      <c r="H277" s="1">
        <f t="shared" si="25"/>
        <v>0.7970598846480863</v>
      </c>
      <c r="J277" s="1">
        <f t="shared" si="26"/>
        <v>2.504262333597162E-6</v>
      </c>
      <c r="K277" s="1">
        <f t="shared" si="27"/>
        <v>3.941830244226073E-2</v>
      </c>
    </row>
    <row r="278" spans="1:11" ht="16" customHeight="1" x14ac:dyDescent="0.35">
      <c r="A278" s="23">
        <v>38947</v>
      </c>
      <c r="B278" s="18">
        <v>1302.3</v>
      </c>
      <c r="C278" s="1">
        <f t="shared" si="24"/>
        <v>3.7148934858340292E-3</v>
      </c>
      <c r="D278" s="1">
        <f t="shared" si="28"/>
        <v>5.9375646101674955E-5</v>
      </c>
      <c r="E278" s="1">
        <f t="shared" si="29"/>
        <v>9.4992005875920213</v>
      </c>
      <c r="F278" s="1">
        <v>275</v>
      </c>
      <c r="H278" s="1">
        <f t="shared" si="25"/>
        <v>0.77055594282099305</v>
      </c>
      <c r="J278" s="1">
        <f t="shared" si="26"/>
        <v>1.3800433611092104E-5</v>
      </c>
      <c r="K278" s="1">
        <f t="shared" si="27"/>
        <v>0.2324258263642339</v>
      </c>
    </row>
    <row r="279" spans="1:11" ht="16" customHeight="1" x14ac:dyDescent="0.35">
      <c r="A279" s="23">
        <v>38950</v>
      </c>
      <c r="B279" s="18">
        <v>1297.52</v>
      </c>
      <c r="C279" s="1">
        <f t="shared" si="24"/>
        <v>-3.6704292405743476E-3</v>
      </c>
      <c r="D279" s="1">
        <f t="shared" si="28"/>
        <v>5.653630359374145E-5</v>
      </c>
      <c r="E279" s="1">
        <f t="shared" si="29"/>
        <v>9.5423373188824243</v>
      </c>
      <c r="F279" s="1">
        <v>276</v>
      </c>
      <c r="H279" s="1">
        <f t="shared" si="25"/>
        <v>0.7519062680530163</v>
      </c>
      <c r="J279" s="1">
        <f t="shared" si="26"/>
        <v>1.3472050810063182E-5</v>
      </c>
      <c r="K279" s="1">
        <f t="shared" si="27"/>
        <v>0.23829026578869816</v>
      </c>
    </row>
    <row r="280" spans="1:11" ht="16" customHeight="1" x14ac:dyDescent="0.35">
      <c r="A280" s="23">
        <v>38951</v>
      </c>
      <c r="B280" s="18">
        <v>1298.82</v>
      </c>
      <c r="C280" s="1">
        <f t="shared" si="24"/>
        <v>1.0019113385535132E-3</v>
      </c>
      <c r="D280" s="1">
        <f t="shared" si="28"/>
        <v>5.392478687540022E-5</v>
      </c>
      <c r="E280" s="1">
        <f t="shared" si="29"/>
        <v>9.809305013390853</v>
      </c>
      <c r="F280" s="1">
        <v>277</v>
      </c>
      <c r="H280" s="1">
        <f t="shared" si="25"/>
        <v>0.73433498401887554</v>
      </c>
      <c r="J280" s="1">
        <f t="shared" si="26"/>
        <v>1.0038263303220926E-6</v>
      </c>
      <c r="K280" s="1">
        <f t="shared" si="27"/>
        <v>1.8615304547082503E-2</v>
      </c>
    </row>
    <row r="281" spans="1:11" ht="16" customHeight="1" x14ac:dyDescent="0.35">
      <c r="A281" s="23">
        <v>38952</v>
      </c>
      <c r="B281" s="18">
        <v>1292.99</v>
      </c>
      <c r="C281" s="1">
        <f t="shared" si="24"/>
        <v>-4.4886897337582787E-3</v>
      </c>
      <c r="D281" s="1">
        <f t="shared" si="28"/>
        <v>5.0508253779277186E-5</v>
      </c>
      <c r="E281" s="1">
        <f t="shared" si="29"/>
        <v>9.4944620513597879</v>
      </c>
      <c r="F281" s="1">
        <v>278</v>
      </c>
      <c r="H281" s="1">
        <f t="shared" si="25"/>
        <v>0.71069159119323477</v>
      </c>
      <c r="J281" s="1">
        <f t="shared" si="26"/>
        <v>2.0148335525946966E-5</v>
      </c>
      <c r="K281" s="1">
        <f t="shared" si="27"/>
        <v>0.39891174250442091</v>
      </c>
    </row>
    <row r="282" spans="1:11" ht="16" customHeight="1" x14ac:dyDescent="0.35">
      <c r="A282" s="23">
        <v>38953</v>
      </c>
      <c r="B282" s="18">
        <v>1296.06</v>
      </c>
      <c r="C282" s="1">
        <f t="shared" si="24"/>
        <v>2.3743416422400301E-3</v>
      </c>
      <c r="D282" s="1">
        <f t="shared" si="28"/>
        <v>4.8995307740033944E-5</v>
      </c>
      <c r="E282" s="1">
        <f t="shared" si="29"/>
        <v>9.8087240220932923</v>
      </c>
      <c r="F282" s="1">
        <v>279</v>
      </c>
      <c r="H282" s="1">
        <f t="shared" si="25"/>
        <v>0.699966483054967</v>
      </c>
      <c r="J282" s="1">
        <f t="shared" si="26"/>
        <v>5.6374982340750835E-6</v>
      </c>
      <c r="K282" s="1">
        <f t="shared" si="27"/>
        <v>0.11506200275314728</v>
      </c>
    </row>
    <row r="283" spans="1:11" ht="16" customHeight="1" x14ac:dyDescent="0.35">
      <c r="A283" s="23">
        <v>38954</v>
      </c>
      <c r="B283" s="18">
        <v>1295.0899999999999</v>
      </c>
      <c r="C283" s="1">
        <f t="shared" si="24"/>
        <v>-7.4842214095028573E-4</v>
      </c>
      <c r="D283" s="1">
        <f t="shared" si="28"/>
        <v>4.6408264516071319E-5</v>
      </c>
      <c r="E283" s="1">
        <f t="shared" si="29"/>
        <v>9.9659632597095396</v>
      </c>
      <c r="F283" s="1">
        <v>280</v>
      </c>
      <c r="H283" s="1">
        <f t="shared" si="25"/>
        <v>0.68123611557279695</v>
      </c>
      <c r="J283" s="1">
        <f t="shared" si="26"/>
        <v>5.601357010646094E-7</v>
      </c>
      <c r="K283" s="1">
        <f t="shared" si="27"/>
        <v>1.2069740312539219E-2</v>
      </c>
    </row>
    <row r="284" spans="1:11" ht="16" customHeight="1" x14ac:dyDescent="0.35">
      <c r="A284" s="23">
        <v>38957</v>
      </c>
      <c r="B284" s="18">
        <v>1301.78</v>
      </c>
      <c r="C284" s="1">
        <f t="shared" si="24"/>
        <v>5.1656641623362507E-3</v>
      </c>
      <c r="D284" s="1">
        <f t="shared" si="28"/>
        <v>4.3630343113447309E-5</v>
      </c>
      <c r="E284" s="1">
        <f t="shared" si="29"/>
        <v>9.4281630151610898</v>
      </c>
      <c r="F284" s="1">
        <v>281</v>
      </c>
      <c r="H284" s="1">
        <f t="shared" si="25"/>
        <v>0.66053268740802906</v>
      </c>
      <c r="J284" s="1">
        <f t="shared" si="26"/>
        <v>2.668408623804508E-5</v>
      </c>
      <c r="K284" s="1">
        <f t="shared" si="27"/>
        <v>0.61159469153523061</v>
      </c>
    </row>
    <row r="285" spans="1:11" ht="16" customHeight="1" x14ac:dyDescent="0.35">
      <c r="A285" s="23">
        <v>38958</v>
      </c>
      <c r="B285" s="18">
        <v>1304.28</v>
      </c>
      <c r="C285" s="1">
        <f t="shared" si="24"/>
        <v>1.9204473874233742E-3</v>
      </c>
      <c r="D285" s="1">
        <f t="shared" si="28"/>
        <v>4.3280636887616165E-5</v>
      </c>
      <c r="E285" s="1">
        <f t="shared" si="29"/>
        <v>9.9625911623580947</v>
      </c>
      <c r="F285" s="1">
        <v>282</v>
      </c>
      <c r="H285" s="1">
        <f t="shared" si="25"/>
        <v>0.65788020860652263</v>
      </c>
      <c r="J285" s="1">
        <f t="shared" si="26"/>
        <v>3.6881181678612638E-6</v>
      </c>
      <c r="K285" s="1">
        <f t="shared" si="27"/>
        <v>8.5214045658291604E-2</v>
      </c>
    </row>
    <row r="286" spans="1:11" ht="16" customHeight="1" x14ac:dyDescent="0.35">
      <c r="A286" s="23">
        <v>38959</v>
      </c>
      <c r="B286" s="18">
        <v>1305.3699999999999</v>
      </c>
      <c r="C286" s="1">
        <f t="shared" si="24"/>
        <v>8.3571012359303081E-4</v>
      </c>
      <c r="D286" s="1">
        <f t="shared" si="28"/>
        <v>4.1044686212125116E-5</v>
      </c>
      <c r="E286" s="1">
        <f t="shared" si="29"/>
        <v>10.083833298250584</v>
      </c>
      <c r="F286" s="1">
        <v>283</v>
      </c>
      <c r="H286" s="1">
        <f t="shared" si="25"/>
        <v>0.64066126940939017</v>
      </c>
      <c r="J286" s="1">
        <f t="shared" si="26"/>
        <v>6.9841141067587887E-7</v>
      </c>
      <c r="K286" s="1">
        <f t="shared" si="27"/>
        <v>1.7015878914663485E-2</v>
      </c>
    </row>
    <row r="287" spans="1:11" ht="16" customHeight="1" x14ac:dyDescent="0.35">
      <c r="A287" s="23">
        <v>38960</v>
      </c>
      <c r="B287" s="18">
        <v>1303.82</v>
      </c>
      <c r="C287" s="1">
        <f t="shared" si="24"/>
        <v>-1.1874028053348511E-3</v>
      </c>
      <c r="D287" s="1">
        <f t="shared" si="28"/>
        <v>3.876039347070742E-5</v>
      </c>
      <c r="E287" s="1">
        <f t="shared" si="29"/>
        <v>10.12173620390954</v>
      </c>
      <c r="F287" s="1">
        <v>284</v>
      </c>
      <c r="H287" s="1">
        <f t="shared" si="25"/>
        <v>0.62257845666797218</v>
      </c>
      <c r="J287" s="1">
        <f t="shared" si="26"/>
        <v>1.4099254221170741E-6</v>
      </c>
      <c r="K287" s="1">
        <f t="shared" si="27"/>
        <v>3.637541562065421E-2</v>
      </c>
    </row>
    <row r="288" spans="1:11" ht="16" customHeight="1" x14ac:dyDescent="0.35">
      <c r="A288" s="23">
        <v>38961</v>
      </c>
      <c r="B288" s="18">
        <v>1311.01</v>
      </c>
      <c r="C288" s="1">
        <f t="shared" si="24"/>
        <v>5.5145648939271177E-3</v>
      </c>
      <c r="D288" s="1">
        <f t="shared" si="28"/>
        <v>3.6740755625146462E-5</v>
      </c>
      <c r="E288" s="1">
        <f t="shared" si="29"/>
        <v>9.3839211207013289</v>
      </c>
      <c r="F288" s="1">
        <v>285</v>
      </c>
      <c r="H288" s="1">
        <f t="shared" si="25"/>
        <v>0.60614153153489214</v>
      </c>
      <c r="J288" s="1">
        <f t="shared" si="26"/>
        <v>3.0410425969333403E-5</v>
      </c>
      <c r="K288" s="1">
        <f t="shared" si="27"/>
        <v>0.82770279086257026</v>
      </c>
    </row>
    <row r="289" spans="1:11" ht="16" customHeight="1" x14ac:dyDescent="0.35">
      <c r="A289" s="23">
        <v>38965</v>
      </c>
      <c r="B289" s="18">
        <v>1313.25</v>
      </c>
      <c r="C289" s="1">
        <f t="shared" si="24"/>
        <v>1.7086063416755089E-3</v>
      </c>
      <c r="D289" s="1">
        <f t="shared" si="28"/>
        <v>3.7321056669023123E-5</v>
      </c>
      <c r="E289" s="1">
        <f t="shared" si="29"/>
        <v>10.117730655996679</v>
      </c>
      <c r="F289" s="1">
        <v>286</v>
      </c>
      <c r="H289" s="1">
        <f t="shared" si="25"/>
        <v>0.61090962235852142</v>
      </c>
      <c r="J289" s="1">
        <f t="shared" si="26"/>
        <v>2.9193356308137662E-6</v>
      </c>
      <c r="K289" s="1">
        <f t="shared" si="27"/>
        <v>7.8222212642678091E-2</v>
      </c>
    </row>
    <row r="290" spans="1:11" ht="16" customHeight="1" x14ac:dyDescent="0.35">
      <c r="A290" s="23">
        <v>38966</v>
      </c>
      <c r="B290" s="18">
        <v>1300.26</v>
      </c>
      <c r="C290" s="1">
        <f t="shared" si="24"/>
        <v>-9.8914905768132562E-3</v>
      </c>
      <c r="D290" s="1">
        <f t="shared" si="28"/>
        <v>3.5556664133304242E-5</v>
      </c>
      <c r="E290" s="1">
        <f t="shared" si="29"/>
        <v>7.4926741545802003</v>
      </c>
      <c r="F290" s="1">
        <v>287</v>
      </c>
      <c r="H290" s="1">
        <f t="shared" si="25"/>
        <v>0.59629408963450437</v>
      </c>
      <c r="J290" s="1">
        <f t="shared" si="26"/>
        <v>9.7841585831185443E-5</v>
      </c>
      <c r="K290" s="1">
        <f t="shared" si="27"/>
        <v>2.7517088066633861</v>
      </c>
    </row>
    <row r="291" spans="1:11" ht="16" customHeight="1" x14ac:dyDescent="0.35">
      <c r="A291" s="23">
        <v>38967</v>
      </c>
      <c r="B291" s="18">
        <v>1294.02</v>
      </c>
      <c r="C291" s="1">
        <f t="shared" si="24"/>
        <v>-4.7990401919616151E-3</v>
      </c>
      <c r="D291" s="1">
        <f t="shared" si="28"/>
        <v>4.1866607580739479E-5</v>
      </c>
      <c r="E291" s="1">
        <f t="shared" si="29"/>
        <v>9.5309228175692766</v>
      </c>
      <c r="F291" s="1">
        <v>288</v>
      </c>
      <c r="H291" s="1">
        <f t="shared" si="25"/>
        <v>0.64704410653941891</v>
      </c>
      <c r="J291" s="1">
        <f t="shared" si="26"/>
        <v>2.3030786764062975E-5</v>
      </c>
      <c r="K291" s="1">
        <f t="shared" si="27"/>
        <v>0.55009918631807586</v>
      </c>
    </row>
    <row r="292" spans="1:11" ht="16" customHeight="1" x14ac:dyDescent="0.35">
      <c r="A292" s="23">
        <v>38968</v>
      </c>
      <c r="B292" s="18">
        <v>1298.92</v>
      </c>
      <c r="C292" s="1">
        <f t="shared" si="24"/>
        <v>3.7866493562696796E-3</v>
      </c>
      <c r="D292" s="1">
        <f t="shared" si="28"/>
        <v>4.1370776651745938E-5</v>
      </c>
      <c r="E292" s="1">
        <f t="shared" si="29"/>
        <v>9.7463454208130003</v>
      </c>
      <c r="F292" s="1">
        <v>289</v>
      </c>
      <c r="H292" s="1">
        <f t="shared" si="25"/>
        <v>0.64320118665737813</v>
      </c>
      <c r="J292" s="1">
        <f t="shared" si="26"/>
        <v>1.4338713347337579E-5</v>
      </c>
      <c r="K292" s="1">
        <f t="shared" si="27"/>
        <v>0.34659038354631549</v>
      </c>
    </row>
    <row r="293" spans="1:11" ht="16" customHeight="1" x14ac:dyDescent="0.35">
      <c r="A293" s="23">
        <v>38971</v>
      </c>
      <c r="B293" s="18">
        <v>1299.54</v>
      </c>
      <c r="C293" s="1">
        <f t="shared" si="24"/>
        <v>4.7731961937601302E-4</v>
      </c>
      <c r="D293" s="1">
        <f t="shared" si="28"/>
        <v>4.0194664327643611E-5</v>
      </c>
      <c r="E293" s="1">
        <f t="shared" si="29"/>
        <v>10.116108034066594</v>
      </c>
      <c r="F293" s="1">
        <v>290</v>
      </c>
      <c r="H293" s="1">
        <f t="shared" si="25"/>
        <v>0.63399262083752683</v>
      </c>
      <c r="J293" s="1">
        <f t="shared" si="26"/>
        <v>2.2783401904126193E-7</v>
      </c>
      <c r="K293" s="1">
        <f t="shared" si="27"/>
        <v>5.6682652499369327E-3</v>
      </c>
    </row>
    <row r="294" spans="1:11" ht="16" customHeight="1" x14ac:dyDescent="0.35">
      <c r="A294" s="23">
        <v>38972</v>
      </c>
      <c r="B294" s="18">
        <v>1313</v>
      </c>
      <c r="C294" s="1">
        <f t="shared" si="24"/>
        <v>1.0357511119319172E-2</v>
      </c>
      <c r="D294" s="1">
        <f t="shared" si="28"/>
        <v>3.794753225208247E-5</v>
      </c>
      <c r="E294" s="1">
        <f t="shared" si="29"/>
        <v>7.3522965190599701</v>
      </c>
      <c r="F294" s="1">
        <v>291</v>
      </c>
      <c r="H294" s="1">
        <f t="shared" si="25"/>
        <v>0.61601568366464887</v>
      </c>
      <c r="J294" s="1">
        <f t="shared" si="26"/>
        <v>1.072780365868203E-4</v>
      </c>
      <c r="K294" s="1">
        <f t="shared" si="27"/>
        <v>2.8270095634725534</v>
      </c>
    </row>
    <row r="295" spans="1:11" ht="16" customHeight="1" x14ac:dyDescent="0.35">
      <c r="A295" s="23">
        <v>38973</v>
      </c>
      <c r="B295" s="18">
        <v>1318.07</v>
      </c>
      <c r="C295" s="1">
        <f t="shared" si="24"/>
        <v>3.8613861386138128E-3</v>
      </c>
      <c r="D295" s="1">
        <f t="shared" si="28"/>
        <v>4.4829499413848825E-5</v>
      </c>
      <c r="E295" s="1">
        <f t="shared" si="29"/>
        <v>9.6800439117395065</v>
      </c>
      <c r="F295" s="1">
        <v>292</v>
      </c>
      <c r="H295" s="1">
        <f t="shared" si="25"/>
        <v>0.66954835085935971</v>
      </c>
      <c r="J295" s="1">
        <f t="shared" si="26"/>
        <v>1.4910302911478891E-5</v>
      </c>
      <c r="K295" s="1">
        <f t="shared" si="27"/>
        <v>0.33260025444033325</v>
      </c>
    </row>
    <row r="296" spans="1:11" ht="16" customHeight="1" x14ac:dyDescent="0.35">
      <c r="A296" s="23">
        <v>38974</v>
      </c>
      <c r="B296" s="18">
        <v>1316.28</v>
      </c>
      <c r="C296" s="1">
        <f t="shared" si="24"/>
        <v>-1.3580462342667413E-3</v>
      </c>
      <c r="D296" s="1">
        <f t="shared" si="28"/>
        <v>4.3390170661383737E-5</v>
      </c>
      <c r="E296" s="1">
        <f t="shared" si="29"/>
        <v>10.00277284689497</v>
      </c>
      <c r="F296" s="1">
        <v>293</v>
      </c>
      <c r="H296" s="1">
        <f t="shared" si="25"/>
        <v>0.6587121576332392</v>
      </c>
      <c r="J296" s="1">
        <f t="shared" si="26"/>
        <v>1.8442895744060769E-6</v>
      </c>
      <c r="K296" s="1">
        <f t="shared" si="27"/>
        <v>4.2504778070565477E-2</v>
      </c>
    </row>
    <row r="297" spans="1:11" ht="16" customHeight="1" x14ac:dyDescent="0.35">
      <c r="A297" s="23">
        <v>38975</v>
      </c>
      <c r="B297" s="18">
        <v>1319.66</v>
      </c>
      <c r="C297" s="1">
        <f t="shared" si="24"/>
        <v>2.5678427082384517E-3</v>
      </c>
      <c r="D297" s="1">
        <f t="shared" si="28"/>
        <v>4.0990614343133194E-5</v>
      </c>
      <c r="E297" s="1">
        <f t="shared" si="29"/>
        <v>9.941305826996258</v>
      </c>
      <c r="F297" s="1">
        <v>294</v>
      </c>
      <c r="H297" s="1">
        <f t="shared" si="25"/>
        <v>0.64023912988143106</v>
      </c>
      <c r="J297" s="1">
        <f t="shared" si="26"/>
        <v>6.5938161742533864E-6</v>
      </c>
      <c r="K297" s="1">
        <f t="shared" si="27"/>
        <v>0.1608616089297035</v>
      </c>
    </row>
    <row r="298" spans="1:11" ht="16" customHeight="1" x14ac:dyDescent="0.35">
      <c r="A298" s="23">
        <v>38978</v>
      </c>
      <c r="B298" s="18">
        <v>1321.18</v>
      </c>
      <c r="C298" s="1">
        <f t="shared" si="24"/>
        <v>1.151811830319917E-3</v>
      </c>
      <c r="D298" s="1">
        <f t="shared" si="28"/>
        <v>3.920281073430854E-5</v>
      </c>
      <c r="E298" s="1">
        <f t="shared" si="29"/>
        <v>10.112920902816729</v>
      </c>
      <c r="F298" s="1">
        <v>295</v>
      </c>
      <c r="H298" s="1">
        <f t="shared" si="25"/>
        <v>0.62612147970109233</v>
      </c>
      <c r="J298" s="1">
        <f t="shared" si="26"/>
        <v>1.3266704924649172E-6</v>
      </c>
      <c r="K298" s="1">
        <f t="shared" si="27"/>
        <v>3.384120851579335E-2</v>
      </c>
    </row>
    <row r="299" spans="1:11" ht="16" customHeight="1" x14ac:dyDescent="0.35">
      <c r="A299" s="23">
        <v>38979</v>
      </c>
      <c r="B299" s="18">
        <v>1317.64</v>
      </c>
      <c r="C299" s="1">
        <f t="shared" si="24"/>
        <v>-2.6794229400989747E-3</v>
      </c>
      <c r="D299" s="1">
        <f t="shared" si="28"/>
        <v>3.7136464057700387E-5</v>
      </c>
      <c r="E299" s="1">
        <f t="shared" si="29"/>
        <v>10.00758889493533</v>
      </c>
      <c r="F299" s="1">
        <v>296</v>
      </c>
      <c r="H299" s="1">
        <f t="shared" si="25"/>
        <v>0.60939694828330393</v>
      </c>
      <c r="J299" s="1">
        <f t="shared" si="26"/>
        <v>7.1793072919286339E-6</v>
      </c>
      <c r="K299" s="1">
        <f t="shared" si="27"/>
        <v>0.19332231740679084</v>
      </c>
    </row>
    <row r="300" spans="1:11" ht="16" customHeight="1" x14ac:dyDescent="0.35">
      <c r="A300" s="23">
        <v>38980</v>
      </c>
      <c r="B300" s="18">
        <v>1325.18</v>
      </c>
      <c r="C300" s="1">
        <f t="shared" si="24"/>
        <v>5.7223520840289938E-3</v>
      </c>
      <c r="D300" s="1">
        <f t="shared" si="28"/>
        <v>3.5743910464072285E-5</v>
      </c>
      <c r="E300" s="1">
        <f t="shared" si="29"/>
        <v>9.3230217714301986</v>
      </c>
      <c r="F300" s="1">
        <v>297</v>
      </c>
      <c r="H300" s="1">
        <f t="shared" si="25"/>
        <v>0.59786211172871861</v>
      </c>
      <c r="J300" s="1">
        <f t="shared" si="26"/>
        <v>3.2745313373590971E-5</v>
      </c>
      <c r="K300" s="1">
        <f t="shared" si="27"/>
        <v>0.91610886857230323</v>
      </c>
    </row>
    <row r="301" spans="1:11" ht="16" customHeight="1" x14ac:dyDescent="0.35">
      <c r="A301" s="23">
        <v>38981</v>
      </c>
      <c r="B301" s="18">
        <v>1318.03</v>
      </c>
      <c r="C301" s="1">
        <f t="shared" si="24"/>
        <v>-5.3954934424003459E-3</v>
      </c>
      <c r="D301" s="1">
        <f t="shared" si="28"/>
        <v>3.6608522193086209E-5</v>
      </c>
      <c r="E301" s="1">
        <f t="shared" si="29"/>
        <v>9.4200225967567359</v>
      </c>
      <c r="F301" s="1">
        <v>298</v>
      </c>
      <c r="H301" s="1">
        <f t="shared" si="25"/>
        <v>0.60504976814379674</v>
      </c>
      <c r="J301" s="1">
        <f t="shared" si="26"/>
        <v>2.9111349486985134E-5</v>
      </c>
      <c r="K301" s="1">
        <f t="shared" si="27"/>
        <v>0.79520690109919345</v>
      </c>
    </row>
    <row r="302" spans="1:11" ht="16" customHeight="1" x14ac:dyDescent="0.35">
      <c r="A302" s="23">
        <v>38982</v>
      </c>
      <c r="B302" s="18">
        <v>1314.78</v>
      </c>
      <c r="C302" s="1">
        <f t="shared" si="24"/>
        <v>-2.4658012336593251E-3</v>
      </c>
      <c r="D302" s="1">
        <f t="shared" si="28"/>
        <v>3.7092376404210281E-5</v>
      </c>
      <c r="E302" s="1">
        <f t="shared" si="29"/>
        <v>10.038179275596086</v>
      </c>
      <c r="F302" s="1">
        <v>299</v>
      </c>
      <c r="H302" s="1">
        <f t="shared" si="25"/>
        <v>0.60903510903896396</v>
      </c>
      <c r="J302" s="1">
        <f t="shared" si="26"/>
        <v>6.0801757239158492E-6</v>
      </c>
      <c r="K302" s="1">
        <f t="shared" si="27"/>
        <v>0.16391982162743557</v>
      </c>
    </row>
    <row r="303" spans="1:11" ht="16" customHeight="1" x14ac:dyDescent="0.35">
      <c r="A303" s="23">
        <v>38985</v>
      </c>
      <c r="B303" s="18">
        <v>1326.37</v>
      </c>
      <c r="C303" s="1">
        <f t="shared" si="24"/>
        <v>8.8151629930482041E-3</v>
      </c>
      <c r="D303" s="1">
        <f t="shared" si="28"/>
        <v>3.5612126904990718E-5</v>
      </c>
      <c r="E303" s="1">
        <f t="shared" si="29"/>
        <v>8.060783963990291</v>
      </c>
      <c r="F303" s="1">
        <v>300</v>
      </c>
      <c r="H303" s="1">
        <f t="shared" si="25"/>
        <v>0.59675897064887695</v>
      </c>
      <c r="J303" s="1">
        <f t="shared" si="26"/>
        <v>7.7707098594006569E-5</v>
      </c>
      <c r="K303" s="1">
        <f t="shared" si="27"/>
        <v>2.1820403707231715</v>
      </c>
    </row>
    <row r="304" spans="1:11" ht="16" customHeight="1" x14ac:dyDescent="0.35">
      <c r="A304" s="23">
        <v>38986</v>
      </c>
      <c r="B304" s="18">
        <v>1336.35</v>
      </c>
      <c r="C304" s="1">
        <f t="shared" si="24"/>
        <v>7.5242956339483091E-3</v>
      </c>
      <c r="D304" s="1">
        <f t="shared" si="28"/>
        <v>4.0238032166895256E-5</v>
      </c>
      <c r="E304" s="1">
        <f t="shared" si="29"/>
        <v>8.7136951143655885</v>
      </c>
      <c r="F304" s="1">
        <v>301</v>
      </c>
      <c r="H304" s="1">
        <f t="shared" si="25"/>
        <v>0.63433455027213559</v>
      </c>
      <c r="J304" s="1">
        <f t="shared" si="26"/>
        <v>5.6615024787053587E-5</v>
      </c>
      <c r="K304" s="1">
        <f t="shared" si="27"/>
        <v>1.4070028214161043</v>
      </c>
    </row>
    <row r="305" spans="1:11" ht="16" customHeight="1" x14ac:dyDescent="0.35">
      <c r="A305" s="23">
        <v>38987</v>
      </c>
      <c r="B305" s="18">
        <v>1336.59</v>
      </c>
      <c r="C305" s="1">
        <f t="shared" si="24"/>
        <v>1.7959366932316316E-4</v>
      </c>
      <c r="D305" s="1">
        <f t="shared" si="28"/>
        <v>4.2689236580674882E-5</v>
      </c>
      <c r="E305" s="1">
        <f t="shared" si="29"/>
        <v>10.060808189433528</v>
      </c>
      <c r="F305" s="1">
        <v>302</v>
      </c>
      <c r="H305" s="1">
        <f t="shared" si="25"/>
        <v>0.65337000681600688</v>
      </c>
      <c r="J305" s="1">
        <f t="shared" si="26"/>
        <v>3.2253886060957675E-8</v>
      </c>
      <c r="K305" s="1">
        <f t="shared" si="27"/>
        <v>7.5555078151851474E-4</v>
      </c>
    </row>
    <row r="306" spans="1:11" ht="16" customHeight="1" x14ac:dyDescent="0.35">
      <c r="A306" s="23">
        <v>38988</v>
      </c>
      <c r="B306" s="18">
        <v>1338.88</v>
      </c>
      <c r="C306" s="1">
        <f t="shared" si="24"/>
        <v>1.7133152275568358E-3</v>
      </c>
      <c r="D306" s="1">
        <f t="shared" si="28"/>
        <v>4.0201573637668403E-5</v>
      </c>
      <c r="E306" s="1">
        <f t="shared" si="29"/>
        <v>10.048586155086603</v>
      </c>
      <c r="F306" s="1">
        <v>303</v>
      </c>
      <c r="H306" s="1">
        <f t="shared" si="25"/>
        <v>0.63404710895696381</v>
      </c>
      <c r="J306" s="1">
        <f t="shared" si="26"/>
        <v>2.935449068978132E-6</v>
      </c>
      <c r="K306" s="1">
        <f t="shared" si="27"/>
        <v>7.3018262803216508E-2</v>
      </c>
    </row>
    <row r="307" spans="1:11" ht="16" customHeight="1" x14ac:dyDescent="0.35">
      <c r="A307" s="23">
        <v>38989</v>
      </c>
      <c r="B307" s="18">
        <v>1335.85</v>
      </c>
      <c r="C307" s="1">
        <f t="shared" si="24"/>
        <v>-2.2630855640536868E-3</v>
      </c>
      <c r="D307" s="1">
        <f t="shared" si="28"/>
        <v>3.8179613671554993E-5</v>
      </c>
      <c r="E307" s="1">
        <f t="shared" si="29"/>
        <v>10.0390651156915</v>
      </c>
      <c r="F307" s="1">
        <v>304</v>
      </c>
      <c r="H307" s="1">
        <f t="shared" si="25"/>
        <v>0.61789654208091338</v>
      </c>
      <c r="J307" s="1">
        <f t="shared" si="26"/>
        <v>5.1215562702281934E-6</v>
      </c>
      <c r="K307" s="1">
        <f t="shared" si="27"/>
        <v>0.13414374263414597</v>
      </c>
    </row>
    <row r="308" spans="1:11" ht="16" customHeight="1" x14ac:dyDescent="0.35">
      <c r="A308" s="23">
        <v>38992</v>
      </c>
      <c r="B308" s="18">
        <v>1331.32</v>
      </c>
      <c r="C308" s="1">
        <f t="shared" si="24"/>
        <v>-3.3910993000710954E-3</v>
      </c>
      <c r="D308" s="1">
        <f t="shared" si="28"/>
        <v>3.6521698310472033E-5</v>
      </c>
      <c r="E308" s="1">
        <f t="shared" si="29"/>
        <v>9.9027348946682654</v>
      </c>
      <c r="F308" s="1">
        <v>305</v>
      </c>
      <c r="H308" s="1">
        <f t="shared" si="25"/>
        <v>0.60433184849445121</v>
      </c>
      <c r="J308" s="1">
        <f t="shared" si="26"/>
        <v>1.1499554462942672E-5</v>
      </c>
      <c r="K308" s="1">
        <f t="shared" si="27"/>
        <v>0.31486910507788057</v>
      </c>
    </row>
    <row r="309" spans="1:11" ht="16" customHeight="1" x14ac:dyDescent="0.35">
      <c r="A309" s="23">
        <v>38993</v>
      </c>
      <c r="B309" s="18">
        <v>1334.11</v>
      </c>
      <c r="C309" s="1">
        <f t="shared" si="24"/>
        <v>2.0956644533244926E-3</v>
      </c>
      <c r="D309" s="1">
        <f t="shared" si="28"/>
        <v>3.5544675646722825E-5</v>
      </c>
      <c r="E309" s="1">
        <f t="shared" si="29"/>
        <v>10.121162733292779</v>
      </c>
      <c r="F309" s="1">
        <v>306</v>
      </c>
      <c r="H309" s="1">
        <f t="shared" si="25"/>
        <v>0.59619355621075631</v>
      </c>
      <c r="J309" s="1">
        <f t="shared" si="26"/>
        <v>4.3918095009278443E-6</v>
      </c>
      <c r="K309" s="1">
        <f t="shared" si="27"/>
        <v>0.12355745047663035</v>
      </c>
    </row>
    <row r="310" spans="1:11" ht="16" customHeight="1" x14ac:dyDescent="0.35">
      <c r="A310" s="23">
        <v>38994</v>
      </c>
      <c r="B310" s="18">
        <v>1350.2</v>
      </c>
      <c r="C310" s="1">
        <f t="shared" si="24"/>
        <v>1.2060474773444579E-2</v>
      </c>
      <c r="D310" s="1">
        <f t="shared" si="28"/>
        <v>3.4062742968863244E-5</v>
      </c>
      <c r="E310" s="1">
        <f t="shared" si="29"/>
        <v>6.0170967603762069</v>
      </c>
      <c r="F310" s="1">
        <v>307</v>
      </c>
      <c r="H310" s="1">
        <f t="shared" si="25"/>
        <v>0.58363295802124848</v>
      </c>
      <c r="J310" s="1">
        <f t="shared" si="26"/>
        <v>1.4545505176089308E-4</v>
      </c>
      <c r="K310" s="1">
        <f t="shared" si="27"/>
        <v>4.2702095921591976</v>
      </c>
    </row>
    <row r="311" spans="1:11" ht="16" customHeight="1" x14ac:dyDescent="0.35">
      <c r="A311" s="23">
        <v>38995</v>
      </c>
      <c r="B311" s="18">
        <v>1353.22</v>
      </c>
      <c r="C311" s="1">
        <f t="shared" si="24"/>
        <v>2.2367056732335816E-3</v>
      </c>
      <c r="D311" s="1">
        <f t="shared" si="28"/>
        <v>4.4477542418032082E-5</v>
      </c>
      <c r="E311" s="1">
        <f t="shared" si="29"/>
        <v>9.9080457495542493</v>
      </c>
      <c r="F311" s="1">
        <v>308</v>
      </c>
      <c r="H311" s="1">
        <f t="shared" si="25"/>
        <v>0.66691485527038663</v>
      </c>
      <c r="J311" s="1">
        <f t="shared" si="26"/>
        <v>5.0028522686752895E-6</v>
      </c>
      <c r="K311" s="1">
        <f t="shared" si="27"/>
        <v>0.1124804113872765</v>
      </c>
    </row>
    <row r="312" spans="1:11" ht="16" customHeight="1" x14ac:dyDescent="0.35">
      <c r="A312" s="23">
        <v>38996</v>
      </c>
      <c r="B312" s="18">
        <v>1349.59</v>
      </c>
      <c r="C312" s="1">
        <f t="shared" si="24"/>
        <v>-2.6824906519265965E-3</v>
      </c>
      <c r="D312" s="1">
        <f t="shared" si="28"/>
        <v>4.2243647760246844E-5</v>
      </c>
      <c r="E312" s="1">
        <f t="shared" si="29"/>
        <v>9.9017172002125271</v>
      </c>
      <c r="F312" s="1">
        <v>309</v>
      </c>
      <c r="H312" s="1">
        <f t="shared" si="25"/>
        <v>0.6499511347805067</v>
      </c>
      <c r="J312" s="1">
        <f t="shared" si="26"/>
        <v>7.1957560976735768E-6</v>
      </c>
      <c r="K312" s="1">
        <f t="shared" si="27"/>
        <v>0.17033936412198533</v>
      </c>
    </row>
    <row r="313" spans="1:11" ht="16" customHeight="1" x14ac:dyDescent="0.35">
      <c r="A313" s="23">
        <v>38999</v>
      </c>
      <c r="B313" s="18">
        <v>1350.66</v>
      </c>
      <c r="C313" s="1">
        <f t="shared" si="24"/>
        <v>7.9283337902634411E-4</v>
      </c>
      <c r="D313" s="1">
        <f t="shared" si="28"/>
        <v>4.0393413938712487E-5</v>
      </c>
      <c r="E313" s="1">
        <f t="shared" si="29"/>
        <v>10.101282241854991</v>
      </c>
      <c r="F313" s="1">
        <v>310</v>
      </c>
      <c r="H313" s="1">
        <f t="shared" si="25"/>
        <v>0.63555813218550272</v>
      </c>
      <c r="J313" s="1">
        <f t="shared" si="26"/>
        <v>6.2858476689833065E-7</v>
      </c>
      <c r="K313" s="1">
        <f t="shared" si="27"/>
        <v>1.556156575059638E-2</v>
      </c>
    </row>
    <row r="314" spans="1:11" ht="16" customHeight="1" x14ac:dyDescent="0.35">
      <c r="A314" s="23">
        <v>39000</v>
      </c>
      <c r="B314" s="18">
        <v>1353.42</v>
      </c>
      <c r="C314" s="1">
        <f t="shared" si="24"/>
        <v>2.0434454266802828E-3</v>
      </c>
      <c r="D314" s="1">
        <f t="shared" si="28"/>
        <v>3.8161836900998537E-5</v>
      </c>
      <c r="E314" s="1">
        <f t="shared" si="29"/>
        <v>10.064254549045275</v>
      </c>
      <c r="F314" s="1">
        <v>311</v>
      </c>
      <c r="H314" s="1">
        <f t="shared" si="25"/>
        <v>0.61775267624672037</v>
      </c>
      <c r="J314" s="1">
        <f t="shared" si="26"/>
        <v>4.1756692118205631E-6</v>
      </c>
      <c r="K314" s="1">
        <f t="shared" si="27"/>
        <v>0.10942002667883377</v>
      </c>
    </row>
    <row r="315" spans="1:11" ht="16" customHeight="1" x14ac:dyDescent="0.35">
      <c r="A315" s="23">
        <v>39001</v>
      </c>
      <c r="B315" s="18">
        <v>1349.95</v>
      </c>
      <c r="C315" s="1">
        <f t="shared" si="24"/>
        <v>-2.5638752198135295E-3</v>
      </c>
      <c r="D315" s="1">
        <f t="shared" si="28"/>
        <v>3.6426640067784581E-5</v>
      </c>
      <c r="E315" s="1">
        <f t="shared" si="29"/>
        <v>10.039752797885855</v>
      </c>
      <c r="F315" s="1">
        <v>312</v>
      </c>
      <c r="H315" s="1">
        <f t="shared" si="25"/>
        <v>0.60354486219157377</v>
      </c>
      <c r="J315" s="1">
        <f t="shared" si="26"/>
        <v>6.5734561427738741E-6</v>
      </c>
      <c r="K315" s="1">
        <f t="shared" si="27"/>
        <v>0.18045738312788789</v>
      </c>
    </row>
    <row r="316" spans="1:11" ht="16" customHeight="1" x14ac:dyDescent="0.35">
      <c r="A316" s="23">
        <v>39002</v>
      </c>
      <c r="B316" s="18">
        <v>1362.83</v>
      </c>
      <c r="C316" s="1">
        <f t="shared" si="24"/>
        <v>9.5410941145967487E-3</v>
      </c>
      <c r="D316" s="1">
        <f t="shared" si="28"/>
        <v>3.5047364917530572E-5</v>
      </c>
      <c r="E316" s="1">
        <f t="shared" si="29"/>
        <v>7.6613972520671307</v>
      </c>
      <c r="F316" s="1">
        <v>313</v>
      </c>
      <c r="H316" s="1">
        <f t="shared" si="25"/>
        <v>0.59200814958521109</v>
      </c>
      <c r="J316" s="1">
        <f t="shared" si="26"/>
        <v>9.1032476903592712E-5</v>
      </c>
      <c r="K316" s="1">
        <f t="shared" si="27"/>
        <v>2.5974128759123509</v>
      </c>
    </row>
    <row r="317" spans="1:11" ht="16" customHeight="1" x14ac:dyDescent="0.35">
      <c r="A317" s="23">
        <v>39003</v>
      </c>
      <c r="B317" s="18">
        <v>1365.62</v>
      </c>
      <c r="C317" s="1">
        <f t="shared" si="24"/>
        <v>2.0472105838585616E-3</v>
      </c>
      <c r="D317" s="1">
        <f t="shared" si="28"/>
        <v>4.0835261519696779E-5</v>
      </c>
      <c r="E317" s="1">
        <f t="shared" si="29"/>
        <v>10.003330965576572</v>
      </c>
      <c r="F317" s="1">
        <v>314</v>
      </c>
      <c r="H317" s="1">
        <f t="shared" si="25"/>
        <v>0.6390247375469652</v>
      </c>
      <c r="J317" s="1">
        <f t="shared" si="26"/>
        <v>4.191071174662513E-6</v>
      </c>
      <c r="K317" s="1">
        <f t="shared" si="27"/>
        <v>0.10263363129536861</v>
      </c>
    </row>
    <row r="318" spans="1:11" ht="16" customHeight="1" x14ac:dyDescent="0.35">
      <c r="A318" s="23">
        <v>39006</v>
      </c>
      <c r="B318" s="18">
        <v>1369.06</v>
      </c>
      <c r="C318" s="1">
        <f t="shared" si="24"/>
        <v>2.5190023579034103E-3</v>
      </c>
      <c r="D318" s="1">
        <f t="shared" si="28"/>
        <v>3.8861052125403867E-5</v>
      </c>
      <c r="E318" s="1">
        <f t="shared" si="29"/>
        <v>9.9922344296235774</v>
      </c>
      <c r="F318" s="1">
        <v>315</v>
      </c>
      <c r="H318" s="1">
        <f t="shared" si="25"/>
        <v>0.62338633386852382</v>
      </c>
      <c r="J318" s="1">
        <f t="shared" si="26"/>
        <v>6.3453728791229407E-6</v>
      </c>
      <c r="K318" s="1">
        <f t="shared" si="27"/>
        <v>0.16328360999199262</v>
      </c>
    </row>
    <row r="319" spans="1:11" ht="16" customHeight="1" x14ac:dyDescent="0.35">
      <c r="A319" s="23">
        <v>39007</v>
      </c>
      <c r="B319" s="18">
        <v>1364.05</v>
      </c>
      <c r="C319" s="1">
        <f t="shared" si="24"/>
        <v>-3.6594451667567463E-3</v>
      </c>
      <c r="D319" s="1">
        <f t="shared" si="28"/>
        <v>3.7243943023512945E-5</v>
      </c>
      <c r="E319" s="1">
        <f t="shared" si="29"/>
        <v>9.8384583628475131</v>
      </c>
      <c r="F319" s="1">
        <v>316</v>
      </c>
      <c r="H319" s="1">
        <f t="shared" si="25"/>
        <v>0.61027815808459784</v>
      </c>
      <c r="J319" s="1">
        <f t="shared" si="26"/>
        <v>1.339153892849931E-5</v>
      </c>
      <c r="K319" s="1">
        <f t="shared" si="27"/>
        <v>0.35956286690818229</v>
      </c>
    </row>
    <row r="320" spans="1:11" ht="16" customHeight="1" x14ac:dyDescent="0.35">
      <c r="A320" s="23">
        <v>39008</v>
      </c>
      <c r="B320" s="18">
        <v>1365.8</v>
      </c>
      <c r="C320" s="1">
        <f t="shared" si="24"/>
        <v>1.2829441736006745E-3</v>
      </c>
      <c r="D320" s="1">
        <f t="shared" si="28"/>
        <v>3.6359778588546007E-5</v>
      </c>
      <c r="E320" s="1">
        <f t="shared" si="29"/>
        <v>10.176779067440192</v>
      </c>
      <c r="F320" s="1">
        <v>317</v>
      </c>
      <c r="H320" s="1">
        <f t="shared" si="25"/>
        <v>0.6029907013258663</v>
      </c>
      <c r="J320" s="1">
        <f t="shared" si="26"/>
        <v>1.6459457525759175E-6</v>
      </c>
      <c r="K320" s="1">
        <f t="shared" si="27"/>
        <v>4.5268310657271729E-2</v>
      </c>
    </row>
    <row r="321" spans="1:11" ht="16" customHeight="1" x14ac:dyDescent="0.35">
      <c r="A321" s="23">
        <v>39009</v>
      </c>
      <c r="B321" s="18">
        <v>1366.96</v>
      </c>
      <c r="C321" s="1">
        <f t="shared" si="24"/>
        <v>8.4931908039250392E-4</v>
      </c>
      <c r="D321" s="1">
        <f t="shared" si="28"/>
        <v>3.457559877071745E-5</v>
      </c>
      <c r="E321" s="1">
        <f t="shared" si="29"/>
        <v>10.251499588617836</v>
      </c>
      <c r="F321" s="1">
        <v>318</v>
      </c>
      <c r="H321" s="1">
        <f t="shared" si="25"/>
        <v>0.58801019354019235</v>
      </c>
      <c r="J321" s="1">
        <f t="shared" si="26"/>
        <v>7.2134290031876853E-7</v>
      </c>
      <c r="K321" s="1">
        <f t="shared" si="27"/>
        <v>2.0862773920481855E-2</v>
      </c>
    </row>
    <row r="322" spans="1:11" ht="16" customHeight="1" x14ac:dyDescent="0.35">
      <c r="A322" s="23">
        <v>39010</v>
      </c>
      <c r="B322" s="18">
        <v>1368.6</v>
      </c>
      <c r="C322" s="1">
        <f t="shared" si="24"/>
        <v>1.1997424942938144E-3</v>
      </c>
      <c r="D322" s="1">
        <f t="shared" si="28"/>
        <v>3.2874683030237679E-5</v>
      </c>
      <c r="E322" s="1">
        <f t="shared" si="29"/>
        <v>10.279023802538637</v>
      </c>
      <c r="F322" s="1">
        <v>319</v>
      </c>
      <c r="H322" s="1">
        <f t="shared" si="25"/>
        <v>0.57336448294464204</v>
      </c>
      <c r="J322" s="1">
        <f t="shared" si="26"/>
        <v>1.4393820526143433E-6</v>
      </c>
      <c r="K322" s="1">
        <f t="shared" si="27"/>
        <v>4.3783906639964239E-2</v>
      </c>
    </row>
    <row r="323" spans="1:11" ht="16" customHeight="1" x14ac:dyDescent="0.35">
      <c r="A323" s="23">
        <v>39013</v>
      </c>
      <c r="B323" s="18">
        <v>1377.02</v>
      </c>
      <c r="C323" s="1">
        <f t="shared" si="24"/>
        <v>6.1522723951483805E-3</v>
      </c>
      <c r="D323" s="1">
        <f t="shared" si="28"/>
        <v>3.1386530319546687E-5</v>
      </c>
      <c r="E323" s="1">
        <f t="shared" si="29"/>
        <v>9.1631858892900517</v>
      </c>
      <c r="F323" s="1">
        <v>320</v>
      </c>
      <c r="H323" s="1">
        <f t="shared" si="25"/>
        <v>0.56023682777506412</v>
      </c>
      <c r="J323" s="1">
        <f t="shared" si="26"/>
        <v>3.7850455624104788E-5</v>
      </c>
      <c r="K323" s="1">
        <f t="shared" si="27"/>
        <v>1.2059458385093476</v>
      </c>
    </row>
    <row r="324" spans="1:11" ht="16" customHeight="1" x14ac:dyDescent="0.35">
      <c r="A324" s="23">
        <v>39014</v>
      </c>
      <c r="B324" s="18">
        <v>1377.38</v>
      </c>
      <c r="C324" s="1">
        <f t="shared" ref="C324:C387" si="30">(B324-B323)/B323</f>
        <v>2.6143411134197568E-4</v>
      </c>
      <c r="D324" s="1">
        <f t="shared" si="28"/>
        <v>3.3068526423096455E-5</v>
      </c>
      <c r="E324" s="1">
        <f t="shared" si="29"/>
        <v>10.314861737940477</v>
      </c>
      <c r="F324" s="1">
        <v>321</v>
      </c>
      <c r="H324" s="1">
        <f t="shared" si="25"/>
        <v>0.57505240129136459</v>
      </c>
      <c r="J324" s="1">
        <f t="shared" si="26"/>
        <v>6.8347794573168539E-8</v>
      </c>
      <c r="K324" s="1">
        <f t="shared" si="27"/>
        <v>2.0668533486702797E-3</v>
      </c>
    </row>
    <row r="325" spans="1:11" ht="16" customHeight="1" x14ac:dyDescent="0.35">
      <c r="A325" s="23">
        <v>39015</v>
      </c>
      <c r="B325" s="18">
        <v>1382.22</v>
      </c>
      <c r="C325" s="1">
        <f t="shared" si="30"/>
        <v>3.5139177278600804E-3</v>
      </c>
      <c r="D325" s="1">
        <f t="shared" si="28"/>
        <v>3.1448617234098266E-5</v>
      </c>
      <c r="E325" s="1">
        <f t="shared" si="29"/>
        <v>9.9745272214021288</v>
      </c>
      <c r="F325" s="1">
        <v>322</v>
      </c>
      <c r="H325" s="1">
        <f t="shared" ref="H325:H388" si="31">SQRT(D325)*100</f>
        <v>0.56079066713077763</v>
      </c>
      <c r="J325" s="1">
        <f t="shared" ref="J325:J388" si="32">C325*C325</f>
        <v>1.2347617798169351E-5</v>
      </c>
      <c r="K325" s="1">
        <f t="shared" ref="K325:K388" si="33">J325/D325</f>
        <v>0.39262832150157007</v>
      </c>
    </row>
    <row r="326" spans="1:11" ht="16" customHeight="1" x14ac:dyDescent="0.35">
      <c r="A326" s="23">
        <v>39016</v>
      </c>
      <c r="B326" s="18">
        <v>1389.08</v>
      </c>
      <c r="C326" s="1">
        <f t="shared" si="30"/>
        <v>4.9630304871872057E-3</v>
      </c>
      <c r="D326" s="1">
        <f t="shared" ref="D326:D389" si="34">C$1283+C$1284*D325+C$1285*C325*C325</f>
        <v>3.0998302835773165E-5</v>
      </c>
      <c r="E326" s="1">
        <f t="shared" ref="E326:E389" si="35">-LN(D326)-C326*C326/D326</f>
        <v>9.5869645471641789</v>
      </c>
      <c r="F326" s="1">
        <v>323</v>
      </c>
      <c r="H326" s="1">
        <f t="shared" si="31"/>
        <v>0.55676119508971855</v>
      </c>
      <c r="J326" s="1">
        <f t="shared" si="32"/>
        <v>2.4631671616749674E-5</v>
      </c>
      <c r="K326" s="1">
        <f t="shared" si="33"/>
        <v>0.79461355504675668</v>
      </c>
    </row>
    <row r="327" spans="1:11" ht="16" customHeight="1" x14ac:dyDescent="0.35">
      <c r="A327" s="23">
        <v>39017</v>
      </c>
      <c r="B327" s="18">
        <v>1377.34</v>
      </c>
      <c r="C327" s="1">
        <f t="shared" si="30"/>
        <v>-8.4516370547412754E-3</v>
      </c>
      <c r="D327" s="1">
        <f t="shared" si="34"/>
        <v>3.1612854799431076E-5</v>
      </c>
      <c r="E327" s="1">
        <f t="shared" si="35"/>
        <v>8.1024175102912661</v>
      </c>
      <c r="F327" s="1">
        <v>324</v>
      </c>
      <c r="H327" s="1">
        <f t="shared" si="31"/>
        <v>0.56225309958621905</v>
      </c>
      <c r="J327" s="1">
        <f t="shared" si="32"/>
        <v>7.1430168905075783E-5</v>
      </c>
      <c r="K327" s="1">
        <f t="shared" si="33"/>
        <v>2.2595292123494422</v>
      </c>
    </row>
    <row r="328" spans="1:11" ht="16" customHeight="1" x14ac:dyDescent="0.35">
      <c r="A328" s="23">
        <v>39020</v>
      </c>
      <c r="B328" s="18">
        <v>1377.93</v>
      </c>
      <c r="C328" s="1">
        <f t="shared" si="30"/>
        <v>4.2836191499567687E-4</v>
      </c>
      <c r="D328" s="1">
        <f t="shared" si="34"/>
        <v>3.6074783886844725E-5</v>
      </c>
      <c r="E328" s="1">
        <f t="shared" si="35"/>
        <v>10.224829956681388</v>
      </c>
      <c r="F328" s="1">
        <v>325</v>
      </c>
      <c r="H328" s="1">
        <f t="shared" si="31"/>
        <v>0.600622875745211</v>
      </c>
      <c r="J328" s="1">
        <f t="shared" si="32"/>
        <v>1.8349393021876349E-7</v>
      </c>
      <c r="K328" s="1">
        <f t="shared" si="33"/>
        <v>5.0864873035504901E-3</v>
      </c>
    </row>
    <row r="329" spans="1:11" ht="16" customHeight="1" x14ac:dyDescent="0.35">
      <c r="A329" s="23">
        <v>39021</v>
      </c>
      <c r="B329" s="18">
        <v>1377.94</v>
      </c>
      <c r="C329" s="1">
        <f t="shared" si="30"/>
        <v>7.2572627056460808E-6</v>
      </c>
      <c r="D329" s="1">
        <f t="shared" si="34"/>
        <v>3.4194263786392006E-5</v>
      </c>
      <c r="E329" s="1">
        <f t="shared" si="35"/>
        <v>10.283451113253006</v>
      </c>
      <c r="F329" s="1">
        <v>326</v>
      </c>
      <c r="H329" s="1">
        <f t="shared" si="31"/>
        <v>0.58475861504036009</v>
      </c>
      <c r="J329" s="1">
        <f t="shared" si="32"/>
        <v>5.2667861978761476E-11</v>
      </c>
      <c r="K329" s="1">
        <f t="shared" si="33"/>
        <v>1.5402543042824992E-6</v>
      </c>
    </row>
    <row r="330" spans="1:11" ht="16" customHeight="1" x14ac:dyDescent="0.35">
      <c r="A330" s="23">
        <v>39022</v>
      </c>
      <c r="B330" s="18">
        <v>1367.81</v>
      </c>
      <c r="C330" s="1">
        <f t="shared" si="30"/>
        <v>-7.3515537686692518E-3</v>
      </c>
      <c r="D330" s="1">
        <f t="shared" si="34"/>
        <v>3.2467474039785608E-5</v>
      </c>
      <c r="E330" s="1">
        <f t="shared" si="35"/>
        <v>8.6706722143068458</v>
      </c>
      <c r="F330" s="1">
        <v>327</v>
      </c>
      <c r="H330" s="1">
        <f t="shared" si="31"/>
        <v>0.56980236959656116</v>
      </c>
      <c r="J330" s="1">
        <f t="shared" si="32"/>
        <v>5.4045342813635079E-5</v>
      </c>
      <c r="K330" s="1">
        <f t="shared" si="33"/>
        <v>1.6645995542310428</v>
      </c>
    </row>
    <row r="331" spans="1:11" ht="16" customHeight="1" x14ac:dyDescent="0.35">
      <c r="A331" s="23">
        <v>39023</v>
      </c>
      <c r="B331" s="18">
        <v>1367.34</v>
      </c>
      <c r="C331" s="1">
        <f t="shared" si="30"/>
        <v>-3.4361497576419775E-4</v>
      </c>
      <c r="D331" s="1">
        <f t="shared" si="34"/>
        <v>3.5402833348396973E-5</v>
      </c>
      <c r="E331" s="1">
        <f t="shared" si="35"/>
        <v>10.245383623780947</v>
      </c>
      <c r="F331" s="1">
        <v>328</v>
      </c>
      <c r="H331" s="1">
        <f t="shared" si="31"/>
        <v>0.59500280124043936</v>
      </c>
      <c r="J331" s="1">
        <f t="shared" si="32"/>
        <v>1.180712515694302E-7</v>
      </c>
      <c r="K331" s="1">
        <f t="shared" si="33"/>
        <v>3.3350791561652347E-3</v>
      </c>
    </row>
    <row r="332" spans="1:11" ht="16" customHeight="1" x14ac:dyDescent="0.35">
      <c r="A332" s="23">
        <v>39024</v>
      </c>
      <c r="B332" s="18">
        <v>1364.3</v>
      </c>
      <c r="C332" s="1">
        <f t="shared" si="30"/>
        <v>-2.2232948644813752E-3</v>
      </c>
      <c r="D332" s="1">
        <f t="shared" si="34"/>
        <v>3.3577254843002394E-5</v>
      </c>
      <c r="E332" s="1">
        <f t="shared" si="35"/>
        <v>10.154447717196321</v>
      </c>
      <c r="F332" s="1">
        <v>329</v>
      </c>
      <c r="H332" s="1">
        <f t="shared" si="31"/>
        <v>0.57945884101463485</v>
      </c>
      <c r="J332" s="1">
        <f t="shared" si="32"/>
        <v>4.9430400544292566E-6</v>
      </c>
      <c r="K332" s="1">
        <f t="shared" si="33"/>
        <v>0.14721394222194439</v>
      </c>
    </row>
    <row r="333" spans="1:11" ht="16" customHeight="1" x14ac:dyDescent="0.35">
      <c r="A333" s="23">
        <v>39027</v>
      </c>
      <c r="B333" s="18">
        <v>1379.78</v>
      </c>
      <c r="C333" s="1">
        <f t="shared" si="30"/>
        <v>1.1346478047350303E-2</v>
      </c>
      <c r="D333" s="1">
        <f t="shared" si="34"/>
        <v>3.2318129137817117E-5</v>
      </c>
      <c r="E333" s="1">
        <f t="shared" si="35"/>
        <v>6.3562802050968079</v>
      </c>
      <c r="F333" s="1">
        <v>330</v>
      </c>
      <c r="H333" s="1">
        <f t="shared" si="31"/>
        <v>0.568490361728474</v>
      </c>
      <c r="J333" s="1">
        <f t="shared" si="32"/>
        <v>1.2874256407900233E-4</v>
      </c>
      <c r="K333" s="1">
        <f t="shared" si="33"/>
        <v>3.9836020064773487</v>
      </c>
    </row>
    <row r="334" spans="1:11" ht="16" customHeight="1" x14ac:dyDescent="0.35">
      <c r="A334" s="23">
        <v>39028</v>
      </c>
      <c r="B334" s="18">
        <v>1382.84</v>
      </c>
      <c r="C334" s="1">
        <f t="shared" si="30"/>
        <v>2.2177448578758539E-3</v>
      </c>
      <c r="D334" s="1">
        <f t="shared" si="34"/>
        <v>4.1496054738960364E-5</v>
      </c>
      <c r="E334" s="1">
        <f t="shared" si="35"/>
        <v>9.9713854578361243</v>
      </c>
      <c r="F334" s="1">
        <v>331</v>
      </c>
      <c r="H334" s="1">
        <f t="shared" si="31"/>
        <v>0.64417431444416007</v>
      </c>
      <c r="J334" s="1">
        <f t="shared" si="32"/>
        <v>4.9183922546347913E-6</v>
      </c>
      <c r="K334" s="1">
        <f t="shared" si="33"/>
        <v>0.11852674394168239</v>
      </c>
    </row>
    <row r="335" spans="1:11" ht="16" customHeight="1" x14ac:dyDescent="0.35">
      <c r="A335" s="23">
        <v>39029</v>
      </c>
      <c r="B335" s="18">
        <v>1385.72</v>
      </c>
      <c r="C335" s="1">
        <f t="shared" si="30"/>
        <v>2.082670446327926E-3</v>
      </c>
      <c r="D335" s="1">
        <f t="shared" si="34"/>
        <v>3.9523103569603713E-5</v>
      </c>
      <c r="E335" s="1">
        <f t="shared" si="35"/>
        <v>10.028878810835341</v>
      </c>
      <c r="F335" s="1">
        <v>332</v>
      </c>
      <c r="H335" s="1">
        <f t="shared" si="31"/>
        <v>0.62867402976108144</v>
      </c>
      <c r="J335" s="1">
        <f t="shared" si="32"/>
        <v>4.3375161880077625E-6</v>
      </c>
      <c r="K335" s="1">
        <f t="shared" si="33"/>
        <v>0.10974634571318544</v>
      </c>
    </row>
    <row r="336" spans="1:11" ht="16" customHeight="1" x14ac:dyDescent="0.35">
      <c r="A336" s="23">
        <v>39030</v>
      </c>
      <c r="B336" s="18">
        <v>1378.33</v>
      </c>
      <c r="C336" s="1">
        <f t="shared" si="30"/>
        <v>-5.3329676991023438E-3</v>
      </c>
      <c r="D336" s="1">
        <f t="shared" si="34"/>
        <v>3.7679047948490491E-5</v>
      </c>
      <c r="E336" s="1">
        <f t="shared" si="35"/>
        <v>9.4315957835561406</v>
      </c>
      <c r="F336" s="1">
        <v>333</v>
      </c>
      <c r="H336" s="1">
        <f t="shared" si="31"/>
        <v>0.6138326152013307</v>
      </c>
      <c r="J336" s="1">
        <f t="shared" si="32"/>
        <v>2.8440544479668948E-5</v>
      </c>
      <c r="K336" s="1">
        <f t="shared" si="33"/>
        <v>0.75481059177898735</v>
      </c>
    </row>
    <row r="337" spans="1:11" ht="16" customHeight="1" x14ac:dyDescent="0.35">
      <c r="A337" s="23">
        <v>39031</v>
      </c>
      <c r="B337" s="18">
        <v>1380.9</v>
      </c>
      <c r="C337" s="1">
        <f t="shared" si="30"/>
        <v>1.8645752468568224E-3</v>
      </c>
      <c r="D337" s="1">
        <f t="shared" si="34"/>
        <v>3.8010739779518938E-5</v>
      </c>
      <c r="E337" s="1">
        <f t="shared" si="35"/>
        <v>10.086177113958104</v>
      </c>
      <c r="F337" s="1">
        <v>334</v>
      </c>
      <c r="H337" s="1">
        <f t="shared" si="31"/>
        <v>0.61652850525761527</v>
      </c>
      <c r="J337" s="1">
        <f t="shared" si="32"/>
        <v>3.4766408511911799E-6</v>
      </c>
      <c r="K337" s="1">
        <f t="shared" si="33"/>
        <v>9.1464698434111355E-2</v>
      </c>
    </row>
    <row r="338" spans="1:11" ht="16" customHeight="1" x14ac:dyDescent="0.35">
      <c r="A338" s="23">
        <v>39034</v>
      </c>
      <c r="B338" s="18">
        <v>1384.42</v>
      </c>
      <c r="C338" s="1">
        <f t="shared" si="30"/>
        <v>2.5490622058077931E-3</v>
      </c>
      <c r="D338" s="1">
        <f t="shared" si="34"/>
        <v>3.6230830797784975E-5</v>
      </c>
      <c r="E338" s="1">
        <f t="shared" si="35"/>
        <v>10.046257888271018</v>
      </c>
      <c r="F338" s="1">
        <v>335</v>
      </c>
      <c r="H338" s="1">
        <f t="shared" si="31"/>
        <v>0.60192051632906629</v>
      </c>
      <c r="J338" s="1">
        <f t="shared" si="32"/>
        <v>6.4977181290776912E-6</v>
      </c>
      <c r="K338" s="1">
        <f t="shared" si="33"/>
        <v>0.1793422338378986</v>
      </c>
    </row>
    <row r="339" spans="1:11" ht="16" customHeight="1" x14ac:dyDescent="0.35">
      <c r="A339" s="23">
        <v>39035</v>
      </c>
      <c r="B339" s="18">
        <v>1393.22</v>
      </c>
      <c r="C339" s="1">
        <f t="shared" si="30"/>
        <v>6.3564525216335752E-3</v>
      </c>
      <c r="D339" s="1">
        <f t="shared" si="34"/>
        <v>3.4862839748277784E-5</v>
      </c>
      <c r="E339" s="1">
        <f t="shared" si="35"/>
        <v>9.1051333076084902</v>
      </c>
      <c r="F339" s="1">
        <v>336</v>
      </c>
      <c r="H339" s="1">
        <f t="shared" si="31"/>
        <v>0.59044762467366896</v>
      </c>
      <c r="J339" s="1">
        <f t="shared" si="32"/>
        <v>4.0404488659781836E-5</v>
      </c>
      <c r="K339" s="1">
        <f t="shared" si="33"/>
        <v>1.1589557520705929</v>
      </c>
    </row>
    <row r="340" spans="1:11" ht="16" customHeight="1" x14ac:dyDescent="0.35">
      <c r="A340" s="23">
        <v>39036</v>
      </c>
      <c r="B340" s="18">
        <v>1396.57</v>
      </c>
      <c r="C340" s="1">
        <f t="shared" si="30"/>
        <v>2.4045018015818815E-3</v>
      </c>
      <c r="D340" s="1">
        <f t="shared" si="34"/>
        <v>3.6445358383695076E-5</v>
      </c>
      <c r="E340" s="1">
        <f t="shared" si="35"/>
        <v>10.061058171115524</v>
      </c>
      <c r="F340" s="1">
        <v>337</v>
      </c>
      <c r="H340" s="1">
        <f t="shared" si="31"/>
        <v>0.60369991207300233</v>
      </c>
      <c r="J340" s="1">
        <f t="shared" si="32"/>
        <v>5.781628913810514E-6</v>
      </c>
      <c r="K340" s="1">
        <f t="shared" si="33"/>
        <v>0.15863827851387241</v>
      </c>
    </row>
    <row r="341" spans="1:11" ht="16" customHeight="1" x14ac:dyDescent="0.35">
      <c r="A341" s="23">
        <v>39037</v>
      </c>
      <c r="B341" s="18">
        <v>1399.76</v>
      </c>
      <c r="C341" s="1">
        <f t="shared" si="30"/>
        <v>2.2841676392877227E-3</v>
      </c>
      <c r="D341" s="1">
        <f t="shared" si="34"/>
        <v>3.499836879322154E-5</v>
      </c>
      <c r="E341" s="1">
        <f t="shared" si="35"/>
        <v>10.111132961229393</v>
      </c>
      <c r="F341" s="1">
        <v>338</v>
      </c>
      <c r="H341" s="1">
        <f t="shared" si="31"/>
        <v>0.59159419193583651</v>
      </c>
      <c r="J341" s="1">
        <f t="shared" si="32"/>
        <v>5.217421804369248E-6</v>
      </c>
      <c r="K341" s="1">
        <f t="shared" si="33"/>
        <v>0.1490761422395136</v>
      </c>
    </row>
    <row r="342" spans="1:11" ht="16" customHeight="1" x14ac:dyDescent="0.35">
      <c r="A342" s="23">
        <v>39038</v>
      </c>
      <c r="B342" s="18">
        <v>1401.2</v>
      </c>
      <c r="C342" s="1">
        <f t="shared" si="30"/>
        <v>1.0287477853346677E-3</v>
      </c>
      <c r="D342" s="1">
        <f t="shared" si="34"/>
        <v>3.3634389500308305E-5</v>
      </c>
      <c r="E342" s="1">
        <f t="shared" si="35"/>
        <v>10.268496043452341</v>
      </c>
      <c r="F342" s="1">
        <v>339</v>
      </c>
      <c r="H342" s="1">
        <f t="shared" si="31"/>
        <v>0.57995163160653584</v>
      </c>
      <c r="J342" s="1">
        <f t="shared" si="32"/>
        <v>1.0583220058309836E-6</v>
      </c>
      <c r="K342" s="1">
        <f t="shared" si="33"/>
        <v>3.146547392576525E-2</v>
      </c>
    </row>
    <row r="343" spans="1:11" ht="16" customHeight="1" x14ac:dyDescent="0.35">
      <c r="A343" s="23">
        <v>39041</v>
      </c>
      <c r="B343" s="18">
        <v>1400.5</v>
      </c>
      <c r="C343" s="1">
        <f t="shared" si="30"/>
        <v>-4.9957179560380059E-4</v>
      </c>
      <c r="D343" s="1">
        <f t="shared" si="34"/>
        <v>3.2046174338371957E-5</v>
      </c>
      <c r="E343" s="1">
        <f t="shared" si="35"/>
        <v>10.340544860313335</v>
      </c>
      <c r="F343" s="1">
        <v>340</v>
      </c>
      <c r="H343" s="1">
        <f t="shared" si="31"/>
        <v>0.56609340517596529</v>
      </c>
      <c r="J343" s="1">
        <f t="shared" si="32"/>
        <v>2.4957197896280552E-7</v>
      </c>
      <c r="K343" s="1">
        <f t="shared" si="33"/>
        <v>7.7878868262901847E-3</v>
      </c>
    </row>
    <row r="344" spans="1:11" ht="16" customHeight="1" x14ac:dyDescent="0.35">
      <c r="A344" s="23">
        <v>39042</v>
      </c>
      <c r="B344" s="18">
        <v>1402.81</v>
      </c>
      <c r="C344" s="1">
        <f t="shared" si="30"/>
        <v>1.6494109246697219E-3</v>
      </c>
      <c r="D344" s="1">
        <f t="shared" si="34"/>
        <v>3.0533270436458845E-5</v>
      </c>
      <c r="E344" s="1">
        <f t="shared" si="35"/>
        <v>10.307592259264135</v>
      </c>
      <c r="F344" s="1">
        <v>341</v>
      </c>
      <c r="H344" s="1">
        <f t="shared" si="31"/>
        <v>0.55256918513846609</v>
      </c>
      <c r="J344" s="1">
        <f t="shared" si="32"/>
        <v>2.7205563984198271E-6</v>
      </c>
      <c r="K344" s="1">
        <f t="shared" si="33"/>
        <v>8.9101375631589527E-2</v>
      </c>
    </row>
    <row r="345" spans="1:11" ht="16" customHeight="1" x14ac:dyDescent="0.35">
      <c r="A345" s="23">
        <v>39043</v>
      </c>
      <c r="B345" s="18">
        <v>1406.09</v>
      </c>
      <c r="C345" s="1">
        <f t="shared" si="30"/>
        <v>2.3381641134579685E-3</v>
      </c>
      <c r="D345" s="1">
        <f t="shared" si="34"/>
        <v>2.9362411811421441E-5</v>
      </c>
      <c r="E345" s="1">
        <f t="shared" si="35"/>
        <v>10.249604395202569</v>
      </c>
      <c r="F345" s="1">
        <v>342</v>
      </c>
      <c r="H345" s="1">
        <f t="shared" si="31"/>
        <v>0.54187094230472854</v>
      </c>
      <c r="J345" s="1">
        <f t="shared" si="32"/>
        <v>5.4670114214626877E-6</v>
      </c>
      <c r="K345" s="1">
        <f t="shared" si="33"/>
        <v>0.18619081622362235</v>
      </c>
    </row>
    <row r="346" spans="1:11" ht="16" customHeight="1" x14ac:dyDescent="0.35">
      <c r="A346" s="23">
        <v>39045</v>
      </c>
      <c r="B346" s="18">
        <v>1400.95</v>
      </c>
      <c r="C346" s="1">
        <f t="shared" si="30"/>
        <v>-3.6555270288529704E-3</v>
      </c>
      <c r="D346" s="1">
        <f t="shared" si="34"/>
        <v>2.8525826226194302E-5</v>
      </c>
      <c r="E346" s="1">
        <f t="shared" si="35"/>
        <v>9.9962522904875222</v>
      </c>
      <c r="F346" s="1">
        <v>343</v>
      </c>
      <c r="H346" s="1">
        <f t="shared" si="31"/>
        <v>0.53409574259859349</v>
      </c>
      <c r="J346" s="1">
        <f t="shared" si="32"/>
        <v>1.3362877858674625E-5</v>
      </c>
      <c r="K346" s="1">
        <f t="shared" si="33"/>
        <v>0.46844840716318836</v>
      </c>
    </row>
    <row r="347" spans="1:11" ht="16" customHeight="1" x14ac:dyDescent="0.35">
      <c r="A347" s="23">
        <v>39048</v>
      </c>
      <c r="B347" s="18">
        <v>1381.96</v>
      </c>
      <c r="C347" s="1">
        <f t="shared" si="30"/>
        <v>-1.3555087619115606E-2</v>
      </c>
      <c r="D347" s="1">
        <f t="shared" si="34"/>
        <v>2.8422887187839269E-5</v>
      </c>
      <c r="E347" s="1">
        <f t="shared" si="35"/>
        <v>4.0037931175024113</v>
      </c>
      <c r="F347" s="1">
        <v>344</v>
      </c>
      <c r="H347" s="1">
        <f t="shared" si="31"/>
        <v>0.53313119574678114</v>
      </c>
      <c r="J347" s="1">
        <f t="shared" si="32"/>
        <v>1.8374040036190121E-4</v>
      </c>
      <c r="K347" s="1">
        <f t="shared" si="33"/>
        <v>6.4645227329514405</v>
      </c>
    </row>
    <row r="348" spans="1:11" ht="16" customHeight="1" x14ac:dyDescent="0.35">
      <c r="A348" s="23">
        <v>39049</v>
      </c>
      <c r="B348" s="18">
        <v>1386.72</v>
      </c>
      <c r="C348" s="1">
        <f t="shared" si="30"/>
        <v>3.4443833396046127E-3</v>
      </c>
      <c r="D348" s="1">
        <f t="shared" si="34"/>
        <v>4.2537304703559824E-5</v>
      </c>
      <c r="E348" s="1">
        <f t="shared" si="35"/>
        <v>9.7862262339880637</v>
      </c>
      <c r="F348" s="1">
        <v>345</v>
      </c>
      <c r="H348" s="1">
        <f t="shared" si="31"/>
        <v>0.65220629177860456</v>
      </c>
      <c r="J348" s="1">
        <f t="shared" si="32"/>
        <v>1.1863776590145826E-5</v>
      </c>
      <c r="K348" s="1">
        <f t="shared" si="33"/>
        <v>0.27890287531906038</v>
      </c>
    </row>
    <row r="349" spans="1:11" ht="16" customHeight="1" x14ac:dyDescent="0.35">
      <c r="A349" s="23">
        <v>39050</v>
      </c>
      <c r="B349" s="18">
        <v>1399.48</v>
      </c>
      <c r="C349" s="1">
        <f t="shared" si="30"/>
        <v>9.2015691704165157E-3</v>
      </c>
      <c r="D349" s="1">
        <f t="shared" si="34"/>
        <v>4.1049951009059371E-5</v>
      </c>
      <c r="E349" s="1">
        <f t="shared" si="35"/>
        <v>8.0381392773690177</v>
      </c>
      <c r="F349" s="1">
        <v>346</v>
      </c>
      <c r="H349" s="1">
        <f t="shared" si="31"/>
        <v>0.6407023568636171</v>
      </c>
      <c r="J349" s="1">
        <f t="shared" si="32"/>
        <v>8.4668875197959687E-5</v>
      </c>
      <c r="K349" s="1">
        <f t="shared" si="33"/>
        <v>2.0625816381431004</v>
      </c>
    </row>
    <row r="350" spans="1:11" ht="16" customHeight="1" x14ac:dyDescent="0.35">
      <c r="A350" s="23">
        <v>39051</v>
      </c>
      <c r="B350" s="18">
        <v>1400.63</v>
      </c>
      <c r="C350" s="1">
        <f t="shared" si="30"/>
        <v>8.217337868351752E-4</v>
      </c>
      <c r="D350" s="1">
        <f t="shared" si="34"/>
        <v>4.5767640930504549E-5</v>
      </c>
      <c r="E350" s="1">
        <f t="shared" si="35"/>
        <v>9.9771794509202536</v>
      </c>
      <c r="F350" s="1">
        <v>347</v>
      </c>
      <c r="H350" s="1">
        <f t="shared" si="31"/>
        <v>0.67651785586564195</v>
      </c>
      <c r="J350" s="1">
        <f t="shared" si="32"/>
        <v>6.752464164264771E-7</v>
      </c>
      <c r="K350" s="1">
        <f t="shared" si="33"/>
        <v>1.4753795535404561E-2</v>
      </c>
    </row>
    <row r="351" spans="1:11" ht="16" customHeight="1" x14ac:dyDescent="0.35">
      <c r="A351" s="23">
        <v>39052</v>
      </c>
      <c r="B351" s="18">
        <v>1396.71</v>
      </c>
      <c r="C351" s="1">
        <f t="shared" si="30"/>
        <v>-2.7987405667450165E-3</v>
      </c>
      <c r="D351" s="1">
        <f t="shared" si="34"/>
        <v>4.3056900365816499E-5</v>
      </c>
      <c r="E351" s="1">
        <f t="shared" si="35"/>
        <v>9.8710671830197079</v>
      </c>
      <c r="F351" s="1">
        <v>348</v>
      </c>
      <c r="H351" s="1">
        <f t="shared" si="31"/>
        <v>0.65617757021873657</v>
      </c>
      <c r="J351" s="1">
        <f t="shared" si="32"/>
        <v>7.8329487599442151E-6</v>
      </c>
      <c r="K351" s="1">
        <f t="shared" si="33"/>
        <v>0.18192086967233032</v>
      </c>
    </row>
    <row r="352" spans="1:11" ht="16" customHeight="1" x14ac:dyDescent="0.35">
      <c r="A352" s="23">
        <v>39055</v>
      </c>
      <c r="B352" s="18">
        <v>1409.12</v>
      </c>
      <c r="C352" s="1">
        <f t="shared" si="30"/>
        <v>8.8851658540426096E-3</v>
      </c>
      <c r="D352" s="1">
        <f t="shared" si="34"/>
        <v>4.1186705195354987E-5</v>
      </c>
      <c r="E352" s="1">
        <f t="shared" si="35"/>
        <v>8.1806072865004964</v>
      </c>
      <c r="F352" s="1">
        <v>349</v>
      </c>
      <c r="H352" s="1">
        <f t="shared" si="31"/>
        <v>0.64176869038116047</v>
      </c>
      <c r="J352" s="1">
        <f t="shared" si="32"/>
        <v>7.8946172253844732E-5</v>
      </c>
      <c r="K352" s="1">
        <f t="shared" si="33"/>
        <v>1.9167877566168667</v>
      </c>
    </row>
    <row r="353" spans="1:11" ht="16" customHeight="1" x14ac:dyDescent="0.35">
      <c r="A353" s="23">
        <v>39056</v>
      </c>
      <c r="B353" s="18">
        <v>1414.76</v>
      </c>
      <c r="C353" s="1">
        <f t="shared" si="30"/>
        <v>4.0024980129443203E-3</v>
      </c>
      <c r="D353" s="1">
        <f t="shared" si="34"/>
        <v>4.5414876133557511E-5</v>
      </c>
      <c r="E353" s="1">
        <f t="shared" si="35"/>
        <v>9.6469231991834548</v>
      </c>
      <c r="F353" s="1">
        <v>350</v>
      </c>
      <c r="H353" s="1">
        <f t="shared" si="31"/>
        <v>0.67390560268896349</v>
      </c>
      <c r="J353" s="1">
        <f t="shared" si="32"/>
        <v>1.6019990343623233E-5</v>
      </c>
      <c r="K353" s="1">
        <f t="shared" si="33"/>
        <v>0.35274763926496544</v>
      </c>
    </row>
    <row r="354" spans="1:11" ht="16" customHeight="1" x14ac:dyDescent="0.35">
      <c r="A354" s="23">
        <v>39057</v>
      </c>
      <c r="B354" s="18">
        <v>1412.9</v>
      </c>
      <c r="C354" s="1">
        <f t="shared" si="30"/>
        <v>-1.3147106222962904E-3</v>
      </c>
      <c r="D354" s="1">
        <f t="shared" si="34"/>
        <v>4.4015470564258286E-5</v>
      </c>
      <c r="E354" s="1">
        <f t="shared" si="35"/>
        <v>9.9916999162113616</v>
      </c>
      <c r="F354" s="1">
        <v>351</v>
      </c>
      <c r="H354" s="1">
        <f t="shared" si="31"/>
        <v>0.66344156158819512</v>
      </c>
      <c r="J354" s="1">
        <f t="shared" si="32"/>
        <v>1.7284640203786993E-6</v>
      </c>
      <c r="K354" s="1">
        <f t="shared" si="33"/>
        <v>3.9269465899616156E-2</v>
      </c>
    </row>
    <row r="355" spans="1:11" ht="16" customHeight="1" x14ac:dyDescent="0.35">
      <c r="A355" s="23">
        <v>39058</v>
      </c>
      <c r="B355" s="18">
        <v>1407.29</v>
      </c>
      <c r="C355" s="1">
        <f t="shared" si="30"/>
        <v>-3.970557010404223E-3</v>
      </c>
      <c r="D355" s="1">
        <f t="shared" si="34"/>
        <v>4.155005114369197E-5</v>
      </c>
      <c r="E355" s="1">
        <f t="shared" si="35"/>
        <v>9.7091821170215287</v>
      </c>
      <c r="F355" s="1">
        <v>352</v>
      </c>
      <c r="H355" s="1">
        <f t="shared" si="31"/>
        <v>0.64459329149233291</v>
      </c>
      <c r="J355" s="1">
        <f t="shared" si="32"/>
        <v>1.576532297287012E-5</v>
      </c>
      <c r="K355" s="1">
        <f t="shared" si="33"/>
        <v>0.37942968874693128</v>
      </c>
    </row>
    <row r="356" spans="1:11" ht="16" customHeight="1" x14ac:dyDescent="0.35">
      <c r="A356" s="23">
        <v>39059</v>
      </c>
      <c r="B356" s="18">
        <v>1409.84</v>
      </c>
      <c r="C356" s="1">
        <f t="shared" si="30"/>
        <v>1.8119932636485405E-3</v>
      </c>
      <c r="D356" s="1">
        <f t="shared" si="34"/>
        <v>4.0476792663903553E-5</v>
      </c>
      <c r="E356" s="1">
        <f t="shared" si="35"/>
        <v>10.033665668090318</v>
      </c>
      <c r="F356" s="1">
        <v>353</v>
      </c>
      <c r="H356" s="1">
        <f t="shared" si="31"/>
        <v>0.63621374288758925</v>
      </c>
      <c r="J356" s="1">
        <f t="shared" si="32"/>
        <v>3.2833195875076891E-6</v>
      </c>
      <c r="K356" s="1">
        <f t="shared" si="33"/>
        <v>8.1116100644893538E-2</v>
      </c>
    </row>
    <row r="357" spans="1:11" ht="16" customHeight="1" x14ac:dyDescent="0.35">
      <c r="A357" s="23">
        <v>39062</v>
      </c>
      <c r="B357" s="18">
        <v>1413.04</v>
      </c>
      <c r="C357" s="1">
        <f t="shared" si="30"/>
        <v>2.2697611076434531E-3</v>
      </c>
      <c r="D357" s="1">
        <f t="shared" si="34"/>
        <v>3.8459104608895635E-5</v>
      </c>
      <c r="E357" s="1">
        <f t="shared" si="35"/>
        <v>10.031959419806574</v>
      </c>
      <c r="F357" s="1">
        <v>354</v>
      </c>
      <c r="H357" s="1">
        <f t="shared" si="31"/>
        <v>0.6201540502882783</v>
      </c>
      <c r="J357" s="1">
        <f t="shared" si="32"/>
        <v>5.1518154857708353E-6</v>
      </c>
      <c r="K357" s="1">
        <f t="shared" si="33"/>
        <v>0.13395567936803227</v>
      </c>
    </row>
    <row r="358" spans="1:11" ht="16" customHeight="1" x14ac:dyDescent="0.35">
      <c r="A358" s="23">
        <v>39063</v>
      </c>
      <c r="B358" s="18">
        <v>1411.56</v>
      </c>
      <c r="C358" s="1">
        <f t="shared" si="30"/>
        <v>-1.0473871935684895E-3</v>
      </c>
      <c r="D358" s="1">
        <f t="shared" si="34"/>
        <v>3.6778590976673257E-5</v>
      </c>
      <c r="E358" s="1">
        <f t="shared" si="35"/>
        <v>10.180766971990192</v>
      </c>
      <c r="F358" s="1">
        <v>355</v>
      </c>
      <c r="H358" s="1">
        <f t="shared" si="31"/>
        <v>0.60645355120300237</v>
      </c>
      <c r="J358" s="1">
        <f t="shared" si="32"/>
        <v>1.0970199332512764E-6</v>
      </c>
      <c r="K358" s="1">
        <f t="shared" si="33"/>
        <v>2.9827677029472362E-2</v>
      </c>
    </row>
    <row r="359" spans="1:11" ht="16" customHeight="1" x14ac:dyDescent="0.35">
      <c r="A359" s="23">
        <v>39064</v>
      </c>
      <c r="B359" s="18">
        <v>1413.21</v>
      </c>
      <c r="C359" s="1">
        <f t="shared" si="30"/>
        <v>1.1689194933265968E-3</v>
      </c>
      <c r="D359" s="1">
        <f t="shared" si="34"/>
        <v>3.4910990841642827E-5</v>
      </c>
      <c r="E359" s="1">
        <f t="shared" si="35"/>
        <v>10.223570097656539</v>
      </c>
      <c r="F359" s="1">
        <v>356</v>
      </c>
      <c r="H359" s="1">
        <f t="shared" si="31"/>
        <v>0.59085523473726476</v>
      </c>
      <c r="J359" s="1">
        <f t="shared" si="32"/>
        <v>1.3663727818789079E-6</v>
      </c>
      <c r="K359" s="1">
        <f t="shared" si="33"/>
        <v>3.9138756848145925E-2</v>
      </c>
    </row>
    <row r="360" spans="1:11" ht="16" customHeight="1" x14ac:dyDescent="0.35">
      <c r="A360" s="23">
        <v>39065</v>
      </c>
      <c r="B360" s="18">
        <v>1425.49</v>
      </c>
      <c r="C360" s="1">
        <f t="shared" si="30"/>
        <v>8.6894375216705032E-3</v>
      </c>
      <c r="D360" s="1">
        <f t="shared" si="34"/>
        <v>3.3233719125575222E-5</v>
      </c>
      <c r="E360" s="1">
        <f t="shared" si="35"/>
        <v>8.0399661850808144</v>
      </c>
      <c r="F360" s="1">
        <v>357</v>
      </c>
      <c r="H360" s="1">
        <f t="shared" si="31"/>
        <v>0.57648693936268169</v>
      </c>
      <c r="J360" s="1">
        <f t="shared" si="32"/>
        <v>7.5506324443015211E-5</v>
      </c>
      <c r="K360" s="1">
        <f t="shared" si="33"/>
        <v>2.2719793760581202</v>
      </c>
    </row>
    <row r="361" spans="1:11" ht="16" customHeight="1" x14ac:dyDescent="0.35">
      <c r="A361" s="23">
        <v>39066</v>
      </c>
      <c r="B361" s="18">
        <v>1427.09</v>
      </c>
      <c r="C361" s="1">
        <f t="shared" si="30"/>
        <v>1.122421062231169E-3</v>
      </c>
      <c r="D361" s="1">
        <f t="shared" si="34"/>
        <v>3.7889877458227838E-5</v>
      </c>
      <c r="E361" s="1">
        <f t="shared" si="35"/>
        <v>10.147576814763974</v>
      </c>
      <c r="F361" s="1">
        <v>358</v>
      </c>
      <c r="H361" s="1">
        <f t="shared" si="31"/>
        <v>0.61554754047293403</v>
      </c>
      <c r="J361" s="1">
        <f t="shared" si="32"/>
        <v>1.2598290409401457E-6</v>
      </c>
      <c r="K361" s="1">
        <f t="shared" si="33"/>
        <v>3.3249752320499315E-2</v>
      </c>
    </row>
    <row r="362" spans="1:11" ht="16" customHeight="1" x14ac:dyDescent="0.35">
      <c r="A362" s="23">
        <v>39069</v>
      </c>
      <c r="B362" s="18">
        <v>1422.48</v>
      </c>
      <c r="C362" s="1">
        <f t="shared" si="30"/>
        <v>-3.2303498728180426E-3</v>
      </c>
      <c r="D362" s="1">
        <f t="shared" si="34"/>
        <v>3.5935967881939669E-5</v>
      </c>
      <c r="E362" s="1">
        <f t="shared" si="35"/>
        <v>9.9433898154153297</v>
      </c>
      <c r="F362" s="1">
        <v>359</v>
      </c>
      <c r="H362" s="1">
        <f t="shared" si="31"/>
        <v>0.59946616152990373</v>
      </c>
      <c r="J362" s="1">
        <f t="shared" si="32"/>
        <v>1.0435160300815544E-5</v>
      </c>
      <c r="K362" s="1">
        <f t="shared" si="33"/>
        <v>0.29038205775055637</v>
      </c>
    </row>
    <row r="363" spans="1:11" ht="16" customHeight="1" x14ac:dyDescent="0.35">
      <c r="A363" s="23">
        <v>39070</v>
      </c>
      <c r="B363" s="18">
        <v>1425.55</v>
      </c>
      <c r="C363" s="1">
        <f t="shared" si="30"/>
        <v>2.1582025757830945E-3</v>
      </c>
      <c r="D363" s="1">
        <f t="shared" si="34"/>
        <v>3.4922830919137968E-5</v>
      </c>
      <c r="E363" s="1">
        <f t="shared" si="35"/>
        <v>10.128994595944688</v>
      </c>
      <c r="F363" s="1">
        <v>360</v>
      </c>
      <c r="H363" s="1">
        <f t="shared" si="31"/>
        <v>0.59095542064641371</v>
      </c>
      <c r="J363" s="1">
        <f t="shared" si="32"/>
        <v>4.6578383581167839E-6</v>
      </c>
      <c r="K363" s="1">
        <f t="shared" si="33"/>
        <v>0.13337516563023688</v>
      </c>
    </row>
    <row r="364" spans="1:11" ht="16" customHeight="1" x14ac:dyDescent="0.35">
      <c r="A364" s="23">
        <v>39071</v>
      </c>
      <c r="B364" s="18">
        <v>1423.53</v>
      </c>
      <c r="C364" s="1">
        <f t="shared" si="30"/>
        <v>-1.4169969485461624E-3</v>
      </c>
      <c r="D364" s="1">
        <f t="shared" si="34"/>
        <v>3.3518976517786487E-5</v>
      </c>
      <c r="E364" s="1">
        <f t="shared" si="35"/>
        <v>10.243496022093995</v>
      </c>
      <c r="F364" s="1">
        <v>361</v>
      </c>
      <c r="H364" s="1">
        <f t="shared" si="31"/>
        <v>0.57895575407613387</v>
      </c>
      <c r="J364" s="1">
        <f t="shared" si="32"/>
        <v>2.0078803521891358E-6</v>
      </c>
      <c r="K364" s="1">
        <f t="shared" si="33"/>
        <v>5.9902794201477948E-2</v>
      </c>
    </row>
    <row r="365" spans="1:11" ht="16" customHeight="1" x14ac:dyDescent="0.35">
      <c r="A365" s="23">
        <v>39072</v>
      </c>
      <c r="B365" s="18">
        <v>1418.3</v>
      </c>
      <c r="C365" s="1">
        <f t="shared" si="30"/>
        <v>-3.6739654239812424E-3</v>
      </c>
      <c r="D365" s="1">
        <f t="shared" si="34"/>
        <v>3.2020320554675647E-5</v>
      </c>
      <c r="E365" s="1">
        <f t="shared" si="35"/>
        <v>9.9275943425474615</v>
      </c>
      <c r="F365" s="1">
        <v>362</v>
      </c>
      <c r="H365" s="1">
        <f t="shared" si="31"/>
        <v>0.56586500646952587</v>
      </c>
      <c r="J365" s="1">
        <f t="shared" si="32"/>
        <v>1.3498021936609671E-5</v>
      </c>
      <c r="K365" s="1">
        <f t="shared" si="33"/>
        <v>0.42154549682166353</v>
      </c>
    </row>
    <row r="366" spans="1:11" ht="16" customHeight="1" x14ac:dyDescent="0.35">
      <c r="A366" s="23">
        <v>39073</v>
      </c>
      <c r="B366" s="18">
        <v>1410.76</v>
      </c>
      <c r="C366" s="1">
        <f t="shared" si="30"/>
        <v>-5.3162236480293057E-3</v>
      </c>
      <c r="D366" s="1">
        <f t="shared" si="34"/>
        <v>3.1614553796691548E-5</v>
      </c>
      <c r="E366" s="1">
        <f t="shared" si="35"/>
        <v>9.4679302168079147</v>
      </c>
      <c r="F366" s="1">
        <v>363</v>
      </c>
      <c r="H366" s="1">
        <f t="shared" si="31"/>
        <v>0.56226820821287371</v>
      </c>
      <c r="J366" s="1">
        <f t="shared" si="32"/>
        <v>2.8262233875866019E-5</v>
      </c>
      <c r="K366" s="1">
        <f t="shared" si="33"/>
        <v>0.89396276340372238</v>
      </c>
    </row>
    <row r="367" spans="1:11" ht="16" customHeight="1" x14ac:dyDescent="0.35">
      <c r="A367" s="23">
        <v>39077</v>
      </c>
      <c r="B367" s="18">
        <v>1416.9</v>
      </c>
      <c r="C367" s="1">
        <f t="shared" si="30"/>
        <v>4.3522640278999261E-3</v>
      </c>
      <c r="D367" s="1">
        <f t="shared" si="34"/>
        <v>3.2476474378712478E-5</v>
      </c>
      <c r="E367" s="1">
        <f t="shared" si="35"/>
        <v>9.7517354051424352</v>
      </c>
      <c r="F367" s="1">
        <v>364</v>
      </c>
      <c r="H367" s="1">
        <f t="shared" si="31"/>
        <v>0.56988134184856831</v>
      </c>
      <c r="J367" s="1">
        <f t="shared" si="32"/>
        <v>1.8942202168551688E-5</v>
      </c>
      <c r="K367" s="1">
        <f t="shared" si="33"/>
        <v>0.58325919087349676</v>
      </c>
    </row>
    <row r="368" spans="1:11" ht="16" customHeight="1" x14ac:dyDescent="0.35">
      <c r="A368" s="23">
        <v>39078</v>
      </c>
      <c r="B368" s="18">
        <v>1426.84</v>
      </c>
      <c r="C368" s="1">
        <f t="shared" si="30"/>
        <v>7.0153151245675961E-3</v>
      </c>
      <c r="D368" s="1">
        <f t="shared" si="34"/>
        <v>3.2483707376822713E-5</v>
      </c>
      <c r="E368" s="1">
        <f t="shared" si="35"/>
        <v>8.8197155815397092</v>
      </c>
      <c r="F368" s="1">
        <v>365</v>
      </c>
      <c r="H368" s="1">
        <f t="shared" si="31"/>
        <v>0.56994479887812566</v>
      </c>
      <c r="J368" s="1">
        <f t="shared" si="32"/>
        <v>4.9214646296986869E-5</v>
      </c>
      <c r="K368" s="1">
        <f t="shared" si="33"/>
        <v>1.5150563242698636</v>
      </c>
    </row>
    <row r="369" spans="1:11" ht="16" customHeight="1" x14ac:dyDescent="0.35">
      <c r="A369" s="23">
        <v>39079</v>
      </c>
      <c r="B369" s="18">
        <v>1424.73</v>
      </c>
      <c r="C369" s="1">
        <f t="shared" si="30"/>
        <v>-1.4787922962630007E-3</v>
      </c>
      <c r="D369" s="1">
        <f t="shared" si="34"/>
        <v>3.5014766650907336E-5</v>
      </c>
      <c r="E369" s="1">
        <f t="shared" si="35"/>
        <v>10.197286269340102</v>
      </c>
      <c r="F369" s="1">
        <v>366</v>
      </c>
      <c r="H369" s="1">
        <f t="shared" si="31"/>
        <v>0.59173276612764425</v>
      </c>
      <c r="J369" s="1">
        <f t="shared" si="32"/>
        <v>2.1868266554867985E-6</v>
      </c>
      <c r="K369" s="1">
        <f t="shared" si="33"/>
        <v>6.2454411799717974E-2</v>
      </c>
    </row>
    <row r="370" spans="1:11" ht="16" customHeight="1" x14ac:dyDescent="0.35">
      <c r="A370" s="23">
        <v>39080</v>
      </c>
      <c r="B370" s="18">
        <v>1418.3</v>
      </c>
      <c r="C370" s="1">
        <f t="shared" si="30"/>
        <v>-4.5131358222260101E-3</v>
      </c>
      <c r="D370" s="1">
        <f t="shared" si="34"/>
        <v>3.3396586395348284E-5</v>
      </c>
      <c r="E370" s="1">
        <f t="shared" si="35"/>
        <v>9.6971623493134498</v>
      </c>
      <c r="F370" s="1">
        <v>367</v>
      </c>
      <c r="H370" s="1">
        <f t="shared" si="31"/>
        <v>0.57789779715230172</v>
      </c>
      <c r="J370" s="1">
        <f t="shared" si="32"/>
        <v>2.0368394949859643E-5</v>
      </c>
      <c r="K370" s="1">
        <f t="shared" si="33"/>
        <v>0.60989451762341496</v>
      </c>
    </row>
    <row r="371" spans="1:11" ht="16" customHeight="1" x14ac:dyDescent="0.35">
      <c r="A371" s="23">
        <v>39085</v>
      </c>
      <c r="B371" s="18">
        <v>1416.6</v>
      </c>
      <c r="C371" s="1">
        <f t="shared" si="30"/>
        <v>-1.1986180638793242E-3</v>
      </c>
      <c r="D371" s="1">
        <f t="shared" si="34"/>
        <v>3.3440049351771799E-5</v>
      </c>
      <c r="E371" s="1">
        <f t="shared" si="35"/>
        <v>10.26279328127611</v>
      </c>
      <c r="F371" s="1">
        <v>368</v>
      </c>
      <c r="H371" s="1">
        <f t="shared" si="31"/>
        <v>0.57827371850856057</v>
      </c>
      <c r="J371" s="1">
        <f t="shared" si="32"/>
        <v>1.4366852630578197E-6</v>
      </c>
      <c r="K371" s="1">
        <f t="shared" si="33"/>
        <v>4.2963012642255501E-2</v>
      </c>
    </row>
    <row r="372" spans="1:11" ht="16" customHeight="1" x14ac:dyDescent="0.35">
      <c r="A372" s="23">
        <v>39086</v>
      </c>
      <c r="B372" s="18">
        <v>1418.34</v>
      </c>
      <c r="C372" s="1">
        <f t="shared" si="30"/>
        <v>1.2282930961457074E-3</v>
      </c>
      <c r="D372" s="1">
        <f t="shared" si="34"/>
        <v>3.1900854605021627E-5</v>
      </c>
      <c r="E372" s="1">
        <f t="shared" si="35"/>
        <v>10.30558423136069</v>
      </c>
      <c r="F372" s="1">
        <v>369</v>
      </c>
      <c r="H372" s="1">
        <f t="shared" si="31"/>
        <v>0.56480841535003379</v>
      </c>
      <c r="J372" s="1">
        <f t="shared" si="32"/>
        <v>1.508703930039208E-6</v>
      </c>
      <c r="K372" s="1">
        <f t="shared" si="33"/>
        <v>4.7293527045564401E-2</v>
      </c>
    </row>
    <row r="373" spans="1:11" ht="16" customHeight="1" x14ac:dyDescent="0.35">
      <c r="A373" s="23">
        <v>39087</v>
      </c>
      <c r="B373" s="18">
        <v>1409.71</v>
      </c>
      <c r="C373" s="1">
        <f t="shared" si="30"/>
        <v>-6.0845777458154475E-3</v>
      </c>
      <c r="D373" s="1">
        <f t="shared" si="34"/>
        <v>3.0506013956326365E-5</v>
      </c>
      <c r="E373" s="1">
        <f t="shared" si="35"/>
        <v>9.1839871145682785</v>
      </c>
      <c r="F373" s="1">
        <v>370</v>
      </c>
      <c r="H373" s="1">
        <f t="shared" si="31"/>
        <v>0.55232249597790573</v>
      </c>
      <c r="J373" s="1">
        <f t="shared" si="32"/>
        <v>3.7022086344872589E-5</v>
      </c>
      <c r="K373" s="1">
        <f t="shared" si="33"/>
        <v>1.2135996003238867</v>
      </c>
    </row>
    <row r="374" spans="1:11" ht="16" customHeight="1" x14ac:dyDescent="0.35">
      <c r="A374" s="23">
        <v>39090</v>
      </c>
      <c r="B374" s="18">
        <v>1412.84</v>
      </c>
      <c r="C374" s="1">
        <f t="shared" si="30"/>
        <v>2.2203148165224631E-3</v>
      </c>
      <c r="D374" s="1">
        <f t="shared" si="34"/>
        <v>3.2198074735877974E-5</v>
      </c>
      <c r="E374" s="1">
        <f t="shared" si="35"/>
        <v>10.190495430350934</v>
      </c>
      <c r="F374" s="1">
        <v>371</v>
      </c>
      <c r="H374" s="1">
        <f t="shared" si="31"/>
        <v>0.56743347394983645</v>
      </c>
      <c r="J374" s="1">
        <f t="shared" si="32"/>
        <v>4.9297978844691785E-6</v>
      </c>
      <c r="K374" s="1">
        <f t="shared" si="33"/>
        <v>0.15310846766176231</v>
      </c>
    </row>
    <row r="375" spans="1:11" ht="16" customHeight="1" x14ac:dyDescent="0.35">
      <c r="A375" s="23">
        <v>39091</v>
      </c>
      <c r="B375" s="18">
        <v>1412.11</v>
      </c>
      <c r="C375" s="1">
        <f t="shared" si="30"/>
        <v>-5.1668978794486157E-4</v>
      </c>
      <c r="D375" s="1">
        <f t="shared" si="34"/>
        <v>3.1061810378483359E-5</v>
      </c>
      <c r="E375" s="1">
        <f t="shared" si="35"/>
        <v>10.370936710528655</v>
      </c>
      <c r="F375" s="1">
        <v>372</v>
      </c>
      <c r="H375" s="1">
        <f t="shared" si="31"/>
        <v>0.55733123345532465</v>
      </c>
      <c r="J375" s="1">
        <f t="shared" si="32"/>
        <v>2.66968336966506E-7</v>
      </c>
      <c r="K375" s="1">
        <f t="shared" si="33"/>
        <v>8.594744920322998E-3</v>
      </c>
    </row>
    <row r="376" spans="1:11" ht="16" customHeight="1" x14ac:dyDescent="0.35">
      <c r="A376" s="23">
        <v>39092</v>
      </c>
      <c r="B376" s="18">
        <v>1414.85</v>
      </c>
      <c r="C376" s="1">
        <f t="shared" si="30"/>
        <v>1.9403587539214434E-3</v>
      </c>
      <c r="D376" s="1">
        <f t="shared" si="34"/>
        <v>2.9638835342748945E-5</v>
      </c>
      <c r="E376" s="1">
        <f t="shared" si="35"/>
        <v>10.299396035571103</v>
      </c>
      <c r="F376" s="1">
        <v>373</v>
      </c>
      <c r="H376" s="1">
        <f t="shared" si="31"/>
        <v>0.54441560725927896</v>
      </c>
      <c r="J376" s="1">
        <f t="shared" si="32"/>
        <v>3.7649920939195766E-6</v>
      </c>
      <c r="K376" s="1">
        <f t="shared" si="33"/>
        <v>0.12702901616681342</v>
      </c>
    </row>
    <row r="377" spans="1:11" ht="16" customHeight="1" x14ac:dyDescent="0.35">
      <c r="A377" s="23">
        <v>39093</v>
      </c>
      <c r="B377" s="18">
        <v>1423.82</v>
      </c>
      <c r="C377" s="1">
        <f t="shared" si="30"/>
        <v>6.3398946884828979E-3</v>
      </c>
      <c r="D377" s="1">
        <f t="shared" si="34"/>
        <v>2.8635469209911867E-5</v>
      </c>
      <c r="E377" s="1">
        <f t="shared" si="35"/>
        <v>9.0572113426167373</v>
      </c>
      <c r="F377" s="1">
        <v>374</v>
      </c>
      <c r="H377" s="1">
        <f t="shared" si="31"/>
        <v>0.53512119384221624</v>
      </c>
      <c r="J377" s="1">
        <f t="shared" si="32"/>
        <v>4.0194264661053661E-5</v>
      </c>
      <c r="K377" s="1">
        <f t="shared" si="33"/>
        <v>1.4036530837476495</v>
      </c>
    </row>
    <row r="378" spans="1:11" ht="16" customHeight="1" x14ac:dyDescent="0.35">
      <c r="A378" s="23">
        <v>39094</v>
      </c>
      <c r="B378" s="18">
        <v>1430.73</v>
      </c>
      <c r="C378" s="1">
        <f t="shared" si="30"/>
        <v>4.8531415487913371E-3</v>
      </c>
      <c r="D378" s="1">
        <f t="shared" si="34"/>
        <v>3.0760195189692368E-5</v>
      </c>
      <c r="E378" s="1">
        <f t="shared" si="35"/>
        <v>9.6235922720538838</v>
      </c>
      <c r="F378" s="1">
        <v>375</v>
      </c>
      <c r="H378" s="1">
        <f t="shared" si="31"/>
        <v>0.55461874463177285</v>
      </c>
      <c r="J378" s="1">
        <f t="shared" si="32"/>
        <v>2.3552982892604777E-5</v>
      </c>
      <c r="K378" s="1">
        <f t="shared" si="33"/>
        <v>0.76569679572440741</v>
      </c>
    </row>
    <row r="379" spans="1:11" ht="16" customHeight="1" x14ac:dyDescent="0.35">
      <c r="A379" s="23">
        <v>39098</v>
      </c>
      <c r="B379" s="18">
        <v>1431.9</v>
      </c>
      <c r="C379" s="1">
        <f t="shared" si="30"/>
        <v>8.1776435805502976E-4</v>
      </c>
      <c r="D379" s="1">
        <f t="shared" si="34"/>
        <v>3.1306195225582731E-5</v>
      </c>
      <c r="E379" s="1">
        <f t="shared" si="35"/>
        <v>10.350333328779966</v>
      </c>
      <c r="F379" s="1">
        <v>376</v>
      </c>
      <c r="H379" s="1">
        <f t="shared" si="31"/>
        <v>0.55951939399437023</v>
      </c>
      <c r="J379" s="1">
        <f t="shared" si="32"/>
        <v>6.6873854530515496E-7</v>
      </c>
      <c r="K379" s="1">
        <f t="shared" si="33"/>
        <v>2.1361220694064945E-2</v>
      </c>
    </row>
    <row r="380" spans="1:11" ht="16" customHeight="1" x14ac:dyDescent="0.35">
      <c r="A380" s="23">
        <v>39099</v>
      </c>
      <c r="B380" s="18">
        <v>1430.62</v>
      </c>
      <c r="C380" s="1">
        <f t="shared" si="30"/>
        <v>-8.939171729870801E-4</v>
      </c>
      <c r="D380" s="1">
        <f t="shared" si="34"/>
        <v>2.9894758384313423E-5</v>
      </c>
      <c r="E380" s="1">
        <f t="shared" si="35"/>
        <v>10.391097363669747</v>
      </c>
      <c r="F380" s="1">
        <v>377</v>
      </c>
      <c r="H380" s="1">
        <f t="shared" si="31"/>
        <v>0.54676099334456385</v>
      </c>
      <c r="J380" s="1">
        <f t="shared" si="32"/>
        <v>7.9908791216121333E-7</v>
      </c>
      <c r="K380" s="1">
        <f t="shared" si="33"/>
        <v>2.6730034138041942E-2</v>
      </c>
    </row>
    <row r="381" spans="1:11" ht="16" customHeight="1" x14ac:dyDescent="0.35">
      <c r="A381" s="23">
        <v>39100</v>
      </c>
      <c r="B381" s="18">
        <v>1426.37</v>
      </c>
      <c r="C381" s="1">
        <f t="shared" si="30"/>
        <v>-2.970739958898939E-3</v>
      </c>
      <c r="D381" s="1">
        <f t="shared" si="34"/>
        <v>2.8621056611378545E-5</v>
      </c>
      <c r="E381" s="1">
        <f t="shared" si="35"/>
        <v>10.15301810705715</v>
      </c>
      <c r="F381" s="1">
        <v>378</v>
      </c>
      <c r="H381" s="1">
        <f t="shared" si="31"/>
        <v>0.53498651021664601</v>
      </c>
      <c r="J381" s="1">
        <f t="shared" si="32"/>
        <v>8.8252959033988696E-6</v>
      </c>
      <c r="K381" s="1">
        <f t="shared" si="33"/>
        <v>0.30834975882372906</v>
      </c>
    </row>
    <row r="382" spans="1:11" ht="16" customHeight="1" x14ac:dyDescent="0.35">
      <c r="A382" s="23">
        <v>39101</v>
      </c>
      <c r="B382" s="18">
        <v>1430.5</v>
      </c>
      <c r="C382" s="1">
        <f t="shared" si="30"/>
        <v>2.8954619067984529E-3</v>
      </c>
      <c r="D382" s="1">
        <f t="shared" si="34"/>
        <v>2.8131160379428544E-5</v>
      </c>
      <c r="E382" s="1">
        <f t="shared" si="35"/>
        <v>10.180610864334668</v>
      </c>
      <c r="F382" s="1">
        <v>379</v>
      </c>
      <c r="H382" s="1">
        <f t="shared" si="31"/>
        <v>0.53038816332407479</v>
      </c>
      <c r="J382" s="1">
        <f t="shared" si="32"/>
        <v>8.3836996537209328E-6</v>
      </c>
      <c r="K382" s="1">
        <f t="shared" si="33"/>
        <v>0.2980218213768272</v>
      </c>
    </row>
    <row r="383" spans="1:11" ht="16" customHeight="1" x14ac:dyDescent="0.35">
      <c r="A383" s="23">
        <v>39104</v>
      </c>
      <c r="B383" s="18">
        <v>1422.95</v>
      </c>
      <c r="C383" s="1">
        <f t="shared" si="30"/>
        <v>-5.2778748689269166E-3</v>
      </c>
      <c r="D383" s="1">
        <f t="shared" si="34"/>
        <v>2.7648472224820049E-5</v>
      </c>
      <c r="E383" s="1">
        <f t="shared" si="35"/>
        <v>9.4884354789943899</v>
      </c>
      <c r="F383" s="1">
        <v>380</v>
      </c>
      <c r="H383" s="1">
        <f t="shared" si="31"/>
        <v>0.52581814560568418</v>
      </c>
      <c r="J383" s="1">
        <f t="shared" si="32"/>
        <v>2.7855963132050317E-5</v>
      </c>
      <c r="K383" s="1">
        <f t="shared" si="33"/>
        <v>1.0075046066033262</v>
      </c>
    </row>
    <row r="384" spans="1:11" ht="16" customHeight="1" x14ac:dyDescent="0.35">
      <c r="A384" s="23">
        <v>39105</v>
      </c>
      <c r="B384" s="18">
        <v>1427.99</v>
      </c>
      <c r="C384" s="1">
        <f t="shared" si="30"/>
        <v>3.5419375241575344E-3</v>
      </c>
      <c r="D384" s="1">
        <f t="shared" si="34"/>
        <v>2.8832998707671925E-5</v>
      </c>
      <c r="E384" s="1">
        <f t="shared" si="35"/>
        <v>10.018887135791827</v>
      </c>
      <c r="F384" s="1">
        <v>381</v>
      </c>
      <c r="H384" s="1">
        <f t="shared" si="31"/>
        <v>0.53696367388932298</v>
      </c>
      <c r="J384" s="1">
        <f t="shared" si="32"/>
        <v>1.2545321425035204E-5</v>
      </c>
      <c r="K384" s="1">
        <f t="shared" si="33"/>
        <v>0.43510290248433742</v>
      </c>
    </row>
    <row r="385" spans="1:11" ht="16" customHeight="1" x14ac:dyDescent="0.35">
      <c r="A385" s="23">
        <v>39106</v>
      </c>
      <c r="B385" s="18">
        <v>1440.13</v>
      </c>
      <c r="C385" s="1">
        <f t="shared" si="30"/>
        <v>8.5014600942584333E-3</v>
      </c>
      <c r="D385" s="1">
        <f t="shared" si="34"/>
        <v>2.8634272330654179E-5</v>
      </c>
      <c r="E385" s="1">
        <f t="shared" si="35"/>
        <v>7.9368391588302654</v>
      </c>
      <c r="F385" s="1">
        <v>382</v>
      </c>
      <c r="H385" s="1">
        <f t="shared" si="31"/>
        <v>0.5351100104712504</v>
      </c>
      <c r="J385" s="1">
        <f t="shared" si="32"/>
        <v>7.2274823734268614E-5</v>
      </c>
      <c r="K385" s="1">
        <f t="shared" si="33"/>
        <v>2.5240670654967339</v>
      </c>
    </row>
    <row r="386" spans="1:11" ht="16" customHeight="1" x14ac:dyDescent="0.35">
      <c r="A386" s="23">
        <v>39107</v>
      </c>
      <c r="B386" s="18">
        <v>1423.9</v>
      </c>
      <c r="C386" s="1">
        <f t="shared" si="30"/>
        <v>-1.1269815919396178E-2</v>
      </c>
      <c r="D386" s="1">
        <f t="shared" si="34"/>
        <v>3.3434364420853424E-5</v>
      </c>
      <c r="E386" s="1">
        <f t="shared" si="35"/>
        <v>6.5071775379184249</v>
      </c>
      <c r="F386" s="1">
        <v>383</v>
      </c>
      <c r="H386" s="1">
        <f t="shared" si="31"/>
        <v>0.57822456209377193</v>
      </c>
      <c r="J386" s="1">
        <f t="shared" si="32"/>
        <v>1.2700875085707553E-4</v>
      </c>
      <c r="K386" s="1">
        <f t="shared" si="33"/>
        <v>3.7987487741163286</v>
      </c>
    </row>
    <row r="387" spans="1:11" ht="16" customHeight="1" x14ac:dyDescent="0.35">
      <c r="A387" s="23">
        <v>39108</v>
      </c>
      <c r="B387" s="18">
        <v>1422.18</v>
      </c>
      <c r="C387" s="1">
        <f t="shared" si="30"/>
        <v>-1.2079499964885365E-3</v>
      </c>
      <c r="D387" s="1">
        <f t="shared" si="34"/>
        <v>4.2367372839523486E-5</v>
      </c>
      <c r="E387" s="1">
        <f t="shared" si="35"/>
        <v>10.034691743805649</v>
      </c>
      <c r="F387" s="1">
        <v>384</v>
      </c>
      <c r="H387" s="1">
        <f t="shared" si="31"/>
        <v>0.65090224181149881</v>
      </c>
      <c r="J387" s="1">
        <f t="shared" si="32"/>
        <v>1.4591431940166553E-6</v>
      </c>
      <c r="K387" s="1">
        <f t="shared" si="33"/>
        <v>3.444025664615806E-2</v>
      </c>
    </row>
    <row r="388" spans="1:11" ht="16" customHeight="1" x14ac:dyDescent="0.35">
      <c r="A388" s="23">
        <v>39111</v>
      </c>
      <c r="B388" s="18">
        <v>1420.62</v>
      </c>
      <c r="C388" s="1">
        <f t="shared" ref="C388:C451" si="36">(B388-B387)/B387</f>
        <v>-1.0969075644434408E-3</v>
      </c>
      <c r="D388" s="1">
        <f t="shared" si="34"/>
        <v>4.0027631159603587E-5</v>
      </c>
      <c r="E388" s="1">
        <f t="shared" si="35"/>
        <v>10.095881172610476</v>
      </c>
      <c r="F388" s="1">
        <v>385</v>
      </c>
      <c r="H388" s="1">
        <f t="shared" si="31"/>
        <v>0.63267393781950265</v>
      </c>
      <c r="J388" s="1">
        <f t="shared" si="32"/>
        <v>1.2032062049332412E-6</v>
      </c>
      <c r="K388" s="1">
        <f t="shared" si="33"/>
        <v>3.0059390727761398E-2</v>
      </c>
    </row>
    <row r="389" spans="1:11" ht="16" customHeight="1" x14ac:dyDescent="0.35">
      <c r="A389" s="23">
        <v>39112</v>
      </c>
      <c r="B389" s="18">
        <v>1428.82</v>
      </c>
      <c r="C389" s="1">
        <f t="shared" si="36"/>
        <v>5.7721276625698967E-3</v>
      </c>
      <c r="D389" s="1">
        <f t="shared" si="34"/>
        <v>3.7876850754568852E-5</v>
      </c>
      <c r="E389" s="1">
        <f t="shared" si="35"/>
        <v>9.3015445617054091</v>
      </c>
      <c r="F389" s="1">
        <v>386</v>
      </c>
      <c r="H389" s="1">
        <f t="shared" ref="H389:H452" si="37">SQRT(D389)*100</f>
        <v>0.6154417174239073</v>
      </c>
      <c r="J389" s="1">
        <f t="shared" ref="J389:J452" si="38">C389*C389</f>
        <v>3.3317457753004616E-5</v>
      </c>
      <c r="K389" s="1">
        <f t="shared" ref="K389:K452" si="39">J389/D389</f>
        <v>0.87962586881607985</v>
      </c>
    </row>
    <row r="390" spans="1:11" ht="16" customHeight="1" x14ac:dyDescent="0.35">
      <c r="A390" s="23">
        <v>39113</v>
      </c>
      <c r="B390" s="18">
        <v>1438.24</v>
      </c>
      <c r="C390" s="1">
        <f t="shared" si="36"/>
        <v>6.5928528436052635E-3</v>
      </c>
      <c r="D390" s="1">
        <f t="shared" ref="D390:D453" si="40">C$1283+C$1284*D389+C$1285*C389*C389</f>
        <v>3.8597458389388055E-5</v>
      </c>
      <c r="E390" s="1">
        <f t="shared" ref="E390:E453" si="41">-LN(D390)-C390*C390/D390</f>
        <v>9.0361953513382325</v>
      </c>
      <c r="F390" s="1">
        <v>387</v>
      </c>
      <c r="H390" s="1">
        <f t="shared" si="37"/>
        <v>0.62126852800852594</v>
      </c>
      <c r="J390" s="1">
        <f t="shared" si="38"/>
        <v>4.3465708617434009E-5</v>
      </c>
      <c r="K390" s="1">
        <f t="shared" si="39"/>
        <v>1.1261287771576283</v>
      </c>
    </row>
    <row r="391" spans="1:11" ht="16" customHeight="1" x14ac:dyDescent="0.35">
      <c r="A391" s="23">
        <v>39114</v>
      </c>
      <c r="B391" s="18">
        <v>1445.94</v>
      </c>
      <c r="C391" s="1">
        <f t="shared" si="36"/>
        <v>5.3537657136500487E-3</v>
      </c>
      <c r="D391" s="1">
        <f t="shared" si="40"/>
        <v>4.0099577078660699E-5</v>
      </c>
      <c r="E391" s="1">
        <f t="shared" si="41"/>
        <v>9.4093540068599228</v>
      </c>
      <c r="F391" s="1">
        <v>388</v>
      </c>
      <c r="H391" s="1">
        <f t="shared" si="37"/>
        <v>0.63324226863547806</v>
      </c>
      <c r="J391" s="1">
        <f t="shared" si="38"/>
        <v>2.8662807316654816E-5</v>
      </c>
      <c r="K391" s="1">
        <f t="shared" si="39"/>
        <v>0.71479076351426041</v>
      </c>
    </row>
    <row r="392" spans="1:11" ht="16" customHeight="1" x14ac:dyDescent="0.35">
      <c r="A392" s="23">
        <v>39115</v>
      </c>
      <c r="B392" s="18">
        <v>1448.39</v>
      </c>
      <c r="C392" s="1">
        <f t="shared" si="36"/>
        <v>1.6943994909885925E-3</v>
      </c>
      <c r="D392" s="1">
        <f t="shared" si="40"/>
        <v>4.0232238018761632E-5</v>
      </c>
      <c r="E392" s="1">
        <f t="shared" si="41"/>
        <v>10.049481517177734</v>
      </c>
      <c r="F392" s="1">
        <v>389</v>
      </c>
      <c r="H392" s="1">
        <f t="shared" si="37"/>
        <v>0.63428887755313534</v>
      </c>
      <c r="J392" s="1">
        <f t="shared" si="38"/>
        <v>2.8709896350624012E-6</v>
      </c>
      <c r="K392" s="1">
        <f t="shared" si="39"/>
        <v>7.1360425779037284E-2</v>
      </c>
    </row>
    <row r="393" spans="1:11" ht="16" customHeight="1" x14ac:dyDescent="0.35">
      <c r="A393" s="23">
        <v>39118</v>
      </c>
      <c r="B393" s="18">
        <v>1446.99</v>
      </c>
      <c r="C393" s="1">
        <f t="shared" si="36"/>
        <v>-9.6659049013048343E-4</v>
      </c>
      <c r="D393" s="1">
        <f t="shared" si="40"/>
        <v>3.8202146434299146E-5</v>
      </c>
      <c r="E393" s="1">
        <f t="shared" si="41"/>
        <v>10.148162187509344</v>
      </c>
      <c r="F393" s="1">
        <v>390</v>
      </c>
      <c r="H393" s="1">
        <f t="shared" si="37"/>
        <v>0.6180788496162859</v>
      </c>
      <c r="J393" s="1">
        <f t="shared" si="38"/>
        <v>9.3429717561068822E-7</v>
      </c>
      <c r="K393" s="1">
        <f t="shared" si="39"/>
        <v>2.4456667041405963E-2</v>
      </c>
    </row>
    <row r="394" spans="1:11" ht="16" customHeight="1" x14ac:dyDescent="0.35">
      <c r="A394" s="23">
        <v>39119</v>
      </c>
      <c r="B394" s="18">
        <v>1448</v>
      </c>
      <c r="C394" s="1">
        <f t="shared" si="36"/>
        <v>6.9800067726797765E-4</v>
      </c>
      <c r="D394" s="1">
        <f t="shared" si="40"/>
        <v>3.6193022288061402E-5</v>
      </c>
      <c r="E394" s="1">
        <f t="shared" si="41"/>
        <v>10.213182917309705</v>
      </c>
      <c r="F394" s="1">
        <v>391</v>
      </c>
      <c r="H394" s="1">
        <f t="shared" si="37"/>
        <v>0.60160636871679973</v>
      </c>
      <c r="J394" s="1">
        <f t="shared" si="38"/>
        <v>4.872049454665555E-7</v>
      </c>
      <c r="K394" s="1">
        <f t="shared" si="39"/>
        <v>1.3461294875815455E-2</v>
      </c>
    </row>
    <row r="395" spans="1:11" ht="16" customHeight="1" x14ac:dyDescent="0.35">
      <c r="A395" s="23">
        <v>39120</v>
      </c>
      <c r="B395" s="18">
        <v>1450.02</v>
      </c>
      <c r="C395" s="1">
        <f t="shared" si="36"/>
        <v>1.3950276243093797E-3</v>
      </c>
      <c r="D395" s="1">
        <f t="shared" si="40"/>
        <v>3.4327201533814178E-5</v>
      </c>
      <c r="E395" s="1">
        <f t="shared" si="41"/>
        <v>10.222879760719996</v>
      </c>
      <c r="F395" s="1">
        <v>392</v>
      </c>
      <c r="H395" s="1">
        <f t="shared" si="37"/>
        <v>0.5858942014887516</v>
      </c>
      <c r="J395" s="1">
        <f t="shared" si="38"/>
        <v>1.9461020725862715E-6</v>
      </c>
      <c r="K395" s="1">
        <f t="shared" si="39"/>
        <v>5.6692709735433985E-2</v>
      </c>
    </row>
    <row r="396" spans="1:11" ht="16" customHeight="1" x14ac:dyDescent="0.35">
      <c r="A396" s="23">
        <v>39121</v>
      </c>
      <c r="B396" s="18">
        <v>1448.31</v>
      </c>
      <c r="C396" s="1">
        <f t="shared" si="36"/>
        <v>-1.1792940787023879E-3</v>
      </c>
      <c r="D396" s="1">
        <f t="shared" si="40"/>
        <v>3.275074760991222E-5</v>
      </c>
      <c r="E396" s="1">
        <f t="shared" si="41"/>
        <v>10.284120561416458</v>
      </c>
      <c r="F396" s="1">
        <v>393</v>
      </c>
      <c r="H396" s="1">
        <f t="shared" si="37"/>
        <v>0.57228268897383416</v>
      </c>
      <c r="J396" s="1">
        <f t="shared" si="38"/>
        <v>1.390734524062514E-6</v>
      </c>
      <c r="K396" s="1">
        <f t="shared" si="39"/>
        <v>4.2464206943526366E-2</v>
      </c>
    </row>
    <row r="397" spans="1:11" ht="16" customHeight="1" x14ac:dyDescent="0.35">
      <c r="A397" s="23">
        <v>39122</v>
      </c>
      <c r="B397" s="18">
        <v>1438.06</v>
      </c>
      <c r="C397" s="1">
        <f t="shared" si="36"/>
        <v>-7.0772141323335478E-3</v>
      </c>
      <c r="D397" s="1">
        <f t="shared" si="40"/>
        <v>3.1269677848294986E-5</v>
      </c>
      <c r="E397" s="1">
        <f t="shared" si="41"/>
        <v>8.7710875957752297</v>
      </c>
      <c r="F397" s="1">
        <v>394</v>
      </c>
      <c r="H397" s="1">
        <f t="shared" si="37"/>
        <v>0.55919297070237739</v>
      </c>
      <c r="J397" s="1">
        <f t="shared" si="38"/>
        <v>5.0086959874901691E-5</v>
      </c>
      <c r="K397" s="1">
        <f t="shared" si="39"/>
        <v>1.6017740930334765</v>
      </c>
    </row>
    <row r="398" spans="1:11" ht="16" customHeight="1" x14ac:dyDescent="0.35">
      <c r="A398" s="23">
        <v>39125</v>
      </c>
      <c r="B398" s="18">
        <v>1433.37</v>
      </c>
      <c r="C398" s="1">
        <f t="shared" si="36"/>
        <v>-3.2613381917305641E-3</v>
      </c>
      <c r="D398" s="1">
        <f t="shared" si="40"/>
        <v>3.3982602315544046E-5</v>
      </c>
      <c r="E398" s="1">
        <f t="shared" si="41"/>
        <v>9.9766685621026152</v>
      </c>
      <c r="F398" s="1">
        <v>395</v>
      </c>
      <c r="H398" s="1">
        <f t="shared" si="37"/>
        <v>0.58294598648197282</v>
      </c>
      <c r="J398" s="1">
        <f t="shared" si="38"/>
        <v>1.0636326800840386E-5</v>
      </c>
      <c r="K398" s="1">
        <f t="shared" si="39"/>
        <v>0.31299329880852605</v>
      </c>
    </row>
    <row r="399" spans="1:11" ht="16" customHeight="1" x14ac:dyDescent="0.35">
      <c r="A399" s="23">
        <v>39126</v>
      </c>
      <c r="B399" s="18">
        <v>1444.26</v>
      </c>
      <c r="C399" s="1">
        <f t="shared" si="36"/>
        <v>7.597480064463538E-3</v>
      </c>
      <c r="D399" s="1">
        <f t="shared" si="40"/>
        <v>3.3161816486567033E-5</v>
      </c>
      <c r="E399" s="1">
        <f t="shared" si="41"/>
        <v>8.5735040450443591</v>
      </c>
      <c r="F399" s="1">
        <v>396</v>
      </c>
      <c r="H399" s="1">
        <f t="shared" si="37"/>
        <v>0.57586297403607256</v>
      </c>
      <c r="J399" s="1">
        <f t="shared" si="38"/>
        <v>5.7721703329920886E-5</v>
      </c>
      <c r="K399" s="1">
        <f t="shared" si="39"/>
        <v>1.7406074047030087</v>
      </c>
    </row>
    <row r="400" spans="1:11" ht="16" customHeight="1" x14ac:dyDescent="0.35">
      <c r="A400" s="23">
        <v>39127</v>
      </c>
      <c r="B400" s="18">
        <v>1455.3</v>
      </c>
      <c r="C400" s="1">
        <f t="shared" si="36"/>
        <v>7.6440530098458477E-3</v>
      </c>
      <c r="D400" s="1">
        <f t="shared" si="40"/>
        <v>3.6341344475016962E-5</v>
      </c>
      <c r="E400" s="1">
        <f t="shared" si="41"/>
        <v>8.6147013147804117</v>
      </c>
      <c r="F400" s="1">
        <v>397</v>
      </c>
      <c r="H400" s="1">
        <f t="shared" si="37"/>
        <v>0.60283782624365045</v>
      </c>
      <c r="J400" s="1">
        <f t="shared" si="38"/>
        <v>5.843154641733336E-5</v>
      </c>
      <c r="K400" s="1">
        <f t="shared" si="39"/>
        <v>1.6078531837891252</v>
      </c>
    </row>
    <row r="401" spans="1:11" ht="16" customHeight="1" x14ac:dyDescent="0.35">
      <c r="A401" s="23">
        <v>39128</v>
      </c>
      <c r="B401" s="18">
        <v>1456.81</v>
      </c>
      <c r="C401" s="1">
        <f t="shared" si="36"/>
        <v>1.03758675187246E-3</v>
      </c>
      <c r="D401" s="1">
        <f t="shared" si="40"/>
        <v>3.9294280282177371E-5</v>
      </c>
      <c r="E401" s="1">
        <f t="shared" si="41"/>
        <v>10.11703354945463</v>
      </c>
      <c r="F401" s="1">
        <v>398</v>
      </c>
      <c r="H401" s="1">
        <f t="shared" si="37"/>
        <v>0.62685149981616362</v>
      </c>
      <c r="J401" s="1">
        <f t="shared" si="38"/>
        <v>1.0765862676612418E-6</v>
      </c>
      <c r="K401" s="1">
        <f t="shared" si="39"/>
        <v>2.7398040120092157E-2</v>
      </c>
    </row>
    <row r="402" spans="1:11" ht="16" customHeight="1" x14ac:dyDescent="0.35">
      <c r="A402" s="23">
        <v>39129</v>
      </c>
      <c r="B402" s="18">
        <v>1455.54</v>
      </c>
      <c r="C402" s="1">
        <f t="shared" si="36"/>
        <v>-8.7176776655842683E-4</v>
      </c>
      <c r="D402" s="1">
        <f t="shared" si="40"/>
        <v>3.7198856998914473E-5</v>
      </c>
      <c r="E402" s="1">
        <f t="shared" si="41"/>
        <v>10.178802351204714</v>
      </c>
      <c r="F402" s="1">
        <v>399</v>
      </c>
      <c r="H402" s="1">
        <f t="shared" si="37"/>
        <v>0.60990865708657127</v>
      </c>
      <c r="J402" s="1">
        <f t="shared" si="38"/>
        <v>7.5997903881026781E-7</v>
      </c>
      <c r="K402" s="1">
        <f t="shared" si="39"/>
        <v>2.0430171788139762E-2</v>
      </c>
    </row>
    <row r="403" spans="1:11" ht="16" customHeight="1" x14ac:dyDescent="0.35">
      <c r="A403" s="23">
        <v>39133</v>
      </c>
      <c r="B403" s="18">
        <v>1459.68</v>
      </c>
      <c r="C403" s="1">
        <f t="shared" si="36"/>
        <v>2.844305206315251E-3</v>
      </c>
      <c r="D403" s="1">
        <f t="shared" si="40"/>
        <v>3.5265375373711371E-5</v>
      </c>
      <c r="E403" s="1">
        <f t="shared" si="41"/>
        <v>10.02320341360271</v>
      </c>
      <c r="F403" s="1">
        <v>400</v>
      </c>
      <c r="H403" s="1">
        <f t="shared" si="37"/>
        <v>0.59384657424044618</v>
      </c>
      <c r="J403" s="1">
        <f t="shared" si="38"/>
        <v>8.090072106672042E-6</v>
      </c>
      <c r="K403" s="1">
        <f t="shared" si="39"/>
        <v>0.22940552938797865</v>
      </c>
    </row>
    <row r="404" spans="1:11" ht="16" customHeight="1" x14ac:dyDescent="0.35">
      <c r="A404" s="23">
        <v>39134</v>
      </c>
      <c r="B404" s="18">
        <v>1457.63</v>
      </c>
      <c r="C404" s="1">
        <f t="shared" si="36"/>
        <v>-1.4044174065548302E-3</v>
      </c>
      <c r="D404" s="1">
        <f t="shared" si="40"/>
        <v>3.4116952319962787E-5</v>
      </c>
      <c r="E404" s="1">
        <f t="shared" si="41"/>
        <v>10.227903604688631</v>
      </c>
      <c r="F404" s="1">
        <v>401</v>
      </c>
      <c r="H404" s="1">
        <f t="shared" si="37"/>
        <v>0.5840971864335831</v>
      </c>
      <c r="J404" s="1">
        <f t="shared" si="38"/>
        <v>1.9723882518341951E-6</v>
      </c>
      <c r="K404" s="1">
        <f t="shared" si="39"/>
        <v>5.7812557034295685E-2</v>
      </c>
    </row>
    <row r="405" spans="1:11" ht="16" customHeight="1" x14ac:dyDescent="0.35">
      <c r="A405" s="23">
        <v>39135</v>
      </c>
      <c r="B405" s="18">
        <v>1456.38</v>
      </c>
      <c r="C405" s="1">
        <f t="shared" si="36"/>
        <v>-8.5755644436516802E-4</v>
      </c>
      <c r="D405" s="1">
        <f t="shared" si="40"/>
        <v>3.2561588401092385E-5</v>
      </c>
      <c r="E405" s="1">
        <f t="shared" si="41"/>
        <v>10.309792247063243</v>
      </c>
      <c r="F405" s="1">
        <v>402</v>
      </c>
      <c r="H405" s="1">
        <f t="shared" si="37"/>
        <v>0.57062762289511004</v>
      </c>
      <c r="J405" s="1">
        <f t="shared" si="38"/>
        <v>7.3540305527222956E-7</v>
      </c>
      <c r="K405" s="1">
        <f t="shared" si="39"/>
        <v>2.2584987139250185E-2</v>
      </c>
    </row>
    <row r="406" spans="1:11" ht="16" customHeight="1" x14ac:dyDescent="0.35">
      <c r="A406" s="23">
        <v>39136</v>
      </c>
      <c r="B406" s="18">
        <v>1451.19</v>
      </c>
      <c r="C406" s="1">
        <f t="shared" si="36"/>
        <v>-3.5636303711943686E-3</v>
      </c>
      <c r="D406" s="1">
        <f t="shared" si="40"/>
        <v>3.1042871613907127E-5</v>
      </c>
      <c r="E406" s="1">
        <f t="shared" si="41"/>
        <v>9.9710470668135702</v>
      </c>
      <c r="F406" s="1">
        <v>403</v>
      </c>
      <c r="H406" s="1">
        <f t="shared" si="37"/>
        <v>0.55716130172425937</v>
      </c>
      <c r="J406" s="1">
        <f t="shared" si="38"/>
        <v>1.2699461422498914E-5</v>
      </c>
      <c r="K406" s="1">
        <f t="shared" si="39"/>
        <v>0.40909428678014398</v>
      </c>
    </row>
    <row r="407" spans="1:11" ht="16" customHeight="1" x14ac:dyDescent="0.35">
      <c r="A407" s="23">
        <v>39139</v>
      </c>
      <c r="B407" s="18">
        <v>1449.37</v>
      </c>
      <c r="C407" s="1">
        <f t="shared" si="36"/>
        <v>-1.2541431514826891E-3</v>
      </c>
      <c r="D407" s="1">
        <f t="shared" si="40"/>
        <v>3.0658367987778789E-5</v>
      </c>
      <c r="E407" s="1">
        <f t="shared" si="41"/>
        <v>10.341301628540709</v>
      </c>
      <c r="F407" s="1">
        <v>404</v>
      </c>
      <c r="H407" s="1">
        <f t="shared" si="37"/>
        <v>0.55369999085947963</v>
      </c>
      <c r="J407" s="1">
        <f t="shared" si="38"/>
        <v>1.5728750444109314E-6</v>
      </c>
      <c r="K407" s="1">
        <f t="shared" si="39"/>
        <v>5.1303286758053124E-2</v>
      </c>
    </row>
    <row r="408" spans="1:11" ht="16" customHeight="1" x14ac:dyDescent="0.35">
      <c r="A408" s="23">
        <v>39140</v>
      </c>
      <c r="B408" s="18">
        <v>1399.04</v>
      </c>
      <c r="C408" s="1">
        <f t="shared" si="36"/>
        <v>-3.4725432429262321E-2</v>
      </c>
      <c r="D408" s="1">
        <f t="shared" si="40"/>
        <v>2.9380557827720725E-5</v>
      </c>
      <c r="E408" s="1">
        <f t="shared" si="41"/>
        <v>-30.607462581446356</v>
      </c>
      <c r="F408" s="1">
        <v>405</v>
      </c>
      <c r="H408" s="1">
        <f t="shared" si="37"/>
        <v>0.54203835498717912</v>
      </c>
      <c r="J408" s="1">
        <f t="shared" si="38"/>
        <v>1.2058556573992633E-3</v>
      </c>
      <c r="K408" s="1">
        <f t="shared" si="39"/>
        <v>41.042639982197059</v>
      </c>
    </row>
    <row r="409" spans="1:11" ht="16" customHeight="1" x14ac:dyDescent="0.35">
      <c r="A409" s="23">
        <v>39141</v>
      </c>
      <c r="B409" s="18">
        <v>1406.82</v>
      </c>
      <c r="C409" s="1">
        <f t="shared" si="36"/>
        <v>5.5609560841719842E-3</v>
      </c>
      <c r="D409" s="1">
        <f t="shared" si="40"/>
        <v>1.2864502202727791E-4</v>
      </c>
      <c r="E409" s="1">
        <f t="shared" si="41"/>
        <v>8.7180694993988315</v>
      </c>
      <c r="F409" s="1">
        <v>406</v>
      </c>
      <c r="H409" s="1">
        <f t="shared" si="37"/>
        <v>1.1342178892403254</v>
      </c>
      <c r="J409" s="1">
        <f t="shared" si="38"/>
        <v>3.0924232570089405E-5</v>
      </c>
      <c r="K409" s="1">
        <f t="shared" si="39"/>
        <v>0.24038421450565126</v>
      </c>
    </row>
    <row r="410" spans="1:11" ht="16" customHeight="1" x14ac:dyDescent="0.35">
      <c r="A410" s="23">
        <v>39142</v>
      </c>
      <c r="B410" s="18">
        <v>1403.17</v>
      </c>
      <c r="C410" s="1">
        <f t="shared" si="36"/>
        <v>-2.5945039166345826E-3</v>
      </c>
      <c r="D410" s="1">
        <f t="shared" si="40"/>
        <v>1.2100748643351158E-4</v>
      </c>
      <c r="E410" s="1">
        <f t="shared" si="41"/>
        <v>8.9640297618123359</v>
      </c>
      <c r="F410" s="1">
        <v>407</v>
      </c>
      <c r="H410" s="1">
        <f t="shared" si="37"/>
        <v>1.1000340287168919</v>
      </c>
      <c r="J410" s="1">
        <f t="shared" si="38"/>
        <v>6.7314505734321893E-6</v>
      </c>
      <c r="K410" s="1">
        <f t="shared" si="39"/>
        <v>5.5628381117814825E-2</v>
      </c>
    </row>
    <row r="411" spans="1:11" ht="16" customHeight="1" x14ac:dyDescent="0.35">
      <c r="A411" s="23">
        <v>39143</v>
      </c>
      <c r="B411" s="18">
        <v>1387.17</v>
      </c>
      <c r="C411" s="1">
        <f t="shared" si="36"/>
        <v>-1.1402752339345909E-2</v>
      </c>
      <c r="D411" s="1">
        <f t="shared" si="40"/>
        <v>1.1203895796316679E-4</v>
      </c>
      <c r="E411" s="1">
        <f t="shared" si="41"/>
        <v>7.936150071969525</v>
      </c>
      <c r="F411" s="1">
        <v>408</v>
      </c>
      <c r="H411" s="1">
        <f t="shared" si="37"/>
        <v>1.0584845674981131</v>
      </c>
      <c r="J411" s="1">
        <f t="shared" si="38"/>
        <v>1.3002276091245862E-4</v>
      </c>
      <c r="K411" s="1">
        <f t="shared" si="39"/>
        <v>1.1605138362247538</v>
      </c>
    </row>
    <row r="412" spans="1:11" ht="16" customHeight="1" x14ac:dyDescent="0.35">
      <c r="A412" s="23">
        <v>39146</v>
      </c>
      <c r="B412" s="18">
        <v>1374.12</v>
      </c>
      <c r="C412" s="1">
        <f t="shared" si="36"/>
        <v>-9.407642898851749E-3</v>
      </c>
      <c r="D412" s="1">
        <f t="shared" si="40"/>
        <v>1.1415804857313815E-4</v>
      </c>
      <c r="E412" s="1">
        <f t="shared" si="41"/>
        <v>8.3026528717709276</v>
      </c>
      <c r="F412" s="1">
        <v>409</v>
      </c>
      <c r="H412" s="1">
        <f t="shared" si="37"/>
        <v>1.0684476991090306</v>
      </c>
      <c r="J412" s="1">
        <f t="shared" si="38"/>
        <v>8.850374491231574E-5</v>
      </c>
      <c r="K412" s="1">
        <f t="shared" si="39"/>
        <v>0.77527380695907433</v>
      </c>
    </row>
    <row r="413" spans="1:11" ht="16" customHeight="1" x14ac:dyDescent="0.35">
      <c r="A413" s="23">
        <v>39147</v>
      </c>
      <c r="B413" s="18">
        <v>1395.41</v>
      </c>
      <c r="C413" s="1">
        <f t="shared" si="36"/>
        <v>1.5493552237068227E-2</v>
      </c>
      <c r="D413" s="1">
        <f t="shared" si="40"/>
        <v>1.1262431842998644E-4</v>
      </c>
      <c r="E413" s="1">
        <f t="shared" si="41"/>
        <v>6.9600290212563394</v>
      </c>
      <c r="F413" s="1">
        <v>410</v>
      </c>
      <c r="H413" s="1">
        <f t="shared" si="37"/>
        <v>1.0612460526663288</v>
      </c>
      <c r="J413" s="1">
        <f t="shared" si="38"/>
        <v>2.4005016092276186E-4</v>
      </c>
      <c r="K413" s="1">
        <f t="shared" si="39"/>
        <v>2.1314238724737806</v>
      </c>
    </row>
    <row r="414" spans="1:11" ht="16" customHeight="1" x14ac:dyDescent="0.35">
      <c r="A414" s="23">
        <v>39148</v>
      </c>
      <c r="B414" s="18">
        <v>1391.97</v>
      </c>
      <c r="C414" s="1">
        <f t="shared" si="36"/>
        <v>-2.4652252742921824E-3</v>
      </c>
      <c r="D414" s="1">
        <f t="shared" si="40"/>
        <v>1.2386618785267283E-4</v>
      </c>
      <c r="E414" s="1">
        <f t="shared" si="41"/>
        <v>8.9472449877243125</v>
      </c>
      <c r="F414" s="1">
        <v>411</v>
      </c>
      <c r="H414" s="1">
        <f t="shared" si="37"/>
        <v>1.1129518761054893</v>
      </c>
      <c r="J414" s="1">
        <f t="shared" si="38"/>
        <v>6.0773356530089657E-6</v>
      </c>
      <c r="K414" s="1">
        <f t="shared" si="39"/>
        <v>4.9063717535550416E-2</v>
      </c>
    </row>
    <row r="415" spans="1:11" ht="16" customHeight="1" x14ac:dyDescent="0.35">
      <c r="A415" s="23">
        <v>39149</v>
      </c>
      <c r="B415" s="18">
        <v>1401.89</v>
      </c>
      <c r="C415" s="1">
        <f t="shared" si="36"/>
        <v>7.1265903719189873E-3</v>
      </c>
      <c r="D415" s="1">
        <f t="shared" si="40"/>
        <v>1.1458616120032448E-4</v>
      </c>
      <c r="E415" s="1">
        <f t="shared" si="41"/>
        <v>8.6309511961170173</v>
      </c>
      <c r="F415" s="1">
        <v>412</v>
      </c>
      <c r="H415" s="1">
        <f t="shared" si="37"/>
        <v>1.0704492570893982</v>
      </c>
      <c r="J415" s="1">
        <f t="shared" si="38"/>
        <v>5.078829032912841E-5</v>
      </c>
      <c r="K415" s="1">
        <f t="shared" si="39"/>
        <v>0.44323232227265319</v>
      </c>
    </row>
    <row r="416" spans="1:11" ht="16" customHeight="1" x14ac:dyDescent="0.35">
      <c r="A416" s="23">
        <v>39150</v>
      </c>
      <c r="B416" s="18">
        <v>1402.84</v>
      </c>
      <c r="C416" s="1">
        <f t="shared" si="36"/>
        <v>6.7765659217186656E-4</v>
      </c>
      <c r="D416" s="1">
        <f t="shared" si="40"/>
        <v>1.0986878763337607E-4</v>
      </c>
      <c r="E416" s="1">
        <f t="shared" si="41"/>
        <v>9.1120440449124622</v>
      </c>
      <c r="F416" s="1">
        <v>413</v>
      </c>
      <c r="H416" s="1">
        <f t="shared" si="37"/>
        <v>1.048183131105324</v>
      </c>
      <c r="J416" s="1">
        <f t="shared" si="38"/>
        <v>4.5921845691398748E-7</v>
      </c>
      <c r="K416" s="1">
        <f t="shared" si="39"/>
        <v>4.1796989555065002E-3</v>
      </c>
    </row>
    <row r="417" spans="1:11" ht="16" customHeight="1" x14ac:dyDescent="0.35">
      <c r="A417" s="23">
        <v>39153</v>
      </c>
      <c r="B417" s="18">
        <v>1406.6</v>
      </c>
      <c r="C417" s="1">
        <f t="shared" si="36"/>
        <v>2.6802771520629516E-3</v>
      </c>
      <c r="D417" s="1">
        <f t="shared" si="40"/>
        <v>1.0137839191657171E-4</v>
      </c>
      <c r="E417" s="1">
        <f t="shared" si="41"/>
        <v>9.1257884883067817</v>
      </c>
      <c r="F417" s="1">
        <v>414</v>
      </c>
      <c r="H417" s="1">
        <f t="shared" si="37"/>
        <v>1.0068683723137386</v>
      </c>
      <c r="J417" s="1">
        <f t="shared" si="38"/>
        <v>7.1838856118706867E-6</v>
      </c>
      <c r="K417" s="1">
        <f t="shared" si="39"/>
        <v>7.0862098678607863E-2</v>
      </c>
    </row>
    <row r="418" spans="1:11" ht="16" customHeight="1" x14ac:dyDescent="0.35">
      <c r="A418" s="23">
        <v>39154</v>
      </c>
      <c r="B418" s="18">
        <v>1377.95</v>
      </c>
      <c r="C418" s="1">
        <f t="shared" si="36"/>
        <v>-2.0368263898762878E-2</v>
      </c>
      <c r="D418" s="1">
        <f t="shared" si="40"/>
        <v>9.4211926032476161E-5</v>
      </c>
      <c r="E418" s="1">
        <f t="shared" si="41"/>
        <v>4.8664217697767294</v>
      </c>
      <c r="F418" s="1">
        <v>415</v>
      </c>
      <c r="H418" s="1">
        <f t="shared" si="37"/>
        <v>0.97062828123064793</v>
      </c>
      <c r="J418" s="1">
        <f t="shared" si="38"/>
        <v>4.1486617424964716E-4</v>
      </c>
      <c r="K418" s="1">
        <f t="shared" si="39"/>
        <v>4.4035420113015951</v>
      </c>
    </row>
    <row r="419" spans="1:11" ht="16" customHeight="1" x14ac:dyDescent="0.35">
      <c r="A419" s="23">
        <v>39155</v>
      </c>
      <c r="B419" s="18">
        <v>1387.17</v>
      </c>
      <c r="C419" s="1">
        <f t="shared" si="36"/>
        <v>6.6910990964839266E-3</v>
      </c>
      <c r="D419" s="1">
        <f t="shared" si="40"/>
        <v>1.2168700526682576E-4</v>
      </c>
      <c r="E419" s="1">
        <f t="shared" si="41"/>
        <v>8.6461406073976832</v>
      </c>
      <c r="F419" s="1">
        <v>416</v>
      </c>
      <c r="H419" s="1">
        <f t="shared" si="37"/>
        <v>1.1031183312175796</v>
      </c>
      <c r="J419" s="1">
        <f t="shared" si="38"/>
        <v>4.4770807118968021E-5</v>
      </c>
      <c r="K419" s="1">
        <f t="shared" si="39"/>
        <v>0.36791773304633552</v>
      </c>
    </row>
    <row r="420" spans="1:11" ht="16" customHeight="1" x14ac:dyDescent="0.35">
      <c r="A420" s="23">
        <v>39156</v>
      </c>
      <c r="B420" s="18">
        <v>1392.28</v>
      </c>
      <c r="C420" s="1">
        <f t="shared" si="36"/>
        <v>3.6837590201632821E-3</v>
      </c>
      <c r="D420" s="1">
        <f t="shared" si="40"/>
        <v>1.1582957314337933E-4</v>
      </c>
      <c r="E420" s="1">
        <f t="shared" si="41"/>
        <v>8.9462350668516599</v>
      </c>
      <c r="F420" s="1">
        <v>417</v>
      </c>
      <c r="H420" s="1">
        <f t="shared" si="37"/>
        <v>1.0762414837915295</v>
      </c>
      <c r="J420" s="1">
        <f t="shared" si="38"/>
        <v>1.3570080518634344E-5</v>
      </c>
      <c r="K420" s="1">
        <f t="shared" si="39"/>
        <v>0.11715557737432612</v>
      </c>
    </row>
    <row r="421" spans="1:11" ht="16" customHeight="1" x14ac:dyDescent="0.35">
      <c r="A421" s="23">
        <v>39157</v>
      </c>
      <c r="B421" s="18">
        <v>1386.95</v>
      </c>
      <c r="C421" s="1">
        <f t="shared" si="36"/>
        <v>-3.8282529376274365E-3</v>
      </c>
      <c r="D421" s="1">
        <f t="shared" si="40"/>
        <v>1.078967403187198E-4</v>
      </c>
      <c r="E421" s="1">
        <f t="shared" si="41"/>
        <v>8.9985067646287114</v>
      </c>
      <c r="F421" s="1">
        <v>418</v>
      </c>
      <c r="H421" s="1">
        <f t="shared" si="37"/>
        <v>1.038733557360692</v>
      </c>
      <c r="J421" s="1">
        <f t="shared" si="38"/>
        <v>1.4655520554453097E-5</v>
      </c>
      <c r="K421" s="1">
        <f t="shared" si="39"/>
        <v>0.13582913173430136</v>
      </c>
    </row>
    <row r="422" spans="1:11" ht="16" customHeight="1" x14ac:dyDescent="0.35">
      <c r="A422" s="23">
        <v>39160</v>
      </c>
      <c r="B422" s="18">
        <v>1402.06</v>
      </c>
      <c r="C422" s="1">
        <f t="shared" si="36"/>
        <v>1.0894408594397708E-2</v>
      </c>
      <c r="D422" s="1">
        <f t="shared" si="40"/>
        <v>1.0076745576003306E-4</v>
      </c>
      <c r="E422" s="1">
        <f t="shared" si="41"/>
        <v>8.024853143808155</v>
      </c>
      <c r="F422" s="1">
        <v>419</v>
      </c>
      <c r="H422" s="1">
        <f t="shared" si="37"/>
        <v>1.0038299445624894</v>
      </c>
      <c r="J422" s="1">
        <f t="shared" si="38"/>
        <v>1.1868813862168664E-4</v>
      </c>
      <c r="K422" s="1">
        <f t="shared" si="39"/>
        <v>1.1778419701726892</v>
      </c>
    </row>
    <row r="423" spans="1:11" ht="16" customHeight="1" x14ac:dyDescent="0.35">
      <c r="A423" s="23">
        <v>39161</v>
      </c>
      <c r="B423" s="18">
        <v>1410.94</v>
      </c>
      <c r="C423" s="1">
        <f t="shared" si="36"/>
        <v>6.3335377943883357E-3</v>
      </c>
      <c r="D423" s="1">
        <f t="shared" si="40"/>
        <v>1.0295445367132306E-4</v>
      </c>
      <c r="E423" s="1">
        <f t="shared" si="41"/>
        <v>8.791598165742208</v>
      </c>
      <c r="F423" s="1">
        <v>420</v>
      </c>
      <c r="H423" s="1">
        <f t="shared" si="37"/>
        <v>1.0146647410417051</v>
      </c>
      <c r="J423" s="1">
        <f t="shared" si="38"/>
        <v>4.0113700992945467E-5</v>
      </c>
      <c r="K423" s="1">
        <f t="shared" si="39"/>
        <v>0.38962569915631284</v>
      </c>
    </row>
    <row r="424" spans="1:11" ht="16" customHeight="1" x14ac:dyDescent="0.35">
      <c r="A424" s="23">
        <v>39162</v>
      </c>
      <c r="B424" s="18">
        <v>1435.04</v>
      </c>
      <c r="C424" s="1">
        <f t="shared" si="36"/>
        <v>1.7080811373977565E-2</v>
      </c>
      <c r="D424" s="1">
        <f t="shared" si="40"/>
        <v>9.8392405344939555E-5</v>
      </c>
      <c r="E424" s="1">
        <f t="shared" si="41"/>
        <v>6.2613372133543814</v>
      </c>
      <c r="F424" s="1">
        <v>421</v>
      </c>
      <c r="H424" s="1">
        <f t="shared" si="37"/>
        <v>0.99192945991607462</v>
      </c>
      <c r="J424" s="1">
        <f t="shared" si="38"/>
        <v>2.9175411719340139E-4</v>
      </c>
      <c r="K424" s="1">
        <f t="shared" si="39"/>
        <v>2.9652097249841924</v>
      </c>
    </row>
    <row r="425" spans="1:11" ht="16" customHeight="1" x14ac:dyDescent="0.35">
      <c r="A425" s="23">
        <v>39163</v>
      </c>
      <c r="B425" s="18">
        <v>1434.54</v>
      </c>
      <c r="C425" s="1">
        <f t="shared" si="36"/>
        <v>-3.4842234362805221E-4</v>
      </c>
      <c r="D425" s="1">
        <f t="shared" si="40"/>
        <v>1.1522518074088547E-4</v>
      </c>
      <c r="E425" s="1">
        <f t="shared" si="41"/>
        <v>9.0675686778531741</v>
      </c>
      <c r="F425" s="1">
        <v>422</v>
      </c>
      <c r="H425" s="1">
        <f t="shared" si="37"/>
        <v>1.073429926641164</v>
      </c>
      <c r="J425" s="1">
        <f t="shared" si="38"/>
        <v>1.2139812953926448E-7</v>
      </c>
      <c r="K425" s="1">
        <f t="shared" si="39"/>
        <v>1.0535729148671118E-3</v>
      </c>
    </row>
    <row r="426" spans="1:11" ht="16" customHeight="1" x14ac:dyDescent="0.35">
      <c r="A426" s="23">
        <v>39164</v>
      </c>
      <c r="B426" s="18">
        <v>1436.11</v>
      </c>
      <c r="C426" s="1">
        <f t="shared" si="36"/>
        <v>1.094427481980242E-3</v>
      </c>
      <c r="D426" s="1">
        <f t="shared" si="40"/>
        <v>1.0622516179071619E-4</v>
      </c>
      <c r="E426" s="1">
        <f t="shared" si="41"/>
        <v>9.1386737692607376</v>
      </c>
      <c r="F426" s="1">
        <v>423</v>
      </c>
      <c r="H426" s="1">
        <f t="shared" si="37"/>
        <v>1.0306559163499533</v>
      </c>
      <c r="J426" s="1">
        <f t="shared" si="38"/>
        <v>1.197771513313613E-6</v>
      </c>
      <c r="K426" s="1">
        <f t="shared" si="39"/>
        <v>1.1275779609293051E-2</v>
      </c>
    </row>
    <row r="427" spans="1:11" ht="16" customHeight="1" x14ac:dyDescent="0.35">
      <c r="A427" s="23">
        <v>39167</v>
      </c>
      <c r="B427" s="18">
        <v>1437.5</v>
      </c>
      <c r="C427" s="1">
        <f t="shared" si="36"/>
        <v>9.6789243163831475E-4</v>
      </c>
      <c r="D427" s="1">
        <f t="shared" si="40"/>
        <v>9.8123857524475239E-5</v>
      </c>
      <c r="E427" s="1">
        <f t="shared" si="41"/>
        <v>9.2197327468596271</v>
      </c>
      <c r="F427" s="1">
        <v>424</v>
      </c>
      <c r="H427" s="1">
        <f t="shared" si="37"/>
        <v>0.99057487109493769</v>
      </c>
      <c r="J427" s="1">
        <f t="shared" si="38"/>
        <v>9.3681575922272982E-7</v>
      </c>
      <c r="K427" s="1">
        <f t="shared" si="39"/>
        <v>9.5472781325281458E-3</v>
      </c>
    </row>
    <row r="428" spans="1:11" ht="16" customHeight="1" x14ac:dyDescent="0.35">
      <c r="A428" s="23">
        <v>39168</v>
      </c>
      <c r="B428" s="18">
        <v>1428.61</v>
      </c>
      <c r="C428" s="1">
        <f t="shared" si="36"/>
        <v>-6.1843478260870258E-3</v>
      </c>
      <c r="D428" s="1">
        <f t="shared" si="40"/>
        <v>9.0728965846664775E-5</v>
      </c>
      <c r="E428" s="1">
        <f t="shared" si="41"/>
        <v>8.8860909196160858</v>
      </c>
      <c r="F428" s="1">
        <v>425</v>
      </c>
      <c r="H428" s="1">
        <f t="shared" si="37"/>
        <v>0.95251753709139009</v>
      </c>
      <c r="J428" s="1">
        <f t="shared" si="38"/>
        <v>3.8246158034027324E-5</v>
      </c>
      <c r="K428" s="1">
        <f t="shared" si="39"/>
        <v>0.42154297337263508</v>
      </c>
    </row>
    <row r="429" spans="1:11" ht="16" customHeight="1" x14ac:dyDescent="0.35">
      <c r="A429" s="23">
        <v>39169</v>
      </c>
      <c r="B429" s="18">
        <v>1417.23</v>
      </c>
      <c r="C429" s="1">
        <f t="shared" si="36"/>
        <v>-7.9657849238069754E-3</v>
      </c>
      <c r="D429" s="1">
        <f t="shared" si="40"/>
        <v>8.7110050119998508E-5</v>
      </c>
      <c r="E429" s="1">
        <f t="shared" si="41"/>
        <v>8.6199065080242487</v>
      </c>
      <c r="F429" s="1">
        <v>426</v>
      </c>
      <c r="H429" s="1">
        <f t="shared" si="37"/>
        <v>0.93332764943506574</v>
      </c>
      <c r="J429" s="1">
        <f t="shared" si="38"/>
        <v>6.3453729452350496E-5</v>
      </c>
      <c r="K429" s="1">
        <f t="shared" si="39"/>
        <v>0.72843178674492515</v>
      </c>
    </row>
    <row r="430" spans="1:11" ht="16" customHeight="1" x14ac:dyDescent="0.35">
      <c r="A430" s="23">
        <v>39170</v>
      </c>
      <c r="B430" s="18">
        <v>1422.53</v>
      </c>
      <c r="C430" s="1">
        <f t="shared" si="36"/>
        <v>3.739689394099726E-3</v>
      </c>
      <c r="D430" s="1">
        <f t="shared" si="40"/>
        <v>8.5918522556928338E-5</v>
      </c>
      <c r="E430" s="1">
        <f t="shared" si="41"/>
        <v>9.1993374118701627</v>
      </c>
      <c r="F430" s="1">
        <v>427</v>
      </c>
      <c r="H430" s="1">
        <f t="shared" si="37"/>
        <v>0.92692244851944516</v>
      </c>
      <c r="J430" s="1">
        <f t="shared" si="38"/>
        <v>1.3985276764341975E-5</v>
      </c>
      <c r="K430" s="1">
        <f t="shared" si="39"/>
        <v>0.16277371104787722</v>
      </c>
    </row>
    <row r="431" spans="1:11" ht="16" customHeight="1" x14ac:dyDescent="0.35">
      <c r="A431" s="23">
        <v>39171</v>
      </c>
      <c r="B431" s="18">
        <v>1420.86</v>
      </c>
      <c r="C431" s="1">
        <f t="shared" si="36"/>
        <v>-1.1739646967024054E-3</v>
      </c>
      <c r="D431" s="1">
        <f t="shared" si="40"/>
        <v>8.0708825865740446E-5</v>
      </c>
      <c r="E431" s="1">
        <f t="shared" si="41"/>
        <v>9.4075865083294676</v>
      </c>
      <c r="F431" s="1">
        <v>428</v>
      </c>
      <c r="H431" s="1">
        <f t="shared" si="37"/>
        <v>0.89838090955752425</v>
      </c>
      <c r="J431" s="1">
        <f t="shared" si="38"/>
        <v>1.3781931091035706E-6</v>
      </c>
      <c r="K431" s="1">
        <f t="shared" si="39"/>
        <v>1.7076113972915453E-2</v>
      </c>
    </row>
    <row r="432" spans="1:11" ht="16" customHeight="1" x14ac:dyDescent="0.35">
      <c r="A432" s="23">
        <v>39174</v>
      </c>
      <c r="B432" s="18">
        <v>1424.55</v>
      </c>
      <c r="C432" s="1">
        <f t="shared" si="36"/>
        <v>2.597018706980318E-3</v>
      </c>
      <c r="D432" s="1">
        <f t="shared" si="40"/>
        <v>7.4916066769551326E-5</v>
      </c>
      <c r="E432" s="1">
        <f t="shared" si="41"/>
        <v>9.4091146813279192</v>
      </c>
      <c r="F432" s="1">
        <v>429</v>
      </c>
      <c r="H432" s="1">
        <f t="shared" si="37"/>
        <v>0.86554067939959545</v>
      </c>
      <c r="J432" s="1">
        <f t="shared" si="38"/>
        <v>6.7445061644057232E-6</v>
      </c>
      <c r="K432" s="1">
        <f t="shared" si="39"/>
        <v>9.002749951025113E-2</v>
      </c>
    </row>
    <row r="433" spans="1:11" ht="16" customHeight="1" x14ac:dyDescent="0.35">
      <c r="A433" s="23">
        <v>39175</v>
      </c>
      <c r="B433" s="18">
        <v>1437.77</v>
      </c>
      <c r="C433" s="1">
        <f t="shared" si="36"/>
        <v>9.2801235477870392E-3</v>
      </c>
      <c r="D433" s="1">
        <f t="shared" si="40"/>
        <v>7.0091488565963771E-5</v>
      </c>
      <c r="E433" s="1">
        <f t="shared" si="41"/>
        <v>8.3370194469039269</v>
      </c>
      <c r="F433" s="1">
        <v>430</v>
      </c>
      <c r="H433" s="1">
        <f t="shared" si="37"/>
        <v>0.83720659676070253</v>
      </c>
      <c r="J433" s="1">
        <f t="shared" si="38"/>
        <v>8.6120693062191508E-5</v>
      </c>
      <c r="K433" s="1">
        <f t="shared" si="39"/>
        <v>1.2286897428514805</v>
      </c>
    </row>
    <row r="434" spans="1:11" ht="16" customHeight="1" x14ac:dyDescent="0.35">
      <c r="A434" s="23">
        <v>39176</v>
      </c>
      <c r="B434" s="18">
        <v>1439.37</v>
      </c>
      <c r="C434" s="1">
        <f t="shared" si="36"/>
        <v>1.1128344589189571E-3</v>
      </c>
      <c r="D434" s="1">
        <f t="shared" si="40"/>
        <v>7.2319891132570211E-5</v>
      </c>
      <c r="E434" s="1">
        <f t="shared" si="41"/>
        <v>9.5172874202862765</v>
      </c>
      <c r="F434" s="1">
        <v>431</v>
      </c>
      <c r="H434" s="1">
        <f t="shared" si="37"/>
        <v>0.85041102493188681</v>
      </c>
      <c r="J434" s="1">
        <f t="shared" si="38"/>
        <v>1.238400532957448E-6</v>
      </c>
      <c r="K434" s="1">
        <f t="shared" si="39"/>
        <v>1.7123926952369514E-2</v>
      </c>
    </row>
    <row r="435" spans="1:11" ht="16" customHeight="1" x14ac:dyDescent="0.35">
      <c r="A435" s="23">
        <v>39177</v>
      </c>
      <c r="B435" s="18">
        <v>1443.76</v>
      </c>
      <c r="C435" s="1">
        <f t="shared" si="36"/>
        <v>3.0499454622509156E-3</v>
      </c>
      <c r="D435" s="1">
        <f t="shared" si="40"/>
        <v>6.7269501905908106E-5</v>
      </c>
      <c r="E435" s="1">
        <f t="shared" si="41"/>
        <v>9.4685215002680554</v>
      </c>
      <c r="F435" s="1">
        <v>432</v>
      </c>
      <c r="H435" s="1">
        <f t="shared" si="37"/>
        <v>0.8201798699426126</v>
      </c>
      <c r="J435" s="1">
        <f t="shared" si="38"/>
        <v>9.302167322704952E-6</v>
      </c>
      <c r="K435" s="1">
        <f t="shared" si="39"/>
        <v>0.13828209008766223</v>
      </c>
    </row>
    <row r="436" spans="1:11" ht="16" customHeight="1" x14ac:dyDescent="0.35">
      <c r="A436" s="23">
        <v>39181</v>
      </c>
      <c r="B436" s="18">
        <v>1444.61</v>
      </c>
      <c r="C436" s="1">
        <f t="shared" si="36"/>
        <v>5.8874051088817327E-4</v>
      </c>
      <c r="D436" s="1">
        <f t="shared" si="40"/>
        <v>6.3345512486244262E-5</v>
      </c>
      <c r="E436" s="1">
        <f t="shared" si="41"/>
        <v>9.6614346682241994</v>
      </c>
      <c r="F436" s="1">
        <v>433</v>
      </c>
      <c r="H436" s="1">
        <f t="shared" si="37"/>
        <v>0.79589894136281059</v>
      </c>
      <c r="J436" s="1">
        <f t="shared" si="38"/>
        <v>3.4661538916086725E-7</v>
      </c>
      <c r="K436" s="1">
        <f t="shared" si="39"/>
        <v>5.4718223210544897E-3</v>
      </c>
    </row>
    <row r="437" spans="1:11" ht="16" customHeight="1" x14ac:dyDescent="0.35">
      <c r="A437" s="23">
        <v>39182</v>
      </c>
      <c r="B437" s="18">
        <v>1448.39</v>
      </c>
      <c r="C437" s="1">
        <f t="shared" si="36"/>
        <v>2.6166231716520032E-3</v>
      </c>
      <c r="D437" s="1">
        <f t="shared" si="40"/>
        <v>5.9027404837185377E-5</v>
      </c>
      <c r="E437" s="1">
        <f t="shared" si="41"/>
        <v>9.6215165623567351</v>
      </c>
      <c r="F437" s="1">
        <v>434</v>
      </c>
      <c r="H437" s="1">
        <f t="shared" si="37"/>
        <v>0.76829294437203688</v>
      </c>
      <c r="J437" s="1">
        <f t="shared" si="38"/>
        <v>6.8467168224261883E-6</v>
      </c>
      <c r="K437" s="1">
        <f t="shared" si="39"/>
        <v>0.11599217077747886</v>
      </c>
    </row>
    <row r="438" spans="1:11" ht="16" customHeight="1" x14ac:dyDescent="0.35">
      <c r="A438" s="23">
        <v>39183</v>
      </c>
      <c r="B438" s="18">
        <v>1438.87</v>
      </c>
      <c r="C438" s="1">
        <f t="shared" si="36"/>
        <v>-6.5728153328870045E-3</v>
      </c>
      <c r="D438" s="1">
        <f t="shared" si="40"/>
        <v>5.5639479896486672E-5</v>
      </c>
      <c r="E438" s="1">
        <f t="shared" si="41"/>
        <v>9.0201562654143075</v>
      </c>
      <c r="F438" s="1">
        <v>435</v>
      </c>
      <c r="H438" s="1">
        <f t="shared" si="37"/>
        <v>0.74591876163887094</v>
      </c>
      <c r="J438" s="1">
        <f t="shared" si="38"/>
        <v>4.3201901400234506E-5</v>
      </c>
      <c r="K438" s="1">
        <f t="shared" si="39"/>
        <v>0.77646127319321812</v>
      </c>
    </row>
    <row r="439" spans="1:11" ht="16" customHeight="1" x14ac:dyDescent="0.35">
      <c r="A439" s="23">
        <v>39184</v>
      </c>
      <c r="B439" s="18">
        <v>1447.8</v>
      </c>
      <c r="C439" s="1">
        <f t="shared" si="36"/>
        <v>6.2062590783045473E-3</v>
      </c>
      <c r="D439" s="1">
        <f t="shared" si="40"/>
        <v>5.5587801399154904E-5</v>
      </c>
      <c r="E439" s="1">
        <f t="shared" si="41"/>
        <v>9.1046312342621043</v>
      </c>
      <c r="F439" s="1">
        <v>436</v>
      </c>
      <c r="H439" s="1">
        <f t="shared" si="37"/>
        <v>0.74557227281568683</v>
      </c>
      <c r="J439" s="1">
        <f t="shared" si="38"/>
        <v>3.8517651747037609E-5</v>
      </c>
      <c r="K439" s="1">
        <f t="shared" si="39"/>
        <v>0.69291554581295578</v>
      </c>
    </row>
    <row r="440" spans="1:11" ht="16" customHeight="1" x14ac:dyDescent="0.35">
      <c r="A440" s="23">
        <v>39185</v>
      </c>
      <c r="B440" s="18">
        <v>1452.85</v>
      </c>
      <c r="C440" s="1">
        <f t="shared" si="36"/>
        <v>3.4880508357507632E-3</v>
      </c>
      <c r="D440" s="1">
        <f t="shared" si="40"/>
        <v>5.5150139506775956E-5</v>
      </c>
      <c r="E440" s="1">
        <f t="shared" si="41"/>
        <v>9.5848444312451715</v>
      </c>
      <c r="F440" s="1">
        <v>437</v>
      </c>
      <c r="H440" s="1">
        <f t="shared" si="37"/>
        <v>0.74263139919327381</v>
      </c>
      <c r="J440" s="1">
        <f t="shared" si="38"/>
        <v>1.2166498632781598E-5</v>
      </c>
      <c r="K440" s="1">
        <f t="shared" si="39"/>
        <v>0.2206068514348323</v>
      </c>
    </row>
    <row r="441" spans="1:11" ht="16" customHeight="1" x14ac:dyDescent="0.35">
      <c r="A441" s="23">
        <v>39188</v>
      </c>
      <c r="B441" s="18">
        <v>1468.33</v>
      </c>
      <c r="C441" s="1">
        <f t="shared" si="36"/>
        <v>1.0654919640706211E-2</v>
      </c>
      <c r="D441" s="1">
        <f t="shared" si="40"/>
        <v>5.2554343704206404E-5</v>
      </c>
      <c r="E441" s="1">
        <f t="shared" si="41"/>
        <v>7.6934738554505993</v>
      </c>
      <c r="F441" s="1">
        <v>438</v>
      </c>
      <c r="H441" s="1">
        <f t="shared" si="37"/>
        <v>0.72494374750187618</v>
      </c>
      <c r="J441" s="1">
        <f t="shared" si="38"/>
        <v>1.1352731254990698E-4</v>
      </c>
      <c r="K441" s="1">
        <f t="shared" si="39"/>
        <v>2.160188950106142</v>
      </c>
    </row>
    <row r="442" spans="1:11" ht="16" customHeight="1" x14ac:dyDescent="0.35">
      <c r="A442" s="23">
        <v>39189</v>
      </c>
      <c r="B442" s="18">
        <v>1471.48</v>
      </c>
      <c r="C442" s="1">
        <f t="shared" si="36"/>
        <v>2.1452943139485614E-3</v>
      </c>
      <c r="D442" s="1">
        <f t="shared" si="40"/>
        <v>5.8644537394694245E-5</v>
      </c>
      <c r="E442" s="1">
        <f t="shared" si="41"/>
        <v>9.6655384385104668</v>
      </c>
      <c r="F442" s="1">
        <v>439</v>
      </c>
      <c r="H442" s="1">
        <f t="shared" si="37"/>
        <v>0.76579721463775408</v>
      </c>
      <c r="J442" s="1">
        <f t="shared" si="38"/>
        <v>4.6022876934600288E-6</v>
      </c>
      <c r="K442" s="1">
        <f t="shared" si="39"/>
        <v>7.847768774242922E-2</v>
      </c>
    </row>
    <row r="443" spans="1:11" ht="16" customHeight="1" x14ac:dyDescent="0.35">
      <c r="A443" s="23">
        <v>39190</v>
      </c>
      <c r="B443" s="18">
        <v>1472.5</v>
      </c>
      <c r="C443" s="1">
        <f t="shared" si="36"/>
        <v>6.9317965585667608E-4</v>
      </c>
      <c r="D443" s="1">
        <f t="shared" si="40"/>
        <v>5.5103858755705378E-5</v>
      </c>
      <c r="E443" s="1">
        <f t="shared" si="41"/>
        <v>9.7975709505518527</v>
      </c>
      <c r="F443" s="1">
        <v>440</v>
      </c>
      <c r="H443" s="1">
        <f t="shared" si="37"/>
        <v>0.74231973404797325</v>
      </c>
      <c r="J443" s="1">
        <f t="shared" si="38"/>
        <v>4.8049803529357989E-7</v>
      </c>
      <c r="K443" s="1">
        <f t="shared" si="39"/>
        <v>8.7198618416868996E-3</v>
      </c>
    </row>
    <row r="444" spans="1:11" ht="16" customHeight="1" x14ac:dyDescent="0.35">
      <c r="A444" s="23">
        <v>39191</v>
      </c>
      <c r="B444" s="18">
        <v>1470.73</v>
      </c>
      <c r="C444" s="1">
        <f t="shared" si="36"/>
        <v>-1.2020373514431116E-3</v>
      </c>
      <c r="D444" s="1">
        <f t="shared" si="40"/>
        <v>5.1537705127946034E-5</v>
      </c>
      <c r="E444" s="1">
        <f t="shared" si="41"/>
        <v>9.8451612155770682</v>
      </c>
      <c r="F444" s="1">
        <v>441</v>
      </c>
      <c r="H444" s="1">
        <f t="shared" si="37"/>
        <v>0.71789766072850547</v>
      </c>
      <c r="J444" s="1">
        <f t="shared" si="38"/>
        <v>1.4448937942643705E-6</v>
      </c>
      <c r="K444" s="1">
        <f t="shared" si="39"/>
        <v>2.8035664193376837E-2</v>
      </c>
    </row>
    <row r="445" spans="1:11" ht="16" customHeight="1" x14ac:dyDescent="0.35">
      <c r="A445" s="23">
        <v>39192</v>
      </c>
      <c r="B445" s="18">
        <v>1484.35</v>
      </c>
      <c r="C445" s="1">
        <f t="shared" si="36"/>
        <v>9.2607072678193084E-3</v>
      </c>
      <c r="D445" s="1">
        <f t="shared" si="40"/>
        <v>4.8372512921532765E-5</v>
      </c>
      <c r="E445" s="1">
        <f t="shared" si="41"/>
        <v>8.1636566809437205</v>
      </c>
      <c r="F445" s="1">
        <v>442</v>
      </c>
      <c r="H445" s="1">
        <f t="shared" si="37"/>
        <v>0.69550350769448155</v>
      </c>
      <c r="J445" s="1">
        <f t="shared" si="38"/>
        <v>8.5760699100241353E-5</v>
      </c>
      <c r="K445" s="1">
        <f t="shared" si="39"/>
        <v>1.7729221394670491</v>
      </c>
    </row>
    <row r="446" spans="1:11" ht="16" customHeight="1" x14ac:dyDescent="0.35">
      <c r="A446" s="23">
        <v>39195</v>
      </c>
      <c r="B446" s="18">
        <v>1480.93</v>
      </c>
      <c r="C446" s="1">
        <f t="shared" si="36"/>
        <v>-2.304038804863978E-3</v>
      </c>
      <c r="D446" s="1">
        <f t="shared" si="40"/>
        <v>5.2523074067853276E-5</v>
      </c>
      <c r="E446" s="1">
        <f t="shared" si="41"/>
        <v>9.7531863087764563</v>
      </c>
      <c r="F446" s="1">
        <v>443</v>
      </c>
      <c r="H446" s="1">
        <f t="shared" si="37"/>
        <v>0.72472804601349106</v>
      </c>
      <c r="J446" s="1">
        <f t="shared" si="38"/>
        <v>5.3085948143190277E-6</v>
      </c>
      <c r="K446" s="1">
        <f t="shared" si="39"/>
        <v>0.10107167009038701</v>
      </c>
    </row>
    <row r="447" spans="1:11" ht="16" customHeight="1" x14ac:dyDescent="0.35">
      <c r="A447" s="23">
        <v>39196</v>
      </c>
      <c r="B447" s="18">
        <v>1480.41</v>
      </c>
      <c r="C447" s="1">
        <f t="shared" si="36"/>
        <v>-3.511307084061919E-4</v>
      </c>
      <c r="D447" s="1">
        <f t="shared" si="40"/>
        <v>4.9591514719042677E-5</v>
      </c>
      <c r="E447" s="1">
        <f t="shared" si="41"/>
        <v>9.9092046463430155</v>
      </c>
      <c r="F447" s="1">
        <v>444</v>
      </c>
      <c r="H447" s="1">
        <f t="shared" si="37"/>
        <v>0.70421243044299264</v>
      </c>
      <c r="J447" s="1">
        <f t="shared" si="38"/>
        <v>1.2329277438583417E-7</v>
      </c>
      <c r="K447" s="1">
        <f t="shared" si="39"/>
        <v>2.4861667380869676E-3</v>
      </c>
    </row>
    <row r="448" spans="1:11" ht="16" customHeight="1" x14ac:dyDescent="0.35">
      <c r="A448" s="23">
        <v>39197</v>
      </c>
      <c r="B448" s="18">
        <v>1495.42</v>
      </c>
      <c r="C448" s="1">
        <f t="shared" si="36"/>
        <v>1.0139083091846171E-2</v>
      </c>
      <c r="D448" s="1">
        <f t="shared" si="40"/>
        <v>4.6491042252471005E-5</v>
      </c>
      <c r="E448" s="1">
        <f t="shared" si="41"/>
        <v>7.7650506172674456</v>
      </c>
      <c r="F448" s="1">
        <v>445</v>
      </c>
      <c r="H448" s="1">
        <f t="shared" si="37"/>
        <v>0.68184340029416579</v>
      </c>
      <c r="J448" s="1">
        <f t="shared" si="38"/>
        <v>1.0280100594336092E-4</v>
      </c>
      <c r="K448" s="1">
        <f t="shared" si="39"/>
        <v>2.2112002863927414</v>
      </c>
    </row>
    <row r="449" spans="1:11" ht="16" customHeight="1" x14ac:dyDescent="0.35">
      <c r="A449" s="23">
        <v>39198</v>
      </c>
      <c r="B449" s="18">
        <v>1494.25</v>
      </c>
      <c r="C449" s="1">
        <f t="shared" si="36"/>
        <v>-7.8238889409000328E-4</v>
      </c>
      <c r="D449" s="1">
        <f t="shared" si="40"/>
        <v>5.2231740142022292E-5</v>
      </c>
      <c r="E449" s="1">
        <f t="shared" si="41"/>
        <v>9.8481006512435716</v>
      </c>
      <c r="F449" s="1">
        <v>446</v>
      </c>
      <c r="H449" s="1">
        <f t="shared" si="37"/>
        <v>0.72271529762432929</v>
      </c>
      <c r="J449" s="1">
        <f t="shared" si="38"/>
        <v>6.1213238159537837E-7</v>
      </c>
      <c r="K449" s="1">
        <f t="shared" si="39"/>
        <v>1.171954792107139E-2</v>
      </c>
    </row>
    <row r="450" spans="1:11" ht="16" customHeight="1" x14ac:dyDescent="0.35">
      <c r="A450" s="23">
        <v>39199</v>
      </c>
      <c r="B450" s="18">
        <v>1494.07</v>
      </c>
      <c r="C450" s="1">
        <f t="shared" si="36"/>
        <v>-1.2046177011883129E-4</v>
      </c>
      <c r="D450" s="1">
        <f t="shared" si="40"/>
        <v>4.8934720037842395E-5</v>
      </c>
      <c r="E450" s="1">
        <f t="shared" si="41"/>
        <v>9.9247268535096804</v>
      </c>
      <c r="F450" s="1">
        <v>447</v>
      </c>
      <c r="H450" s="1">
        <f t="shared" si="37"/>
        <v>0.69953355915097026</v>
      </c>
      <c r="J450" s="1">
        <f t="shared" si="38"/>
        <v>1.4511038060162155E-8</v>
      </c>
      <c r="K450" s="1">
        <f t="shared" si="39"/>
        <v>2.9653869581639419E-4</v>
      </c>
    </row>
    <row r="451" spans="1:11" ht="16" customHeight="1" x14ac:dyDescent="0.35">
      <c r="A451" s="23">
        <v>39202</v>
      </c>
      <c r="B451" s="18">
        <v>1482.37</v>
      </c>
      <c r="C451" s="1">
        <f t="shared" si="36"/>
        <v>-7.8309583888305414E-3</v>
      </c>
      <c r="D451" s="1">
        <f t="shared" si="40"/>
        <v>4.5884211109837717E-5</v>
      </c>
      <c r="E451" s="1">
        <f t="shared" si="41"/>
        <v>8.6528968697356365</v>
      </c>
      <c r="F451" s="1">
        <v>448</v>
      </c>
      <c r="H451" s="1">
        <f t="shared" si="37"/>
        <v>0.6773788534478894</v>
      </c>
      <c r="J451" s="1">
        <f t="shared" si="38"/>
        <v>6.1323909287595423E-5</v>
      </c>
      <c r="K451" s="1">
        <f t="shared" si="39"/>
        <v>1.3364926148735154</v>
      </c>
    </row>
    <row r="452" spans="1:11" ht="16" customHeight="1" x14ac:dyDescent="0.35">
      <c r="A452" s="23">
        <v>39203</v>
      </c>
      <c r="B452" s="18">
        <v>1486.3</v>
      </c>
      <c r="C452" s="1">
        <f t="shared" ref="C452:C515" si="42">(B452-B451)/B451</f>
        <v>2.6511599668099491E-3</v>
      </c>
      <c r="D452" s="1">
        <f t="shared" si="40"/>
        <v>4.8220599569656539E-5</v>
      </c>
      <c r="E452" s="1">
        <f t="shared" si="41"/>
        <v>9.7939639489588561</v>
      </c>
      <c r="F452" s="1">
        <v>449</v>
      </c>
      <c r="H452" s="1">
        <f t="shared" si="37"/>
        <v>0.69441053829601795</v>
      </c>
      <c r="J452" s="1">
        <f t="shared" si="38"/>
        <v>7.0286491696157302E-6</v>
      </c>
      <c r="K452" s="1">
        <f t="shared" si="39"/>
        <v>0.14576030228455727</v>
      </c>
    </row>
    <row r="453" spans="1:11" ht="16" customHeight="1" x14ac:dyDescent="0.35">
      <c r="A453" s="23">
        <v>39204</v>
      </c>
      <c r="B453" s="18">
        <v>1495.92</v>
      </c>
      <c r="C453" s="1">
        <f t="shared" si="42"/>
        <v>6.4724483617036388E-3</v>
      </c>
      <c r="D453" s="1">
        <f t="shared" si="40"/>
        <v>4.5819200594098836E-5</v>
      </c>
      <c r="E453" s="1">
        <f t="shared" si="41"/>
        <v>9.0765053047608806</v>
      </c>
      <c r="F453" s="1">
        <v>450</v>
      </c>
      <c r="H453" s="1">
        <f t="shared" ref="H453:H516" si="43">SQRT(D453)*100</f>
        <v>0.6768988151422547</v>
      </c>
      <c r="J453" s="1">
        <f t="shared" ref="J453:J516" si="44">C453*C453</f>
        <v>4.1892587794920116E-5</v>
      </c>
      <c r="K453" s="1">
        <f t="shared" ref="K453:K516" si="45">J453/D453</f>
        <v>0.91430202298892926</v>
      </c>
    </row>
    <row r="454" spans="1:11" ht="16" customHeight="1" x14ac:dyDescent="0.35">
      <c r="A454" s="23">
        <v>39205</v>
      </c>
      <c r="B454" s="18">
        <v>1502.39</v>
      </c>
      <c r="C454" s="1">
        <f t="shared" si="42"/>
        <v>4.3250975988020929E-3</v>
      </c>
      <c r="D454" s="1">
        <f t="shared" ref="D454:D517" si="46">C$1283+C$1284*D453+C$1285*C453*C453</f>
        <v>4.6541017760159338E-5</v>
      </c>
      <c r="E454" s="1">
        <f t="shared" ref="E454:E517" si="47">-LN(D454)-C454*C454/D454</f>
        <v>9.5732414186838124</v>
      </c>
      <c r="F454" s="1">
        <v>451</v>
      </c>
      <c r="H454" s="1">
        <f t="shared" si="43"/>
        <v>0.68220977536355587</v>
      </c>
      <c r="J454" s="1">
        <f t="shared" si="44"/>
        <v>1.8706469239163632E-5</v>
      </c>
      <c r="K454" s="1">
        <f t="shared" si="45"/>
        <v>0.40193511314178854</v>
      </c>
    </row>
    <row r="455" spans="1:11" ht="16" customHeight="1" x14ac:dyDescent="0.35">
      <c r="A455" s="23">
        <v>39206</v>
      </c>
      <c r="B455" s="18">
        <v>1505.62</v>
      </c>
      <c r="C455" s="1">
        <f t="shared" si="42"/>
        <v>2.1499078135502705E-3</v>
      </c>
      <c r="D455" s="1">
        <f t="shared" si="46"/>
        <v>4.5264421115493963E-5</v>
      </c>
      <c r="E455" s="1">
        <f t="shared" si="47"/>
        <v>9.9008758472498908</v>
      </c>
      <c r="F455" s="1">
        <v>452</v>
      </c>
      <c r="H455" s="1">
        <f t="shared" si="43"/>
        <v>0.6727883851219042</v>
      </c>
      <c r="J455" s="1">
        <f t="shared" si="44"/>
        <v>4.6221036067645048E-6</v>
      </c>
      <c r="K455" s="1">
        <f t="shared" si="45"/>
        <v>0.10211339265713847</v>
      </c>
    </row>
    <row r="456" spans="1:11" ht="16" customHeight="1" x14ac:dyDescent="0.35">
      <c r="A456" s="23">
        <v>39209</v>
      </c>
      <c r="B456" s="18">
        <v>1509.48</v>
      </c>
      <c r="C456" s="1">
        <f t="shared" si="42"/>
        <v>2.5637278994700705E-3</v>
      </c>
      <c r="D456" s="1">
        <f t="shared" si="46"/>
        <v>4.2928047636522046E-5</v>
      </c>
      <c r="E456" s="1">
        <f t="shared" si="47"/>
        <v>9.9028754488364719</v>
      </c>
      <c r="F456" s="1">
        <v>453</v>
      </c>
      <c r="H456" s="1">
        <f t="shared" si="43"/>
        <v>0.65519499110205393</v>
      </c>
      <c r="J456" s="1">
        <f t="shared" si="44"/>
        <v>6.5727007425212202E-6</v>
      </c>
      <c r="K456" s="1">
        <f t="shared" si="45"/>
        <v>0.15310970576097993</v>
      </c>
    </row>
    <row r="457" spans="1:11" ht="16" customHeight="1" x14ac:dyDescent="0.35">
      <c r="A457" s="23">
        <v>39210</v>
      </c>
      <c r="B457" s="18">
        <v>1507.72</v>
      </c>
      <c r="C457" s="1">
        <f t="shared" si="42"/>
        <v>-1.1659644380846324E-3</v>
      </c>
      <c r="D457" s="1">
        <f t="shared" si="46"/>
        <v>4.0964339742829704E-5</v>
      </c>
      <c r="E457" s="1">
        <f t="shared" si="47"/>
        <v>10.069621887733788</v>
      </c>
      <c r="F457" s="1">
        <v>454</v>
      </c>
      <c r="H457" s="1">
        <f t="shared" si="43"/>
        <v>0.64003390334285959</v>
      </c>
      <c r="J457" s="1">
        <f t="shared" si="44"/>
        <v>1.3594730708780125E-6</v>
      </c>
      <c r="K457" s="1">
        <f t="shared" si="45"/>
        <v>3.3186744358938952E-2</v>
      </c>
    </row>
    <row r="458" spans="1:11" ht="16" customHeight="1" x14ac:dyDescent="0.35">
      <c r="A458" s="23">
        <v>39211</v>
      </c>
      <c r="B458" s="18">
        <v>1512.58</v>
      </c>
      <c r="C458" s="1">
        <f t="shared" si="42"/>
        <v>3.2234101822618921E-3</v>
      </c>
      <c r="D458" s="1">
        <f t="shared" si="46"/>
        <v>3.8742396012084212E-5</v>
      </c>
      <c r="E458" s="1">
        <f t="shared" si="47"/>
        <v>9.8903847623620926</v>
      </c>
      <c r="F458" s="1">
        <v>455</v>
      </c>
      <c r="H458" s="1">
        <f t="shared" si="43"/>
        <v>0.62243390020213563</v>
      </c>
      <c r="J458" s="1">
        <f t="shared" si="44"/>
        <v>1.0390373203109645E-5</v>
      </c>
      <c r="K458" s="1">
        <f t="shared" si="45"/>
        <v>0.26819129100504691</v>
      </c>
    </row>
    <row r="459" spans="1:11" ht="16" customHeight="1" x14ac:dyDescent="0.35">
      <c r="A459" s="23">
        <v>39212</v>
      </c>
      <c r="B459" s="18">
        <v>1491.47</v>
      </c>
      <c r="C459" s="1">
        <f t="shared" si="42"/>
        <v>-1.3956286609633805E-2</v>
      </c>
      <c r="D459" s="1">
        <f t="shared" si="46"/>
        <v>3.7473272377560982E-5</v>
      </c>
      <c r="E459" s="1">
        <f t="shared" si="47"/>
        <v>4.9940996740977095</v>
      </c>
      <c r="F459" s="1">
        <v>456</v>
      </c>
      <c r="H459" s="1">
        <f t="shared" si="43"/>
        <v>0.61215416667340405</v>
      </c>
      <c r="J459" s="1">
        <f t="shared" si="44"/>
        <v>1.9477793593024385E-4</v>
      </c>
      <c r="K459" s="1">
        <f t="shared" si="45"/>
        <v>5.1977829416060555</v>
      </c>
    </row>
    <row r="460" spans="1:11" ht="16" customHeight="1" x14ac:dyDescent="0.35">
      <c r="A460" s="23">
        <v>39213</v>
      </c>
      <c r="B460" s="18">
        <v>1505.85</v>
      </c>
      <c r="C460" s="1">
        <f t="shared" si="42"/>
        <v>9.641494632811845E-3</v>
      </c>
      <c r="D460" s="1">
        <f t="shared" si="46"/>
        <v>5.169464990370603E-5</v>
      </c>
      <c r="E460" s="1">
        <f t="shared" si="47"/>
        <v>8.071935000079872</v>
      </c>
      <c r="F460" s="1">
        <v>457</v>
      </c>
      <c r="H460" s="1">
        <f t="shared" si="43"/>
        <v>0.71898991581040983</v>
      </c>
      <c r="J460" s="1">
        <f t="shared" si="44"/>
        <v>9.2958418754539616E-5</v>
      </c>
      <c r="K460" s="1">
        <f t="shared" si="45"/>
        <v>1.7982212652121154</v>
      </c>
    </row>
    <row r="461" spans="1:11" ht="16" customHeight="1" x14ac:dyDescent="0.35">
      <c r="A461" s="23">
        <v>39216</v>
      </c>
      <c r="B461" s="18">
        <v>1503.15</v>
      </c>
      <c r="C461" s="1">
        <f t="shared" si="42"/>
        <v>-1.793007271640481E-3</v>
      </c>
      <c r="D461" s="1">
        <f t="shared" si="46"/>
        <v>5.6146836967301876E-5</v>
      </c>
      <c r="E461" s="1">
        <f t="shared" si="47"/>
        <v>9.7302818631664945</v>
      </c>
      <c r="F461" s="1">
        <v>458</v>
      </c>
      <c r="H461" s="1">
        <f t="shared" si="43"/>
        <v>0.74931193082255054</v>
      </c>
      <c r="J461" s="1">
        <f t="shared" si="44"/>
        <v>3.2148750761556416E-6</v>
      </c>
      <c r="K461" s="1">
        <f t="shared" si="45"/>
        <v>5.7258347037926323E-2</v>
      </c>
    </row>
    <row r="462" spans="1:11" ht="16" customHeight="1" x14ac:dyDescent="0.35">
      <c r="A462" s="23">
        <v>39217</v>
      </c>
      <c r="B462" s="18">
        <v>1501.19</v>
      </c>
      <c r="C462" s="1">
        <f t="shared" si="42"/>
        <v>-1.3039284169910096E-3</v>
      </c>
      <c r="D462" s="1">
        <f t="shared" si="46"/>
        <v>5.2714961606135502E-5</v>
      </c>
      <c r="E462" s="1">
        <f t="shared" si="47"/>
        <v>9.8183579821360532</v>
      </c>
      <c r="F462" s="1">
        <v>459</v>
      </c>
      <c r="H462" s="1">
        <f t="shared" si="43"/>
        <v>0.72605069799660349</v>
      </c>
      <c r="J462" s="1">
        <f t="shared" si="44"/>
        <v>1.7002293166366802E-6</v>
      </c>
      <c r="K462" s="1">
        <f t="shared" si="45"/>
        <v>3.225325912859605E-2</v>
      </c>
    </row>
    <row r="463" spans="1:11" ht="16" customHeight="1" x14ac:dyDescent="0.35">
      <c r="A463" s="23">
        <v>39218</v>
      </c>
      <c r="B463" s="18">
        <v>1514.14</v>
      </c>
      <c r="C463" s="1">
        <f t="shared" si="42"/>
        <v>8.62648965154314E-3</v>
      </c>
      <c r="D463" s="1">
        <f t="shared" si="46"/>
        <v>4.9465246292199541E-5</v>
      </c>
      <c r="E463" s="1">
        <f t="shared" si="47"/>
        <v>8.4098239118321043</v>
      </c>
      <c r="F463" s="1">
        <v>460</v>
      </c>
      <c r="H463" s="1">
        <f t="shared" si="43"/>
        <v>0.70331533676011604</v>
      </c>
      <c r="J463" s="1">
        <f t="shared" si="44"/>
        <v>7.441632370818088E-5</v>
      </c>
      <c r="K463" s="1">
        <f t="shared" si="45"/>
        <v>1.5044163182487988</v>
      </c>
    </row>
    <row r="464" spans="1:11" ht="16" customHeight="1" x14ac:dyDescent="0.35">
      <c r="A464" s="23">
        <v>39219</v>
      </c>
      <c r="B464" s="18">
        <v>1512.75</v>
      </c>
      <c r="C464" s="1">
        <f t="shared" si="42"/>
        <v>-9.1801286538899967E-4</v>
      </c>
      <c r="D464" s="1">
        <f t="shared" si="46"/>
        <v>5.2571559725454091E-5</v>
      </c>
      <c r="E464" s="1">
        <f t="shared" si="47"/>
        <v>9.8373047886687743</v>
      </c>
      <c r="F464" s="1">
        <v>461</v>
      </c>
      <c r="H464" s="1">
        <f t="shared" si="43"/>
        <v>0.72506247817311642</v>
      </c>
      <c r="J464" s="1">
        <f t="shared" si="44"/>
        <v>8.4274762101972163E-7</v>
      </c>
      <c r="K464" s="1">
        <f t="shared" si="45"/>
        <v>1.6030485407334798E-2</v>
      </c>
    </row>
    <row r="465" spans="1:11" ht="16" customHeight="1" x14ac:dyDescent="0.35">
      <c r="A465" s="23">
        <v>39220</v>
      </c>
      <c r="B465" s="18">
        <v>1522.75</v>
      </c>
      <c r="C465" s="1">
        <f t="shared" si="42"/>
        <v>6.6104776070071061E-3</v>
      </c>
      <c r="D465" s="1">
        <f t="shared" si="46"/>
        <v>4.9263226863788327E-5</v>
      </c>
      <c r="E465" s="1">
        <f t="shared" si="47"/>
        <v>9.0312934434668488</v>
      </c>
      <c r="F465" s="1">
        <v>462</v>
      </c>
      <c r="H465" s="1">
        <f t="shared" si="43"/>
        <v>0.70187767355706887</v>
      </c>
      <c r="J465" s="1">
        <f t="shared" si="44"/>
        <v>4.3698414192742394E-5</v>
      </c>
      <c r="K465" s="1">
        <f t="shared" si="45"/>
        <v>0.88703921717445533</v>
      </c>
    </row>
    <row r="466" spans="1:11" ht="16" customHeight="1" x14ac:dyDescent="0.35">
      <c r="A466" s="23">
        <v>39223</v>
      </c>
      <c r="B466" s="18">
        <v>1525.1</v>
      </c>
      <c r="C466" s="1">
        <f t="shared" si="42"/>
        <v>1.5432605483499649E-3</v>
      </c>
      <c r="D466" s="1">
        <f t="shared" si="46"/>
        <v>4.9826073919992171E-5</v>
      </c>
      <c r="E466" s="1">
        <f t="shared" si="47"/>
        <v>9.8591728048437908</v>
      </c>
      <c r="F466" s="1">
        <v>463</v>
      </c>
      <c r="H466" s="1">
        <f t="shared" si="43"/>
        <v>0.70587586670739899</v>
      </c>
      <c r="J466" s="1">
        <f t="shared" si="44"/>
        <v>2.3816531200934343E-6</v>
      </c>
      <c r="K466" s="1">
        <f t="shared" si="45"/>
        <v>4.7799333415628031E-2</v>
      </c>
    </row>
    <row r="467" spans="1:11" ht="16" customHeight="1" x14ac:dyDescent="0.35">
      <c r="A467" s="23">
        <v>39224</v>
      </c>
      <c r="B467" s="18">
        <v>1524.12</v>
      </c>
      <c r="C467" s="1">
        <f t="shared" si="42"/>
        <v>-6.4258081437284001E-4</v>
      </c>
      <c r="D467" s="1">
        <f t="shared" si="46"/>
        <v>4.689284737706161E-5</v>
      </c>
      <c r="E467" s="1">
        <f t="shared" si="47"/>
        <v>9.9588400058325188</v>
      </c>
      <c r="F467" s="1">
        <v>464</v>
      </c>
      <c r="H467" s="1">
        <f t="shared" si="43"/>
        <v>0.68478352329083969</v>
      </c>
      <c r="J467" s="1">
        <f t="shared" si="44"/>
        <v>4.1291010300006227E-7</v>
      </c>
      <c r="K467" s="1">
        <f t="shared" si="45"/>
        <v>8.8053962618197482E-3</v>
      </c>
    </row>
    <row r="468" spans="1:11" ht="16" customHeight="1" x14ac:dyDescent="0.35">
      <c r="A468" s="23">
        <v>39225</v>
      </c>
      <c r="B468" s="18">
        <v>1522.28</v>
      </c>
      <c r="C468" s="1">
        <f t="shared" si="42"/>
        <v>-1.2072540219929652E-3</v>
      </c>
      <c r="D468" s="1">
        <f t="shared" si="46"/>
        <v>4.4059092513694025E-5</v>
      </c>
      <c r="E468" s="1">
        <f t="shared" si="47"/>
        <v>9.996899097267427</v>
      </c>
      <c r="F468" s="1">
        <v>465</v>
      </c>
      <c r="H468" s="1">
        <f t="shared" si="43"/>
        <v>0.66377023519960598</v>
      </c>
      <c r="J468" s="1">
        <f t="shared" si="44"/>
        <v>1.457462273618191E-6</v>
      </c>
      <c r="K468" s="1">
        <f t="shared" si="45"/>
        <v>3.3079716137258082E-2</v>
      </c>
    </row>
    <row r="469" spans="1:11" ht="16" customHeight="1" x14ac:dyDescent="0.35">
      <c r="A469" s="23">
        <v>39226</v>
      </c>
      <c r="B469" s="18">
        <v>1507.51</v>
      </c>
      <c r="C469" s="1">
        <f t="shared" si="42"/>
        <v>-9.7025514360038773E-3</v>
      </c>
      <c r="D469" s="1">
        <f t="shared" si="46"/>
        <v>4.1567152847893397E-5</v>
      </c>
      <c r="E469" s="1">
        <f t="shared" si="47"/>
        <v>7.8234432017017763</v>
      </c>
      <c r="F469" s="1">
        <v>466</v>
      </c>
      <c r="H469" s="1">
        <f t="shared" si="43"/>
        <v>0.64472593284195878</v>
      </c>
      <c r="J469" s="1">
        <f t="shared" si="44"/>
        <v>9.4139504368300896E-5</v>
      </c>
      <c r="K469" s="1">
        <f t="shared" si="45"/>
        <v>2.2647570958921679</v>
      </c>
    </row>
    <row r="470" spans="1:11" ht="16" customHeight="1" x14ac:dyDescent="0.35">
      <c r="A470" s="23">
        <v>39227</v>
      </c>
      <c r="B470" s="18">
        <v>1515.73</v>
      </c>
      <c r="C470" s="1">
        <f t="shared" si="42"/>
        <v>5.4527001479260685E-3</v>
      </c>
      <c r="D470" s="1">
        <f t="shared" si="46"/>
        <v>4.7028128508327831E-5</v>
      </c>
      <c r="E470" s="1">
        <f t="shared" si="47"/>
        <v>9.332548579604472</v>
      </c>
      <c r="F470" s="1">
        <v>467</v>
      </c>
      <c r="H470" s="1">
        <f t="shared" si="43"/>
        <v>0.68577057758646831</v>
      </c>
      <c r="J470" s="1">
        <f t="shared" si="44"/>
        <v>2.9731938903192969E-5</v>
      </c>
      <c r="K470" s="1">
        <f t="shared" si="45"/>
        <v>0.63221607676622682</v>
      </c>
    </row>
    <row r="471" spans="1:11" ht="16" customHeight="1" x14ac:dyDescent="0.35">
      <c r="A471" s="23">
        <v>39231</v>
      </c>
      <c r="B471" s="18">
        <v>1518.11</v>
      </c>
      <c r="C471" s="1">
        <f t="shared" si="42"/>
        <v>1.5702004974499956E-3</v>
      </c>
      <c r="D471" s="1">
        <f t="shared" si="46"/>
        <v>4.6627183388592112E-5</v>
      </c>
      <c r="E471" s="1">
        <f t="shared" si="47"/>
        <v>9.9204493371048592</v>
      </c>
      <c r="F471" s="1">
        <v>468</v>
      </c>
      <c r="H471" s="1">
        <f t="shared" si="43"/>
        <v>0.68284100190741404</v>
      </c>
      <c r="J471" s="1">
        <f t="shared" si="44"/>
        <v>2.4655296021922138E-6</v>
      </c>
      <c r="K471" s="1">
        <f t="shared" si="45"/>
        <v>5.2877515282114047E-2</v>
      </c>
    </row>
    <row r="472" spans="1:11" ht="16" customHeight="1" x14ac:dyDescent="0.35">
      <c r="A472" s="23">
        <v>39232</v>
      </c>
      <c r="B472" s="18">
        <v>1530.23</v>
      </c>
      <c r="C472" s="1">
        <f t="shared" si="42"/>
        <v>7.9836112007694564E-3</v>
      </c>
      <c r="D472" s="1">
        <f t="shared" si="46"/>
        <v>4.3988479178458847E-5</v>
      </c>
      <c r="E472" s="1">
        <f t="shared" si="47"/>
        <v>8.5826114055060607</v>
      </c>
      <c r="F472" s="1">
        <v>469</v>
      </c>
      <c r="H472" s="1">
        <f t="shared" si="43"/>
        <v>0.66323811092592422</v>
      </c>
      <c r="J472" s="1">
        <f t="shared" si="44"/>
        <v>6.3738047805051522E-5</v>
      </c>
      <c r="K472" s="1">
        <f t="shared" si="45"/>
        <v>1.4489713896784147</v>
      </c>
    </row>
    <row r="473" spans="1:11" ht="16" customHeight="1" x14ac:dyDescent="0.35">
      <c r="A473" s="23">
        <v>39233</v>
      </c>
      <c r="B473" s="18">
        <v>1530.62</v>
      </c>
      <c r="C473" s="1">
        <f t="shared" si="42"/>
        <v>2.5486364794826441E-4</v>
      </c>
      <c r="D473" s="1">
        <f t="shared" si="46"/>
        <v>4.6696582379377018E-5</v>
      </c>
      <c r="E473" s="1">
        <f t="shared" si="47"/>
        <v>9.9704485670086775</v>
      </c>
      <c r="F473" s="1">
        <v>470</v>
      </c>
      <c r="H473" s="1">
        <f t="shared" si="43"/>
        <v>0.68334897658061222</v>
      </c>
      <c r="J473" s="1">
        <f t="shared" si="44"/>
        <v>6.4955479045496858E-8</v>
      </c>
      <c r="K473" s="1">
        <f t="shared" si="45"/>
        <v>1.391011413164653E-3</v>
      </c>
    </row>
    <row r="474" spans="1:11" ht="16" customHeight="1" x14ac:dyDescent="0.35">
      <c r="A474" s="23">
        <v>39234</v>
      </c>
      <c r="B474" s="18">
        <v>1536.34</v>
      </c>
      <c r="C474" s="1">
        <f t="shared" si="42"/>
        <v>3.7370477322915077E-3</v>
      </c>
      <c r="D474" s="1">
        <f t="shared" si="46"/>
        <v>4.3851451920914974E-5</v>
      </c>
      <c r="E474" s="1">
        <f t="shared" si="47"/>
        <v>9.71622921994528</v>
      </c>
      <c r="F474" s="1">
        <v>471</v>
      </c>
      <c r="H474" s="1">
        <f t="shared" si="43"/>
        <v>0.66220428812349874</v>
      </c>
      <c r="J474" s="1">
        <f t="shared" si="44"/>
        <v>1.3965525753425101E-5</v>
      </c>
      <c r="K474" s="1">
        <f t="shared" si="45"/>
        <v>0.3184735086676625</v>
      </c>
    </row>
    <row r="475" spans="1:11" ht="16" customHeight="1" x14ac:dyDescent="0.35">
      <c r="A475" s="23">
        <v>39237</v>
      </c>
      <c r="B475" s="18">
        <v>1539.18</v>
      </c>
      <c r="C475" s="1">
        <f t="shared" si="42"/>
        <v>1.8485491492769477E-3</v>
      </c>
      <c r="D475" s="1">
        <f t="shared" si="46"/>
        <v>4.2421246817673551E-5</v>
      </c>
      <c r="E475" s="1">
        <f t="shared" si="47"/>
        <v>9.987308800188746</v>
      </c>
      <c r="F475" s="1">
        <v>472</v>
      </c>
      <c r="H475" s="1">
        <f t="shared" si="43"/>
        <v>0.65131595111492202</v>
      </c>
      <c r="J475" s="1">
        <f t="shared" si="44"/>
        <v>3.4171339572925272E-6</v>
      </c>
      <c r="K475" s="1">
        <f t="shared" si="45"/>
        <v>8.0552416857980702E-2</v>
      </c>
    </row>
    <row r="476" spans="1:11" ht="16" customHeight="1" x14ac:dyDescent="0.35">
      <c r="A476" s="23">
        <v>39238</v>
      </c>
      <c r="B476" s="18">
        <v>1530.95</v>
      </c>
      <c r="C476" s="1">
        <f t="shared" si="42"/>
        <v>-5.3470029496225377E-3</v>
      </c>
      <c r="D476" s="1">
        <f t="shared" si="46"/>
        <v>4.0239943307112332E-5</v>
      </c>
      <c r="E476" s="1">
        <f t="shared" si="47"/>
        <v>9.4101514146134964</v>
      </c>
      <c r="F476" s="1">
        <v>473</v>
      </c>
      <c r="H476" s="1">
        <f t="shared" si="43"/>
        <v>0.63434961422792979</v>
      </c>
      <c r="J476" s="1">
        <f t="shared" si="44"/>
        <v>2.8590440543272119E-5</v>
      </c>
      <c r="K476" s="1">
        <f t="shared" si="45"/>
        <v>0.71049902642926477</v>
      </c>
    </row>
    <row r="477" spans="1:11" ht="16" customHeight="1" x14ac:dyDescent="0.35">
      <c r="A477" s="23">
        <v>39239</v>
      </c>
      <c r="B477" s="18">
        <v>1517.38</v>
      </c>
      <c r="C477" s="1">
        <f t="shared" si="42"/>
        <v>-8.8637773931218751E-3</v>
      </c>
      <c r="D477" s="1">
        <f t="shared" si="46"/>
        <v>4.0353952826732409E-5</v>
      </c>
      <c r="E477" s="1">
        <f t="shared" si="47"/>
        <v>8.1708855471731177</v>
      </c>
      <c r="F477" s="1">
        <v>474</v>
      </c>
      <c r="H477" s="1">
        <f t="shared" si="43"/>
        <v>0.63524761177616718</v>
      </c>
      <c r="J477" s="1">
        <f t="shared" si="44"/>
        <v>7.8566549674818418E-5</v>
      </c>
      <c r="K477" s="1">
        <f t="shared" si="45"/>
        <v>1.9469356573855172</v>
      </c>
    </row>
    <row r="478" spans="1:11" ht="16" customHeight="1" x14ac:dyDescent="0.35">
      <c r="A478" s="23">
        <v>39240</v>
      </c>
      <c r="B478" s="18">
        <v>1490.72</v>
      </c>
      <c r="C478" s="1">
        <f t="shared" si="42"/>
        <v>-1.7569758399346293E-2</v>
      </c>
      <c r="D478" s="1">
        <f t="shared" si="46"/>
        <v>4.4625317078929574E-5</v>
      </c>
      <c r="E478" s="1">
        <f t="shared" si="47"/>
        <v>3.099691748897075</v>
      </c>
      <c r="F478" s="1">
        <v>475</v>
      </c>
      <c r="H478" s="1">
        <f t="shared" si="43"/>
        <v>0.66802183406629445</v>
      </c>
      <c r="J478" s="1">
        <f t="shared" si="44"/>
        <v>3.0869641021139964E-4</v>
      </c>
      <c r="K478" s="1">
        <f t="shared" si="45"/>
        <v>6.9175174635824535</v>
      </c>
    </row>
    <row r="479" spans="1:11" ht="16" customHeight="1" x14ac:dyDescent="0.35">
      <c r="A479" s="23">
        <v>39241</v>
      </c>
      <c r="B479" s="18">
        <v>1507.67</v>
      </c>
      <c r="C479" s="1">
        <f t="shared" si="42"/>
        <v>1.1370344531501587E-2</v>
      </c>
      <c r="D479" s="1">
        <f t="shared" si="46"/>
        <v>6.7703720415525045E-5</v>
      </c>
      <c r="E479" s="1">
        <f t="shared" si="47"/>
        <v>7.690803245125986</v>
      </c>
      <c r="F479" s="1">
        <v>476</v>
      </c>
      <c r="H479" s="1">
        <f t="shared" si="43"/>
        <v>0.82282270517727596</v>
      </c>
      <c r="J479" s="1">
        <f t="shared" si="44"/>
        <v>1.2928473476504803E-4</v>
      </c>
      <c r="K479" s="1">
        <f t="shared" si="45"/>
        <v>1.9095661799909289</v>
      </c>
    </row>
    <row r="480" spans="1:11" ht="16" customHeight="1" x14ac:dyDescent="0.35">
      <c r="A480" s="23">
        <v>39244</v>
      </c>
      <c r="B480" s="18">
        <v>1509.12</v>
      </c>
      <c r="C480" s="1">
        <f t="shared" si="42"/>
        <v>9.6174892383599729E-4</v>
      </c>
      <c r="D480" s="1">
        <f t="shared" si="46"/>
        <v>7.3746275239291043E-5</v>
      </c>
      <c r="E480" s="1">
        <f t="shared" si="47"/>
        <v>9.5023375918229256</v>
      </c>
      <c r="F480" s="1">
        <v>477</v>
      </c>
      <c r="H480" s="1">
        <f t="shared" si="43"/>
        <v>0.85875651519677598</v>
      </c>
      <c r="J480" s="1">
        <f t="shared" si="44"/>
        <v>9.2496099249969893E-7</v>
      </c>
      <c r="K480" s="1">
        <f t="shared" si="45"/>
        <v>1.254247742680422E-2</v>
      </c>
    </row>
    <row r="481" spans="1:11" ht="16" customHeight="1" x14ac:dyDescent="0.35">
      <c r="A481" s="23">
        <v>39245</v>
      </c>
      <c r="B481" s="18">
        <v>1493</v>
      </c>
      <c r="C481" s="1">
        <f t="shared" si="42"/>
        <v>-1.0681721798133941E-2</v>
      </c>
      <c r="D481" s="1">
        <f t="shared" si="46"/>
        <v>6.8541539194594172E-5</v>
      </c>
      <c r="E481" s="1">
        <f t="shared" si="47"/>
        <v>7.9233985930802469</v>
      </c>
      <c r="F481" s="1">
        <v>478</v>
      </c>
      <c r="H481" s="1">
        <f t="shared" si="43"/>
        <v>0.82789817728144666</v>
      </c>
      <c r="J481" s="1">
        <f t="shared" si="44"/>
        <v>1.1409918057272979E-4</v>
      </c>
      <c r="K481" s="1">
        <f t="shared" si="45"/>
        <v>1.6646719918091468</v>
      </c>
    </row>
    <row r="482" spans="1:11" ht="16" customHeight="1" x14ac:dyDescent="0.35">
      <c r="A482" s="23">
        <v>39246</v>
      </c>
      <c r="B482" s="18">
        <v>1515.67</v>
      </c>
      <c r="C482" s="1">
        <f t="shared" si="42"/>
        <v>1.5184192900200986E-2</v>
      </c>
      <c r="D482" s="1">
        <f t="shared" si="46"/>
        <v>7.3242435770653653E-5</v>
      </c>
      <c r="E482" s="1">
        <f t="shared" si="47"/>
        <v>6.3738376229313518</v>
      </c>
      <c r="F482" s="1">
        <v>479</v>
      </c>
      <c r="H482" s="1">
        <f t="shared" si="43"/>
        <v>0.85581794659059152</v>
      </c>
      <c r="J482" s="1">
        <f t="shared" si="44"/>
        <v>2.3055971403051402E-4</v>
      </c>
      <c r="K482" s="1">
        <f t="shared" si="45"/>
        <v>3.1478979583976825</v>
      </c>
    </row>
    <row r="483" spans="1:11" ht="16" customHeight="1" x14ac:dyDescent="0.35">
      <c r="A483" s="23">
        <v>39247</v>
      </c>
      <c r="B483" s="18">
        <v>1522.97</v>
      </c>
      <c r="C483" s="1">
        <f t="shared" si="42"/>
        <v>4.8163518443988165E-3</v>
      </c>
      <c r="D483" s="1">
        <f t="shared" si="46"/>
        <v>8.7232663236751917E-5</v>
      </c>
      <c r="E483" s="1">
        <f t="shared" si="47"/>
        <v>9.0810078752558496</v>
      </c>
      <c r="F483" s="1">
        <v>480</v>
      </c>
      <c r="H483" s="1">
        <f t="shared" si="43"/>
        <v>0.93398427843701914</v>
      </c>
      <c r="J483" s="1">
        <f t="shared" si="44"/>
        <v>2.319724508904388E-5</v>
      </c>
      <c r="K483" s="1">
        <f t="shared" si="45"/>
        <v>0.26592384352734821</v>
      </c>
    </row>
    <row r="484" spans="1:11" ht="16" customHeight="1" x14ac:dyDescent="0.35">
      <c r="A484" s="23">
        <v>39248</v>
      </c>
      <c r="B484" s="18">
        <v>1532.91</v>
      </c>
      <c r="C484" s="1">
        <f t="shared" si="42"/>
        <v>6.5267208152491873E-3</v>
      </c>
      <c r="D484" s="1">
        <f t="shared" si="46"/>
        <v>8.2673050355748921E-5</v>
      </c>
      <c r="E484" s="1">
        <f t="shared" si="47"/>
        <v>8.8853572603189708</v>
      </c>
      <c r="F484" s="1">
        <v>481</v>
      </c>
      <c r="H484" s="1">
        <f t="shared" si="43"/>
        <v>0.90924721806420128</v>
      </c>
      <c r="J484" s="1">
        <f t="shared" si="44"/>
        <v>4.2598084600207015E-5</v>
      </c>
      <c r="K484" s="1">
        <f t="shared" si="45"/>
        <v>0.51525962108454881</v>
      </c>
    </row>
    <row r="485" spans="1:11" ht="16" customHeight="1" x14ac:dyDescent="0.35">
      <c r="A485" s="23">
        <v>39251</v>
      </c>
      <c r="B485" s="18">
        <v>1531.05</v>
      </c>
      <c r="C485" s="1">
        <f t="shared" si="42"/>
        <v>-1.2133784762315644E-3</v>
      </c>
      <c r="D485" s="1">
        <f t="shared" si="46"/>
        <v>8.0141144498305727E-5</v>
      </c>
      <c r="E485" s="1">
        <f t="shared" si="47"/>
        <v>9.4133499924252071</v>
      </c>
      <c r="F485" s="1">
        <v>482</v>
      </c>
      <c r="H485" s="1">
        <f t="shared" si="43"/>
        <v>0.89521586501974892</v>
      </c>
      <c r="J485" s="1">
        <f t="shared" si="44"/>
        <v>1.472287326582033E-6</v>
      </c>
      <c r="K485" s="1">
        <f t="shared" si="45"/>
        <v>1.8371179196388428E-2</v>
      </c>
    </row>
    <row r="486" spans="1:11" ht="16" customHeight="1" x14ac:dyDescent="0.35">
      <c r="A486" s="23">
        <v>39252</v>
      </c>
      <c r="B486" s="18">
        <v>1533.7</v>
      </c>
      <c r="C486" s="1">
        <f t="shared" si="42"/>
        <v>1.7308383135757101E-3</v>
      </c>
      <c r="D486" s="1">
        <f t="shared" si="46"/>
        <v>7.4407257327251271E-5</v>
      </c>
      <c r="E486" s="1">
        <f t="shared" si="47"/>
        <v>9.4656948574563859</v>
      </c>
      <c r="F486" s="1">
        <v>483</v>
      </c>
      <c r="H486" s="1">
        <f t="shared" si="43"/>
        <v>0.86259641389963626</v>
      </c>
      <c r="J486" s="1">
        <f t="shared" si="44"/>
        <v>2.9958012677416081E-6</v>
      </c>
      <c r="K486" s="1">
        <f t="shared" si="45"/>
        <v>4.0262218704900599E-2</v>
      </c>
    </row>
    <row r="487" spans="1:11" ht="16" customHeight="1" x14ac:dyDescent="0.35">
      <c r="A487" s="23">
        <v>39253</v>
      </c>
      <c r="B487" s="18">
        <v>1512.84</v>
      </c>
      <c r="C487" s="1">
        <f t="shared" si="42"/>
        <v>-1.3601095390232854E-2</v>
      </c>
      <c r="D487" s="1">
        <f t="shared" si="46"/>
        <v>6.9315801139477657E-5</v>
      </c>
      <c r="E487" s="1">
        <f t="shared" si="47"/>
        <v>6.9080407582567771</v>
      </c>
      <c r="F487" s="1">
        <v>484</v>
      </c>
      <c r="H487" s="1">
        <f t="shared" si="43"/>
        <v>0.83256111571149927</v>
      </c>
      <c r="J487" s="1">
        <f t="shared" si="44"/>
        <v>1.8498979581421337E-4</v>
      </c>
      <c r="K487" s="1">
        <f t="shared" si="45"/>
        <v>2.6687969088314487</v>
      </c>
    </row>
    <row r="488" spans="1:11" ht="16" customHeight="1" x14ac:dyDescent="0.35">
      <c r="A488" s="23">
        <v>39254</v>
      </c>
      <c r="B488" s="18">
        <v>1522.19</v>
      </c>
      <c r="C488" s="1">
        <f t="shared" si="42"/>
        <v>6.1804288622723733E-3</v>
      </c>
      <c r="D488" s="1">
        <f t="shared" si="46"/>
        <v>7.9858806843594385E-5</v>
      </c>
      <c r="E488" s="1">
        <f t="shared" si="47"/>
        <v>8.9569349496746735</v>
      </c>
      <c r="F488" s="1">
        <v>485</v>
      </c>
      <c r="H488" s="1">
        <f t="shared" si="43"/>
        <v>0.89363754869406853</v>
      </c>
      <c r="J488" s="1">
        <f t="shared" si="44"/>
        <v>3.8197700921609382E-5</v>
      </c>
      <c r="K488" s="1">
        <f t="shared" si="45"/>
        <v>0.47831544736725912</v>
      </c>
    </row>
    <row r="489" spans="1:11" ht="16" customHeight="1" x14ac:dyDescent="0.35">
      <c r="A489" s="23">
        <v>39255</v>
      </c>
      <c r="B489" s="18">
        <v>1502.56</v>
      </c>
      <c r="C489" s="1">
        <f t="shared" si="42"/>
        <v>-1.289589341672203E-2</v>
      </c>
      <c r="D489" s="1">
        <f t="shared" si="46"/>
        <v>7.7212898929226743E-5</v>
      </c>
      <c r="E489" s="1">
        <f t="shared" si="47"/>
        <v>7.3151061441364504</v>
      </c>
      <c r="F489" s="1">
        <v>486</v>
      </c>
      <c r="H489" s="1">
        <f t="shared" si="43"/>
        <v>0.87870870559717762</v>
      </c>
      <c r="J489" s="1">
        <f t="shared" si="44"/>
        <v>1.6630406701545461E-4</v>
      </c>
      <c r="K489" s="1">
        <f t="shared" si="45"/>
        <v>2.1538378861786907</v>
      </c>
    </row>
    <row r="490" spans="1:11" ht="16" customHeight="1" x14ac:dyDescent="0.35">
      <c r="A490" s="23">
        <v>39258</v>
      </c>
      <c r="B490" s="18">
        <v>1497.74</v>
      </c>
      <c r="C490" s="1">
        <f t="shared" si="42"/>
        <v>-3.2078585880097542E-3</v>
      </c>
      <c r="D490" s="1">
        <f t="shared" si="46"/>
        <v>8.548784697315527E-5</v>
      </c>
      <c r="E490" s="1">
        <f t="shared" si="47"/>
        <v>9.2467641736460848</v>
      </c>
      <c r="F490" s="1">
        <v>487</v>
      </c>
      <c r="H490" s="1">
        <f t="shared" si="43"/>
        <v>0.92459638206709016</v>
      </c>
      <c r="J490" s="1">
        <f t="shared" si="44"/>
        <v>1.0290356720667934E-5</v>
      </c>
      <c r="K490" s="1">
        <f t="shared" si="45"/>
        <v>0.12037215914326738</v>
      </c>
    </row>
    <row r="491" spans="1:11" ht="16" customHeight="1" x14ac:dyDescent="0.35">
      <c r="A491" s="23">
        <v>39259</v>
      </c>
      <c r="B491" s="18">
        <v>1492.89</v>
      </c>
      <c r="C491" s="1">
        <f t="shared" si="42"/>
        <v>-3.238212239774533E-3</v>
      </c>
      <c r="D491" s="1">
        <f t="shared" si="46"/>
        <v>8.0008734567989752E-5</v>
      </c>
      <c r="E491" s="1">
        <f t="shared" si="47"/>
        <v>9.3023138252842923</v>
      </c>
      <c r="F491" s="1">
        <v>488</v>
      </c>
      <c r="H491" s="1">
        <f t="shared" si="43"/>
        <v>0.89447601738665838</v>
      </c>
      <c r="J491" s="1">
        <f t="shared" si="44"/>
        <v>1.0486018509825597E-5</v>
      </c>
      <c r="K491" s="1">
        <f t="shared" si="45"/>
        <v>0.13106092186615947</v>
      </c>
    </row>
    <row r="492" spans="1:11" ht="16" customHeight="1" x14ac:dyDescent="0.35">
      <c r="A492" s="23">
        <v>39260</v>
      </c>
      <c r="B492" s="18">
        <v>1506.34</v>
      </c>
      <c r="C492" s="1">
        <f t="shared" si="42"/>
        <v>9.0093710856123475E-3</v>
      </c>
      <c r="D492" s="1">
        <f t="shared" si="46"/>
        <v>7.5038420975753818E-5</v>
      </c>
      <c r="E492" s="1">
        <f t="shared" si="47"/>
        <v>8.4158141954067922</v>
      </c>
      <c r="F492" s="1">
        <v>489</v>
      </c>
      <c r="H492" s="1">
        <f t="shared" si="43"/>
        <v>0.86624719898972147</v>
      </c>
      <c r="J492" s="1">
        <f t="shared" si="44"/>
        <v>8.1168767358267809E-5</v>
      </c>
      <c r="K492" s="1">
        <f t="shared" si="45"/>
        <v>1.0816961005148924</v>
      </c>
    </row>
    <row r="493" spans="1:11" ht="16" customHeight="1" x14ac:dyDescent="0.35">
      <c r="A493" s="23">
        <v>39261</v>
      </c>
      <c r="B493" s="18">
        <v>1505.71</v>
      </c>
      <c r="C493" s="1">
        <f t="shared" si="42"/>
        <v>-4.18232271598631E-4</v>
      </c>
      <c r="D493" s="1">
        <f t="shared" si="46"/>
        <v>7.6409225120851898E-5</v>
      </c>
      <c r="E493" s="1">
        <f t="shared" si="47"/>
        <v>9.477117892177521</v>
      </c>
      <c r="F493" s="1">
        <v>490</v>
      </c>
      <c r="H493" s="1">
        <f t="shared" si="43"/>
        <v>0.87412370475151802</v>
      </c>
      <c r="J493" s="1">
        <f t="shared" si="44"/>
        <v>1.7491823300655104E-7</v>
      </c>
      <c r="K493" s="1">
        <f t="shared" si="45"/>
        <v>2.2892292485611958E-3</v>
      </c>
    </row>
    <row r="494" spans="1:11" ht="16" customHeight="1" x14ac:dyDescent="0.35">
      <c r="A494" s="23">
        <v>39262</v>
      </c>
      <c r="B494" s="18">
        <v>1503.35</v>
      </c>
      <c r="C494" s="1">
        <f t="shared" si="42"/>
        <v>-1.567366890038671E-3</v>
      </c>
      <c r="D494" s="1">
        <f t="shared" si="46"/>
        <v>7.0902586137958583E-5</v>
      </c>
      <c r="E494" s="1">
        <f t="shared" si="47"/>
        <v>9.5195555623098222</v>
      </c>
      <c r="F494" s="1">
        <v>491</v>
      </c>
      <c r="H494" s="1">
        <f t="shared" si="43"/>
        <v>0.84203673398467949</v>
      </c>
      <c r="J494" s="1">
        <f t="shared" si="44"/>
        <v>2.4566389679894953E-6</v>
      </c>
      <c r="K494" s="1">
        <f t="shared" si="45"/>
        <v>3.4648086928867367E-2</v>
      </c>
    </row>
    <row r="495" spans="1:11" ht="16" customHeight="1" x14ac:dyDescent="0.35">
      <c r="A495" s="23">
        <v>39265</v>
      </c>
      <c r="B495" s="18">
        <v>1519.43</v>
      </c>
      <c r="C495" s="1">
        <f t="shared" si="42"/>
        <v>1.0696112016496595E-2</v>
      </c>
      <c r="D495" s="1">
        <f t="shared" si="46"/>
        <v>6.6081180558352429E-5</v>
      </c>
      <c r="E495" s="1">
        <f t="shared" si="47"/>
        <v>7.8933195360717985</v>
      </c>
      <c r="F495" s="1">
        <v>492</v>
      </c>
      <c r="H495" s="1">
        <f t="shared" si="43"/>
        <v>0.81290331871848343</v>
      </c>
      <c r="J495" s="1">
        <f t="shared" si="44"/>
        <v>1.1440681226944284E-4</v>
      </c>
      <c r="K495" s="1">
        <f t="shared" si="45"/>
        <v>1.7313070272468403</v>
      </c>
    </row>
    <row r="496" spans="1:11" ht="16" customHeight="1" x14ac:dyDescent="0.35">
      <c r="A496" s="23">
        <v>39266</v>
      </c>
      <c r="B496" s="18">
        <v>1524.87</v>
      </c>
      <c r="C496" s="1">
        <f t="shared" si="42"/>
        <v>3.5802899771623748E-3</v>
      </c>
      <c r="D496" s="1">
        <f t="shared" si="46"/>
        <v>7.1028876951643137E-5</v>
      </c>
      <c r="E496" s="1">
        <f t="shared" si="47"/>
        <v>9.3719555257019955</v>
      </c>
      <c r="F496" s="1">
        <v>493</v>
      </c>
      <c r="H496" s="1">
        <f t="shared" si="43"/>
        <v>0.84278631308086116</v>
      </c>
      <c r="J496" s="1">
        <f t="shared" si="44"/>
        <v>1.2818476320569358E-5</v>
      </c>
      <c r="K496" s="1">
        <f t="shared" si="45"/>
        <v>0.18046852027938229</v>
      </c>
    </row>
    <row r="497" spans="1:11" ht="16" customHeight="1" x14ac:dyDescent="0.35">
      <c r="A497" s="23">
        <v>39268</v>
      </c>
      <c r="B497" s="18">
        <v>1525.4</v>
      </c>
      <c r="C497" s="1">
        <f t="shared" si="42"/>
        <v>3.4757061257694106E-4</v>
      </c>
      <c r="D497" s="1">
        <f t="shared" si="46"/>
        <v>6.7060213127981855E-5</v>
      </c>
      <c r="E497" s="1">
        <f t="shared" si="47"/>
        <v>9.6081181930903465</v>
      </c>
      <c r="F497" s="1">
        <v>494</v>
      </c>
      <c r="H497" s="1">
        <f t="shared" si="43"/>
        <v>0.81890300480570877</v>
      </c>
      <c r="J497" s="1">
        <f t="shared" si="44"/>
        <v>1.2080533072711006E-7</v>
      </c>
      <c r="K497" s="1">
        <f t="shared" si="45"/>
        <v>1.8014456723625036E-3</v>
      </c>
    </row>
    <row r="498" spans="1:11" ht="16" customHeight="1" x14ac:dyDescent="0.35">
      <c r="A498" s="23">
        <v>39269</v>
      </c>
      <c r="B498" s="18">
        <v>1530.44</v>
      </c>
      <c r="C498" s="1">
        <f t="shared" si="42"/>
        <v>3.3040513963550305E-3</v>
      </c>
      <c r="D498" s="1">
        <f t="shared" si="46"/>
        <v>6.2389384180307076E-5</v>
      </c>
      <c r="E498" s="1">
        <f t="shared" si="47"/>
        <v>9.5071376473411284</v>
      </c>
      <c r="F498" s="1">
        <v>495</v>
      </c>
      <c r="H498" s="1">
        <f t="shared" si="43"/>
        <v>0.7898695093514313</v>
      </c>
      <c r="J498" s="1">
        <f t="shared" si="44"/>
        <v>1.0916755629755627E-5</v>
      </c>
      <c r="K498" s="1">
        <f t="shared" si="45"/>
        <v>0.17497777503630901</v>
      </c>
    </row>
    <row r="499" spans="1:11" ht="16" customHeight="1" x14ac:dyDescent="0.35">
      <c r="A499" s="23">
        <v>39272</v>
      </c>
      <c r="B499" s="18">
        <v>1531.85</v>
      </c>
      <c r="C499" s="1">
        <f t="shared" si="42"/>
        <v>9.2130367737373203E-4</v>
      </c>
      <c r="D499" s="1">
        <f t="shared" si="46"/>
        <v>5.9038680758401622E-5</v>
      </c>
      <c r="E499" s="1">
        <f t="shared" si="47"/>
        <v>9.7229406998879906</v>
      </c>
      <c r="F499" s="1">
        <v>496</v>
      </c>
      <c r="H499" s="1">
        <f t="shared" si="43"/>
        <v>0.76836632382218328</v>
      </c>
      <c r="J499" s="1">
        <f t="shared" si="44"/>
        <v>8.4880046594236176E-7</v>
      </c>
      <c r="K499" s="1">
        <f t="shared" si="45"/>
        <v>1.4377022911738613E-2</v>
      </c>
    </row>
    <row r="500" spans="1:11" ht="16" customHeight="1" x14ac:dyDescent="0.35">
      <c r="A500" s="23">
        <v>39273</v>
      </c>
      <c r="B500" s="18">
        <v>1510.12</v>
      </c>
      <c r="C500" s="1">
        <f t="shared" si="42"/>
        <v>-1.4185462023044045E-2</v>
      </c>
      <c r="D500" s="1">
        <f t="shared" si="46"/>
        <v>5.5149564702128161E-5</v>
      </c>
      <c r="E500" s="1">
        <f t="shared" si="47"/>
        <v>6.1567052029524252</v>
      </c>
      <c r="F500" s="1">
        <v>497</v>
      </c>
      <c r="H500" s="1">
        <f t="shared" si="43"/>
        <v>0.74262752912969876</v>
      </c>
      <c r="J500" s="1">
        <f t="shared" si="44"/>
        <v>2.0122733280722484E-4</v>
      </c>
      <c r="K500" s="1">
        <f t="shared" si="45"/>
        <v>3.6487565023239377</v>
      </c>
    </row>
    <row r="501" spans="1:11" ht="16" customHeight="1" x14ac:dyDescent="0.35">
      <c r="A501" s="23">
        <v>39274</v>
      </c>
      <c r="B501" s="18">
        <v>1518.76</v>
      </c>
      <c r="C501" s="1">
        <f t="shared" si="42"/>
        <v>5.7213996238710176E-3</v>
      </c>
      <c r="D501" s="1">
        <f t="shared" si="46"/>
        <v>6.8319961307162841E-5</v>
      </c>
      <c r="E501" s="1">
        <f t="shared" si="47"/>
        <v>9.1121746141303941</v>
      </c>
      <c r="F501" s="1">
        <v>498</v>
      </c>
      <c r="H501" s="1">
        <f t="shared" si="43"/>
        <v>0.82655889873113597</v>
      </c>
      <c r="J501" s="1">
        <f t="shared" si="44"/>
        <v>3.2734413656031421E-5</v>
      </c>
      <c r="K501" s="1">
        <f t="shared" si="45"/>
        <v>0.47913396070087438</v>
      </c>
    </row>
    <row r="502" spans="1:11" ht="16" customHeight="1" x14ac:dyDescent="0.35">
      <c r="A502" s="23">
        <v>39275</v>
      </c>
      <c r="B502" s="18">
        <v>1547.7</v>
      </c>
      <c r="C502" s="1">
        <f t="shared" si="42"/>
        <v>1.9055018567779015E-2</v>
      </c>
      <c r="D502" s="1">
        <f t="shared" si="46"/>
        <v>6.6255612207145989E-5</v>
      </c>
      <c r="E502" s="1">
        <f t="shared" si="47"/>
        <v>4.1417945105559486</v>
      </c>
      <c r="F502" s="1">
        <v>499</v>
      </c>
      <c r="H502" s="1">
        <f t="shared" si="43"/>
        <v>0.81397550458933343</v>
      </c>
      <c r="J502" s="1">
        <f t="shared" si="44"/>
        <v>3.63093732618403E-4</v>
      </c>
      <c r="K502" s="1">
        <f t="shared" si="45"/>
        <v>5.4801958735692065</v>
      </c>
    </row>
    <row r="503" spans="1:11" ht="16" customHeight="1" x14ac:dyDescent="0.35">
      <c r="A503" s="23">
        <v>39276</v>
      </c>
      <c r="B503" s="18">
        <v>1552.5</v>
      </c>
      <c r="C503" s="1">
        <f t="shared" si="42"/>
        <v>3.1013762357045642E-3</v>
      </c>
      <c r="D503" s="1">
        <f t="shared" si="46"/>
        <v>9.1926102965505371E-5</v>
      </c>
      <c r="E503" s="1">
        <f t="shared" si="47"/>
        <v>9.1898921991770006</v>
      </c>
      <c r="F503" s="1">
        <v>500</v>
      </c>
      <c r="H503" s="1">
        <f t="shared" si="43"/>
        <v>0.95878101235634294</v>
      </c>
      <c r="J503" s="1">
        <f t="shared" si="44"/>
        <v>9.6185345553930127E-6</v>
      </c>
      <c r="K503" s="1">
        <f t="shared" si="45"/>
        <v>0.10463333313501064</v>
      </c>
    </row>
    <row r="504" spans="1:11" ht="16" customHeight="1" x14ac:dyDescent="0.35">
      <c r="A504" s="23">
        <v>39279</v>
      </c>
      <c r="B504" s="18">
        <v>1549.52</v>
      </c>
      <c r="C504" s="1">
        <f t="shared" si="42"/>
        <v>-1.9194847020934094E-3</v>
      </c>
      <c r="D504" s="1">
        <f t="shared" si="46"/>
        <v>8.5812272578831872E-5</v>
      </c>
      <c r="E504" s="1">
        <f t="shared" si="47"/>
        <v>9.3204126902890341</v>
      </c>
      <c r="F504" s="1">
        <v>501</v>
      </c>
      <c r="H504" s="1">
        <f t="shared" si="43"/>
        <v>0.92634913817000919</v>
      </c>
      <c r="J504" s="1">
        <f t="shared" si="44"/>
        <v>3.6844215215706248E-6</v>
      </c>
      <c r="K504" s="1">
        <f t="shared" si="45"/>
        <v>4.2935834360824238E-2</v>
      </c>
    </row>
    <row r="505" spans="1:11" ht="16" customHeight="1" x14ac:dyDescent="0.35">
      <c r="A505" s="23">
        <v>39280</v>
      </c>
      <c r="B505" s="18">
        <v>1549.37</v>
      </c>
      <c r="C505" s="1">
        <f t="shared" si="42"/>
        <v>-9.6804171614494131E-5</v>
      </c>
      <c r="D505" s="1">
        <f t="shared" si="46"/>
        <v>7.9753118203307812E-5</v>
      </c>
      <c r="E505" s="1">
        <f t="shared" si="47"/>
        <v>9.4364572166303571</v>
      </c>
      <c r="F505" s="1">
        <v>502</v>
      </c>
      <c r="H505" s="1">
        <f t="shared" si="43"/>
        <v>0.8930460133907312</v>
      </c>
      <c r="J505" s="1">
        <f t="shared" si="44"/>
        <v>9.3710476419684314E-9</v>
      </c>
      <c r="K505" s="1">
        <f t="shared" si="45"/>
        <v>1.1750070534019272E-4</v>
      </c>
    </row>
    <row r="506" spans="1:11" ht="16" customHeight="1" x14ac:dyDescent="0.35">
      <c r="A506" s="23">
        <v>39281</v>
      </c>
      <c r="B506" s="18">
        <v>1546.17</v>
      </c>
      <c r="C506" s="1">
        <f t="shared" si="42"/>
        <v>-2.065355596145413E-3</v>
      </c>
      <c r="D506" s="1">
        <f t="shared" si="46"/>
        <v>7.3932112865570049E-5</v>
      </c>
      <c r="E506" s="1">
        <f t="shared" si="47"/>
        <v>9.4546658382820414</v>
      </c>
      <c r="F506" s="1">
        <v>503</v>
      </c>
      <c r="H506" s="1">
        <f t="shared" si="43"/>
        <v>0.85983785021113168</v>
      </c>
      <c r="J506" s="1">
        <f t="shared" si="44"/>
        <v>4.2656937385291741E-6</v>
      </c>
      <c r="K506" s="1">
        <f t="shared" si="45"/>
        <v>5.7697441249723758E-2</v>
      </c>
    </row>
    <row r="507" spans="1:11" ht="16" customHeight="1" x14ac:dyDescent="0.35">
      <c r="A507" s="23">
        <v>39282</v>
      </c>
      <c r="B507" s="18">
        <v>1553.08</v>
      </c>
      <c r="C507" s="1">
        <f t="shared" si="42"/>
        <v>4.4691075366873334E-3</v>
      </c>
      <c r="D507" s="1">
        <f t="shared" si="46"/>
        <v>6.8989263096536527E-5</v>
      </c>
      <c r="E507" s="1">
        <f t="shared" si="47"/>
        <v>9.292051983052934</v>
      </c>
      <c r="F507" s="1">
        <v>504</v>
      </c>
      <c r="H507" s="1">
        <f t="shared" si="43"/>
        <v>0.83059775521329526</v>
      </c>
      <c r="J507" s="1">
        <f t="shared" si="44"/>
        <v>1.9972922174475526E-5</v>
      </c>
      <c r="K507" s="1">
        <f t="shared" si="45"/>
        <v>0.2895076897187242</v>
      </c>
    </row>
    <row r="508" spans="1:11" ht="16" customHeight="1" x14ac:dyDescent="0.35">
      <c r="A508" s="23">
        <v>39283</v>
      </c>
      <c r="B508" s="18">
        <v>1534.1</v>
      </c>
      <c r="C508" s="1">
        <f t="shared" si="42"/>
        <v>-1.2220877224611751E-2</v>
      </c>
      <c r="D508" s="1">
        <f t="shared" si="46"/>
        <v>6.5800549834916326E-5</v>
      </c>
      <c r="E508" s="1">
        <f t="shared" si="47"/>
        <v>7.359146920364676</v>
      </c>
      <c r="F508" s="1">
        <v>505</v>
      </c>
      <c r="H508" s="1">
        <f t="shared" si="43"/>
        <v>0.81117538075878715</v>
      </c>
      <c r="J508" s="1">
        <f t="shared" si="44"/>
        <v>1.493498401390342E-4</v>
      </c>
      <c r="K508" s="1">
        <f t="shared" si="45"/>
        <v>2.2697354431494943</v>
      </c>
    </row>
    <row r="509" spans="1:11" ht="16" customHeight="1" x14ac:dyDescent="0.35">
      <c r="A509" s="23">
        <v>39286</v>
      </c>
      <c r="B509" s="18">
        <v>1541.57</v>
      </c>
      <c r="C509" s="1">
        <f t="shared" si="42"/>
        <v>4.8693044781957032E-3</v>
      </c>
      <c r="D509" s="1">
        <f t="shared" si="46"/>
        <v>7.3687435541164293E-5</v>
      </c>
      <c r="E509" s="1">
        <f t="shared" si="47"/>
        <v>9.1939120547040059</v>
      </c>
      <c r="F509" s="1">
        <v>506</v>
      </c>
      <c r="H509" s="1">
        <f t="shared" si="43"/>
        <v>0.85841386021641275</v>
      </c>
      <c r="J509" s="1">
        <f t="shared" si="44"/>
        <v>2.3710126101376728E-5</v>
      </c>
      <c r="K509" s="1">
        <f t="shared" si="45"/>
        <v>0.32176619972249476</v>
      </c>
    </row>
    <row r="510" spans="1:11" ht="16" customHeight="1" x14ac:dyDescent="0.35">
      <c r="A510" s="23">
        <v>39287</v>
      </c>
      <c r="B510" s="18">
        <v>1511.04</v>
      </c>
      <c r="C510" s="1">
        <f t="shared" si="42"/>
        <v>-1.9804485037980744E-2</v>
      </c>
      <c r="D510" s="1">
        <f t="shared" si="46"/>
        <v>7.0388086256101997E-5</v>
      </c>
      <c r="E510" s="1">
        <f t="shared" si="47"/>
        <v>3.9892704365176543</v>
      </c>
      <c r="F510" s="1">
        <v>507</v>
      </c>
      <c r="H510" s="1">
        <f t="shared" si="43"/>
        <v>0.83897607985032563</v>
      </c>
      <c r="J510" s="1">
        <f t="shared" si="44"/>
        <v>3.9221762761960314E-4</v>
      </c>
      <c r="K510" s="1">
        <f t="shared" si="45"/>
        <v>5.5722161019202519</v>
      </c>
    </row>
    <row r="511" spans="1:11" ht="16" customHeight="1" x14ac:dyDescent="0.35">
      <c r="A511" s="23">
        <v>39288</v>
      </c>
      <c r="B511" s="18">
        <v>1518.09</v>
      </c>
      <c r="C511" s="1">
        <f t="shared" si="42"/>
        <v>4.6656607369758279E-3</v>
      </c>
      <c r="D511" s="1">
        <f t="shared" si="46"/>
        <v>9.8115832195376241E-5</v>
      </c>
      <c r="E511" s="1">
        <f t="shared" si="47"/>
        <v>9.0074976212275555</v>
      </c>
      <c r="F511" s="1">
        <v>508</v>
      </c>
      <c r="H511" s="1">
        <f t="shared" si="43"/>
        <v>0.99053436182384025</v>
      </c>
      <c r="J511" s="1">
        <f t="shared" si="44"/>
        <v>2.1768390112557827E-5</v>
      </c>
      <c r="K511" s="1">
        <f t="shared" si="45"/>
        <v>0.22186419485502434</v>
      </c>
    </row>
    <row r="512" spans="1:11" ht="16" customHeight="1" x14ac:dyDescent="0.35">
      <c r="A512" s="23">
        <v>39289</v>
      </c>
      <c r="B512" s="18">
        <v>1482.66</v>
      </c>
      <c r="C512" s="1">
        <f t="shared" si="42"/>
        <v>-2.3338537240874941E-2</v>
      </c>
      <c r="D512" s="1">
        <f t="shared" si="46"/>
        <v>9.2458846269998659E-5</v>
      </c>
      <c r="E512" s="1">
        <f t="shared" si="47"/>
        <v>3.3976143487391131</v>
      </c>
      <c r="F512" s="1">
        <v>509</v>
      </c>
      <c r="H512" s="1">
        <f t="shared" si="43"/>
        <v>0.96155523122698816</v>
      </c>
      <c r="J512" s="1">
        <f t="shared" si="44"/>
        <v>5.4468732054370646E-4</v>
      </c>
      <c r="K512" s="1">
        <f t="shared" si="45"/>
        <v>5.8911325688956637</v>
      </c>
    </row>
    <row r="513" spans="1:11" ht="16" customHeight="1" x14ac:dyDescent="0.35">
      <c r="A513" s="23">
        <v>39290</v>
      </c>
      <c r="B513" s="18">
        <v>1458.95</v>
      </c>
      <c r="C513" s="1">
        <f t="shared" si="42"/>
        <v>-1.5991528738888237E-2</v>
      </c>
      <c r="D513" s="1">
        <f t="shared" si="46"/>
        <v>1.3091752964322506E-4</v>
      </c>
      <c r="E513" s="1">
        <f t="shared" si="47"/>
        <v>6.98758354522929</v>
      </c>
      <c r="F513" s="1">
        <v>510</v>
      </c>
      <c r="H513" s="1">
        <f t="shared" si="43"/>
        <v>1.1441919840797046</v>
      </c>
      <c r="J513" s="1">
        <f t="shared" si="44"/>
        <v>2.5572899140668839E-4</v>
      </c>
      <c r="K513" s="1">
        <f t="shared" si="45"/>
        <v>1.9533594324885146</v>
      </c>
    </row>
    <row r="514" spans="1:11" ht="16" customHeight="1" x14ac:dyDescent="0.35">
      <c r="A514" s="23">
        <v>39293</v>
      </c>
      <c r="B514" s="18">
        <v>1473.91</v>
      </c>
      <c r="C514" s="1">
        <f t="shared" si="42"/>
        <v>1.0253949758387906E-2</v>
      </c>
      <c r="D514" s="1">
        <f t="shared" si="46"/>
        <v>1.4182262720447678E-4</v>
      </c>
      <c r="E514" s="1">
        <f t="shared" si="47"/>
        <v>8.1195602510215164</v>
      </c>
      <c r="F514" s="1">
        <v>511</v>
      </c>
      <c r="H514" s="1">
        <f t="shared" si="43"/>
        <v>1.1908930565104356</v>
      </c>
      <c r="J514" s="1">
        <f t="shared" si="44"/>
        <v>1.051434856475434E-4</v>
      </c>
      <c r="K514" s="1">
        <f t="shared" si="45"/>
        <v>0.74137313431621743</v>
      </c>
    </row>
    <row r="515" spans="1:11" ht="16" customHeight="1" x14ac:dyDescent="0.35">
      <c r="A515" s="23">
        <v>39294</v>
      </c>
      <c r="B515" s="18">
        <v>1455.27</v>
      </c>
      <c r="C515" s="1">
        <f t="shared" si="42"/>
        <v>-1.264663378360965E-2</v>
      </c>
      <c r="D515" s="1">
        <f t="shared" si="46"/>
        <v>1.3918992532611666E-4</v>
      </c>
      <c r="E515" s="1">
        <f t="shared" si="47"/>
        <v>7.7306128373167269</v>
      </c>
      <c r="F515" s="1">
        <v>512</v>
      </c>
      <c r="H515" s="1">
        <f t="shared" si="43"/>
        <v>1.1797878000984612</v>
      </c>
      <c r="J515" s="1">
        <f t="shared" si="44"/>
        <v>1.5993734605673695E-4</v>
      </c>
      <c r="K515" s="1">
        <f t="shared" si="45"/>
        <v>1.1490583508972354</v>
      </c>
    </row>
    <row r="516" spans="1:11" ht="16" customHeight="1" x14ac:dyDescent="0.35">
      <c r="A516" s="23">
        <v>39295</v>
      </c>
      <c r="B516" s="18">
        <v>1465.81</v>
      </c>
      <c r="C516" s="1">
        <f t="shared" ref="C516:C579" si="48">(B516-B515)/B515</f>
        <v>7.2426422588247981E-3</v>
      </c>
      <c r="D516" s="1">
        <f t="shared" si="46"/>
        <v>1.4136322381409517E-4</v>
      </c>
      <c r="E516" s="1">
        <f t="shared" si="47"/>
        <v>8.4931064005736552</v>
      </c>
      <c r="F516" s="1">
        <v>513</v>
      </c>
      <c r="H516" s="1">
        <f t="shared" si="43"/>
        <v>1.1889626731487208</v>
      </c>
      <c r="J516" s="1">
        <f t="shared" si="44"/>
        <v>5.2455866889314773E-5</v>
      </c>
      <c r="K516" s="1">
        <f t="shared" si="45"/>
        <v>0.37107152393679677</v>
      </c>
    </row>
    <row r="517" spans="1:11" ht="16" customHeight="1" x14ac:dyDescent="0.35">
      <c r="A517" s="23">
        <v>39296</v>
      </c>
      <c r="B517" s="18">
        <v>1472.2</v>
      </c>
      <c r="C517" s="1">
        <f t="shared" si="48"/>
        <v>4.359364446961134E-3</v>
      </c>
      <c r="D517" s="1">
        <f t="shared" si="46"/>
        <v>1.3437809451969355E-4</v>
      </c>
      <c r="E517" s="1">
        <f t="shared" si="47"/>
        <v>8.773430836429938</v>
      </c>
      <c r="F517" s="1">
        <v>514</v>
      </c>
      <c r="H517" s="1">
        <f t="shared" ref="H517:H580" si="49">SQRT(D517)*100</f>
        <v>1.1592156594857299</v>
      </c>
      <c r="J517" s="1">
        <f t="shared" ref="J517:J580" si="50">C517*C517</f>
        <v>1.9004058381428753E-5</v>
      </c>
      <c r="K517" s="1">
        <f t="shared" ref="K517:K580" si="51">J517/D517</f>
        <v>0.14142229393380515</v>
      </c>
    </row>
    <row r="518" spans="1:11" ht="16" customHeight="1" x14ac:dyDescent="0.35">
      <c r="A518" s="23">
        <v>39297</v>
      </c>
      <c r="B518" s="18">
        <v>1433.06</v>
      </c>
      <c r="C518" s="1">
        <f t="shared" si="48"/>
        <v>-2.658606167640273E-2</v>
      </c>
      <c r="D518" s="1">
        <f t="shared" ref="D518:D581" si="52">C$1283+C$1284*D517+C$1285*C517*C517</f>
        <v>1.2523120399610842E-4</v>
      </c>
      <c r="E518" s="1">
        <f t="shared" ref="E518:E581" si="53">-LN(D518)-C518*C518/D518</f>
        <v>3.3412390195294934</v>
      </c>
      <c r="F518" s="1">
        <v>515</v>
      </c>
      <c r="H518" s="1">
        <f t="shared" si="49"/>
        <v>1.1190674867768629</v>
      </c>
      <c r="J518" s="1">
        <f t="shared" si="50"/>
        <v>7.0681867546148992E-4</v>
      </c>
      <c r="K518" s="1">
        <f t="shared" si="51"/>
        <v>5.6441098776264615</v>
      </c>
    </row>
    <row r="519" spans="1:11" ht="16" customHeight="1" x14ac:dyDescent="0.35">
      <c r="A519" s="23">
        <v>39300</v>
      </c>
      <c r="B519" s="18">
        <v>1467.67</v>
      </c>
      <c r="C519" s="1">
        <f t="shared" si="48"/>
        <v>2.415111718978977E-2</v>
      </c>
      <c r="D519" s="1">
        <f t="shared" si="52"/>
        <v>1.7426463122942893E-4</v>
      </c>
      <c r="E519" s="1">
        <f t="shared" si="53"/>
        <v>5.307862433227287</v>
      </c>
      <c r="F519" s="1">
        <v>516</v>
      </c>
      <c r="H519" s="1">
        <f t="shared" si="49"/>
        <v>1.3200932968143917</v>
      </c>
      <c r="J519" s="1">
        <f t="shared" si="50"/>
        <v>5.8327646151495893E-4</v>
      </c>
      <c r="K519" s="1">
        <f t="shared" si="51"/>
        <v>3.3470731117379953</v>
      </c>
    </row>
    <row r="520" spans="1:11" ht="16" customHeight="1" x14ac:dyDescent="0.35">
      <c r="A520" s="23">
        <v>39301</v>
      </c>
      <c r="B520" s="18">
        <v>1476.71</v>
      </c>
      <c r="C520" s="1">
        <f t="shared" si="48"/>
        <v>6.159422758521986E-3</v>
      </c>
      <c r="D520" s="1">
        <f t="shared" si="52"/>
        <v>2.0858833975764734E-4</v>
      </c>
      <c r="E520" s="1">
        <f t="shared" si="53"/>
        <v>8.2932657980462015</v>
      </c>
      <c r="F520" s="1">
        <v>517</v>
      </c>
      <c r="H520" s="1">
        <f t="shared" si="49"/>
        <v>1.4442587709882442</v>
      </c>
      <c r="J520" s="1">
        <f t="shared" si="50"/>
        <v>3.7938488718198589E-5</v>
      </c>
      <c r="K520" s="1">
        <f t="shared" si="51"/>
        <v>0.18188211652807729</v>
      </c>
    </row>
    <row r="521" spans="1:11" ht="16" customHeight="1" x14ac:dyDescent="0.35">
      <c r="A521" s="23">
        <v>39302</v>
      </c>
      <c r="B521" s="18">
        <v>1497.49</v>
      </c>
      <c r="C521" s="1">
        <f t="shared" si="48"/>
        <v>1.4071821820127155E-2</v>
      </c>
      <c r="D521" s="1">
        <f t="shared" si="52"/>
        <v>1.9435014513215134E-4</v>
      </c>
      <c r="E521" s="1">
        <f t="shared" si="53"/>
        <v>7.5269861671969052</v>
      </c>
      <c r="F521" s="1">
        <v>518</v>
      </c>
      <c r="H521" s="1">
        <f t="shared" si="49"/>
        <v>1.3940952088438987</v>
      </c>
      <c r="J521" s="1">
        <f t="shared" si="50"/>
        <v>1.9801616933740672E-4</v>
      </c>
      <c r="K521" s="1">
        <f t="shared" si="51"/>
        <v>1.0188629867127839</v>
      </c>
    </row>
    <row r="522" spans="1:11" ht="16" customHeight="1" x14ac:dyDescent="0.35">
      <c r="A522" s="23">
        <v>39303</v>
      </c>
      <c r="B522" s="18">
        <v>1453.09</v>
      </c>
      <c r="C522" s="1">
        <f t="shared" si="48"/>
        <v>-2.9649613686902811E-2</v>
      </c>
      <c r="D522" s="1">
        <f t="shared" si="52"/>
        <v>1.9474091104798951E-4</v>
      </c>
      <c r="E522" s="1">
        <f t="shared" si="53"/>
        <v>4.0296396653899489</v>
      </c>
      <c r="F522" s="1">
        <v>519</v>
      </c>
      <c r="H522" s="1">
        <f t="shared" si="49"/>
        <v>1.3954960087653048</v>
      </c>
      <c r="J522" s="1">
        <f t="shared" si="50"/>
        <v>8.7909959178257449E-4</v>
      </c>
      <c r="K522" s="1">
        <f t="shared" si="51"/>
        <v>4.5142008787559806</v>
      </c>
    </row>
    <row r="523" spans="1:11" ht="16" customHeight="1" x14ac:dyDescent="0.35">
      <c r="A523" s="23">
        <v>39304</v>
      </c>
      <c r="B523" s="18">
        <v>1453.64</v>
      </c>
      <c r="C523" s="1">
        <f t="shared" si="48"/>
        <v>3.7850374030526802E-4</v>
      </c>
      <c r="D523" s="1">
        <f t="shared" si="52"/>
        <v>2.5189338901232051E-4</v>
      </c>
      <c r="E523" s="1">
        <f t="shared" si="53"/>
        <v>8.2859358665985212</v>
      </c>
      <c r="F523" s="1">
        <v>520</v>
      </c>
      <c r="H523" s="1">
        <f t="shared" si="49"/>
        <v>1.5871149580680051</v>
      </c>
      <c r="J523" s="1">
        <f t="shared" si="50"/>
        <v>1.4326508142507778E-7</v>
      </c>
      <c r="K523" s="1">
        <f t="shared" si="51"/>
        <v>5.6875284415690026E-4</v>
      </c>
    </row>
    <row r="524" spans="1:11" ht="16" customHeight="1" x14ac:dyDescent="0.35">
      <c r="A524" s="23">
        <v>39307</v>
      </c>
      <c r="B524" s="18">
        <v>1452.92</v>
      </c>
      <c r="C524" s="1">
        <f t="shared" si="48"/>
        <v>-4.9530832943509202E-4</v>
      </c>
      <c r="D524" s="1">
        <f t="shared" si="52"/>
        <v>2.3061096655868643E-4</v>
      </c>
      <c r="E524" s="1">
        <f t="shared" si="53"/>
        <v>8.3737145669003166</v>
      </c>
      <c r="F524" s="1">
        <v>521</v>
      </c>
      <c r="H524" s="1">
        <f t="shared" si="49"/>
        <v>1.5185880499947524</v>
      </c>
      <c r="J524" s="1">
        <f t="shared" si="50"/>
        <v>2.4533034120778164E-7</v>
      </c>
      <c r="K524" s="1">
        <f t="shared" si="51"/>
        <v>1.0638277306094608E-3</v>
      </c>
    </row>
    <row r="525" spans="1:11" ht="16" customHeight="1" x14ac:dyDescent="0.35">
      <c r="A525" s="23">
        <v>39308</v>
      </c>
      <c r="B525" s="18">
        <v>1426.54</v>
      </c>
      <c r="C525" s="1">
        <f t="shared" si="48"/>
        <v>-1.8156539933375623E-2</v>
      </c>
      <c r="D525" s="1">
        <f t="shared" si="52"/>
        <v>2.1124999571658291E-4</v>
      </c>
      <c r="E525" s="1">
        <f t="shared" si="53"/>
        <v>6.9019478431911008</v>
      </c>
      <c r="F525" s="1">
        <v>522</v>
      </c>
      <c r="H525" s="1">
        <f t="shared" si="49"/>
        <v>1.4534441706394605</v>
      </c>
      <c r="J525" s="1">
        <f t="shared" si="50"/>
        <v>3.2965994235226365E-4</v>
      </c>
      <c r="K525" s="1">
        <f t="shared" si="51"/>
        <v>1.5605204688124199</v>
      </c>
    </row>
    <row r="526" spans="1:11" ht="16" customHeight="1" x14ac:dyDescent="0.35">
      <c r="A526" s="23">
        <v>39309</v>
      </c>
      <c r="B526" s="18">
        <v>1406.7</v>
      </c>
      <c r="C526" s="1">
        <f t="shared" si="48"/>
        <v>-1.3907776858693004E-2</v>
      </c>
      <c r="D526" s="1">
        <f t="shared" si="52"/>
        <v>2.210997660150414E-4</v>
      </c>
      <c r="E526" s="1">
        <f t="shared" si="53"/>
        <v>7.5420595231772438</v>
      </c>
      <c r="F526" s="1">
        <v>523</v>
      </c>
      <c r="H526" s="1">
        <f t="shared" si="49"/>
        <v>1.4869423862915516</v>
      </c>
      <c r="J526" s="1">
        <f t="shared" si="50"/>
        <v>1.9342625715119665E-4</v>
      </c>
      <c r="K526" s="1">
        <f t="shared" si="51"/>
        <v>0.87483700520080099</v>
      </c>
    </row>
    <row r="527" spans="1:11" ht="16" customHeight="1" x14ac:dyDescent="0.35">
      <c r="A527" s="23">
        <v>39310</v>
      </c>
      <c r="B527" s="18">
        <v>1411.27</v>
      </c>
      <c r="C527" s="1">
        <f t="shared" si="48"/>
        <v>3.2487381815596334E-3</v>
      </c>
      <c r="D527" s="1">
        <f t="shared" si="52"/>
        <v>2.1870341893599245E-4</v>
      </c>
      <c r="E527" s="1">
        <f t="shared" si="53"/>
        <v>8.379535493615542</v>
      </c>
      <c r="F527" s="1">
        <v>524</v>
      </c>
      <c r="H527" s="1">
        <f t="shared" si="49"/>
        <v>1.4788624646531281</v>
      </c>
      <c r="J527" s="1">
        <f t="shared" si="50"/>
        <v>1.0554299772323393E-5</v>
      </c>
      <c r="K527" s="1">
        <f t="shared" si="51"/>
        <v>4.8258503793268556E-2</v>
      </c>
    </row>
    <row r="528" spans="1:11" ht="16" customHeight="1" x14ac:dyDescent="0.35">
      <c r="A528" s="23">
        <v>39311</v>
      </c>
      <c r="B528" s="18">
        <v>1445.94</v>
      </c>
      <c r="C528" s="1">
        <f t="shared" si="48"/>
        <v>2.4566525186534165E-2</v>
      </c>
      <c r="D528" s="1">
        <f t="shared" si="52"/>
        <v>2.0127242550303128E-4</v>
      </c>
      <c r="E528" s="1">
        <f t="shared" si="53"/>
        <v>5.5123572192652954</v>
      </c>
      <c r="F528" s="1">
        <v>525</v>
      </c>
      <c r="H528" s="1">
        <f t="shared" si="49"/>
        <v>1.4187051332219507</v>
      </c>
      <c r="J528" s="1">
        <f t="shared" si="50"/>
        <v>6.0351415974061753E-4</v>
      </c>
      <c r="K528" s="1">
        <f t="shared" si="51"/>
        <v>2.9984939975373242</v>
      </c>
    </row>
    <row r="529" spans="1:11" ht="16" customHeight="1" x14ac:dyDescent="0.35">
      <c r="A529" s="23">
        <v>39314</v>
      </c>
      <c r="B529" s="18">
        <v>1445.55</v>
      </c>
      <c r="C529" s="1">
        <f t="shared" si="48"/>
        <v>-2.6972073530028912E-4</v>
      </c>
      <c r="D529" s="1">
        <f t="shared" si="52"/>
        <v>2.3485623690548194E-4</v>
      </c>
      <c r="E529" s="1">
        <f t="shared" si="53"/>
        <v>8.3562272279874659</v>
      </c>
      <c r="F529" s="1">
        <v>526</v>
      </c>
      <c r="H529" s="1">
        <f t="shared" si="49"/>
        <v>1.5325019964276783</v>
      </c>
      <c r="J529" s="1">
        <f t="shared" si="50"/>
        <v>7.2749275050928627E-8</v>
      </c>
      <c r="K529" s="1">
        <f t="shared" si="51"/>
        <v>3.0976088184622757E-4</v>
      </c>
    </row>
    <row r="530" spans="1:11" ht="16" customHeight="1" x14ac:dyDescent="0.35">
      <c r="A530" s="23">
        <v>39315</v>
      </c>
      <c r="B530" s="18">
        <v>1447.12</v>
      </c>
      <c r="C530" s="1">
        <f t="shared" si="48"/>
        <v>1.0860917989692065E-3</v>
      </c>
      <c r="D530" s="1">
        <f t="shared" si="52"/>
        <v>2.1509929412974154E-4</v>
      </c>
      <c r="E530" s="1">
        <f t="shared" si="53"/>
        <v>8.4389268457476145</v>
      </c>
      <c r="F530" s="1">
        <v>527</v>
      </c>
      <c r="H530" s="1">
        <f t="shared" si="49"/>
        <v>1.466626380949632</v>
      </c>
      <c r="J530" s="1">
        <f t="shared" si="50"/>
        <v>1.1795953957881674E-6</v>
      </c>
      <c r="K530" s="1">
        <f t="shared" si="51"/>
        <v>5.4839575395197269E-3</v>
      </c>
    </row>
    <row r="531" spans="1:11" ht="16" customHeight="1" x14ac:dyDescent="0.35">
      <c r="A531" s="23">
        <v>39316</v>
      </c>
      <c r="B531" s="18">
        <v>1464.07</v>
      </c>
      <c r="C531" s="1">
        <f t="shared" si="48"/>
        <v>1.171291945381174E-2</v>
      </c>
      <c r="D531" s="1">
        <f t="shared" si="52"/>
        <v>1.972104779772641E-4</v>
      </c>
      <c r="E531" s="1">
        <f t="shared" si="53"/>
        <v>7.8355737047135161</v>
      </c>
      <c r="F531" s="1">
        <v>528</v>
      </c>
      <c r="H531" s="1">
        <f t="shared" si="49"/>
        <v>1.4043164813433762</v>
      </c>
      <c r="J531" s="1">
        <f t="shared" si="50"/>
        <v>1.3719248213148153E-4</v>
      </c>
      <c r="K531" s="1">
        <f t="shared" si="51"/>
        <v>0.6956652787348252</v>
      </c>
    </row>
    <row r="532" spans="1:11" ht="16" customHeight="1" x14ac:dyDescent="0.35">
      <c r="A532" s="23">
        <v>39317</v>
      </c>
      <c r="B532" s="18">
        <v>1462.5</v>
      </c>
      <c r="C532" s="1">
        <f t="shared" si="48"/>
        <v>-1.0723530978709601E-3</v>
      </c>
      <c r="D532" s="1">
        <f t="shared" si="52"/>
        <v>1.9227194457441425E-4</v>
      </c>
      <c r="E532" s="1">
        <f t="shared" si="53"/>
        <v>8.5506190042347416</v>
      </c>
      <c r="F532" s="1">
        <v>529</v>
      </c>
      <c r="H532" s="1">
        <f t="shared" si="49"/>
        <v>1.3866215942874043</v>
      </c>
      <c r="J532" s="1">
        <f t="shared" si="50"/>
        <v>1.1499411665134449E-6</v>
      </c>
      <c r="K532" s="1">
        <f t="shared" si="51"/>
        <v>5.9808058271777018E-3</v>
      </c>
    </row>
    <row r="533" spans="1:11" ht="16" customHeight="1" x14ac:dyDescent="0.35">
      <c r="A533" s="23">
        <v>39318</v>
      </c>
      <c r="B533" s="18">
        <v>1479.37</v>
      </c>
      <c r="C533" s="1">
        <f t="shared" si="48"/>
        <v>1.1535042735042661E-2</v>
      </c>
      <c r="D533" s="1">
        <f t="shared" si="52"/>
        <v>1.7643245926568488E-4</v>
      </c>
      <c r="E533" s="1">
        <f t="shared" si="53"/>
        <v>7.8884186145043662</v>
      </c>
      <c r="F533" s="1">
        <v>530</v>
      </c>
      <c r="H533" s="1">
        <f t="shared" si="49"/>
        <v>1.328278808329354</v>
      </c>
      <c r="J533" s="1">
        <f t="shared" si="50"/>
        <v>1.3305721089926047E-4</v>
      </c>
      <c r="K533" s="1">
        <f t="shared" si="51"/>
        <v>0.7541538073722206</v>
      </c>
    </row>
    <row r="534" spans="1:11" ht="16" customHeight="1" x14ac:dyDescent="0.35">
      <c r="A534" s="23">
        <v>39321</v>
      </c>
      <c r="B534" s="18">
        <v>1466.79</v>
      </c>
      <c r="C534" s="1">
        <f t="shared" si="48"/>
        <v>-8.5036197840972355E-3</v>
      </c>
      <c r="D534" s="1">
        <f t="shared" si="52"/>
        <v>1.7301668035438385E-4</v>
      </c>
      <c r="E534" s="1">
        <f t="shared" si="53"/>
        <v>8.2441770125814955</v>
      </c>
      <c r="F534" s="1">
        <v>531</v>
      </c>
      <c r="H534" s="1">
        <f t="shared" si="49"/>
        <v>1.3153580514612127</v>
      </c>
      <c r="J534" s="1">
        <f t="shared" si="50"/>
        <v>7.2311549432489908E-5</v>
      </c>
      <c r="K534" s="1">
        <f t="shared" si="51"/>
        <v>0.4179455372995064</v>
      </c>
    </row>
    <row r="535" spans="1:11" ht="16" customHeight="1" x14ac:dyDescent="0.35">
      <c r="A535" s="23">
        <v>39322</v>
      </c>
      <c r="B535" s="18">
        <v>1432.36</v>
      </c>
      <c r="C535" s="1">
        <f t="shared" si="48"/>
        <v>-2.3473026131893497E-2</v>
      </c>
      <c r="D535" s="1">
        <f t="shared" si="52"/>
        <v>1.6484222819477206E-4</v>
      </c>
      <c r="E535" s="1">
        <f t="shared" si="53"/>
        <v>5.3680350315417593</v>
      </c>
      <c r="F535" s="1">
        <v>532</v>
      </c>
      <c r="H535" s="1">
        <f t="shared" si="49"/>
        <v>1.2839089850716525</v>
      </c>
      <c r="J535" s="1">
        <f t="shared" si="50"/>
        <v>5.5098295578855495E-4</v>
      </c>
      <c r="K535" s="1">
        <f t="shared" si="51"/>
        <v>3.3424867027248135</v>
      </c>
    </row>
    <row r="536" spans="1:11" ht="16" customHeight="1" x14ac:dyDescent="0.35">
      <c r="A536" s="23">
        <v>39323</v>
      </c>
      <c r="B536" s="18">
        <v>1463.76</v>
      </c>
      <c r="C536" s="1">
        <f t="shared" si="48"/>
        <v>2.1921863218743957E-2</v>
      </c>
      <c r="D536" s="1">
        <f t="shared" si="52"/>
        <v>1.9731983942965431E-4</v>
      </c>
      <c r="E536" s="1">
        <f t="shared" si="53"/>
        <v>6.0952068026993897</v>
      </c>
      <c r="F536" s="1">
        <v>533</v>
      </c>
      <c r="H536" s="1">
        <f t="shared" si="49"/>
        <v>1.4047058034679516</v>
      </c>
      <c r="J536" s="1">
        <f t="shared" si="50"/>
        <v>4.8056808698131913E-4</v>
      </c>
      <c r="K536" s="1">
        <f t="shared" si="51"/>
        <v>2.435477792655738</v>
      </c>
    </row>
    <row r="537" spans="1:11" ht="16" customHeight="1" x14ac:dyDescent="0.35">
      <c r="A537" s="23">
        <v>39324</v>
      </c>
      <c r="B537" s="18">
        <v>1457.64</v>
      </c>
      <c r="C537" s="1">
        <f t="shared" si="48"/>
        <v>-4.1810132808656414E-3</v>
      </c>
      <c r="D537" s="1">
        <f t="shared" si="52"/>
        <v>2.2100621772388088E-4</v>
      </c>
      <c r="E537" s="1">
        <f t="shared" si="53"/>
        <v>8.338222979118548</v>
      </c>
      <c r="F537" s="1">
        <v>534</v>
      </c>
      <c r="H537" s="1">
        <f t="shared" si="49"/>
        <v>1.4866277870532385</v>
      </c>
      <c r="J537" s="1">
        <f t="shared" si="50"/>
        <v>1.7480872054774874E-5</v>
      </c>
      <c r="K537" s="1">
        <f t="shared" si="51"/>
        <v>7.9096743226541241E-2</v>
      </c>
    </row>
    <row r="538" spans="1:11" ht="16" customHeight="1" x14ac:dyDescent="0.35">
      <c r="A538" s="23">
        <v>39325</v>
      </c>
      <c r="B538" s="18">
        <v>1473.99</v>
      </c>
      <c r="C538" s="1">
        <f t="shared" si="48"/>
        <v>1.1216761340248557E-2</v>
      </c>
      <c r="D538" s="1">
        <f t="shared" si="52"/>
        <v>2.0394586047588908E-4</v>
      </c>
      <c r="E538" s="1">
        <f t="shared" si="53"/>
        <v>7.8807484693444865</v>
      </c>
      <c r="F538" s="1">
        <v>535</v>
      </c>
      <c r="H538" s="1">
        <f t="shared" si="49"/>
        <v>1.4280961468888889</v>
      </c>
      <c r="J538" s="1">
        <f t="shared" si="50"/>
        <v>1.2581573496409462E-4</v>
      </c>
      <c r="K538" s="1">
        <f t="shared" si="51"/>
        <v>0.61690751982175596</v>
      </c>
    </row>
    <row r="539" spans="1:11" ht="16" customHeight="1" x14ac:dyDescent="0.35">
      <c r="A539" s="23">
        <v>39329</v>
      </c>
      <c r="B539" s="18">
        <v>1489.42</v>
      </c>
      <c r="C539" s="1">
        <f t="shared" si="48"/>
        <v>1.0468184994470834E-2</v>
      </c>
      <c r="D539" s="1">
        <f t="shared" si="52"/>
        <v>1.9745319834516166E-4</v>
      </c>
      <c r="E539" s="1">
        <f t="shared" si="53"/>
        <v>7.9750273460993082</v>
      </c>
      <c r="F539" s="1">
        <v>536</v>
      </c>
      <c r="H539" s="1">
        <f t="shared" si="49"/>
        <v>1.4051804095743781</v>
      </c>
      <c r="J539" s="1">
        <f t="shared" si="50"/>
        <v>1.0958289707846434E-4</v>
      </c>
      <c r="K539" s="1">
        <f t="shared" si="51"/>
        <v>0.55498162600995682</v>
      </c>
    </row>
    <row r="540" spans="1:11" ht="16" customHeight="1" x14ac:dyDescent="0.35">
      <c r="A540" s="23">
        <v>39330</v>
      </c>
      <c r="B540" s="18">
        <v>1472.29</v>
      </c>
      <c r="C540" s="1">
        <f t="shared" si="48"/>
        <v>-1.150112124182575E-2</v>
      </c>
      <c r="D540" s="1">
        <f t="shared" si="52"/>
        <v>1.9019043282194961E-4</v>
      </c>
      <c r="E540" s="1">
        <f t="shared" si="53"/>
        <v>7.8719934178975635</v>
      </c>
      <c r="F540" s="1">
        <v>537</v>
      </c>
      <c r="H540" s="1">
        <f t="shared" si="49"/>
        <v>1.379095474657029</v>
      </c>
      <c r="J540" s="1">
        <f t="shared" si="50"/>
        <v>1.3227578981917548E-4</v>
      </c>
      <c r="K540" s="1">
        <f t="shared" si="51"/>
        <v>0.69549129184120406</v>
      </c>
    </row>
    <row r="541" spans="1:11" ht="16" customHeight="1" x14ac:dyDescent="0.35">
      <c r="A541" s="23">
        <v>39331</v>
      </c>
      <c r="B541" s="18">
        <v>1478.55</v>
      </c>
      <c r="C541" s="1">
        <f t="shared" si="48"/>
        <v>4.2518797247824754E-3</v>
      </c>
      <c r="D541" s="1">
        <f t="shared" si="52"/>
        <v>1.8547287389193064E-4</v>
      </c>
      <c r="E541" s="1">
        <f t="shared" si="53"/>
        <v>8.4951295457360469</v>
      </c>
      <c r="F541" s="1">
        <v>538</v>
      </c>
      <c r="H541" s="1">
        <f t="shared" si="49"/>
        <v>1.3618842604712438</v>
      </c>
      <c r="J541" s="1">
        <f t="shared" si="50"/>
        <v>1.8078481194016299E-5</v>
      </c>
      <c r="K541" s="1">
        <f t="shared" si="51"/>
        <v>9.7472373262249001E-2</v>
      </c>
    </row>
    <row r="542" spans="1:11" ht="16" customHeight="1" x14ac:dyDescent="0.35">
      <c r="A542" s="23">
        <v>39332</v>
      </c>
      <c r="B542" s="18">
        <v>1453.55</v>
      </c>
      <c r="C542" s="1">
        <f t="shared" si="48"/>
        <v>-1.6908457610496769E-2</v>
      </c>
      <c r="D542" s="1">
        <f t="shared" si="52"/>
        <v>1.7165621634553842E-4</v>
      </c>
      <c r="E542" s="1">
        <f t="shared" si="53"/>
        <v>7.0045021986516787</v>
      </c>
      <c r="F542" s="1">
        <v>539</v>
      </c>
      <c r="H542" s="1">
        <f t="shared" si="49"/>
        <v>1.310176386390544</v>
      </c>
      <c r="J542" s="1">
        <f t="shared" si="50"/>
        <v>2.858959387659661E-4</v>
      </c>
      <c r="K542" s="1">
        <f t="shared" si="51"/>
        <v>1.6655146248270252</v>
      </c>
    </row>
    <row r="543" spans="1:11" ht="16" customHeight="1" x14ac:dyDescent="0.35">
      <c r="A543" s="23">
        <v>39335</v>
      </c>
      <c r="B543" s="18">
        <v>1451.7</v>
      </c>
      <c r="C543" s="1">
        <f t="shared" si="48"/>
        <v>-1.2727460355680294E-3</v>
      </c>
      <c r="D543" s="1">
        <f t="shared" si="52"/>
        <v>1.8141525396892305E-4</v>
      </c>
      <c r="E543" s="1">
        <f t="shared" si="53"/>
        <v>8.6057927920924353</v>
      </c>
      <c r="F543" s="1">
        <v>540</v>
      </c>
      <c r="H543" s="1">
        <f t="shared" si="49"/>
        <v>1.3469047997869896</v>
      </c>
      <c r="J543" s="1">
        <f t="shared" si="50"/>
        <v>1.6198824710541356E-6</v>
      </c>
      <c r="K543" s="1">
        <f t="shared" si="51"/>
        <v>8.9291414895663959E-3</v>
      </c>
    </row>
    <row r="544" spans="1:11" ht="16" customHeight="1" x14ac:dyDescent="0.35">
      <c r="A544" s="23">
        <v>39336</v>
      </c>
      <c r="B544" s="18">
        <v>1471.49</v>
      </c>
      <c r="C544" s="1">
        <f t="shared" si="48"/>
        <v>1.3632293173520674E-2</v>
      </c>
      <c r="D544" s="1">
        <f t="shared" si="52"/>
        <v>1.6659079610979171E-4</v>
      </c>
      <c r="E544" s="1">
        <f t="shared" si="53"/>
        <v>7.584425750369272</v>
      </c>
      <c r="F544" s="1">
        <v>541</v>
      </c>
      <c r="H544" s="1">
        <f t="shared" si="49"/>
        <v>1.290700569883626</v>
      </c>
      <c r="J544" s="1">
        <f t="shared" si="50"/>
        <v>1.8583941716881835E-4</v>
      </c>
      <c r="K544" s="1">
        <f t="shared" si="51"/>
        <v>1.1155443248277703</v>
      </c>
    </row>
    <row r="545" spans="1:11" ht="16" customHeight="1" x14ac:dyDescent="0.35">
      <c r="A545" s="23">
        <v>39337</v>
      </c>
      <c r="B545" s="18">
        <v>1471.56</v>
      </c>
      <c r="C545" s="1">
        <f t="shared" si="48"/>
        <v>4.7570829567266057E-5</v>
      </c>
      <c r="D545" s="1">
        <f t="shared" si="52"/>
        <v>1.6846122912467424E-4</v>
      </c>
      <c r="E545" s="1">
        <f t="shared" si="53"/>
        <v>8.6887914956011869</v>
      </c>
      <c r="F545" s="1">
        <v>542</v>
      </c>
      <c r="H545" s="1">
        <f t="shared" si="49"/>
        <v>1.2979261501513646</v>
      </c>
      <c r="J545" s="1">
        <f t="shared" si="50"/>
        <v>2.2629838257178744E-9</v>
      </c>
      <c r="K545" s="1">
        <f t="shared" si="51"/>
        <v>1.3433261988389582E-5</v>
      </c>
    </row>
    <row r="546" spans="1:11" ht="16" customHeight="1" x14ac:dyDescent="0.35">
      <c r="A546" s="23">
        <v>39338</v>
      </c>
      <c r="B546" s="18">
        <v>1483.95</v>
      </c>
      <c r="C546" s="1">
        <f t="shared" si="48"/>
        <v>8.4196363043301664E-3</v>
      </c>
      <c r="D546" s="1">
        <f t="shared" si="52"/>
        <v>1.5466622896773155E-4</v>
      </c>
      <c r="E546" s="1">
        <f t="shared" si="53"/>
        <v>8.315897528797441</v>
      </c>
      <c r="F546" s="1">
        <v>543</v>
      </c>
      <c r="H546" s="1">
        <f t="shared" si="49"/>
        <v>1.2436487806761665</v>
      </c>
      <c r="J546" s="1">
        <f t="shared" si="50"/>
        <v>7.0890275497194536E-5</v>
      </c>
      <c r="K546" s="1">
        <f t="shared" si="51"/>
        <v>0.4583435955627041</v>
      </c>
    </row>
    <row r="547" spans="1:11" ht="16" customHeight="1" x14ac:dyDescent="0.35">
      <c r="A547" s="23">
        <v>39339</v>
      </c>
      <c r="B547" s="18">
        <v>1484.25</v>
      </c>
      <c r="C547" s="1">
        <f t="shared" si="48"/>
        <v>2.0216314565851579E-4</v>
      </c>
      <c r="D547" s="1">
        <f t="shared" si="52"/>
        <v>1.4802265824263432E-4</v>
      </c>
      <c r="E547" s="1">
        <f t="shared" si="53"/>
        <v>8.8178690937288593</v>
      </c>
      <c r="F547" s="1">
        <v>544</v>
      </c>
      <c r="H547" s="1">
        <f t="shared" si="49"/>
        <v>1.2166456272992325</v>
      </c>
      <c r="J547" s="1">
        <f t="shared" si="50"/>
        <v>4.0869937462546274E-8</v>
      </c>
      <c r="K547" s="1">
        <f t="shared" si="51"/>
        <v>2.7610595531633739E-4</v>
      </c>
    </row>
    <row r="548" spans="1:11" ht="16" customHeight="1" x14ac:dyDescent="0.35">
      <c r="A548" s="23">
        <v>39342</v>
      </c>
      <c r="B548" s="18">
        <v>1476.65</v>
      </c>
      <c r="C548" s="1">
        <f t="shared" si="48"/>
        <v>-5.1204311942057669E-3</v>
      </c>
      <c r="D548" s="1">
        <f t="shared" si="52"/>
        <v>1.3606796939368994E-4</v>
      </c>
      <c r="E548" s="1">
        <f t="shared" si="53"/>
        <v>8.7096669143795591</v>
      </c>
      <c r="F548" s="1">
        <v>545</v>
      </c>
      <c r="H548" s="1">
        <f t="shared" si="49"/>
        <v>1.1664817589387755</v>
      </c>
      <c r="J548" s="1">
        <f t="shared" si="50"/>
        <v>2.6218815614595497E-5</v>
      </c>
      <c r="K548" s="1">
        <f t="shared" si="51"/>
        <v>0.19268910774096829</v>
      </c>
    </row>
    <row r="549" spans="1:11" ht="16" customHeight="1" x14ac:dyDescent="0.35">
      <c r="A549" s="23">
        <v>39343</v>
      </c>
      <c r="B549" s="18">
        <v>1519.78</v>
      </c>
      <c r="C549" s="1">
        <f t="shared" si="48"/>
        <v>2.9208004605018035E-2</v>
      </c>
      <c r="D549" s="1">
        <f t="shared" si="52"/>
        <v>1.2737083913553091E-4</v>
      </c>
      <c r="E549" s="1">
        <f t="shared" si="53"/>
        <v>2.2705831856401923</v>
      </c>
      <c r="F549" s="1">
        <v>546</v>
      </c>
      <c r="H549" s="1">
        <f t="shared" si="49"/>
        <v>1.1285869002231548</v>
      </c>
      <c r="J549" s="1">
        <f t="shared" si="50"/>
        <v>8.531075330067547E-4</v>
      </c>
      <c r="K549" s="1">
        <f t="shared" si="51"/>
        <v>6.697824547571618</v>
      </c>
    </row>
    <row r="550" spans="1:11" ht="16" customHeight="1" x14ac:dyDescent="0.35">
      <c r="A550" s="23">
        <v>39344</v>
      </c>
      <c r="B550" s="18">
        <v>1529.03</v>
      </c>
      <c r="C550" s="1">
        <f t="shared" si="48"/>
        <v>6.0864072431536147E-3</v>
      </c>
      <c r="D550" s="1">
        <f t="shared" si="52"/>
        <v>1.88411252984132E-4</v>
      </c>
      <c r="E550" s="1">
        <f t="shared" si="53"/>
        <v>8.380269133828353</v>
      </c>
      <c r="F550" s="1">
        <v>547</v>
      </c>
      <c r="H550" s="1">
        <f t="shared" si="49"/>
        <v>1.3726297861555097</v>
      </c>
      <c r="J550" s="1">
        <f t="shared" si="50"/>
        <v>3.7044353129512786E-5</v>
      </c>
      <c r="K550" s="1">
        <f t="shared" si="51"/>
        <v>0.19661433456223903</v>
      </c>
    </row>
    <row r="551" spans="1:11" ht="16" customHeight="1" x14ac:dyDescent="0.35">
      <c r="A551" s="23">
        <v>39345</v>
      </c>
      <c r="B551" s="18">
        <v>1518.75</v>
      </c>
      <c r="C551" s="1">
        <f t="shared" si="48"/>
        <v>-6.7232166798558389E-3</v>
      </c>
      <c r="D551" s="1">
        <f t="shared" si="52"/>
        <v>1.7591208337464675E-4</v>
      </c>
      <c r="E551" s="1">
        <f t="shared" si="53"/>
        <v>8.3885703434585395</v>
      </c>
      <c r="F551" s="1">
        <v>548</v>
      </c>
      <c r="H551" s="1">
        <f t="shared" si="49"/>
        <v>1.3263185265035198</v>
      </c>
      <c r="J551" s="1">
        <f t="shared" si="50"/>
        <v>4.5201642524291771E-5</v>
      </c>
      <c r="K551" s="1">
        <f t="shared" si="51"/>
        <v>0.25695587055281521</v>
      </c>
    </row>
    <row r="552" spans="1:11" ht="16" customHeight="1" x14ac:dyDescent="0.35">
      <c r="A552" s="23">
        <v>39346</v>
      </c>
      <c r="B552" s="18">
        <v>1525.75</v>
      </c>
      <c r="C552" s="1">
        <f t="shared" si="48"/>
        <v>4.6090534979423871E-3</v>
      </c>
      <c r="D552" s="1">
        <f t="shared" si="52"/>
        <v>1.6521663560292572E-4</v>
      </c>
      <c r="E552" s="1">
        <f t="shared" si="53"/>
        <v>8.5796740968491711</v>
      </c>
      <c r="F552" s="1">
        <v>549</v>
      </c>
      <c r="H552" s="1">
        <f t="shared" si="49"/>
        <v>1.2853662342030217</v>
      </c>
      <c r="J552" s="1">
        <f t="shared" si="50"/>
        <v>2.1243374146894954E-5</v>
      </c>
      <c r="K552" s="1">
        <f t="shared" si="51"/>
        <v>0.12857890532252655</v>
      </c>
    </row>
    <row r="553" spans="1:11" ht="16" customHeight="1" x14ac:dyDescent="0.35">
      <c r="A553" s="23">
        <v>39349</v>
      </c>
      <c r="B553" s="18">
        <v>1517.73</v>
      </c>
      <c r="C553" s="1">
        <f t="shared" si="48"/>
        <v>-5.2564312633131124E-3</v>
      </c>
      <c r="D553" s="1">
        <f t="shared" si="52"/>
        <v>1.5348460756507516E-4</v>
      </c>
      <c r="E553" s="1">
        <f t="shared" si="53"/>
        <v>8.6018917672084463</v>
      </c>
      <c r="F553" s="1">
        <v>550</v>
      </c>
      <c r="H553" s="1">
        <f t="shared" si="49"/>
        <v>1.2388890489671589</v>
      </c>
      <c r="J553" s="1">
        <f t="shared" si="50"/>
        <v>2.7630069625935485E-5</v>
      </c>
      <c r="K553" s="1">
        <f t="shared" si="51"/>
        <v>0.18001850520561646</v>
      </c>
    </row>
    <row r="554" spans="1:11" ht="16" customHeight="1" x14ac:dyDescent="0.35">
      <c r="A554" s="23">
        <v>39350</v>
      </c>
      <c r="B554" s="18">
        <v>1517.21</v>
      </c>
      <c r="C554" s="1">
        <f t="shared" si="48"/>
        <v>-3.4261693450085443E-4</v>
      </c>
      <c r="D554" s="1">
        <f t="shared" si="52"/>
        <v>1.4333969476134316E-4</v>
      </c>
      <c r="E554" s="1">
        <f t="shared" si="53"/>
        <v>8.8494743185887028</v>
      </c>
      <c r="F554" s="1">
        <v>551</v>
      </c>
      <c r="H554" s="1">
        <f t="shared" si="49"/>
        <v>1.1972455669633659</v>
      </c>
      <c r="J554" s="1">
        <f t="shared" si="50"/>
        <v>1.1738636380676277E-7</v>
      </c>
      <c r="K554" s="1">
        <f t="shared" si="51"/>
        <v>8.189382850452416E-4</v>
      </c>
    </row>
    <row r="555" spans="1:11" ht="16" customHeight="1" x14ac:dyDescent="0.35">
      <c r="A555" s="23">
        <v>39351</v>
      </c>
      <c r="B555" s="18">
        <v>1525.42</v>
      </c>
      <c r="C555" s="1">
        <f t="shared" si="48"/>
        <v>5.4112482780894113E-3</v>
      </c>
      <c r="D555" s="1">
        <f t="shared" si="52"/>
        <v>1.3181230825723067E-4</v>
      </c>
      <c r="E555" s="1">
        <f t="shared" si="53"/>
        <v>8.7119853199877664</v>
      </c>
      <c r="F555" s="1">
        <v>552</v>
      </c>
      <c r="H555" s="1">
        <f t="shared" si="49"/>
        <v>1.1480954152736205</v>
      </c>
      <c r="J555" s="1">
        <f t="shared" si="50"/>
        <v>2.9281607927125618E-5</v>
      </c>
      <c r="K555" s="1">
        <f t="shared" si="51"/>
        <v>0.22214623440159165</v>
      </c>
    </row>
    <row r="556" spans="1:11" ht="16" customHeight="1" x14ac:dyDescent="0.35">
      <c r="A556" s="23">
        <v>39352</v>
      </c>
      <c r="B556" s="18">
        <v>1531.38</v>
      </c>
      <c r="C556" s="1">
        <f t="shared" si="48"/>
        <v>3.9071206618505301E-3</v>
      </c>
      <c r="D556" s="1">
        <f t="shared" si="52"/>
        <v>1.2375310407931658E-4</v>
      </c>
      <c r="E556" s="1">
        <f t="shared" si="53"/>
        <v>8.8738668494266122</v>
      </c>
      <c r="F556" s="1">
        <v>553</v>
      </c>
      <c r="H556" s="1">
        <f t="shared" si="49"/>
        <v>1.1124437247758494</v>
      </c>
      <c r="J556" s="1">
        <f t="shared" si="50"/>
        <v>1.5265591866259325E-5</v>
      </c>
      <c r="K556" s="1">
        <f t="shared" si="51"/>
        <v>0.12335522393422318</v>
      </c>
    </row>
    <row r="557" spans="1:11" ht="16" customHeight="1" x14ac:dyDescent="0.35">
      <c r="A557" s="23">
        <v>39353</v>
      </c>
      <c r="B557" s="18">
        <v>1526.75</v>
      </c>
      <c r="C557" s="1">
        <f t="shared" si="48"/>
        <v>-3.023416787472808E-3</v>
      </c>
      <c r="D557" s="1">
        <f t="shared" si="52"/>
        <v>1.1524946787424982E-4</v>
      </c>
      <c r="E557" s="1">
        <f t="shared" si="53"/>
        <v>8.9890961676318035</v>
      </c>
      <c r="F557" s="1">
        <v>554</v>
      </c>
      <c r="H557" s="1">
        <f t="shared" si="49"/>
        <v>1.0735430493196341</v>
      </c>
      <c r="J557" s="1">
        <f t="shared" si="50"/>
        <v>9.1410490707723947E-6</v>
      </c>
      <c r="K557" s="1">
        <f t="shared" si="51"/>
        <v>7.9315325609540438E-2</v>
      </c>
    </row>
    <row r="558" spans="1:11" ht="16" customHeight="1" x14ac:dyDescent="0.35">
      <c r="A558" s="23">
        <v>39356</v>
      </c>
      <c r="B558" s="18">
        <v>1547.04</v>
      </c>
      <c r="C558" s="1">
        <f t="shared" si="48"/>
        <v>1.3289667594563591E-2</v>
      </c>
      <c r="D558" s="1">
        <f t="shared" si="52"/>
        <v>1.0699943167058048E-4</v>
      </c>
      <c r="E558" s="1">
        <f t="shared" si="53"/>
        <v>7.4920683166029036</v>
      </c>
      <c r="F558" s="1">
        <v>555</v>
      </c>
      <c r="H558" s="1">
        <f t="shared" si="49"/>
        <v>1.034405296151274</v>
      </c>
      <c r="J558" s="1">
        <f t="shared" si="50"/>
        <v>1.7661526477399361E-4</v>
      </c>
      <c r="K558" s="1">
        <f t="shared" si="51"/>
        <v>1.6506187184034737</v>
      </c>
    </row>
    <row r="559" spans="1:11" ht="16" customHeight="1" x14ac:dyDescent="0.35">
      <c r="A559" s="23">
        <v>39357</v>
      </c>
      <c r="B559" s="18">
        <v>1546.63</v>
      </c>
      <c r="C559" s="1">
        <f t="shared" si="48"/>
        <v>-2.6502223601190307E-4</v>
      </c>
      <c r="D559" s="1">
        <f t="shared" si="52"/>
        <v>1.1345692998472988E-4</v>
      </c>
      <c r="E559" s="1">
        <f t="shared" si="53"/>
        <v>9.0834682033397574</v>
      </c>
      <c r="F559" s="1">
        <v>556</v>
      </c>
      <c r="H559" s="1">
        <f t="shared" si="49"/>
        <v>1.0651616308557583</v>
      </c>
      <c r="J559" s="1">
        <f t="shared" si="50"/>
        <v>7.0236785580748854E-8</v>
      </c>
      <c r="K559" s="1">
        <f t="shared" si="51"/>
        <v>6.1906122076634711E-4</v>
      </c>
    </row>
    <row r="560" spans="1:11" ht="16" customHeight="1" x14ac:dyDescent="0.35">
      <c r="A560" s="23">
        <v>39358</v>
      </c>
      <c r="B560" s="18">
        <v>1539.59</v>
      </c>
      <c r="C560" s="1">
        <f t="shared" si="48"/>
        <v>-4.5518320477426341E-3</v>
      </c>
      <c r="D560" s="1">
        <f t="shared" si="52"/>
        <v>1.0461158129119865E-4</v>
      </c>
      <c r="E560" s="1">
        <f t="shared" si="53"/>
        <v>8.9671981547847448</v>
      </c>
      <c r="F560" s="1">
        <v>557</v>
      </c>
      <c r="H560" s="1">
        <f t="shared" si="49"/>
        <v>1.0227980313395146</v>
      </c>
      <c r="J560" s="1">
        <f t="shared" si="50"/>
        <v>2.0719174990856901E-5</v>
      </c>
      <c r="K560" s="1">
        <f t="shared" si="51"/>
        <v>0.19805813787655727</v>
      </c>
    </row>
    <row r="561" spans="1:11" ht="16" customHeight="1" x14ac:dyDescent="0.35">
      <c r="A561" s="23">
        <v>39359</v>
      </c>
      <c r="B561" s="18">
        <v>1542.84</v>
      </c>
      <c r="C561" s="1">
        <f t="shared" si="48"/>
        <v>2.1109516169889389E-3</v>
      </c>
      <c r="D561" s="1">
        <f t="shared" si="52"/>
        <v>9.8283238185866979E-5</v>
      </c>
      <c r="E561" s="1">
        <f t="shared" si="53"/>
        <v>9.1823175230917755</v>
      </c>
      <c r="F561" s="1">
        <v>558</v>
      </c>
      <c r="H561" s="1">
        <f t="shared" si="49"/>
        <v>0.99137903037065989</v>
      </c>
      <c r="J561" s="1">
        <f t="shared" si="50"/>
        <v>4.456116729268216E-6</v>
      </c>
      <c r="K561" s="1">
        <f t="shared" si="51"/>
        <v>4.5339539188168514E-2</v>
      </c>
    </row>
    <row r="562" spans="1:11" ht="16" customHeight="1" x14ac:dyDescent="0.35">
      <c r="A562" s="23">
        <v>39360</v>
      </c>
      <c r="B562" s="18">
        <v>1557.59</v>
      </c>
      <c r="C562" s="1">
        <f t="shared" si="48"/>
        <v>9.5602914106453045E-3</v>
      </c>
      <c r="D562" s="1">
        <f t="shared" si="52"/>
        <v>9.1167501972409375E-5</v>
      </c>
      <c r="E562" s="1">
        <f t="shared" si="53"/>
        <v>8.3002709169458697</v>
      </c>
      <c r="F562" s="1">
        <v>559</v>
      </c>
      <c r="H562" s="1">
        <f t="shared" si="49"/>
        <v>0.95481674667136707</v>
      </c>
      <c r="J562" s="1">
        <f t="shared" si="50"/>
        <v>9.1399171856458382E-5</v>
      </c>
      <c r="K562" s="1">
        <f t="shared" si="51"/>
        <v>1.0025411454634254</v>
      </c>
    </row>
    <row r="563" spans="1:11" ht="16" customHeight="1" x14ac:dyDescent="0.35">
      <c r="A563" s="23">
        <v>39363</v>
      </c>
      <c r="B563" s="18">
        <v>1552.58</v>
      </c>
      <c r="C563" s="1">
        <f t="shared" si="48"/>
        <v>-3.2165075533355961E-3</v>
      </c>
      <c r="D563" s="1">
        <f t="shared" si="52"/>
        <v>9.1941699461233894E-5</v>
      </c>
      <c r="E563" s="1">
        <f t="shared" si="53"/>
        <v>9.1818289134751492</v>
      </c>
      <c r="F563" s="1">
        <v>560</v>
      </c>
      <c r="H563" s="1">
        <f t="shared" si="49"/>
        <v>0.95886234393281855</v>
      </c>
      <c r="J563" s="1">
        <f t="shared" si="50"/>
        <v>1.0345920840664942E-5</v>
      </c>
      <c r="K563" s="1">
        <f t="shared" si="51"/>
        <v>0.1125269698220792</v>
      </c>
    </row>
    <row r="564" spans="1:11" ht="16" customHeight="1" x14ac:dyDescent="0.35">
      <c r="A564" s="23">
        <v>39364</v>
      </c>
      <c r="B564" s="18">
        <v>1565.15</v>
      </c>
      <c r="C564" s="1">
        <f t="shared" si="48"/>
        <v>8.0962011619370115E-3</v>
      </c>
      <c r="D564" s="1">
        <f t="shared" si="52"/>
        <v>8.5887125324621055E-5</v>
      </c>
      <c r="E564" s="1">
        <f t="shared" si="53"/>
        <v>8.599283382298454</v>
      </c>
      <c r="F564" s="1">
        <v>561</v>
      </c>
      <c r="H564" s="1">
        <f t="shared" si="49"/>
        <v>0.92675307026532716</v>
      </c>
      <c r="J564" s="1">
        <f t="shared" si="50"/>
        <v>6.5548473254550216E-5</v>
      </c>
      <c r="K564" s="1">
        <f t="shared" si="51"/>
        <v>0.76319323771521774</v>
      </c>
    </row>
    <row r="565" spans="1:11" ht="16" customHeight="1" x14ac:dyDescent="0.35">
      <c r="A565" s="23">
        <v>39365</v>
      </c>
      <c r="B565" s="18">
        <v>1562.47</v>
      </c>
      <c r="C565" s="1">
        <f t="shared" si="48"/>
        <v>-1.7122959460754966E-3</v>
      </c>
      <c r="D565" s="1">
        <f t="shared" si="52"/>
        <v>8.4980203262832933E-5</v>
      </c>
      <c r="E565" s="1">
        <f t="shared" si="53"/>
        <v>9.3385905793068762</v>
      </c>
      <c r="F565" s="1">
        <v>562</v>
      </c>
      <c r="H565" s="1">
        <f t="shared" si="49"/>
        <v>0.92184707659585774</v>
      </c>
      <c r="J565" s="1">
        <f t="shared" si="50"/>
        <v>2.93195740694658E-6</v>
      </c>
      <c r="K565" s="1">
        <f t="shared" si="51"/>
        <v>3.4501652083349453E-2</v>
      </c>
    </row>
    <row r="566" spans="1:11" ht="16" customHeight="1" x14ac:dyDescent="0.35">
      <c r="A566" s="23">
        <v>39366</v>
      </c>
      <c r="B566" s="18">
        <v>1554.41</v>
      </c>
      <c r="C566" s="1">
        <f t="shared" si="48"/>
        <v>-5.1584990431815941E-3</v>
      </c>
      <c r="D566" s="1">
        <f t="shared" si="52"/>
        <v>7.8933088844870451E-5</v>
      </c>
      <c r="E566" s="1">
        <f t="shared" si="53"/>
        <v>9.1097876406807927</v>
      </c>
      <c r="F566" s="1">
        <v>563</v>
      </c>
      <c r="H566" s="1">
        <f t="shared" si="49"/>
        <v>0.88844295734093381</v>
      </c>
      <c r="J566" s="1">
        <f t="shared" si="50"/>
        <v>2.6610112378505421E-5</v>
      </c>
      <c r="K566" s="1">
        <f t="shared" si="51"/>
        <v>0.33712240035105007</v>
      </c>
    </row>
    <row r="567" spans="1:11" ht="16" customHeight="1" x14ac:dyDescent="0.35">
      <c r="A567" s="23">
        <v>39367</v>
      </c>
      <c r="B567" s="18">
        <v>1561.8</v>
      </c>
      <c r="C567" s="1">
        <f t="shared" si="48"/>
        <v>4.7542154257884809E-3</v>
      </c>
      <c r="D567" s="1">
        <f t="shared" si="52"/>
        <v>7.5404076835809794E-5</v>
      </c>
      <c r="E567" s="1">
        <f t="shared" si="53"/>
        <v>9.1928966649334853</v>
      </c>
      <c r="F567" s="1">
        <v>564</v>
      </c>
      <c r="H567" s="1">
        <f t="shared" si="49"/>
        <v>0.86835520863186977</v>
      </c>
      <c r="J567" s="1">
        <f t="shared" si="50"/>
        <v>2.2602564314805146E-5</v>
      </c>
      <c r="K567" s="1">
        <f t="shared" si="51"/>
        <v>0.29975255003813095</v>
      </c>
    </row>
    <row r="568" spans="1:11" ht="16" customHeight="1" x14ac:dyDescent="0.35">
      <c r="A568" s="23">
        <v>39370</v>
      </c>
      <c r="B568" s="18">
        <v>1548.71</v>
      </c>
      <c r="C568" s="1">
        <f t="shared" si="48"/>
        <v>-8.3813548469713912E-3</v>
      </c>
      <c r="D568" s="1">
        <f t="shared" si="52"/>
        <v>7.1858068022336897E-5</v>
      </c>
      <c r="E568" s="1">
        <f t="shared" si="53"/>
        <v>8.5632362851489248</v>
      </c>
      <c r="F568" s="1">
        <v>565</v>
      </c>
      <c r="H568" s="1">
        <f t="shared" si="49"/>
        <v>0.84769138265253652</v>
      </c>
      <c r="J568" s="1">
        <f t="shared" si="50"/>
        <v>7.0247109070850828E-5</v>
      </c>
      <c r="K568" s="1">
        <f t="shared" si="51"/>
        <v>0.97758137679146473</v>
      </c>
    </row>
    <row r="569" spans="1:11" ht="16" customHeight="1" x14ac:dyDescent="0.35">
      <c r="A569" s="23">
        <v>39371</v>
      </c>
      <c r="B569" s="18">
        <v>1538.53</v>
      </c>
      <c r="C569" s="1">
        <f t="shared" si="48"/>
        <v>-6.5732125446339622E-3</v>
      </c>
      <c r="D569" s="1">
        <f t="shared" si="52"/>
        <v>7.2603955905071552E-5</v>
      </c>
      <c r="E569" s="1">
        <f t="shared" si="53"/>
        <v>8.9353841379600993</v>
      </c>
      <c r="F569" s="1">
        <v>566</v>
      </c>
      <c r="H569" s="1">
        <f t="shared" si="49"/>
        <v>0.85207954971981081</v>
      </c>
      <c r="J569" s="1">
        <f t="shared" si="50"/>
        <v>4.3207123156933289E-5</v>
      </c>
      <c r="K569" s="1">
        <f t="shared" si="51"/>
        <v>0.59510701060732663</v>
      </c>
    </row>
    <row r="570" spans="1:11" ht="16" customHeight="1" x14ac:dyDescent="0.35">
      <c r="A570" s="23">
        <v>39372</v>
      </c>
      <c r="B570" s="18">
        <v>1541.24</v>
      </c>
      <c r="C570" s="1">
        <f t="shared" si="48"/>
        <v>1.7614216167380788E-3</v>
      </c>
      <c r="D570" s="1">
        <f t="shared" si="52"/>
        <v>7.1027885122945867E-5</v>
      </c>
      <c r="E570" s="1">
        <f t="shared" si="53"/>
        <v>9.5087564880247957</v>
      </c>
      <c r="F570" s="1">
        <v>567</v>
      </c>
      <c r="H570" s="1">
        <f t="shared" si="49"/>
        <v>0.8427804288362768</v>
      </c>
      <c r="J570" s="1">
        <f t="shared" si="50"/>
        <v>3.1026061119121871E-6</v>
      </c>
      <c r="K570" s="1">
        <f t="shared" si="51"/>
        <v>4.3681521793049655E-2</v>
      </c>
    </row>
    <row r="571" spans="1:11" ht="16" customHeight="1" x14ac:dyDescent="0.35">
      <c r="A571" s="23">
        <v>39373</v>
      </c>
      <c r="B571" s="18">
        <v>1540.08</v>
      </c>
      <c r="C571" s="1">
        <f t="shared" si="48"/>
        <v>-7.5264073084015592E-4</v>
      </c>
      <c r="D571" s="1">
        <f t="shared" si="52"/>
        <v>6.6249085645298994E-5</v>
      </c>
      <c r="E571" s="1">
        <f t="shared" si="53"/>
        <v>9.6135383153323382</v>
      </c>
      <c r="F571" s="1">
        <v>568</v>
      </c>
      <c r="H571" s="1">
        <f t="shared" si="49"/>
        <v>0.81393541294932614</v>
      </c>
      <c r="J571" s="1">
        <f t="shared" si="50"/>
        <v>5.6646806971960404E-7</v>
      </c>
      <c r="K571" s="1">
        <f t="shared" si="51"/>
        <v>8.550579441239433E-3</v>
      </c>
    </row>
    <row r="572" spans="1:11" ht="16" customHeight="1" x14ac:dyDescent="0.35">
      <c r="A572" s="23">
        <v>39374</v>
      </c>
      <c r="B572" s="18">
        <v>1500.63</v>
      </c>
      <c r="C572" s="1">
        <f t="shared" si="48"/>
        <v>-2.5615552438834229E-2</v>
      </c>
      <c r="D572" s="1">
        <f t="shared" si="52"/>
        <v>6.1688328394026771E-5</v>
      </c>
      <c r="E572" s="1">
        <f t="shared" si="53"/>
        <v>-0.94322395163122152</v>
      </c>
      <c r="F572" s="1">
        <v>569</v>
      </c>
      <c r="H572" s="1">
        <f t="shared" si="49"/>
        <v>0.78541917721702448</v>
      </c>
      <c r="J572" s="1">
        <f t="shared" si="50"/>
        <v>6.5615652674666622E-4</v>
      </c>
      <c r="K572" s="1">
        <f t="shared" si="51"/>
        <v>10.636639763612095</v>
      </c>
    </row>
    <row r="573" spans="1:11" ht="16" customHeight="1" x14ac:dyDescent="0.35">
      <c r="A573" s="23">
        <v>39377</v>
      </c>
      <c r="B573" s="18">
        <v>1506.33</v>
      </c>
      <c r="C573" s="1">
        <f t="shared" si="48"/>
        <v>3.7984046700384622E-3</v>
      </c>
      <c r="D573" s="1">
        <f t="shared" si="52"/>
        <v>1.1220840394242945E-4</v>
      </c>
      <c r="E573" s="1">
        <f t="shared" si="53"/>
        <v>8.9665715837966484</v>
      </c>
      <c r="F573" s="1">
        <v>570</v>
      </c>
      <c r="H573" s="1">
        <f t="shared" si="49"/>
        <v>1.0592846828989337</v>
      </c>
      <c r="J573" s="1">
        <f t="shared" si="50"/>
        <v>1.4427878037369999E-5</v>
      </c>
      <c r="K573" s="1">
        <f t="shared" si="51"/>
        <v>0.12858108243632518</v>
      </c>
    </row>
    <row r="574" spans="1:11" ht="16" customHeight="1" x14ac:dyDescent="0.35">
      <c r="A574" s="23">
        <v>39378</v>
      </c>
      <c r="B574" s="18">
        <v>1519.59</v>
      </c>
      <c r="C574" s="1">
        <f t="shared" si="48"/>
        <v>8.8028519647089225E-3</v>
      </c>
      <c r="D574" s="1">
        <f t="shared" si="52"/>
        <v>1.046725881064868E-4</v>
      </c>
      <c r="E574" s="1">
        <f t="shared" si="53"/>
        <v>8.4243629153586639</v>
      </c>
      <c r="F574" s="1">
        <v>571</v>
      </c>
      <c r="H574" s="1">
        <f t="shared" si="49"/>
        <v>1.0230962227791029</v>
      </c>
      <c r="J574" s="1">
        <f t="shared" si="50"/>
        <v>7.7490202712579732E-5</v>
      </c>
      <c r="K574" s="1">
        <f t="shared" si="51"/>
        <v>0.74031037269993216</v>
      </c>
    </row>
    <row r="575" spans="1:11" ht="16" customHeight="1" x14ac:dyDescent="0.35">
      <c r="A575" s="23">
        <v>39379</v>
      </c>
      <c r="B575" s="18">
        <v>1515.88</v>
      </c>
      <c r="C575" s="1">
        <f t="shared" si="48"/>
        <v>-2.4414480221637475E-3</v>
      </c>
      <c r="D575" s="1">
        <f t="shared" si="52"/>
        <v>1.0307300492623183E-4</v>
      </c>
      <c r="E575" s="1">
        <f t="shared" si="53"/>
        <v>9.1222434564644335</v>
      </c>
      <c r="F575" s="1">
        <v>572</v>
      </c>
      <c r="H575" s="1">
        <f t="shared" si="49"/>
        <v>1.0152487622559891</v>
      </c>
      <c r="J575" s="1">
        <f t="shared" si="50"/>
        <v>5.9606684449272748E-6</v>
      </c>
      <c r="K575" s="1">
        <f t="shared" si="51"/>
        <v>5.7829578648582687E-2</v>
      </c>
    </row>
    <row r="576" spans="1:11" ht="16" customHeight="1" x14ac:dyDescent="0.35">
      <c r="A576" s="23">
        <v>39380</v>
      </c>
      <c r="B576" s="18">
        <v>1514.4</v>
      </c>
      <c r="C576" s="1">
        <f t="shared" si="48"/>
        <v>-9.7633058025702437E-4</v>
      </c>
      <c r="D576" s="1">
        <f t="shared" si="52"/>
        <v>9.5652214773675798E-5</v>
      </c>
      <c r="E576" s="1">
        <f t="shared" si="53"/>
        <v>9.2448262151499438</v>
      </c>
      <c r="F576" s="1">
        <v>573</v>
      </c>
      <c r="H576" s="1">
        <f t="shared" si="49"/>
        <v>0.97801950273844651</v>
      </c>
      <c r="J576" s="1">
        <f t="shared" si="50"/>
        <v>9.5322140194501789E-7</v>
      </c>
      <c r="K576" s="1">
        <f t="shared" si="51"/>
        <v>9.9654922178273649E-3</v>
      </c>
    </row>
    <row r="577" spans="1:11" ht="16" customHeight="1" x14ac:dyDescent="0.35">
      <c r="A577" s="23">
        <v>39381</v>
      </c>
      <c r="B577" s="18">
        <v>1535.28</v>
      </c>
      <c r="C577" s="1">
        <f t="shared" si="48"/>
        <v>1.3787638668779635E-2</v>
      </c>
      <c r="D577" s="1">
        <f t="shared" si="52"/>
        <v>8.8480851277883031E-5</v>
      </c>
      <c r="E577" s="1">
        <f t="shared" si="53"/>
        <v>7.1842484597860228</v>
      </c>
      <c r="F577" s="1">
        <v>574</v>
      </c>
      <c r="H577" s="1">
        <f t="shared" si="49"/>
        <v>0.94064260629573349</v>
      </c>
      <c r="J577" s="1">
        <f t="shared" si="50"/>
        <v>1.9009898006082748E-4</v>
      </c>
      <c r="K577" s="1">
        <f t="shared" si="51"/>
        <v>2.1484759393171124</v>
      </c>
    </row>
    <row r="578" spans="1:11" ht="16" customHeight="1" x14ac:dyDescent="0.35">
      <c r="A578" s="23">
        <v>39384</v>
      </c>
      <c r="B578" s="18">
        <v>1540.98</v>
      </c>
      <c r="C578" s="1">
        <f t="shared" si="48"/>
        <v>3.7126778177270893E-3</v>
      </c>
      <c r="D578" s="1">
        <f t="shared" si="52"/>
        <v>9.7727298320085426E-5</v>
      </c>
      <c r="E578" s="1">
        <f t="shared" si="53"/>
        <v>9.0922843235270516</v>
      </c>
      <c r="F578" s="1">
        <v>575</v>
      </c>
      <c r="H578" s="1">
        <f t="shared" si="49"/>
        <v>0.98857118266761856</v>
      </c>
      <c r="J578" s="1">
        <f t="shared" si="50"/>
        <v>1.3783976578242783E-5</v>
      </c>
      <c r="K578" s="1">
        <f t="shared" si="51"/>
        <v>0.14104530479391988</v>
      </c>
    </row>
    <row r="579" spans="1:11" ht="16" customHeight="1" x14ac:dyDescent="0.35">
      <c r="A579" s="23">
        <v>39385</v>
      </c>
      <c r="B579" s="18">
        <v>1531.02</v>
      </c>
      <c r="C579" s="1">
        <f t="shared" si="48"/>
        <v>-6.4634193824709184E-3</v>
      </c>
      <c r="D579" s="1">
        <f t="shared" si="52"/>
        <v>9.1439399853693846E-5</v>
      </c>
      <c r="E579" s="1">
        <f t="shared" si="53"/>
        <v>8.8429655070535649</v>
      </c>
      <c r="F579" s="1">
        <v>576</v>
      </c>
      <c r="H579" s="1">
        <f t="shared" si="49"/>
        <v>0.95623950898137355</v>
      </c>
      <c r="J579" s="1">
        <f t="shared" si="50"/>
        <v>4.1775790113700749E-5</v>
      </c>
      <c r="K579" s="1">
        <f t="shared" si="51"/>
        <v>0.45686859472550601</v>
      </c>
    </row>
    <row r="580" spans="1:11" ht="16" customHeight="1" x14ac:dyDescent="0.35">
      <c r="A580" s="23">
        <v>39386</v>
      </c>
      <c r="B580" s="18">
        <v>1549.38</v>
      </c>
      <c r="C580" s="1">
        <f t="shared" ref="C580:C643" si="54">(B580-B579)/B579</f>
        <v>1.1992005329780229E-2</v>
      </c>
      <c r="D580" s="1">
        <f t="shared" si="52"/>
        <v>8.8050970477918458E-5</v>
      </c>
      <c r="E580" s="1">
        <f t="shared" si="53"/>
        <v>7.7043566908741532</v>
      </c>
      <c r="F580" s="1">
        <v>577</v>
      </c>
      <c r="H580" s="1">
        <f t="shared" si="49"/>
        <v>0.93835478619719559</v>
      </c>
      <c r="J580" s="1">
        <f t="shared" si="50"/>
        <v>1.4380819182947742E-4</v>
      </c>
      <c r="K580" s="1">
        <f t="shared" si="51"/>
        <v>1.6332380103129225</v>
      </c>
    </row>
    <row r="581" spans="1:11" ht="16" customHeight="1" x14ac:dyDescent="0.35">
      <c r="A581" s="23">
        <v>39387</v>
      </c>
      <c r="B581" s="18">
        <v>1508.44</v>
      </c>
      <c r="C581" s="1">
        <f t="shared" si="54"/>
        <v>-2.6423472614852426E-2</v>
      </c>
      <c r="D581" s="1">
        <f t="shared" si="52"/>
        <v>9.3475780311186917E-5</v>
      </c>
      <c r="E581" s="1">
        <f t="shared" si="53"/>
        <v>1.8084947190007865</v>
      </c>
      <c r="F581" s="1">
        <v>578</v>
      </c>
      <c r="H581" s="1">
        <f t="shared" ref="H581:H644" si="55">SQRT(D581)*100</f>
        <v>0.96682873515006229</v>
      </c>
      <c r="J581" s="1">
        <f t="shared" ref="J581:J644" si="56">C581*C581</f>
        <v>6.9819990502785608E-4</v>
      </c>
      <c r="K581" s="1">
        <f t="shared" ref="K581:K644" si="57">J581/D581</f>
        <v>7.4693134703289283</v>
      </c>
    </row>
    <row r="582" spans="1:11" ht="16" customHeight="1" x14ac:dyDescent="0.35">
      <c r="A582" s="23">
        <v>39388</v>
      </c>
      <c r="B582" s="18">
        <v>1509.65</v>
      </c>
      <c r="C582" s="1">
        <f t="shared" si="54"/>
        <v>8.0215321789400731E-4</v>
      </c>
      <c r="D582" s="1">
        <f t="shared" ref="D582:D645" si="58">C$1283+C$1284*D581+C$1285*C581*C581</f>
        <v>1.4464476294676244E-4</v>
      </c>
      <c r="E582" s="1">
        <f t="shared" ref="E582:E645" si="59">-LN(D582)-C582*C582/D582</f>
        <v>8.8367812490870516</v>
      </c>
      <c r="F582" s="1">
        <v>579</v>
      </c>
      <c r="H582" s="1">
        <f t="shared" si="55"/>
        <v>1.2026835117634334</v>
      </c>
      <c r="J582" s="1">
        <f t="shared" si="56"/>
        <v>6.4344978497771077E-7</v>
      </c>
      <c r="K582" s="1">
        <f t="shared" si="57"/>
        <v>4.448483110408478E-3</v>
      </c>
    </row>
    <row r="583" spans="1:11" ht="16" customHeight="1" x14ac:dyDescent="0.35">
      <c r="A583" s="23">
        <v>39391</v>
      </c>
      <c r="B583" s="18">
        <v>1502.17</v>
      </c>
      <c r="C583" s="1">
        <f t="shared" si="54"/>
        <v>-4.9547908455602413E-3</v>
      </c>
      <c r="D583" s="1">
        <f t="shared" si="58"/>
        <v>1.3304394167387381E-4</v>
      </c>
      <c r="E583" s="1">
        <f t="shared" si="59"/>
        <v>8.7403059530796234</v>
      </c>
      <c r="F583" s="1">
        <v>580</v>
      </c>
      <c r="H583" s="1">
        <f t="shared" si="55"/>
        <v>1.153446755051458</v>
      </c>
      <c r="J583" s="1">
        <f t="shared" si="56"/>
        <v>2.4549952323247572E-5</v>
      </c>
      <c r="K583" s="1">
        <f t="shared" si="57"/>
        <v>0.18452514270379972</v>
      </c>
    </row>
    <row r="584" spans="1:11" ht="16" customHeight="1" x14ac:dyDescent="0.35">
      <c r="A584" s="23">
        <v>39392</v>
      </c>
      <c r="B584" s="18">
        <v>1520.27</v>
      </c>
      <c r="C584" s="1">
        <f t="shared" si="54"/>
        <v>1.204923543939761E-2</v>
      </c>
      <c r="D584" s="1">
        <f t="shared" si="58"/>
        <v>1.2447945216741667E-4</v>
      </c>
      <c r="E584" s="1">
        <f t="shared" si="59"/>
        <v>7.8250402581895084</v>
      </c>
      <c r="F584" s="1">
        <v>581</v>
      </c>
      <c r="H584" s="1">
        <f t="shared" si="55"/>
        <v>1.115703599382097</v>
      </c>
      <c r="J584" s="1">
        <f t="shared" si="56"/>
        <v>1.4518407467403532E-4</v>
      </c>
      <c r="K584" s="1">
        <f t="shared" si="57"/>
        <v>1.1663296403230654</v>
      </c>
    </row>
    <row r="585" spans="1:11" ht="16" customHeight="1" x14ac:dyDescent="0.35">
      <c r="A585" s="23">
        <v>39393</v>
      </c>
      <c r="B585" s="18">
        <v>1475.62</v>
      </c>
      <c r="C585" s="1">
        <f t="shared" si="54"/>
        <v>-2.9369782999072593E-2</v>
      </c>
      <c r="D585" s="1">
        <f t="shared" si="58"/>
        <v>1.2674467734028798E-4</v>
      </c>
      <c r="E585" s="1">
        <f t="shared" si="59"/>
        <v>2.1676524560983328</v>
      </c>
      <c r="F585" s="1">
        <v>582</v>
      </c>
      <c r="H585" s="1">
        <f t="shared" si="55"/>
        <v>1.1258093859099239</v>
      </c>
      <c r="J585" s="1">
        <f t="shared" si="56"/>
        <v>8.6258415341261346E-4</v>
      </c>
      <c r="K585" s="1">
        <f t="shared" si="57"/>
        <v>6.8056834536469033</v>
      </c>
    </row>
    <row r="586" spans="1:11" ht="16" customHeight="1" x14ac:dyDescent="0.35">
      <c r="A586" s="23">
        <v>39394</v>
      </c>
      <c r="B586" s="18">
        <v>1474.77</v>
      </c>
      <c r="C586" s="1">
        <f t="shared" si="54"/>
        <v>-5.7602905897176046E-4</v>
      </c>
      <c r="D586" s="1">
        <f t="shared" si="58"/>
        <v>1.8863164615831197E-4</v>
      </c>
      <c r="E586" s="1">
        <f t="shared" si="59"/>
        <v>8.5739553727400732</v>
      </c>
      <c r="F586" s="1">
        <v>583</v>
      </c>
      <c r="H586" s="1">
        <f t="shared" si="55"/>
        <v>1.3734323651287383</v>
      </c>
      <c r="J586" s="1">
        <f t="shared" si="56"/>
        <v>3.3180947677989188E-7</v>
      </c>
      <c r="K586" s="1">
        <f t="shared" si="57"/>
        <v>1.7590339878676335E-3</v>
      </c>
    </row>
    <row r="587" spans="1:11" ht="16" customHeight="1" x14ac:dyDescent="0.35">
      <c r="A587" s="23">
        <v>39395</v>
      </c>
      <c r="B587" s="18">
        <v>1453.7</v>
      </c>
      <c r="C587" s="1">
        <f t="shared" si="54"/>
        <v>-1.4286973561979112E-2</v>
      </c>
      <c r="D587" s="1">
        <f t="shared" si="58"/>
        <v>1.7305113833229109E-4</v>
      </c>
      <c r="E587" s="1">
        <f t="shared" si="59"/>
        <v>7.4824014747287437</v>
      </c>
      <c r="F587" s="1">
        <v>584</v>
      </c>
      <c r="H587" s="1">
        <f t="shared" si="55"/>
        <v>1.3154890282031662</v>
      </c>
      <c r="J587" s="1">
        <f t="shared" si="56"/>
        <v>2.0411761356069013E-4</v>
      </c>
      <c r="K587" s="1">
        <f t="shared" si="57"/>
        <v>1.1795219351215449</v>
      </c>
    </row>
    <row r="588" spans="1:11" ht="16" customHeight="1" x14ac:dyDescent="0.35">
      <c r="A588" s="23">
        <v>39398</v>
      </c>
      <c r="B588" s="18">
        <v>1439.18</v>
      </c>
      <c r="C588" s="1">
        <f t="shared" si="54"/>
        <v>-9.988305702689675E-3</v>
      </c>
      <c r="D588" s="1">
        <f t="shared" si="58"/>
        <v>1.7586514608501448E-4</v>
      </c>
      <c r="E588" s="1">
        <f t="shared" si="59"/>
        <v>8.078504709164319</v>
      </c>
      <c r="F588" s="1">
        <v>585</v>
      </c>
      <c r="H588" s="1">
        <f t="shared" si="55"/>
        <v>1.3261415689322709</v>
      </c>
      <c r="J588" s="1">
        <f t="shared" si="56"/>
        <v>9.9766250810383076E-5</v>
      </c>
      <c r="K588" s="1">
        <f t="shared" si="57"/>
        <v>0.56728836288092777</v>
      </c>
    </row>
    <row r="589" spans="1:11" ht="16" customHeight="1" x14ac:dyDescent="0.35">
      <c r="A589" s="23">
        <v>39399</v>
      </c>
      <c r="B589" s="18">
        <v>1481.05</v>
      </c>
      <c r="C589" s="1">
        <f t="shared" si="54"/>
        <v>2.9092955710890846E-2</v>
      </c>
      <c r="D589" s="1">
        <f t="shared" si="58"/>
        <v>1.6972416314814325E-4</v>
      </c>
      <c r="E589" s="1">
        <f t="shared" si="59"/>
        <v>3.6944204373199918</v>
      </c>
      <c r="F589" s="1">
        <v>586</v>
      </c>
      <c r="H589" s="1">
        <f t="shared" si="55"/>
        <v>1.302782265569129</v>
      </c>
      <c r="J589" s="1">
        <f t="shared" si="56"/>
        <v>8.464000719958563E-4</v>
      </c>
      <c r="K589" s="1">
        <f t="shared" si="57"/>
        <v>4.9869155711027338</v>
      </c>
    </row>
    <row r="590" spans="1:11" ht="16" customHeight="1" x14ac:dyDescent="0.35">
      <c r="A590" s="23">
        <v>39400</v>
      </c>
      <c r="B590" s="18">
        <v>1470.58</v>
      </c>
      <c r="C590" s="1">
        <f t="shared" si="54"/>
        <v>-7.069308936227695E-3</v>
      </c>
      <c r="D590" s="1">
        <f t="shared" si="58"/>
        <v>2.2639836099106977E-4</v>
      </c>
      <c r="E590" s="1">
        <f t="shared" si="59"/>
        <v>8.1724746514962501</v>
      </c>
      <c r="F590" s="1">
        <v>587</v>
      </c>
      <c r="H590" s="1">
        <f t="shared" si="55"/>
        <v>1.5046539834495829</v>
      </c>
      <c r="J590" s="1">
        <f t="shared" si="56"/>
        <v>4.9975128835828746E-5</v>
      </c>
      <c r="K590" s="1">
        <f t="shared" si="57"/>
        <v>0.22073979960393797</v>
      </c>
    </row>
    <row r="591" spans="1:11" ht="16" customHeight="1" x14ac:dyDescent="0.35">
      <c r="A591" s="23">
        <v>39401</v>
      </c>
      <c r="B591" s="18">
        <v>1451.15</v>
      </c>
      <c r="C591" s="1">
        <f t="shared" si="54"/>
        <v>-1.3212473989854232E-2</v>
      </c>
      <c r="D591" s="1">
        <f t="shared" si="58"/>
        <v>2.1156309619935394E-4</v>
      </c>
      <c r="E591" s="1">
        <f t="shared" si="59"/>
        <v>7.6358458789294312</v>
      </c>
      <c r="F591" s="1">
        <v>588</v>
      </c>
      <c r="H591" s="1">
        <f t="shared" si="55"/>
        <v>1.4545208702502481</v>
      </c>
      <c r="J591" s="1">
        <f t="shared" si="56"/>
        <v>1.7456946893257462E-4</v>
      </c>
      <c r="K591" s="1">
        <f t="shared" si="57"/>
        <v>0.82514139785550988</v>
      </c>
    </row>
    <row r="592" spans="1:11" ht="16" customHeight="1" x14ac:dyDescent="0.35">
      <c r="A592" s="23">
        <v>39402</v>
      </c>
      <c r="B592" s="18">
        <v>1458.74</v>
      </c>
      <c r="C592" s="1">
        <f t="shared" si="54"/>
        <v>5.230334562243681E-3</v>
      </c>
      <c r="D592" s="1">
        <f t="shared" si="58"/>
        <v>2.0845143583438306E-4</v>
      </c>
      <c r="E592" s="1">
        <f t="shared" si="59"/>
        <v>8.3445681440964936</v>
      </c>
      <c r="F592" s="1">
        <v>589</v>
      </c>
      <c r="H592" s="1">
        <f t="shared" si="55"/>
        <v>1.4437847340735497</v>
      </c>
      <c r="J592" s="1">
        <f t="shared" si="56"/>
        <v>2.7356399633000798E-5</v>
      </c>
      <c r="K592" s="1">
        <f t="shared" si="57"/>
        <v>0.13123632141702182</v>
      </c>
    </row>
    <row r="593" spans="1:11" ht="16" customHeight="1" x14ac:dyDescent="0.35">
      <c r="A593" s="23">
        <v>39405</v>
      </c>
      <c r="B593" s="18">
        <v>1433.27</v>
      </c>
      <c r="C593" s="1">
        <f t="shared" si="54"/>
        <v>-1.7460273935039846E-2</v>
      </c>
      <c r="D593" s="1">
        <f t="shared" si="58"/>
        <v>1.9334308618837467E-4</v>
      </c>
      <c r="E593" s="1">
        <f t="shared" si="59"/>
        <v>6.9742557415119624</v>
      </c>
      <c r="F593" s="1">
        <v>590</v>
      </c>
      <c r="H593" s="1">
        <f t="shared" si="55"/>
        <v>1.3904786448859066</v>
      </c>
      <c r="J593" s="1">
        <f t="shared" si="56"/>
        <v>3.0486116588663182E-4</v>
      </c>
      <c r="K593" s="1">
        <f t="shared" si="57"/>
        <v>1.5767885570503659</v>
      </c>
    </row>
    <row r="594" spans="1:11" ht="16" customHeight="1" x14ac:dyDescent="0.35">
      <c r="A594" s="23">
        <v>39406</v>
      </c>
      <c r="B594" s="18">
        <v>1439.7</v>
      </c>
      <c r="C594" s="1">
        <f t="shared" si="54"/>
        <v>4.4862447410467417E-3</v>
      </c>
      <c r="D594" s="1">
        <f t="shared" si="58"/>
        <v>2.027343766180469E-4</v>
      </c>
      <c r="E594" s="1">
        <f t="shared" si="59"/>
        <v>8.4043392378466919</v>
      </c>
      <c r="F594" s="1">
        <v>591</v>
      </c>
      <c r="H594" s="1">
        <f t="shared" si="55"/>
        <v>1.4238482244187647</v>
      </c>
      <c r="J594" s="1">
        <f t="shared" si="56"/>
        <v>2.0126391876569545E-5</v>
      </c>
      <c r="K594" s="1">
        <f t="shared" si="57"/>
        <v>9.927468746204704E-2</v>
      </c>
    </row>
    <row r="595" spans="1:11" ht="16" customHeight="1" x14ac:dyDescent="0.35">
      <c r="A595" s="23">
        <v>39407</v>
      </c>
      <c r="B595" s="18">
        <v>1416.77</v>
      </c>
      <c r="C595" s="1">
        <f t="shared" si="54"/>
        <v>-1.5926929221365606E-2</v>
      </c>
      <c r="D595" s="1">
        <f t="shared" si="58"/>
        <v>1.8753697265900426E-4</v>
      </c>
      <c r="E595" s="1">
        <f t="shared" si="59"/>
        <v>7.2289102015244389</v>
      </c>
      <c r="F595" s="1">
        <v>592</v>
      </c>
      <c r="H595" s="1">
        <f t="shared" si="55"/>
        <v>1.3694413921705604</v>
      </c>
      <c r="J595" s="1">
        <f t="shared" si="56"/>
        <v>2.5366707442238965E-4</v>
      </c>
      <c r="K595" s="1">
        <f t="shared" si="57"/>
        <v>1.3526243429535827</v>
      </c>
    </row>
    <row r="596" spans="1:11" ht="16" customHeight="1" x14ac:dyDescent="0.35">
      <c r="A596" s="23">
        <v>39409</v>
      </c>
      <c r="B596" s="18">
        <v>1440.7</v>
      </c>
      <c r="C596" s="1">
        <f t="shared" si="54"/>
        <v>1.6890532690556733E-2</v>
      </c>
      <c r="D596" s="1">
        <f t="shared" si="58"/>
        <v>1.9318096515719634E-4</v>
      </c>
      <c r="E596" s="1">
        <f t="shared" si="59"/>
        <v>7.0750808603580726</v>
      </c>
      <c r="F596" s="1">
        <v>593</v>
      </c>
      <c r="H596" s="1">
        <f t="shared" si="55"/>
        <v>1.3898955541953373</v>
      </c>
      <c r="J596" s="1">
        <f t="shared" si="56"/>
        <v>2.8529009457076566E-4</v>
      </c>
      <c r="K596" s="1">
        <f t="shared" si="57"/>
        <v>1.4768023047126706</v>
      </c>
    </row>
    <row r="597" spans="1:11" ht="16" customHeight="1" x14ac:dyDescent="0.35">
      <c r="A597" s="23">
        <v>39412</v>
      </c>
      <c r="B597" s="18">
        <v>1407.22</v>
      </c>
      <c r="C597" s="1">
        <f t="shared" si="54"/>
        <v>-2.3238703408065536E-2</v>
      </c>
      <c r="D597" s="1">
        <f t="shared" si="58"/>
        <v>2.0095475893110436E-4</v>
      </c>
      <c r="E597" s="1">
        <f t="shared" si="59"/>
        <v>5.8250729689813125</v>
      </c>
      <c r="F597" s="1">
        <v>594</v>
      </c>
      <c r="H597" s="1">
        <f t="shared" si="55"/>
        <v>1.4175851259487182</v>
      </c>
      <c r="J597" s="1">
        <f t="shared" si="56"/>
        <v>5.4003733608803679E-4</v>
      </c>
      <c r="K597" s="1">
        <f t="shared" si="57"/>
        <v>2.6873577862029334</v>
      </c>
    </row>
    <row r="598" spans="1:11" ht="16" customHeight="1" x14ac:dyDescent="0.35">
      <c r="A598" s="23">
        <v>39413</v>
      </c>
      <c r="B598" s="18">
        <v>1428.23</v>
      </c>
      <c r="C598" s="1">
        <f t="shared" si="54"/>
        <v>1.4930145961541188E-2</v>
      </c>
      <c r="D598" s="1">
        <f t="shared" si="58"/>
        <v>2.2927367089196297E-4</v>
      </c>
      <c r="E598" s="1">
        <f t="shared" si="59"/>
        <v>7.4083532187285766</v>
      </c>
      <c r="F598" s="1">
        <v>595</v>
      </c>
      <c r="H598" s="1">
        <f t="shared" si="55"/>
        <v>1.5141785591269048</v>
      </c>
      <c r="J598" s="1">
        <f t="shared" si="56"/>
        <v>2.2290925843292464E-4</v>
      </c>
      <c r="K598" s="1">
        <f t="shared" si="57"/>
        <v>0.97224097981125213</v>
      </c>
    </row>
    <row r="599" spans="1:11" ht="16" customHeight="1" x14ac:dyDescent="0.35">
      <c r="A599" s="23">
        <v>39414</v>
      </c>
      <c r="B599" s="18">
        <v>1469.02</v>
      </c>
      <c r="C599" s="1">
        <f t="shared" si="54"/>
        <v>2.8559825798365784E-2</v>
      </c>
      <c r="D599" s="1">
        <f t="shared" si="58"/>
        <v>2.2860126729870386E-4</v>
      </c>
      <c r="E599" s="1">
        <f t="shared" si="59"/>
        <v>4.8154685864505193</v>
      </c>
      <c r="F599" s="1">
        <v>596</v>
      </c>
      <c r="H599" s="1">
        <f t="shared" si="55"/>
        <v>1.5119565711312737</v>
      </c>
      <c r="J599" s="1">
        <f t="shared" si="56"/>
        <v>8.1566364963299974E-4</v>
      </c>
      <c r="K599" s="1">
        <f t="shared" si="57"/>
        <v>3.5680626764295478</v>
      </c>
    </row>
    <row r="600" spans="1:11" ht="16" customHeight="1" x14ac:dyDescent="0.35">
      <c r="A600" s="23">
        <v>39415</v>
      </c>
      <c r="B600" s="18">
        <v>1469.72</v>
      </c>
      <c r="C600" s="1">
        <f t="shared" si="54"/>
        <v>4.7650814828936673E-4</v>
      </c>
      <c r="D600" s="1">
        <f t="shared" si="58"/>
        <v>2.7742021215920124E-4</v>
      </c>
      <c r="E600" s="1">
        <f t="shared" si="59"/>
        <v>8.1891587202521539</v>
      </c>
      <c r="F600" s="1">
        <v>597</v>
      </c>
      <c r="H600" s="1">
        <f t="shared" si="55"/>
        <v>1.6655936243850156</v>
      </c>
      <c r="J600" s="1">
        <f t="shared" si="56"/>
        <v>2.2706001538616113E-7</v>
      </c>
      <c r="K600" s="1">
        <f t="shared" si="57"/>
        <v>8.1846961913452701E-4</v>
      </c>
    </row>
    <row r="601" spans="1:11" ht="16" customHeight="1" x14ac:dyDescent="0.35">
      <c r="A601" s="23">
        <v>39416</v>
      </c>
      <c r="B601" s="18">
        <v>1481.14</v>
      </c>
      <c r="C601" s="1">
        <f t="shared" si="54"/>
        <v>7.7701875187110962E-3</v>
      </c>
      <c r="D601" s="1">
        <f t="shared" si="58"/>
        <v>2.5385033542294931E-4</v>
      </c>
      <c r="E601" s="1">
        <f t="shared" si="59"/>
        <v>8.0409254970845563</v>
      </c>
      <c r="F601" s="1">
        <v>598</v>
      </c>
      <c r="H601" s="1">
        <f t="shared" si="55"/>
        <v>1.5932681363252994</v>
      </c>
      <c r="J601" s="1">
        <f t="shared" si="56"/>
        <v>6.0375814075933702E-5</v>
      </c>
      <c r="K601" s="1">
        <f t="shared" si="57"/>
        <v>0.23784019814407317</v>
      </c>
    </row>
    <row r="602" spans="1:11" ht="16" customHeight="1" x14ac:dyDescent="0.35">
      <c r="A602" s="23">
        <v>39419</v>
      </c>
      <c r="B602" s="18">
        <v>1472.42</v>
      </c>
      <c r="C602" s="1">
        <f t="shared" si="54"/>
        <v>-5.8873570357967694E-3</v>
      </c>
      <c r="D602" s="1">
        <f t="shared" si="58"/>
        <v>2.3741492187676939E-4</v>
      </c>
      <c r="E602" s="1">
        <f t="shared" si="59"/>
        <v>8.1997079857226218</v>
      </c>
      <c r="F602" s="1">
        <v>599</v>
      </c>
      <c r="H602" s="1">
        <f t="shared" si="55"/>
        <v>1.5408274461365536</v>
      </c>
      <c r="J602" s="1">
        <f t="shared" si="56"/>
        <v>3.4660972866945725E-5</v>
      </c>
      <c r="K602" s="1">
        <f t="shared" si="57"/>
        <v>0.14599323662114447</v>
      </c>
    </row>
    <row r="603" spans="1:11" ht="16" customHeight="1" x14ac:dyDescent="0.35">
      <c r="A603" s="23">
        <v>39420</v>
      </c>
      <c r="B603" s="18">
        <v>1462.79</v>
      </c>
      <c r="C603" s="1">
        <f t="shared" si="54"/>
        <v>-6.5402534602899366E-3</v>
      </c>
      <c r="D603" s="1">
        <f t="shared" si="58"/>
        <v>2.2031237277109726E-4</v>
      </c>
      <c r="E603" s="1">
        <f t="shared" si="59"/>
        <v>8.226308386299559</v>
      </c>
      <c r="F603" s="1">
        <v>600</v>
      </c>
      <c r="H603" s="1">
        <f t="shared" si="55"/>
        <v>1.4842923322954182</v>
      </c>
      <c r="J603" s="1">
        <f t="shared" si="56"/>
        <v>4.277491532483449E-5</v>
      </c>
      <c r="K603" s="1">
        <f t="shared" si="57"/>
        <v>0.19415575615118663</v>
      </c>
    </row>
    <row r="604" spans="1:11" ht="16" customHeight="1" x14ac:dyDescent="0.35">
      <c r="A604" s="23">
        <v>39421</v>
      </c>
      <c r="B604" s="18">
        <v>1485.01</v>
      </c>
      <c r="C604" s="1">
        <f t="shared" si="54"/>
        <v>1.5190150329165517E-2</v>
      </c>
      <c r="D604" s="1">
        <f t="shared" si="58"/>
        <v>2.0542369892230565E-4</v>
      </c>
      <c r="E604" s="1">
        <f t="shared" si="59"/>
        <v>7.3671932033287941</v>
      </c>
      <c r="F604" s="1">
        <v>601</v>
      </c>
      <c r="H604" s="1">
        <f t="shared" si="55"/>
        <v>1.4332609634058469</v>
      </c>
      <c r="J604" s="1">
        <f t="shared" si="56"/>
        <v>2.3074066702264727E-4</v>
      </c>
      <c r="K604" s="1">
        <f t="shared" si="57"/>
        <v>1.1232426844281336</v>
      </c>
    </row>
    <row r="605" spans="1:11" ht="16" customHeight="1" x14ac:dyDescent="0.35">
      <c r="A605" s="23">
        <v>39422</v>
      </c>
      <c r="B605" s="18">
        <v>1507.34</v>
      </c>
      <c r="C605" s="1">
        <f t="shared" si="54"/>
        <v>1.5036935778210199E-2</v>
      </c>
      <c r="D605" s="1">
        <f t="shared" si="58"/>
        <v>2.0754809203520151E-4</v>
      </c>
      <c r="E605" s="1">
        <f t="shared" si="59"/>
        <v>7.3907159359755656</v>
      </c>
      <c r="F605" s="1">
        <v>602</v>
      </c>
      <c r="H605" s="1">
        <f t="shared" si="55"/>
        <v>1.4406529493087552</v>
      </c>
      <c r="J605" s="1">
        <f t="shared" si="56"/>
        <v>2.2610943759801796E-4</v>
      </c>
      <c r="K605" s="1">
        <f t="shared" si="57"/>
        <v>1.0894315403278596</v>
      </c>
    </row>
    <row r="606" spans="1:11" ht="16" customHeight="1" x14ac:dyDescent="0.35">
      <c r="A606" s="23">
        <v>39423</v>
      </c>
      <c r="B606" s="18">
        <v>1504.66</v>
      </c>
      <c r="C606" s="1">
        <f t="shared" si="54"/>
        <v>-1.7779664840048273E-3</v>
      </c>
      <c r="D606" s="1">
        <f t="shared" si="58"/>
        <v>2.0909533011634698E-4</v>
      </c>
      <c r="E606" s="1">
        <f t="shared" si="59"/>
        <v>8.4576019903478556</v>
      </c>
      <c r="F606" s="1">
        <v>603</v>
      </c>
      <c r="H606" s="1">
        <f t="shared" si="55"/>
        <v>1.4460128979934688</v>
      </c>
      <c r="J606" s="1">
        <f t="shared" si="56"/>
        <v>3.1611648182444876E-6</v>
      </c>
      <c r="K606" s="1">
        <f t="shared" si="57"/>
        <v>1.5118294686378313E-2</v>
      </c>
    </row>
    <row r="607" spans="1:11" ht="16" customHeight="1" x14ac:dyDescent="0.35">
      <c r="A607" s="23">
        <v>39426</v>
      </c>
      <c r="B607" s="18">
        <v>1515.96</v>
      </c>
      <c r="C607" s="1">
        <f t="shared" si="54"/>
        <v>7.510002259646667E-3</v>
      </c>
      <c r="D607" s="1">
        <f t="shared" si="58"/>
        <v>1.9191141853244412E-4</v>
      </c>
      <c r="E607" s="1">
        <f t="shared" si="59"/>
        <v>8.2645903686944759</v>
      </c>
      <c r="F607" s="1">
        <v>604</v>
      </c>
      <c r="H607" s="1">
        <f t="shared" si="55"/>
        <v>1.3853209683407095</v>
      </c>
      <c r="J607" s="1">
        <f t="shared" si="56"/>
        <v>5.6400133939898047E-5</v>
      </c>
      <c r="K607" s="1">
        <f t="shared" si="57"/>
        <v>0.29388628551230872</v>
      </c>
    </row>
    <row r="608" spans="1:11" ht="16" customHeight="1" x14ac:dyDescent="0.35">
      <c r="A608" s="23">
        <v>39427</v>
      </c>
      <c r="B608" s="18">
        <v>1477.65</v>
      </c>
      <c r="C608" s="1">
        <f t="shared" si="54"/>
        <v>-2.5271115332858349E-2</v>
      </c>
      <c r="D608" s="1">
        <f t="shared" si="58"/>
        <v>1.807117567242342E-4</v>
      </c>
      <c r="E608" s="1">
        <f t="shared" si="59"/>
        <v>5.0846409345752495</v>
      </c>
      <c r="F608" s="1">
        <v>605</v>
      </c>
      <c r="H608" s="1">
        <f t="shared" si="55"/>
        <v>1.3442907301779412</v>
      </c>
      <c r="J608" s="1">
        <f t="shared" si="56"/>
        <v>6.3862927016662837E-4</v>
      </c>
      <c r="K608" s="1">
        <f t="shared" si="57"/>
        <v>3.5339663657919913</v>
      </c>
    </row>
    <row r="609" spans="1:11" ht="16" customHeight="1" x14ac:dyDescent="0.35">
      <c r="A609" s="23">
        <v>39428</v>
      </c>
      <c r="B609" s="18">
        <v>1486.59</v>
      </c>
      <c r="C609" s="1">
        <f t="shared" si="54"/>
        <v>6.0501471931782404E-3</v>
      </c>
      <c r="D609" s="1">
        <f t="shared" si="58"/>
        <v>2.1907195003366731E-4</v>
      </c>
      <c r="E609" s="1">
        <f t="shared" si="59"/>
        <v>8.2590224021514107</v>
      </c>
      <c r="F609" s="1">
        <v>606</v>
      </c>
      <c r="H609" s="1">
        <f t="shared" si="55"/>
        <v>1.4801079353671045</v>
      </c>
      <c r="J609" s="1">
        <f t="shared" si="56"/>
        <v>3.660428105912254E-5</v>
      </c>
      <c r="K609" s="1">
        <f t="shared" si="57"/>
        <v>0.16708794098695492</v>
      </c>
    </row>
    <row r="610" spans="1:11" ht="16" customHeight="1" x14ac:dyDescent="0.35">
      <c r="A610" s="23">
        <v>39429</v>
      </c>
      <c r="B610" s="18">
        <v>1488.41</v>
      </c>
      <c r="C610" s="1">
        <f t="shared" si="54"/>
        <v>1.2242783820691407E-3</v>
      </c>
      <c r="D610" s="1">
        <f t="shared" si="58"/>
        <v>2.0378018894517578E-4</v>
      </c>
      <c r="E610" s="1">
        <f t="shared" si="59"/>
        <v>8.4911133839146107</v>
      </c>
      <c r="F610" s="1">
        <v>607</v>
      </c>
      <c r="H610" s="1">
        <f t="shared" si="55"/>
        <v>1.4275159857079562</v>
      </c>
      <c r="J610" s="1">
        <f t="shared" si="56"/>
        <v>1.4988575568018329E-6</v>
      </c>
      <c r="K610" s="1">
        <f t="shared" si="57"/>
        <v>7.355266302187401E-3</v>
      </c>
    </row>
    <row r="611" spans="1:11" ht="16" customHeight="1" x14ac:dyDescent="0.35">
      <c r="A611" s="23">
        <v>39430</v>
      </c>
      <c r="B611" s="18">
        <v>1467.95</v>
      </c>
      <c r="C611" s="1">
        <f t="shared" si="54"/>
        <v>-1.3746212401152931E-2</v>
      </c>
      <c r="D611" s="1">
        <f t="shared" si="58"/>
        <v>1.8693539829847019E-4</v>
      </c>
      <c r="E611" s="1">
        <f t="shared" si="59"/>
        <v>7.5739257736449321</v>
      </c>
      <c r="F611" s="1">
        <v>608</v>
      </c>
      <c r="H611" s="1">
        <f t="shared" si="55"/>
        <v>1.3672432054995562</v>
      </c>
      <c r="J611" s="1">
        <f t="shared" si="56"/>
        <v>1.8895835537761064E-4</v>
      </c>
      <c r="K611" s="1">
        <f t="shared" si="57"/>
        <v>1.0108216907956111</v>
      </c>
    </row>
    <row r="612" spans="1:11" ht="16" customHeight="1" x14ac:dyDescent="0.35">
      <c r="A612" s="23">
        <v>39433</v>
      </c>
      <c r="B612" s="18">
        <v>1445.9</v>
      </c>
      <c r="C612" s="1">
        <f t="shared" si="54"/>
        <v>-1.5020947579958414E-2</v>
      </c>
      <c r="D612" s="1">
        <f t="shared" si="58"/>
        <v>1.8723727991383024E-4</v>
      </c>
      <c r="E612" s="1">
        <f t="shared" si="59"/>
        <v>7.3780914419747754</v>
      </c>
      <c r="F612" s="1">
        <v>609</v>
      </c>
      <c r="H612" s="1">
        <f t="shared" si="55"/>
        <v>1.3683467393677313</v>
      </c>
      <c r="J612" s="1">
        <f t="shared" si="56"/>
        <v>2.2562886619985855E-4</v>
      </c>
      <c r="K612" s="1">
        <f t="shared" si="57"/>
        <v>1.2050424269338711</v>
      </c>
    </row>
    <row r="613" spans="1:11" ht="16" customHeight="1" x14ac:dyDescent="0.35">
      <c r="A613" s="23">
        <v>39434</v>
      </c>
      <c r="B613" s="18">
        <v>1454.98</v>
      </c>
      <c r="C613" s="1">
        <f t="shared" si="54"/>
        <v>6.2798257140880605E-3</v>
      </c>
      <c r="D613" s="1">
        <f t="shared" si="58"/>
        <v>1.9057005062368446E-4</v>
      </c>
      <c r="E613" s="1">
        <f t="shared" si="59"/>
        <v>8.3585525754647598</v>
      </c>
      <c r="F613" s="1">
        <v>610</v>
      </c>
      <c r="H613" s="1">
        <f t="shared" si="55"/>
        <v>1.3804711174946198</v>
      </c>
      <c r="J613" s="1">
        <f t="shared" si="56"/>
        <v>3.9436210999321618E-5</v>
      </c>
      <c r="K613" s="1">
        <f t="shared" si="57"/>
        <v>0.20693813571575134</v>
      </c>
    </row>
    <row r="614" spans="1:11" ht="16" customHeight="1" x14ac:dyDescent="0.35">
      <c r="A614" s="23">
        <v>39435</v>
      </c>
      <c r="B614" s="18">
        <v>1453</v>
      </c>
      <c r="C614" s="1">
        <f t="shared" si="54"/>
        <v>-1.3608434480199166E-3</v>
      </c>
      <c r="D614" s="1">
        <f t="shared" si="58"/>
        <v>1.7807630212065878E-4</v>
      </c>
      <c r="E614" s="1">
        <f t="shared" si="59"/>
        <v>8.6228989899104231</v>
      </c>
      <c r="F614" s="1">
        <v>611</v>
      </c>
      <c r="H614" s="1">
        <f t="shared" si="55"/>
        <v>1.3344523300615081</v>
      </c>
      <c r="J614" s="1">
        <f t="shared" si="56"/>
        <v>1.8518948900187354E-6</v>
      </c>
      <c r="K614" s="1">
        <f t="shared" si="57"/>
        <v>1.0399446012552254E-2</v>
      </c>
    </row>
    <row r="615" spans="1:11" ht="16" customHeight="1" x14ac:dyDescent="0.35">
      <c r="A615" s="23">
        <v>39436</v>
      </c>
      <c r="B615" s="18">
        <v>1460.12</v>
      </c>
      <c r="C615" s="1">
        <f t="shared" si="54"/>
        <v>4.9002064693736344E-3</v>
      </c>
      <c r="D615" s="1">
        <f t="shared" si="58"/>
        <v>1.6357130914219136E-4</v>
      </c>
      <c r="E615" s="1">
        <f t="shared" si="59"/>
        <v>8.5714630173922028</v>
      </c>
      <c r="F615" s="1">
        <v>612</v>
      </c>
      <c r="H615" s="1">
        <f t="shared" si="55"/>
        <v>1.2789499956690698</v>
      </c>
      <c r="J615" s="1">
        <f t="shared" si="56"/>
        <v>2.4012023442491221E-5</v>
      </c>
      <c r="K615" s="1">
        <f t="shared" si="57"/>
        <v>0.14679850377438589</v>
      </c>
    </row>
    <row r="616" spans="1:11" ht="16" customHeight="1" x14ac:dyDescent="0.35">
      <c r="A616" s="23">
        <v>39437</v>
      </c>
      <c r="B616" s="18">
        <v>1484.46</v>
      </c>
      <c r="C616" s="1">
        <f t="shared" si="54"/>
        <v>1.6669862751006868E-2</v>
      </c>
      <c r="D616" s="1">
        <f t="shared" si="58"/>
        <v>1.5221805183142413E-4</v>
      </c>
      <c r="E616" s="1">
        <f t="shared" si="59"/>
        <v>6.964629041169264</v>
      </c>
      <c r="F616" s="1">
        <v>613</v>
      </c>
      <c r="H616" s="1">
        <f t="shared" si="55"/>
        <v>1.2337668006208633</v>
      </c>
      <c r="J616" s="1">
        <f t="shared" si="56"/>
        <v>2.7788432413740626E-4</v>
      </c>
      <c r="K616" s="1">
        <f t="shared" si="57"/>
        <v>1.8255674724122266</v>
      </c>
    </row>
    <row r="617" spans="1:11" ht="16" customHeight="1" x14ac:dyDescent="0.35">
      <c r="A617" s="23">
        <v>39440</v>
      </c>
      <c r="B617" s="18">
        <v>1496.45</v>
      </c>
      <c r="C617" s="1">
        <f t="shared" si="54"/>
        <v>8.0770111690446414E-3</v>
      </c>
      <c r="D617" s="1">
        <f t="shared" si="58"/>
        <v>1.6305615745082535E-4</v>
      </c>
      <c r="E617" s="1">
        <f t="shared" si="59"/>
        <v>8.3213199348565059</v>
      </c>
      <c r="F617" s="1">
        <v>614</v>
      </c>
      <c r="H617" s="1">
        <f t="shared" si="55"/>
        <v>1.2769344440918859</v>
      </c>
      <c r="J617" s="1">
        <f t="shared" si="56"/>
        <v>6.5238109424871888E-5</v>
      </c>
      <c r="K617" s="1">
        <f t="shared" si="57"/>
        <v>0.40009595739766202</v>
      </c>
    </row>
    <row r="618" spans="1:11" ht="16" customHeight="1" x14ac:dyDescent="0.35">
      <c r="A618" s="23">
        <v>39442</v>
      </c>
      <c r="B618" s="18">
        <v>1497.66</v>
      </c>
      <c r="C618" s="1">
        <f t="shared" si="54"/>
        <v>8.0858030672594232E-4</v>
      </c>
      <c r="D618" s="1">
        <f t="shared" si="58"/>
        <v>1.5518712514195947E-4</v>
      </c>
      <c r="E618" s="1">
        <f t="shared" si="59"/>
        <v>8.7666659182434969</v>
      </c>
      <c r="F618" s="1">
        <v>615</v>
      </c>
      <c r="H618" s="1">
        <f t="shared" si="55"/>
        <v>1.2457412457728108</v>
      </c>
      <c r="J618" s="1">
        <f t="shared" si="56"/>
        <v>6.5380211242501893E-7</v>
      </c>
      <c r="K618" s="1">
        <f t="shared" si="57"/>
        <v>4.2129919722847164E-3</v>
      </c>
    </row>
    <row r="619" spans="1:11" ht="16" customHeight="1" x14ac:dyDescent="0.35">
      <c r="A619" s="23">
        <v>39443</v>
      </c>
      <c r="B619" s="18">
        <v>1476.27</v>
      </c>
      <c r="C619" s="1">
        <f t="shared" si="54"/>
        <v>-1.4282280357357544E-2</v>
      </c>
      <c r="D619" s="1">
        <f t="shared" si="58"/>
        <v>1.4263958197532515E-4</v>
      </c>
      <c r="E619" s="1">
        <f t="shared" si="59"/>
        <v>7.4251269098277195</v>
      </c>
      <c r="F619" s="1">
        <v>616</v>
      </c>
      <c r="H619" s="1">
        <f t="shared" si="55"/>
        <v>1.1943181400921832</v>
      </c>
      <c r="J619" s="1">
        <f t="shared" si="56"/>
        <v>2.0398353220616114E-4</v>
      </c>
      <c r="K619" s="1">
        <f t="shared" si="57"/>
        <v>1.430062605213241</v>
      </c>
    </row>
    <row r="620" spans="1:11" ht="16" customHeight="1" x14ac:dyDescent="0.35">
      <c r="A620" s="23">
        <v>39444</v>
      </c>
      <c r="B620" s="18">
        <v>1478.49</v>
      </c>
      <c r="C620" s="1">
        <f t="shared" si="54"/>
        <v>1.5037899571216833E-3</v>
      </c>
      <c r="D620" s="1">
        <f t="shared" si="58"/>
        <v>1.4817590781050766E-4</v>
      </c>
      <c r="E620" s="1">
        <f t="shared" si="59"/>
        <v>8.8018489397735422</v>
      </c>
      <c r="F620" s="1">
        <v>617</v>
      </c>
      <c r="H620" s="1">
        <f t="shared" si="55"/>
        <v>1.2172752680084635</v>
      </c>
      <c r="J620" s="1">
        <f t="shared" si="56"/>
        <v>2.2613842351400342E-6</v>
      </c>
      <c r="K620" s="1">
        <f t="shared" si="57"/>
        <v>1.5261483925119383E-2</v>
      </c>
    </row>
    <row r="621" spans="1:11" ht="16" customHeight="1" x14ac:dyDescent="0.35">
      <c r="A621" s="23">
        <v>39447</v>
      </c>
      <c r="B621" s="18">
        <v>1468.36</v>
      </c>
      <c r="C621" s="1">
        <f t="shared" si="54"/>
        <v>-6.8515850631388165E-3</v>
      </c>
      <c r="D621" s="1">
        <f t="shared" si="58"/>
        <v>1.3639261723207143E-4</v>
      </c>
      <c r="E621" s="1">
        <f t="shared" si="59"/>
        <v>8.5557884903877053</v>
      </c>
      <c r="F621" s="1">
        <v>618</v>
      </c>
      <c r="H621" s="1">
        <f t="shared" si="55"/>
        <v>1.1678724983150832</v>
      </c>
      <c r="J621" s="1">
        <f t="shared" si="56"/>
        <v>4.6944217877426939E-5</v>
      </c>
      <c r="K621" s="1">
        <f t="shared" si="57"/>
        <v>0.34418444949664367</v>
      </c>
    </row>
    <row r="622" spans="1:11" ht="16" customHeight="1" x14ac:dyDescent="0.35">
      <c r="A622" s="23">
        <v>39449</v>
      </c>
      <c r="B622" s="18">
        <v>1447.16</v>
      </c>
      <c r="C622" s="1">
        <f t="shared" si="54"/>
        <v>-1.443787627012437E-2</v>
      </c>
      <c r="D622" s="1">
        <f t="shared" si="58"/>
        <v>1.2939463698148553E-4</v>
      </c>
      <c r="E622" s="1">
        <f t="shared" si="59"/>
        <v>7.3416628576483793</v>
      </c>
      <c r="F622" s="1">
        <v>619</v>
      </c>
      <c r="H622" s="1">
        <f t="shared" si="55"/>
        <v>1.1375176349467533</v>
      </c>
      <c r="J622" s="1">
        <f t="shared" si="56"/>
        <v>2.0845227119142037E-4</v>
      </c>
      <c r="K622" s="1">
        <f t="shared" si="57"/>
        <v>1.6109807643824281</v>
      </c>
    </row>
    <row r="623" spans="1:11" ht="16" customHeight="1" x14ac:dyDescent="0.35">
      <c r="A623" s="23">
        <v>39450</v>
      </c>
      <c r="B623" s="18">
        <v>1447.16</v>
      </c>
      <c r="C623" s="1">
        <f t="shared" si="54"/>
        <v>0</v>
      </c>
      <c r="D623" s="1">
        <f t="shared" si="58"/>
        <v>1.3649412241258595E-4</v>
      </c>
      <c r="E623" s="1">
        <f t="shared" si="59"/>
        <v>8.8992290035147903</v>
      </c>
      <c r="F623" s="1">
        <v>620</v>
      </c>
      <c r="H623" s="1">
        <f t="shared" si="55"/>
        <v>1.1683069905319661</v>
      </c>
      <c r="J623" s="1">
        <f t="shared" si="56"/>
        <v>0</v>
      </c>
      <c r="K623" s="1">
        <f t="shared" si="57"/>
        <v>0</v>
      </c>
    </row>
    <row r="624" spans="1:11" ht="16" customHeight="1" x14ac:dyDescent="0.35">
      <c r="A624" s="23">
        <v>39451</v>
      </c>
      <c r="B624" s="18">
        <v>1411.63</v>
      </c>
      <c r="C624" s="1">
        <f t="shared" si="54"/>
        <v>-2.4551535421100619E-2</v>
      </c>
      <c r="D624" s="1">
        <f t="shared" si="58"/>
        <v>1.2557225134715374E-4</v>
      </c>
      <c r="E624" s="1">
        <f t="shared" si="59"/>
        <v>4.1823817098395084</v>
      </c>
      <c r="F624" s="1">
        <v>621</v>
      </c>
      <c r="H624" s="1">
        <f t="shared" si="55"/>
        <v>1.1205902522650897</v>
      </c>
      <c r="J624" s="1">
        <f t="shared" si="56"/>
        <v>6.0277789153355833E-4</v>
      </c>
      <c r="K624" s="1">
        <f t="shared" si="57"/>
        <v>4.800247547263722</v>
      </c>
    </row>
    <row r="625" spans="1:11" ht="16" customHeight="1" x14ac:dyDescent="0.35">
      <c r="A625" s="23">
        <v>39454</v>
      </c>
      <c r="B625" s="18">
        <v>1416.18</v>
      </c>
      <c r="C625" s="1">
        <f t="shared" si="54"/>
        <v>3.223224215977242E-3</v>
      </c>
      <c r="D625" s="1">
        <f t="shared" si="58"/>
        <v>1.6589886616621481E-4</v>
      </c>
      <c r="E625" s="1">
        <f t="shared" si="59"/>
        <v>8.6415086548396758</v>
      </c>
      <c r="F625" s="1">
        <v>622</v>
      </c>
      <c r="H625" s="1">
        <f t="shared" si="55"/>
        <v>1.2880173374850776</v>
      </c>
      <c r="J625" s="1">
        <f t="shared" si="56"/>
        <v>1.0389174346462106E-5</v>
      </c>
      <c r="K625" s="1">
        <f t="shared" si="57"/>
        <v>6.2623540392694105E-2</v>
      </c>
    </row>
    <row r="626" spans="1:11" ht="16" customHeight="1" x14ac:dyDescent="0.35">
      <c r="A626" s="23">
        <v>39455</v>
      </c>
      <c r="B626" s="18">
        <v>1390.19</v>
      </c>
      <c r="C626" s="1">
        <f t="shared" si="54"/>
        <v>-1.835218686890085E-2</v>
      </c>
      <c r="D626" s="1">
        <f t="shared" si="58"/>
        <v>1.5320036454501574E-4</v>
      </c>
      <c r="E626" s="1">
        <f t="shared" si="59"/>
        <v>6.5853176976354231</v>
      </c>
      <c r="F626" s="1">
        <v>623</v>
      </c>
      <c r="H626" s="1">
        <f t="shared" si="55"/>
        <v>1.2377413483640907</v>
      </c>
      <c r="J626" s="1">
        <f t="shared" si="56"/>
        <v>3.3680276287105678E-4</v>
      </c>
      <c r="K626" s="1">
        <f t="shared" si="57"/>
        <v>2.1984462234885354</v>
      </c>
    </row>
    <row r="627" spans="1:11" ht="16" customHeight="1" x14ac:dyDescent="0.35">
      <c r="A627" s="23">
        <v>39456</v>
      </c>
      <c r="B627" s="18">
        <v>1409.13</v>
      </c>
      <c r="C627" s="1">
        <f t="shared" si="54"/>
        <v>1.3624037002136437E-2</v>
      </c>
      <c r="D627" s="1">
        <f t="shared" si="58"/>
        <v>1.6886349649054632E-4</v>
      </c>
      <c r="E627" s="1">
        <f t="shared" si="59"/>
        <v>7.5872220801643193</v>
      </c>
      <c r="F627" s="1">
        <v>624</v>
      </c>
      <c r="H627" s="1">
        <f t="shared" si="55"/>
        <v>1.2994748804441982</v>
      </c>
      <c r="J627" s="1">
        <f t="shared" si="56"/>
        <v>1.8561438423558279E-4</v>
      </c>
      <c r="K627" s="1">
        <f t="shared" si="57"/>
        <v>1.0991978023265334</v>
      </c>
    </row>
    <row r="628" spans="1:11" ht="16" customHeight="1" x14ac:dyDescent="0.35">
      <c r="A628" s="23">
        <v>39457</v>
      </c>
      <c r="B628" s="18">
        <v>1420.33</v>
      </c>
      <c r="C628" s="1">
        <f t="shared" si="54"/>
        <v>7.9481665992490527E-3</v>
      </c>
      <c r="D628" s="1">
        <f t="shared" si="58"/>
        <v>1.705108851501136E-4</v>
      </c>
      <c r="E628" s="1">
        <f t="shared" si="59"/>
        <v>8.3062168788162243</v>
      </c>
      <c r="F628" s="1">
        <v>625</v>
      </c>
      <c r="H628" s="1">
        <f t="shared" si="55"/>
        <v>1.3057981664488338</v>
      </c>
      <c r="J628" s="1">
        <f t="shared" si="56"/>
        <v>6.3173352289418245E-5</v>
      </c>
      <c r="K628" s="1">
        <f t="shared" si="57"/>
        <v>0.37049454193966547</v>
      </c>
    </row>
    <row r="629" spans="1:11" ht="16" customHeight="1" x14ac:dyDescent="0.35">
      <c r="A629" s="23">
        <v>39458</v>
      </c>
      <c r="B629" s="18">
        <v>1401.02</v>
      </c>
      <c r="C629" s="1">
        <f t="shared" si="54"/>
        <v>-1.3595432047481886E-2</v>
      </c>
      <c r="D629" s="1">
        <f t="shared" si="58"/>
        <v>1.6179961126654881E-4</v>
      </c>
      <c r="E629" s="1">
        <f t="shared" si="59"/>
        <v>7.5867773166092558</v>
      </c>
      <c r="F629" s="1">
        <v>626</v>
      </c>
      <c r="H629" s="1">
        <f t="shared" si="55"/>
        <v>1.2720047612589696</v>
      </c>
      <c r="J629" s="1">
        <f t="shared" si="56"/>
        <v>1.848357725576975E-4</v>
      </c>
      <c r="K629" s="1">
        <f t="shared" si="57"/>
        <v>1.1423746392888354</v>
      </c>
    </row>
    <row r="630" spans="1:11" ht="16" customHeight="1" x14ac:dyDescent="0.35">
      <c r="A630" s="23">
        <v>39461</v>
      </c>
      <c r="B630" s="18">
        <v>1416.25</v>
      </c>
      <c r="C630" s="1">
        <f t="shared" si="54"/>
        <v>1.0870651382564146E-2</v>
      </c>
      <c r="D630" s="1">
        <f t="shared" si="58"/>
        <v>1.6401699727605317E-4</v>
      </c>
      <c r="E630" s="1">
        <f t="shared" si="59"/>
        <v>7.9950599126448481</v>
      </c>
      <c r="F630" s="1">
        <v>627</v>
      </c>
      <c r="H630" s="1">
        <f t="shared" si="55"/>
        <v>1.280691208980733</v>
      </c>
      <c r="J630" s="1">
        <f t="shared" si="56"/>
        <v>1.1817106148124377E-4</v>
      </c>
      <c r="K630" s="1">
        <f t="shared" si="57"/>
        <v>0.72048058093852807</v>
      </c>
    </row>
    <row r="631" spans="1:11" ht="16" customHeight="1" x14ac:dyDescent="0.35">
      <c r="A631" s="23">
        <v>39462</v>
      </c>
      <c r="B631" s="18">
        <v>1380.95</v>
      </c>
      <c r="C631" s="1">
        <f t="shared" si="54"/>
        <v>-2.4924977934686642E-2</v>
      </c>
      <c r="D631" s="1">
        <f t="shared" si="58"/>
        <v>1.6047578029226658E-4</v>
      </c>
      <c r="E631" s="1">
        <f t="shared" si="59"/>
        <v>4.8660386343122308</v>
      </c>
      <c r="F631" s="1">
        <v>628</v>
      </c>
      <c r="H631" s="1">
        <f t="shared" si="55"/>
        <v>1.2667903547638282</v>
      </c>
      <c r="J631" s="1">
        <f t="shared" si="56"/>
        <v>6.2125452504461598E-4</v>
      </c>
      <c r="K631" s="1">
        <f t="shared" si="57"/>
        <v>3.871328894074582</v>
      </c>
    </row>
    <row r="632" spans="1:11" ht="16" customHeight="1" x14ac:dyDescent="0.35">
      <c r="A632" s="23">
        <v>39463</v>
      </c>
      <c r="B632" s="18">
        <v>1373.2</v>
      </c>
      <c r="C632" s="1">
        <f t="shared" si="54"/>
        <v>-5.6120786415148989E-3</v>
      </c>
      <c r="D632" s="1">
        <f t="shared" si="58"/>
        <v>1.9920594261366447E-4</v>
      </c>
      <c r="E632" s="1">
        <f t="shared" si="59"/>
        <v>8.3630665258283301</v>
      </c>
      <c r="F632" s="1">
        <v>629</v>
      </c>
      <c r="H632" s="1">
        <f t="shared" si="55"/>
        <v>1.4114033534523873</v>
      </c>
      <c r="J632" s="1">
        <f t="shared" si="56"/>
        <v>3.1495426678547714E-5</v>
      </c>
      <c r="K632" s="1">
        <f t="shared" si="57"/>
        <v>0.15810485503250893</v>
      </c>
    </row>
    <row r="633" spans="1:11" ht="16" customHeight="1" x14ac:dyDescent="0.35">
      <c r="A633" s="23">
        <v>39464</v>
      </c>
      <c r="B633" s="18">
        <v>1333.25</v>
      </c>
      <c r="C633" s="1">
        <f t="shared" si="54"/>
        <v>-2.9092630352461436E-2</v>
      </c>
      <c r="D633" s="1">
        <f t="shared" si="58"/>
        <v>1.8527377224102594E-4</v>
      </c>
      <c r="E633" s="1">
        <f t="shared" si="59"/>
        <v>4.0254031415186322</v>
      </c>
      <c r="F633" s="1">
        <v>630</v>
      </c>
      <c r="H633" s="1">
        <f t="shared" si="55"/>
        <v>1.3611530855896625</v>
      </c>
      <c r="J633" s="1">
        <f t="shared" si="56"/>
        <v>8.4638114082496042E-4</v>
      </c>
      <c r="K633" s="1">
        <f t="shared" si="57"/>
        <v>4.5682728353146942</v>
      </c>
    </row>
    <row r="634" spans="1:11" ht="16" customHeight="1" x14ac:dyDescent="0.35">
      <c r="A634" s="23">
        <v>39465</v>
      </c>
      <c r="B634" s="18">
        <v>1325.19</v>
      </c>
      <c r="C634" s="1">
        <f t="shared" si="54"/>
        <v>-6.0453778361147159E-3</v>
      </c>
      <c r="D634" s="1">
        <f t="shared" si="58"/>
        <v>2.4054873693612686E-4</v>
      </c>
      <c r="E634" s="1">
        <f t="shared" si="59"/>
        <v>8.1806577425454119</v>
      </c>
      <c r="F634" s="1">
        <v>631</v>
      </c>
      <c r="H634" s="1">
        <f t="shared" si="55"/>
        <v>1.5509633681558272</v>
      </c>
      <c r="J634" s="1">
        <f t="shared" si="56"/>
        <v>3.6546593181387045E-5</v>
      </c>
      <c r="K634" s="1">
        <f t="shared" si="57"/>
        <v>0.15193009802039117</v>
      </c>
    </row>
    <row r="635" spans="1:11" ht="16" customHeight="1" x14ac:dyDescent="0.35">
      <c r="A635" s="23">
        <v>39469</v>
      </c>
      <c r="B635" s="18">
        <v>1310.5</v>
      </c>
      <c r="C635" s="1">
        <f t="shared" si="54"/>
        <v>-1.1085202876568685E-2</v>
      </c>
      <c r="D635" s="1">
        <f t="shared" si="58"/>
        <v>2.2332175477862874E-4</v>
      </c>
      <c r="E635" s="1">
        <f t="shared" si="59"/>
        <v>7.8566517834834704</v>
      </c>
      <c r="F635" s="1">
        <v>632</v>
      </c>
      <c r="H635" s="1">
        <f t="shared" si="55"/>
        <v>1.4943953786686732</v>
      </c>
      <c r="J635" s="1">
        <f t="shared" si="56"/>
        <v>1.2288172281468664E-4</v>
      </c>
      <c r="K635" s="1">
        <f t="shared" si="57"/>
        <v>0.55024519638265923</v>
      </c>
    </row>
    <row r="636" spans="1:11" ht="16" customHeight="1" x14ac:dyDescent="0.35">
      <c r="A636" s="23">
        <v>39470</v>
      </c>
      <c r="B636" s="18">
        <v>1338.6</v>
      </c>
      <c r="C636" s="1">
        <f t="shared" si="54"/>
        <v>2.1442197634490585E-2</v>
      </c>
      <c r="D636" s="1">
        <f t="shared" si="58"/>
        <v>2.1484284519043497E-4</v>
      </c>
      <c r="E636" s="1">
        <f t="shared" si="59"/>
        <v>6.3055844300632558</v>
      </c>
      <c r="F636" s="1">
        <v>633</v>
      </c>
      <c r="H636" s="1">
        <f t="shared" si="55"/>
        <v>1.4657518384448132</v>
      </c>
      <c r="J636" s="1">
        <f t="shared" si="56"/>
        <v>4.5976783939655365E-4</v>
      </c>
      <c r="K636" s="1">
        <f t="shared" si="57"/>
        <v>2.1400193196520885</v>
      </c>
    </row>
    <row r="637" spans="1:11" ht="16" customHeight="1" x14ac:dyDescent="0.35">
      <c r="A637" s="23">
        <v>39471</v>
      </c>
      <c r="B637" s="18">
        <v>1352.07</v>
      </c>
      <c r="C637" s="1">
        <f t="shared" si="54"/>
        <v>1.0062752129090115E-2</v>
      </c>
      <c r="D637" s="1">
        <f t="shared" si="58"/>
        <v>2.3521962108865132E-4</v>
      </c>
      <c r="E637" s="1">
        <f t="shared" si="59"/>
        <v>7.9245039590362838</v>
      </c>
      <c r="F637" s="1">
        <v>634</v>
      </c>
      <c r="H637" s="1">
        <f t="shared" si="55"/>
        <v>1.533687129399772</v>
      </c>
      <c r="J637" s="1">
        <f t="shared" si="56"/>
        <v>1.0125898041150763E-4</v>
      </c>
      <c r="K637" s="1">
        <f t="shared" si="57"/>
        <v>0.43048696338705689</v>
      </c>
    </row>
    <row r="638" spans="1:11" ht="16" customHeight="1" x14ac:dyDescent="0.35">
      <c r="A638" s="23">
        <v>39472</v>
      </c>
      <c r="B638" s="18">
        <v>1330.61</v>
      </c>
      <c r="C638" s="1">
        <f t="shared" si="54"/>
        <v>-1.5871959292048515E-2</v>
      </c>
      <c r="D638" s="1">
        <f t="shared" si="58"/>
        <v>2.2386812734388159E-4</v>
      </c>
      <c r="E638" s="1">
        <f t="shared" si="59"/>
        <v>7.279152109908992</v>
      </c>
      <c r="F638" s="1">
        <v>635</v>
      </c>
      <c r="H638" s="1">
        <f t="shared" si="55"/>
        <v>1.4962223342267071</v>
      </c>
      <c r="J638" s="1">
        <f t="shared" si="56"/>
        <v>2.5191909176844519E-4</v>
      </c>
      <c r="K638" s="1">
        <f t="shared" si="57"/>
        <v>1.1253012867770802</v>
      </c>
    </row>
    <row r="639" spans="1:11" ht="16" customHeight="1" x14ac:dyDescent="0.35">
      <c r="A639" s="23">
        <v>39475</v>
      </c>
      <c r="B639" s="18">
        <v>1353.96</v>
      </c>
      <c r="C639" s="1">
        <f t="shared" si="54"/>
        <v>1.754834248953498E-2</v>
      </c>
      <c r="D639" s="1">
        <f t="shared" si="58"/>
        <v>2.2610077822516237E-4</v>
      </c>
      <c r="E639" s="1">
        <f t="shared" si="59"/>
        <v>7.0325515668795564</v>
      </c>
      <c r="F639" s="1">
        <v>636</v>
      </c>
      <c r="H639" s="1">
        <f t="shared" si="55"/>
        <v>1.5036647838702693</v>
      </c>
      <c r="J639" s="1">
        <f t="shared" si="56"/>
        <v>3.0794432413001871E-4</v>
      </c>
      <c r="K639" s="1">
        <f t="shared" si="57"/>
        <v>1.3619781698555344</v>
      </c>
    </row>
    <row r="640" spans="1:11" ht="16" customHeight="1" x14ac:dyDescent="0.35">
      <c r="A640" s="23">
        <v>39476</v>
      </c>
      <c r="B640" s="18">
        <v>1362.3</v>
      </c>
      <c r="C640" s="1">
        <f t="shared" si="54"/>
        <v>6.1597092971726773E-3</v>
      </c>
      <c r="D640" s="1">
        <f t="shared" si="58"/>
        <v>2.3280480061468875E-4</v>
      </c>
      <c r="E640" s="1">
        <f t="shared" si="59"/>
        <v>8.2023324022566619</v>
      </c>
      <c r="F640" s="1">
        <v>637</v>
      </c>
      <c r="H640" s="1">
        <f t="shared" si="55"/>
        <v>1.5257942214292488</v>
      </c>
      <c r="J640" s="1">
        <f t="shared" si="56"/>
        <v>3.7942018625675516E-5</v>
      </c>
      <c r="K640" s="1">
        <f t="shared" si="57"/>
        <v>0.16297781886582616</v>
      </c>
    </row>
    <row r="641" spans="1:11" ht="16" customHeight="1" x14ac:dyDescent="0.35">
      <c r="A641" s="23">
        <v>39477</v>
      </c>
      <c r="B641" s="18">
        <v>1355.81</v>
      </c>
      <c r="C641" s="1">
        <f t="shared" si="54"/>
        <v>-4.7640020553475805E-3</v>
      </c>
      <c r="D641" s="1">
        <f t="shared" si="58"/>
        <v>2.1639023830014368E-4</v>
      </c>
      <c r="E641" s="1">
        <f t="shared" si="59"/>
        <v>8.3335438524784884</v>
      </c>
      <c r="F641" s="1">
        <v>638</v>
      </c>
      <c r="H641" s="1">
        <f t="shared" si="55"/>
        <v>1.4710208642304965</v>
      </c>
      <c r="J641" s="1">
        <f t="shared" si="56"/>
        <v>2.2695715583355973E-5</v>
      </c>
      <c r="K641" s="1">
        <f t="shared" si="57"/>
        <v>0.10488326904966906</v>
      </c>
    </row>
    <row r="642" spans="1:11" ht="16" customHeight="1" x14ac:dyDescent="0.35">
      <c r="A642" s="23">
        <v>39478</v>
      </c>
      <c r="B642" s="18">
        <v>1378.55</v>
      </c>
      <c r="C642" s="1">
        <f t="shared" si="54"/>
        <v>1.6772261600076714E-2</v>
      </c>
      <c r="D642" s="1">
        <f t="shared" si="58"/>
        <v>2.0017965745134945E-4</v>
      </c>
      <c r="E642" s="1">
        <f t="shared" si="59"/>
        <v>7.1110138578892146</v>
      </c>
      <c r="F642" s="1">
        <v>639</v>
      </c>
      <c r="H642" s="1">
        <f t="shared" si="55"/>
        <v>1.4148486048031763</v>
      </c>
      <c r="J642" s="1">
        <f t="shared" si="56"/>
        <v>2.8130875918140792E-4</v>
      </c>
      <c r="K642" s="1">
        <f t="shared" si="57"/>
        <v>1.4052814494888206</v>
      </c>
    </row>
    <row r="643" spans="1:11" ht="16" customHeight="1" x14ac:dyDescent="0.35">
      <c r="A643" s="23">
        <v>39479</v>
      </c>
      <c r="B643" s="18">
        <v>1395.42</v>
      </c>
      <c r="C643" s="1">
        <f t="shared" si="54"/>
        <v>1.2237495919625779E-2</v>
      </c>
      <c r="D643" s="1">
        <f t="shared" si="58"/>
        <v>2.0699237265516213E-4</v>
      </c>
      <c r="E643" s="1">
        <f t="shared" si="59"/>
        <v>7.7593415367621619</v>
      </c>
      <c r="F643" s="1">
        <v>640</v>
      </c>
      <c r="H643" s="1">
        <f t="shared" si="55"/>
        <v>1.4387229498939751</v>
      </c>
      <c r="J643" s="1">
        <f t="shared" si="56"/>
        <v>1.4975630638285761E-4</v>
      </c>
      <c r="K643" s="1">
        <f t="shared" si="57"/>
        <v>0.723487075692124</v>
      </c>
    </row>
    <row r="644" spans="1:11" ht="16" customHeight="1" x14ac:dyDescent="0.35">
      <c r="A644" s="23">
        <v>39482</v>
      </c>
      <c r="B644" s="18">
        <v>1380.82</v>
      </c>
      <c r="C644" s="1">
        <f t="shared" ref="C644:C707" si="60">(B644-B643)/B643</f>
        <v>-1.0462799730547173E-2</v>
      </c>
      <c r="D644" s="1">
        <f t="shared" si="58"/>
        <v>2.0222232867706595E-4</v>
      </c>
      <c r="E644" s="1">
        <f t="shared" si="59"/>
        <v>7.9648070677258831</v>
      </c>
      <c r="F644" s="1">
        <v>641</v>
      </c>
      <c r="H644" s="1">
        <f t="shared" si="55"/>
        <v>1.4220489748143907</v>
      </c>
      <c r="J644" s="1">
        <f t="shared" si="56"/>
        <v>1.0947017820153801E-4</v>
      </c>
      <c r="K644" s="1">
        <f t="shared" si="57"/>
        <v>0.54133576107885573</v>
      </c>
    </row>
    <row r="645" spans="1:11" ht="16" customHeight="1" x14ac:dyDescent="0.35">
      <c r="A645" s="23">
        <v>39483</v>
      </c>
      <c r="B645" s="18">
        <v>1336.64</v>
      </c>
      <c r="C645" s="1">
        <f t="shared" si="60"/>
        <v>-3.1995480946104368E-2</v>
      </c>
      <c r="D645" s="1">
        <f t="shared" si="58"/>
        <v>1.9452149683365315E-4</v>
      </c>
      <c r="E645" s="1">
        <f t="shared" si="59"/>
        <v>3.2822549247083144</v>
      </c>
      <c r="F645" s="1">
        <v>642</v>
      </c>
      <c r="H645" s="1">
        <f t="shared" ref="H645:H708" si="61">SQRT(D645)*100</f>
        <v>1.3947096358513236</v>
      </c>
      <c r="J645" s="1">
        <f t="shared" ref="J645:J708" si="62">C645*C645</f>
        <v>1.0237108009725276E-3</v>
      </c>
      <c r="K645" s="1">
        <f t="shared" ref="K645:K708" si="63">J645/D645</f>
        <v>5.262712952738398</v>
      </c>
    </row>
    <row r="646" spans="1:11" ht="16" customHeight="1" x14ac:dyDescent="0.35">
      <c r="A646" s="23">
        <v>39484</v>
      </c>
      <c r="B646" s="18">
        <v>1326.45</v>
      </c>
      <c r="C646" s="1">
        <f t="shared" si="60"/>
        <v>-7.6235934881494294E-3</v>
      </c>
      <c r="D646" s="1">
        <f t="shared" ref="D646:D709" si="64">C$1283+C$1284*D645+C$1285*C645*C645</f>
        <v>2.6375309892959448E-4</v>
      </c>
      <c r="E646" s="1">
        <f t="shared" ref="E646:E709" si="65">-LN(D646)-C646*C646/D646</f>
        <v>8.0201426410567827</v>
      </c>
      <c r="F646" s="1">
        <v>643</v>
      </c>
      <c r="H646" s="1">
        <f t="shared" si="61"/>
        <v>1.6240477176782537</v>
      </c>
      <c r="J646" s="1">
        <f t="shared" si="62"/>
        <v>5.8119177672554387E-5</v>
      </c>
      <c r="K646" s="1">
        <f t="shared" si="63"/>
        <v>0.22035448269014862</v>
      </c>
    </row>
    <row r="647" spans="1:11" ht="16" customHeight="1" x14ac:dyDescent="0.35">
      <c r="A647" s="23">
        <v>39485</v>
      </c>
      <c r="B647" s="18">
        <v>1336.91</v>
      </c>
      <c r="C647" s="1">
        <f t="shared" si="60"/>
        <v>7.8857099777602142E-3</v>
      </c>
      <c r="D647" s="1">
        <f t="shared" si="64"/>
        <v>2.4623940442547552E-4</v>
      </c>
      <c r="E647" s="1">
        <f t="shared" si="65"/>
        <v>8.0566698695080028</v>
      </c>
      <c r="F647" s="1">
        <v>644</v>
      </c>
      <c r="H647" s="1">
        <f t="shared" si="61"/>
        <v>1.5692017219767367</v>
      </c>
      <c r="J647" s="1">
        <f t="shared" si="62"/>
        <v>6.2184421853347E-5</v>
      </c>
      <c r="K647" s="1">
        <f t="shared" si="63"/>
        <v>0.25253643704359735</v>
      </c>
    </row>
    <row r="648" spans="1:11" ht="16" customHeight="1" x14ac:dyDescent="0.35">
      <c r="A648" s="23">
        <v>39486</v>
      </c>
      <c r="B648" s="18">
        <v>1331.29</v>
      </c>
      <c r="C648" s="1">
        <f t="shared" si="60"/>
        <v>-4.2037235116800069E-3</v>
      </c>
      <c r="D648" s="1">
        <f t="shared" si="64"/>
        <v>2.3063891178502083E-4</v>
      </c>
      <c r="E648" s="1">
        <f t="shared" si="65"/>
        <v>8.2980383591134022</v>
      </c>
      <c r="F648" s="1">
        <v>645</v>
      </c>
      <c r="H648" s="1">
        <f t="shared" si="61"/>
        <v>1.5186800577640467</v>
      </c>
      <c r="J648" s="1">
        <f t="shared" si="62"/>
        <v>1.7671291362651288E-5</v>
      </c>
      <c r="K648" s="1">
        <f t="shared" si="63"/>
        <v>7.6618863772314139E-2</v>
      </c>
    </row>
    <row r="649" spans="1:11" ht="16" customHeight="1" x14ac:dyDescent="0.35">
      <c r="A649" s="23">
        <v>39489</v>
      </c>
      <c r="B649" s="18">
        <v>1339.13</v>
      </c>
      <c r="C649" s="1">
        <f t="shared" si="60"/>
        <v>5.889024930706417E-3</v>
      </c>
      <c r="D649" s="1">
        <f t="shared" si="64"/>
        <v>2.127286129927067E-4</v>
      </c>
      <c r="E649" s="1">
        <f t="shared" si="65"/>
        <v>8.2924658188419951</v>
      </c>
      <c r="F649" s="1">
        <v>646</v>
      </c>
      <c r="H649" s="1">
        <f t="shared" si="61"/>
        <v>1.4585218990221118</v>
      </c>
      <c r="J649" s="1">
        <f t="shared" si="62"/>
        <v>3.4680614634481718E-5</v>
      </c>
      <c r="K649" s="1">
        <f t="shared" si="63"/>
        <v>0.16302750319568307</v>
      </c>
    </row>
    <row r="650" spans="1:11" ht="16" customHeight="1" x14ac:dyDescent="0.35">
      <c r="A650" s="23">
        <v>39490</v>
      </c>
      <c r="B650" s="18">
        <v>1348.86</v>
      </c>
      <c r="C650" s="1">
        <f t="shared" si="60"/>
        <v>7.2659114499710933E-3</v>
      </c>
      <c r="D650" s="1">
        <f t="shared" si="64"/>
        <v>1.9784659552588181E-4</v>
      </c>
      <c r="E650" s="1">
        <f t="shared" si="65"/>
        <v>8.2611781748347646</v>
      </c>
      <c r="F650" s="1">
        <v>647</v>
      </c>
      <c r="H650" s="1">
        <f t="shared" si="61"/>
        <v>1.4065795232615959</v>
      </c>
      <c r="J650" s="1">
        <f t="shared" si="62"/>
        <v>5.2793469198821032E-5</v>
      </c>
      <c r="K650" s="1">
        <f t="shared" si="63"/>
        <v>0.26684042279572467</v>
      </c>
    </row>
    <row r="651" spans="1:11" ht="16" customHeight="1" x14ac:dyDescent="0.35">
      <c r="A651" s="23">
        <v>39491</v>
      </c>
      <c r="B651" s="18">
        <v>1367.21</v>
      </c>
      <c r="C651" s="1">
        <f t="shared" si="60"/>
        <v>1.3604080482778152E-2</v>
      </c>
      <c r="D651" s="1">
        <f t="shared" si="64"/>
        <v>1.858126921983413E-4</v>
      </c>
      <c r="E651" s="1">
        <f t="shared" si="65"/>
        <v>7.594763003864653</v>
      </c>
      <c r="F651" s="1">
        <v>648</v>
      </c>
      <c r="H651" s="1">
        <f t="shared" si="61"/>
        <v>1.3631312930101094</v>
      </c>
      <c r="J651" s="1">
        <f t="shared" si="62"/>
        <v>1.8507100578190542E-4</v>
      </c>
      <c r="K651" s="1">
        <f t="shared" si="63"/>
        <v>0.9960084189747157</v>
      </c>
    </row>
    <row r="652" spans="1:11" ht="16" customHeight="1" x14ac:dyDescent="0.35">
      <c r="A652" s="23">
        <v>39492</v>
      </c>
      <c r="B652" s="18">
        <v>1348.86</v>
      </c>
      <c r="C652" s="1">
        <f t="shared" si="60"/>
        <v>-1.3421493406280042E-2</v>
      </c>
      <c r="D652" s="1">
        <f t="shared" si="64"/>
        <v>1.8589131321144461E-4</v>
      </c>
      <c r="E652" s="1">
        <f t="shared" si="65"/>
        <v>7.6213064178036642</v>
      </c>
      <c r="F652" s="1">
        <v>649</v>
      </c>
      <c r="H652" s="1">
        <f t="shared" si="61"/>
        <v>1.3634196463724755</v>
      </c>
      <c r="J652" s="1">
        <f t="shared" si="62"/>
        <v>1.8013648525481865E-4</v>
      </c>
      <c r="K652" s="1">
        <f t="shared" si="63"/>
        <v>0.96904197481202337</v>
      </c>
    </row>
    <row r="653" spans="1:11" ht="16" customHeight="1" x14ac:dyDescent="0.35">
      <c r="A653" s="23">
        <v>39493</v>
      </c>
      <c r="B653" s="18">
        <v>1349.99</v>
      </c>
      <c r="C653" s="1">
        <f t="shared" si="60"/>
        <v>8.3774446569703993E-4</v>
      </c>
      <c r="D653" s="1">
        <f t="shared" si="64"/>
        <v>1.8555136848200654E-4</v>
      </c>
      <c r="E653" s="1">
        <f t="shared" si="65"/>
        <v>8.5883964690794894</v>
      </c>
      <c r="F653" s="1">
        <v>650</v>
      </c>
      <c r="H653" s="1">
        <f t="shared" si="61"/>
        <v>1.3621724137641555</v>
      </c>
      <c r="J653" s="1">
        <f t="shared" si="62"/>
        <v>7.0181578980601886E-7</v>
      </c>
      <c r="K653" s="1">
        <f t="shared" si="63"/>
        <v>3.7823261318284266E-3</v>
      </c>
    </row>
    <row r="654" spans="1:11" ht="16" customHeight="1" x14ac:dyDescent="0.35">
      <c r="A654" s="23">
        <v>39497</v>
      </c>
      <c r="B654" s="18">
        <v>1348.78</v>
      </c>
      <c r="C654" s="1">
        <f t="shared" si="60"/>
        <v>-8.963029355773275E-4</v>
      </c>
      <c r="D654" s="1">
        <f t="shared" si="64"/>
        <v>1.7027858254950429E-4</v>
      </c>
      <c r="E654" s="1">
        <f t="shared" si="65"/>
        <v>8.6733568317134342</v>
      </c>
      <c r="F654" s="1">
        <v>651</v>
      </c>
      <c r="H654" s="1">
        <f t="shared" si="61"/>
        <v>1.3049083590409876</v>
      </c>
      <c r="J654" s="1">
        <f t="shared" si="62"/>
        <v>8.0335895232453493E-7</v>
      </c>
      <c r="K654" s="1">
        <f t="shared" si="63"/>
        <v>4.7179095591248429E-3</v>
      </c>
    </row>
    <row r="655" spans="1:11" ht="16" customHeight="1" x14ac:dyDescent="0.35">
      <c r="A655" s="23">
        <v>39498</v>
      </c>
      <c r="B655" s="18">
        <v>1360.03</v>
      </c>
      <c r="C655" s="1">
        <f t="shared" si="60"/>
        <v>8.3408710093566037E-3</v>
      </c>
      <c r="D655" s="1">
        <f t="shared" si="64"/>
        <v>1.5638703708008652E-4</v>
      </c>
      <c r="E655" s="1">
        <f t="shared" si="65"/>
        <v>8.3183179472131634</v>
      </c>
      <c r="F655" s="1">
        <v>652</v>
      </c>
      <c r="H655" s="1">
        <f t="shared" si="61"/>
        <v>1.250548028186389</v>
      </c>
      <c r="J655" s="1">
        <f t="shared" si="62"/>
        <v>6.9570129194725447E-5</v>
      </c>
      <c r="K655" s="1">
        <f t="shared" si="63"/>
        <v>0.44485866919454625</v>
      </c>
    </row>
    <row r="656" spans="1:11" ht="16" customHeight="1" x14ac:dyDescent="0.35">
      <c r="A656" s="23">
        <v>39499</v>
      </c>
      <c r="B656" s="18">
        <v>1342.53</v>
      </c>
      <c r="C656" s="1">
        <f t="shared" si="60"/>
        <v>-1.2867363219928972E-2</v>
      </c>
      <c r="D656" s="1">
        <f t="shared" si="64"/>
        <v>1.4947870447303281E-4</v>
      </c>
      <c r="E656" s="1">
        <f t="shared" si="65"/>
        <v>7.7007136498793853</v>
      </c>
      <c r="F656" s="1">
        <v>653</v>
      </c>
      <c r="H656" s="1">
        <f t="shared" si="61"/>
        <v>1.2226148390766114</v>
      </c>
      <c r="J656" s="1">
        <f t="shared" si="62"/>
        <v>1.655690362335809E-4</v>
      </c>
      <c r="K656" s="1">
        <f t="shared" si="63"/>
        <v>1.1076429703968362</v>
      </c>
    </row>
    <row r="657" spans="1:11" ht="16" customHeight="1" x14ac:dyDescent="0.35">
      <c r="A657" s="23">
        <v>39500</v>
      </c>
      <c r="B657" s="18">
        <v>1353.11</v>
      </c>
      <c r="C657" s="1">
        <f t="shared" si="60"/>
        <v>7.8806432630927625E-3</v>
      </c>
      <c r="D657" s="1">
        <f t="shared" si="64"/>
        <v>1.5119684801911286E-4</v>
      </c>
      <c r="E657" s="1">
        <f t="shared" si="65"/>
        <v>8.3861750776079802</v>
      </c>
      <c r="F657" s="1">
        <v>654</v>
      </c>
      <c r="H657" s="1">
        <f t="shared" si="61"/>
        <v>1.229621275105115</v>
      </c>
      <c r="J657" s="1">
        <f t="shared" si="62"/>
        <v>6.2104538240129347E-5</v>
      </c>
      <c r="K657" s="1">
        <f t="shared" si="63"/>
        <v>0.41075286326259053</v>
      </c>
    </row>
    <row r="658" spans="1:11" ht="16" customHeight="1" x14ac:dyDescent="0.35">
      <c r="A658" s="23">
        <v>39503</v>
      </c>
      <c r="B658" s="18">
        <v>1371.8</v>
      </c>
      <c r="C658" s="1">
        <f t="shared" si="60"/>
        <v>1.381262425080005E-2</v>
      </c>
      <c r="D658" s="1">
        <f t="shared" si="64"/>
        <v>1.4413245839764164E-4</v>
      </c>
      <c r="E658" s="1">
        <f t="shared" si="65"/>
        <v>7.5210746847070356</v>
      </c>
      <c r="F658" s="1">
        <v>655</v>
      </c>
      <c r="H658" s="1">
        <f t="shared" si="61"/>
        <v>1.2005517831299142</v>
      </c>
      <c r="J658" s="1">
        <f t="shared" si="62"/>
        <v>1.9078858869378963E-4</v>
      </c>
      <c r="K658" s="1">
        <f t="shared" si="63"/>
        <v>1.3237031465003541</v>
      </c>
    </row>
    <row r="659" spans="1:11" ht="16" customHeight="1" x14ac:dyDescent="0.35">
      <c r="A659" s="23">
        <v>39504</v>
      </c>
      <c r="B659" s="18">
        <v>1381.29</v>
      </c>
      <c r="C659" s="1">
        <f t="shared" si="60"/>
        <v>6.917918063857712E-3</v>
      </c>
      <c r="D659" s="1">
        <f t="shared" si="64"/>
        <v>1.4843424785452764E-4</v>
      </c>
      <c r="E659" s="1">
        <f t="shared" si="65"/>
        <v>8.4929523796430946</v>
      </c>
      <c r="F659" s="1">
        <v>656</v>
      </c>
      <c r="H659" s="1">
        <f t="shared" si="61"/>
        <v>1.2183359465046069</v>
      </c>
      <c r="J659" s="1">
        <f t="shared" si="62"/>
        <v>4.7857590338248831E-5</v>
      </c>
      <c r="K659" s="1">
        <f t="shared" si="63"/>
        <v>0.32241609352277961</v>
      </c>
    </row>
    <row r="660" spans="1:11" ht="16" customHeight="1" x14ac:dyDescent="0.35">
      <c r="A660" s="23">
        <v>39505</v>
      </c>
      <c r="B660" s="18">
        <v>1380.02</v>
      </c>
      <c r="C660" s="1">
        <f t="shared" si="60"/>
        <v>-9.1943038753627537E-4</v>
      </c>
      <c r="D660" s="1">
        <f t="shared" si="64"/>
        <v>1.4043009066317229E-4</v>
      </c>
      <c r="E660" s="1">
        <f t="shared" si="65"/>
        <v>8.8647810311963209</v>
      </c>
      <c r="F660" s="1">
        <v>657</v>
      </c>
      <c r="H660" s="1">
        <f t="shared" si="61"/>
        <v>1.1850320276818358</v>
      </c>
      <c r="J660" s="1">
        <f t="shared" si="62"/>
        <v>8.4535223752510553E-7</v>
      </c>
      <c r="K660" s="1">
        <f t="shared" si="63"/>
        <v>6.0197371769325405E-3</v>
      </c>
    </row>
    <row r="661" spans="1:11" ht="16" customHeight="1" x14ac:dyDescent="0.35">
      <c r="A661" s="23">
        <v>39506</v>
      </c>
      <c r="B661" s="18">
        <v>1367.68</v>
      </c>
      <c r="C661" s="1">
        <f t="shared" si="60"/>
        <v>-8.941899392762364E-3</v>
      </c>
      <c r="D661" s="1">
        <f t="shared" si="64"/>
        <v>1.2922493622653721E-4</v>
      </c>
      <c r="E661" s="1">
        <f t="shared" si="65"/>
        <v>8.3352088013611372</v>
      </c>
      <c r="F661" s="1">
        <v>658</v>
      </c>
      <c r="H661" s="1">
        <f t="shared" si="61"/>
        <v>1.136771464396152</v>
      </c>
      <c r="J661" s="1">
        <f t="shared" si="62"/>
        <v>7.9957564750283939E-5</v>
      </c>
      <c r="K661" s="1">
        <f t="shared" si="63"/>
        <v>0.618747179028316</v>
      </c>
    </row>
    <row r="662" spans="1:11" ht="16" customHeight="1" x14ac:dyDescent="0.35">
      <c r="A662" s="23">
        <v>39507</v>
      </c>
      <c r="B662" s="18">
        <v>1330.63</v>
      </c>
      <c r="C662" s="1">
        <f t="shared" si="60"/>
        <v>-2.7089670098268567E-2</v>
      </c>
      <c r="D662" s="1">
        <f t="shared" si="64"/>
        <v>1.2562425823344392E-4</v>
      </c>
      <c r="E662" s="1">
        <f t="shared" si="65"/>
        <v>3.1405868521753364</v>
      </c>
      <c r="F662" s="1">
        <v>659</v>
      </c>
      <c r="H662" s="1">
        <f t="shared" si="61"/>
        <v>1.120822279549456</v>
      </c>
      <c r="J662" s="1">
        <f t="shared" si="62"/>
        <v>7.3385022603302604E-4</v>
      </c>
      <c r="K662" s="1">
        <f t="shared" si="63"/>
        <v>5.8416283316024318</v>
      </c>
    </row>
    <row r="663" spans="1:11" ht="16" customHeight="1" x14ac:dyDescent="0.35">
      <c r="A663" s="23">
        <v>39510</v>
      </c>
      <c r="B663" s="18">
        <v>1331.34</v>
      </c>
      <c r="C663" s="1">
        <f t="shared" si="60"/>
        <v>5.3358183717472851E-4</v>
      </c>
      <c r="D663" s="1">
        <f t="shared" si="64"/>
        <v>1.768765685039765E-4</v>
      </c>
      <c r="E663" s="1">
        <f t="shared" si="65"/>
        <v>8.6384487705604656</v>
      </c>
      <c r="F663" s="1">
        <v>660</v>
      </c>
      <c r="H663" s="1">
        <f t="shared" si="61"/>
        <v>1.3299495046954846</v>
      </c>
      <c r="J663" s="1">
        <f t="shared" si="62"/>
        <v>2.8470957696275846E-7</v>
      </c>
      <c r="K663" s="1">
        <f t="shared" si="63"/>
        <v>1.6096511786204044E-3</v>
      </c>
    </row>
    <row r="664" spans="1:11" ht="16" customHeight="1" x14ac:dyDescent="0.35">
      <c r="A664" s="23">
        <v>39511</v>
      </c>
      <c r="B664" s="18">
        <v>1326.75</v>
      </c>
      <c r="C664" s="1">
        <f t="shared" si="60"/>
        <v>-3.4476542430933632E-3</v>
      </c>
      <c r="D664" s="1">
        <f t="shared" si="64"/>
        <v>1.6234872132197522E-4</v>
      </c>
      <c r="E664" s="1">
        <f t="shared" si="65"/>
        <v>8.6525491932932042</v>
      </c>
      <c r="F664" s="1">
        <v>661</v>
      </c>
      <c r="H664" s="1">
        <f t="shared" si="61"/>
        <v>1.274161376443248</v>
      </c>
      <c r="J664" s="1">
        <f t="shared" si="62"/>
        <v>1.1886319779919671E-5</v>
      </c>
      <c r="K664" s="1">
        <f t="shared" si="63"/>
        <v>7.3214742211281963E-2</v>
      </c>
    </row>
    <row r="665" spans="1:11" ht="16" customHeight="1" x14ac:dyDescent="0.35">
      <c r="A665" s="23">
        <v>39512</v>
      </c>
      <c r="B665" s="18">
        <v>1333.7</v>
      </c>
      <c r="C665" s="1">
        <f t="shared" si="60"/>
        <v>5.2383644243452383E-3</v>
      </c>
      <c r="D665" s="1">
        <f t="shared" si="64"/>
        <v>1.5009416919897734E-4</v>
      </c>
      <c r="E665" s="1">
        <f t="shared" si="65"/>
        <v>8.6214260283550956</v>
      </c>
      <c r="F665" s="1">
        <v>662</v>
      </c>
      <c r="H665" s="1">
        <f t="shared" si="61"/>
        <v>1.2251292552174946</v>
      </c>
      <c r="J665" s="1">
        <f t="shared" si="62"/>
        <v>2.7440461842245821E-5</v>
      </c>
      <c r="K665" s="1">
        <f t="shared" si="63"/>
        <v>0.18282163783370198</v>
      </c>
    </row>
    <row r="666" spans="1:11" ht="16" customHeight="1" x14ac:dyDescent="0.35">
      <c r="A666" s="23">
        <v>39513</v>
      </c>
      <c r="B666" s="18">
        <v>1304.3399999999999</v>
      </c>
      <c r="C666" s="1">
        <f t="shared" si="60"/>
        <v>-2.2013946164804774E-2</v>
      </c>
      <c r="D666" s="1">
        <f t="shared" si="64"/>
        <v>1.4023818936157494E-4</v>
      </c>
      <c r="E666" s="1">
        <f t="shared" si="65"/>
        <v>5.4165201774058165</v>
      </c>
      <c r="F666" s="1">
        <v>663</v>
      </c>
      <c r="H666" s="1">
        <f t="shared" si="61"/>
        <v>1.1842220626283524</v>
      </c>
      <c r="J666" s="1">
        <f t="shared" si="62"/>
        <v>4.8461382574692277E-4</v>
      </c>
      <c r="K666" s="1">
        <f t="shared" si="63"/>
        <v>3.4556480510272922</v>
      </c>
    </row>
    <row r="667" spans="1:11" ht="16" customHeight="1" x14ac:dyDescent="0.35">
      <c r="A667" s="23">
        <v>39514</v>
      </c>
      <c r="B667" s="18">
        <v>1293.3699999999999</v>
      </c>
      <c r="C667" s="1">
        <f t="shared" si="60"/>
        <v>-8.4103837956361286E-3</v>
      </c>
      <c r="D667" s="1">
        <f t="shared" si="64"/>
        <v>1.6939265219325584E-4</v>
      </c>
      <c r="E667" s="1">
        <f t="shared" si="65"/>
        <v>8.265713679510414</v>
      </c>
      <c r="F667" s="1">
        <v>664</v>
      </c>
      <c r="H667" s="1">
        <f t="shared" si="61"/>
        <v>1.3015093245661202</v>
      </c>
      <c r="J667" s="1">
        <f t="shared" si="62"/>
        <v>7.0734555589898771E-5</v>
      </c>
      <c r="K667" s="1">
        <f t="shared" si="63"/>
        <v>0.41757747265920064</v>
      </c>
    </row>
    <row r="668" spans="1:11" ht="16" customHeight="1" x14ac:dyDescent="0.35">
      <c r="A668" s="23">
        <v>39517</v>
      </c>
      <c r="B668" s="18">
        <v>1273.3699999999999</v>
      </c>
      <c r="C668" s="1">
        <f t="shared" si="60"/>
        <v>-1.5463479128169049E-2</v>
      </c>
      <c r="D668" s="1">
        <f t="shared" si="64"/>
        <v>1.6141243213667951E-4</v>
      </c>
      <c r="E668" s="1">
        <f t="shared" si="65"/>
        <v>7.2501303707682592</v>
      </c>
      <c r="F668" s="1">
        <v>665</v>
      </c>
      <c r="H668" s="1">
        <f t="shared" si="61"/>
        <v>1.270481924848518</v>
      </c>
      <c r="J668" s="1">
        <f t="shared" si="62"/>
        <v>2.391191867473198E-4</v>
      </c>
      <c r="K668" s="1">
        <f t="shared" si="63"/>
        <v>1.4814174074574404</v>
      </c>
    </row>
    <row r="669" spans="1:11" ht="16" customHeight="1" x14ac:dyDescent="0.35">
      <c r="A669" s="23">
        <v>39518</v>
      </c>
      <c r="B669" s="18">
        <v>1320.65</v>
      </c>
      <c r="C669" s="1">
        <f t="shared" si="60"/>
        <v>3.7129820869032729E-2</v>
      </c>
      <c r="D669" s="1">
        <f t="shared" si="64"/>
        <v>1.6819141582586559E-4</v>
      </c>
      <c r="E669" s="1">
        <f t="shared" si="65"/>
        <v>0.49365421985621083</v>
      </c>
      <c r="F669" s="1">
        <v>666</v>
      </c>
      <c r="H669" s="1">
        <f t="shared" si="61"/>
        <v>1.2968863320502133</v>
      </c>
      <c r="J669" s="1">
        <f t="shared" si="62"/>
        <v>1.3786235977664583E-3</v>
      </c>
      <c r="K669" s="1">
        <f t="shared" si="63"/>
        <v>8.1967536273896116</v>
      </c>
    </row>
    <row r="670" spans="1:11" ht="16" customHeight="1" x14ac:dyDescent="0.35">
      <c r="A670" s="23">
        <v>39519</v>
      </c>
      <c r="B670" s="18">
        <v>1308.77</v>
      </c>
      <c r="C670" s="1">
        <f t="shared" si="60"/>
        <v>-8.9955703630788687E-3</v>
      </c>
      <c r="D670" s="1">
        <f t="shared" si="64"/>
        <v>2.6938650947461786E-4</v>
      </c>
      <c r="E670" s="1">
        <f t="shared" si="65"/>
        <v>7.9189760717295705</v>
      </c>
      <c r="F670" s="1">
        <v>667</v>
      </c>
      <c r="H670" s="1">
        <f t="shared" si="61"/>
        <v>1.6412998186639085</v>
      </c>
      <c r="J670" s="1">
        <f t="shared" si="62"/>
        <v>8.0920286157102887E-5</v>
      </c>
      <c r="K670" s="1">
        <f t="shared" si="63"/>
        <v>0.30038729970153666</v>
      </c>
    </row>
    <row r="671" spans="1:11" ht="16" customHeight="1" x14ac:dyDescent="0.35">
      <c r="A671" s="23">
        <v>39520</v>
      </c>
      <c r="B671" s="18">
        <v>1315.48</v>
      </c>
      <c r="C671" s="1">
        <f t="shared" si="60"/>
        <v>5.1269512595796332E-3</v>
      </c>
      <c r="D671" s="1">
        <f t="shared" si="64"/>
        <v>2.5326789148168106E-4</v>
      </c>
      <c r="E671" s="1">
        <f t="shared" si="65"/>
        <v>8.1772768968304401</v>
      </c>
      <c r="F671" s="1">
        <v>668</v>
      </c>
      <c r="H671" s="1">
        <f t="shared" si="61"/>
        <v>1.5914392589152786</v>
      </c>
      <c r="J671" s="1">
        <f t="shared" si="62"/>
        <v>2.6285629218105187E-5</v>
      </c>
      <c r="K671" s="1">
        <f t="shared" si="63"/>
        <v>0.10378587299135167</v>
      </c>
    </row>
    <row r="672" spans="1:11" ht="16" customHeight="1" x14ac:dyDescent="0.35">
      <c r="A672" s="23">
        <v>39521</v>
      </c>
      <c r="B672" s="18">
        <v>1288.1400000000001</v>
      </c>
      <c r="C672" s="1">
        <f t="shared" si="60"/>
        <v>-2.0783288229391489E-2</v>
      </c>
      <c r="D672" s="1">
        <f t="shared" si="64"/>
        <v>2.3404198505083042E-4</v>
      </c>
      <c r="E672" s="1">
        <f t="shared" si="65"/>
        <v>6.5144220759125382</v>
      </c>
      <c r="F672" s="1">
        <v>669</v>
      </c>
      <c r="H672" s="1">
        <f t="shared" si="61"/>
        <v>1.5298430803544212</v>
      </c>
      <c r="J672" s="1">
        <f t="shared" si="62"/>
        <v>4.319450696259628E-4</v>
      </c>
      <c r="K672" s="1">
        <f t="shared" si="63"/>
        <v>1.8455879594943223</v>
      </c>
    </row>
    <row r="673" spans="1:11" ht="16" customHeight="1" x14ac:dyDescent="0.35">
      <c r="A673" s="23">
        <v>39524</v>
      </c>
      <c r="B673" s="18">
        <v>1276.5999999999999</v>
      </c>
      <c r="C673" s="1">
        <f t="shared" si="60"/>
        <v>-8.9586535625011173E-3</v>
      </c>
      <c r="D673" s="1">
        <f t="shared" si="64"/>
        <v>2.5037288021487918E-4</v>
      </c>
      <c r="E673" s="1">
        <f t="shared" si="65"/>
        <v>7.9720074455170877</v>
      </c>
      <c r="F673" s="1">
        <v>670</v>
      </c>
      <c r="H673" s="1">
        <f t="shared" si="61"/>
        <v>1.5823175415032191</v>
      </c>
      <c r="J673" s="1">
        <f t="shared" si="62"/>
        <v>8.0257473652913956E-5</v>
      </c>
      <c r="K673" s="1">
        <f t="shared" si="63"/>
        <v>0.32055178493786568</v>
      </c>
    </row>
    <row r="674" spans="1:11" ht="16" customHeight="1" x14ac:dyDescent="0.35">
      <c r="A674" s="23">
        <v>39525</v>
      </c>
      <c r="B674" s="18">
        <v>1330.74</v>
      </c>
      <c r="C674" s="1">
        <f t="shared" si="60"/>
        <v>4.2409525301582408E-2</v>
      </c>
      <c r="D674" s="1">
        <f t="shared" si="64"/>
        <v>2.3590800198803545E-4</v>
      </c>
      <c r="E674" s="1">
        <f t="shared" si="65"/>
        <v>0.72804648497275437</v>
      </c>
      <c r="F674" s="1">
        <v>671</v>
      </c>
      <c r="H674" s="1">
        <f t="shared" si="61"/>
        <v>1.5359296923623666</v>
      </c>
      <c r="J674" s="1">
        <f t="shared" si="62"/>
        <v>1.7985678363055585E-3</v>
      </c>
      <c r="K674" s="1">
        <f t="shared" si="63"/>
        <v>7.6240221660508851</v>
      </c>
    </row>
    <row r="675" spans="1:11" ht="16" customHeight="1" x14ac:dyDescent="0.35">
      <c r="A675" s="23">
        <v>39526</v>
      </c>
      <c r="B675" s="18">
        <v>1298.42</v>
      </c>
      <c r="C675" s="1">
        <f t="shared" si="60"/>
        <v>-2.4287238679231056E-2</v>
      </c>
      <c r="D675" s="1">
        <f t="shared" si="64"/>
        <v>3.6603643160211953E-4</v>
      </c>
      <c r="E675" s="1">
        <f t="shared" si="65"/>
        <v>6.3012715341260019</v>
      </c>
      <c r="F675" s="1">
        <v>672</v>
      </c>
      <c r="H675" s="1">
        <f t="shared" si="61"/>
        <v>1.9132078601190188</v>
      </c>
      <c r="J675" s="1">
        <f t="shared" si="62"/>
        <v>5.8986996266193706E-4</v>
      </c>
      <c r="K675" s="1">
        <f t="shared" si="63"/>
        <v>1.6115061554941719</v>
      </c>
    </row>
    <row r="676" spans="1:11" ht="16" customHeight="1" x14ac:dyDescent="0.35">
      <c r="A676" s="23">
        <v>39527</v>
      </c>
      <c r="B676" s="18">
        <v>1329.51</v>
      </c>
      <c r="C676" s="1">
        <f t="shared" si="60"/>
        <v>2.3944486375748922E-2</v>
      </c>
      <c r="D676" s="1">
        <f t="shared" si="64"/>
        <v>3.8367284983291942E-4</v>
      </c>
      <c r="E676" s="1">
        <f t="shared" si="65"/>
        <v>6.3713783897343523</v>
      </c>
      <c r="F676" s="1">
        <v>673</v>
      </c>
      <c r="H676" s="1">
        <f t="shared" si="61"/>
        <v>1.9587568757579881</v>
      </c>
      <c r="J676" s="1">
        <f t="shared" si="62"/>
        <v>5.7333842779842576E-4</v>
      </c>
      <c r="K676" s="1">
        <f t="shared" si="63"/>
        <v>1.4943419323209899</v>
      </c>
    </row>
    <row r="677" spans="1:11" ht="16" customHeight="1" x14ac:dyDescent="0.35">
      <c r="A677" s="23">
        <v>39531</v>
      </c>
      <c r="B677" s="18">
        <v>1349.88</v>
      </c>
      <c r="C677" s="1">
        <f t="shared" si="60"/>
        <v>1.5321434212604733E-2</v>
      </c>
      <c r="D677" s="1">
        <f t="shared" si="64"/>
        <v>3.9834544778152533E-4</v>
      </c>
      <c r="E677" s="1">
        <f t="shared" si="65"/>
        <v>7.2388875207377801</v>
      </c>
      <c r="F677" s="1">
        <v>674</v>
      </c>
      <c r="H677" s="1">
        <f t="shared" si="61"/>
        <v>1.9958593331733709</v>
      </c>
      <c r="J677" s="1">
        <f t="shared" si="62"/>
        <v>2.3474634633117479E-4</v>
      </c>
      <c r="K677" s="1">
        <f t="shared" si="63"/>
        <v>0.58930344915080513</v>
      </c>
    </row>
    <row r="678" spans="1:11" ht="16" customHeight="1" x14ac:dyDescent="0.35">
      <c r="A678" s="23">
        <v>39532</v>
      </c>
      <c r="B678" s="18">
        <v>1352.99</v>
      </c>
      <c r="C678" s="1">
        <f t="shared" si="60"/>
        <v>2.3039084955699023E-3</v>
      </c>
      <c r="D678" s="1">
        <f t="shared" si="64"/>
        <v>3.834633857566391E-4</v>
      </c>
      <c r="E678" s="1">
        <f t="shared" si="65"/>
        <v>7.8524241700435793</v>
      </c>
      <c r="F678" s="1">
        <v>675</v>
      </c>
      <c r="H678" s="1">
        <f t="shared" si="61"/>
        <v>1.9582221165042517</v>
      </c>
      <c r="J678" s="1">
        <f t="shared" si="62"/>
        <v>5.3079943559591706E-6</v>
      </c>
      <c r="K678" s="1">
        <f t="shared" si="63"/>
        <v>1.3842245578376633E-2</v>
      </c>
    </row>
    <row r="679" spans="1:11" ht="16" customHeight="1" x14ac:dyDescent="0.35">
      <c r="A679" s="23">
        <v>39533</v>
      </c>
      <c r="B679" s="18">
        <v>1341.13</v>
      </c>
      <c r="C679" s="1">
        <f t="shared" si="60"/>
        <v>-8.765770626538185E-3</v>
      </c>
      <c r="D679" s="1">
        <f t="shared" si="64"/>
        <v>3.5078567829477126E-4</v>
      </c>
      <c r="E679" s="1">
        <f t="shared" si="65"/>
        <v>7.7362875990238829</v>
      </c>
      <c r="F679" s="1">
        <v>676</v>
      </c>
      <c r="H679" s="1">
        <f t="shared" si="61"/>
        <v>1.8729273298629909</v>
      </c>
      <c r="J679" s="1">
        <f t="shared" si="62"/>
        <v>7.6838734677079642E-5</v>
      </c>
      <c r="K679" s="1">
        <f t="shared" si="63"/>
        <v>0.21904752511734737</v>
      </c>
    </row>
    <row r="680" spans="1:11" ht="16" customHeight="1" x14ac:dyDescent="0.35">
      <c r="A680" s="23">
        <v>39534</v>
      </c>
      <c r="B680" s="18">
        <v>1325.76</v>
      </c>
      <c r="C680" s="1">
        <f t="shared" si="60"/>
        <v>-1.1460484815044117E-2</v>
      </c>
      <c r="D680" s="1">
        <f t="shared" si="64"/>
        <v>3.2701024377483878E-4</v>
      </c>
      <c r="E680" s="1">
        <f t="shared" si="65"/>
        <v>7.6238719729143831</v>
      </c>
      <c r="F680" s="1">
        <v>677</v>
      </c>
      <c r="H680" s="1">
        <f t="shared" si="61"/>
        <v>1.8083424558828418</v>
      </c>
      <c r="J680" s="1">
        <f t="shared" si="62"/>
        <v>1.3134271219585679E-4</v>
      </c>
      <c r="K680" s="1">
        <f t="shared" si="63"/>
        <v>0.40164708811474464</v>
      </c>
    </row>
    <row r="681" spans="1:11" ht="16" customHeight="1" x14ac:dyDescent="0.35">
      <c r="A681" s="23">
        <v>39535</v>
      </c>
      <c r="B681" s="18">
        <v>1315.22</v>
      </c>
      <c r="C681" s="1">
        <f t="shared" si="60"/>
        <v>-7.9501568911416569E-3</v>
      </c>
      <c r="D681" s="1">
        <f t="shared" si="64"/>
        <v>3.0991702011522621E-4</v>
      </c>
      <c r="E681" s="1">
        <f t="shared" si="65"/>
        <v>7.8752643035258254</v>
      </c>
      <c r="F681" s="1">
        <v>678</v>
      </c>
      <c r="H681" s="1">
        <f t="shared" si="61"/>
        <v>1.7604460233566555</v>
      </c>
      <c r="J681" s="1">
        <f t="shared" si="62"/>
        <v>6.3204994593767181E-5</v>
      </c>
      <c r="K681" s="1">
        <f t="shared" si="63"/>
        <v>0.20394166983880962</v>
      </c>
    </row>
    <row r="682" spans="1:11" ht="16" customHeight="1" x14ac:dyDescent="0.35">
      <c r="A682" s="23">
        <v>39538</v>
      </c>
      <c r="B682" s="18">
        <v>1322.7</v>
      </c>
      <c r="C682" s="1">
        <f t="shared" si="60"/>
        <v>5.6872614467541691E-3</v>
      </c>
      <c r="D682" s="1">
        <f t="shared" si="64"/>
        <v>2.8867806327639216E-4</v>
      </c>
      <c r="E682" s="1">
        <f t="shared" si="65"/>
        <v>8.0381534269325385</v>
      </c>
      <c r="F682" s="1">
        <v>679</v>
      </c>
      <c r="H682" s="1">
        <f t="shared" si="61"/>
        <v>1.6990528634400759</v>
      </c>
      <c r="J682" s="1">
        <f t="shared" si="62"/>
        <v>3.2344942763736328E-5</v>
      </c>
      <c r="K682" s="1">
        <f t="shared" si="63"/>
        <v>0.11204503174447294</v>
      </c>
    </row>
    <row r="683" spans="1:11" ht="16" customHeight="1" x14ac:dyDescent="0.35">
      <c r="A683" s="23">
        <v>39539</v>
      </c>
      <c r="B683" s="18">
        <v>1370.18</v>
      </c>
      <c r="C683" s="1">
        <f t="shared" si="60"/>
        <v>3.5896272775383695E-2</v>
      </c>
      <c r="D683" s="1">
        <f t="shared" si="64"/>
        <v>2.6677466166719001E-4</v>
      </c>
      <c r="E683" s="1">
        <f t="shared" si="65"/>
        <v>3.3990283138248421</v>
      </c>
      <c r="F683" s="1">
        <v>680</v>
      </c>
      <c r="H683" s="1">
        <f t="shared" si="61"/>
        <v>1.6333237941914336</v>
      </c>
      <c r="J683" s="1">
        <f t="shared" si="62"/>
        <v>1.2885423991647526E-3</v>
      </c>
      <c r="K683" s="1">
        <f t="shared" si="63"/>
        <v>4.830077905870426</v>
      </c>
    </row>
    <row r="684" spans="1:11" ht="16" customHeight="1" x14ac:dyDescent="0.35">
      <c r="A684" s="23">
        <v>39540</v>
      </c>
      <c r="B684" s="18">
        <v>1367.53</v>
      </c>
      <c r="C684" s="1">
        <f t="shared" si="60"/>
        <v>-1.9340524602607619E-3</v>
      </c>
      <c r="D684" s="1">
        <f t="shared" si="64"/>
        <v>3.5159669920815771E-4</v>
      </c>
      <c r="E684" s="1">
        <f t="shared" si="65"/>
        <v>7.9423870029948533</v>
      </c>
      <c r="F684" s="1">
        <v>681</v>
      </c>
      <c r="H684" s="1">
        <f t="shared" si="61"/>
        <v>1.8750911956706469</v>
      </c>
      <c r="J684" s="1">
        <f t="shared" si="62"/>
        <v>3.7405589190407063E-6</v>
      </c>
      <c r="K684" s="1">
        <f t="shared" si="63"/>
        <v>1.0638777120106474E-2</v>
      </c>
    </row>
    <row r="685" spans="1:11" ht="16" customHeight="1" x14ac:dyDescent="0.35">
      <c r="A685" s="23">
        <v>39541</v>
      </c>
      <c r="B685" s="18">
        <v>1369.31</v>
      </c>
      <c r="C685" s="1">
        <f t="shared" si="60"/>
        <v>1.3016167835440339E-3</v>
      </c>
      <c r="D685" s="1">
        <f t="shared" si="64"/>
        <v>3.2165257202177138E-4</v>
      </c>
      <c r="E685" s="1">
        <f t="shared" si="65"/>
        <v>8.0367713705678394</v>
      </c>
      <c r="F685" s="1">
        <v>682</v>
      </c>
      <c r="H685" s="1">
        <f t="shared" si="61"/>
        <v>1.7934675130087285</v>
      </c>
      <c r="J685" s="1">
        <f t="shared" si="62"/>
        <v>1.6942062512035165E-6</v>
      </c>
      <c r="K685" s="1">
        <f t="shared" si="63"/>
        <v>5.2671932344717657E-3</v>
      </c>
    </row>
    <row r="686" spans="1:11" ht="16" customHeight="1" x14ac:dyDescent="0.35">
      <c r="A686" s="23">
        <v>39542</v>
      </c>
      <c r="B686" s="18">
        <v>1370.4</v>
      </c>
      <c r="C686" s="1">
        <f t="shared" si="60"/>
        <v>7.9602135382064363E-4</v>
      </c>
      <c r="D686" s="1">
        <f t="shared" si="64"/>
        <v>2.9422928078972287E-4</v>
      </c>
      <c r="E686" s="1">
        <f t="shared" si="65"/>
        <v>8.128997635352496</v>
      </c>
      <c r="F686" s="1">
        <v>683</v>
      </c>
      <c r="H686" s="1">
        <f t="shared" si="61"/>
        <v>1.715311286005321</v>
      </c>
      <c r="J686" s="1">
        <f t="shared" si="62"/>
        <v>6.3364999573845036E-7</v>
      </c>
      <c r="K686" s="1">
        <f t="shared" si="63"/>
        <v>2.1535925793575304E-3</v>
      </c>
    </row>
    <row r="687" spans="1:11" ht="16" customHeight="1" x14ac:dyDescent="0.35">
      <c r="A687" s="23">
        <v>39545</v>
      </c>
      <c r="B687" s="18">
        <v>1372.54</v>
      </c>
      <c r="C687" s="1">
        <f t="shared" si="60"/>
        <v>1.5615878575597436E-3</v>
      </c>
      <c r="D687" s="1">
        <f t="shared" si="64"/>
        <v>2.6918245119498727E-4</v>
      </c>
      <c r="E687" s="1">
        <f t="shared" si="65"/>
        <v>8.211062029151309</v>
      </c>
      <c r="F687" s="1">
        <v>684</v>
      </c>
      <c r="H687" s="1">
        <f t="shared" si="61"/>
        <v>1.6406780646884607</v>
      </c>
      <c r="J687" s="1">
        <f t="shared" si="62"/>
        <v>2.4385566368780302E-6</v>
      </c>
      <c r="K687" s="1">
        <f t="shared" si="63"/>
        <v>9.0591218931713232E-3</v>
      </c>
    </row>
    <row r="688" spans="1:11" ht="16" customHeight="1" x14ac:dyDescent="0.35">
      <c r="A688" s="23">
        <v>39546</v>
      </c>
      <c r="B688" s="18">
        <v>1365.54</v>
      </c>
      <c r="C688" s="1">
        <f t="shared" si="60"/>
        <v>-5.1000335145059529E-3</v>
      </c>
      <c r="D688" s="1">
        <f t="shared" si="64"/>
        <v>2.4653743474538359E-4</v>
      </c>
      <c r="E688" s="1">
        <f t="shared" si="65"/>
        <v>8.2024941048910804</v>
      </c>
      <c r="F688" s="1">
        <v>685</v>
      </c>
      <c r="H688" s="1">
        <f t="shared" si="61"/>
        <v>1.5701510588009793</v>
      </c>
      <c r="J688" s="1">
        <f t="shared" si="62"/>
        <v>2.6010341849083942E-5</v>
      </c>
      <c r="K688" s="1">
        <f t="shared" si="63"/>
        <v>0.10550260602795124</v>
      </c>
    </row>
    <row r="689" spans="1:11" ht="16" customHeight="1" x14ac:dyDescent="0.35">
      <c r="A689" s="23">
        <v>39547</v>
      </c>
      <c r="B689" s="18">
        <v>1354.49</v>
      </c>
      <c r="C689" s="1">
        <f t="shared" si="60"/>
        <v>-8.0920368498908525E-3</v>
      </c>
      <c r="D689" s="1">
        <f t="shared" si="64"/>
        <v>2.2789352908688865E-4</v>
      </c>
      <c r="E689" s="1">
        <f t="shared" si="65"/>
        <v>8.0993002049763767</v>
      </c>
      <c r="F689" s="1">
        <v>686</v>
      </c>
      <c r="H689" s="1">
        <f t="shared" si="61"/>
        <v>1.5096142854613182</v>
      </c>
      <c r="J689" s="1">
        <f t="shared" si="62"/>
        <v>6.5481060379991472E-5</v>
      </c>
      <c r="K689" s="1">
        <f t="shared" si="63"/>
        <v>0.28733181079058018</v>
      </c>
    </row>
    <row r="690" spans="1:11" ht="16" customHeight="1" x14ac:dyDescent="0.35">
      <c r="A690" s="23">
        <v>39548</v>
      </c>
      <c r="B690" s="18">
        <v>1360.55</v>
      </c>
      <c r="C690" s="1">
        <f t="shared" si="60"/>
        <v>4.4740086674688959E-3</v>
      </c>
      <c r="D690" s="1">
        <f t="shared" si="64"/>
        <v>2.1421694221781111E-4</v>
      </c>
      <c r="E690" s="1">
        <f t="shared" si="65"/>
        <v>8.3550798023872659</v>
      </c>
      <c r="F690" s="1">
        <v>687</v>
      </c>
      <c r="H690" s="1">
        <f t="shared" si="61"/>
        <v>1.4636151892413904</v>
      </c>
      <c r="J690" s="1">
        <f t="shared" si="62"/>
        <v>2.0016753556586806E-5</v>
      </c>
      <c r="K690" s="1">
        <f t="shared" si="63"/>
        <v>9.34415053699824E-2</v>
      </c>
    </row>
    <row r="691" spans="1:11" ht="16" customHeight="1" x14ac:dyDescent="0.35">
      <c r="A691" s="23">
        <v>39549</v>
      </c>
      <c r="B691" s="18">
        <v>1332.83</v>
      </c>
      <c r="C691" s="1">
        <f t="shared" si="60"/>
        <v>-2.0374113410018029E-2</v>
      </c>
      <c r="D691" s="1">
        <f t="shared" si="64"/>
        <v>1.9797830127544659E-4</v>
      </c>
      <c r="E691" s="1">
        <f t="shared" si="65"/>
        <v>6.4306359847530494</v>
      </c>
      <c r="F691" s="1">
        <v>688</v>
      </c>
      <c r="H691" s="1">
        <f t="shared" si="61"/>
        <v>1.4070476227741779</v>
      </c>
      <c r="J691" s="1">
        <f t="shared" si="62"/>
        <v>4.1510449724427648E-4</v>
      </c>
      <c r="K691" s="1">
        <f t="shared" si="63"/>
        <v>2.096717138040006</v>
      </c>
    </row>
    <row r="692" spans="1:11" ht="16" customHeight="1" x14ac:dyDescent="0.35">
      <c r="A692" s="23">
        <v>39552</v>
      </c>
      <c r="B692" s="18">
        <v>1328.32</v>
      </c>
      <c r="C692" s="1">
        <f t="shared" si="60"/>
        <v>-3.3837773759594183E-3</v>
      </c>
      <c r="D692" s="1">
        <f t="shared" si="64"/>
        <v>2.1614636203352646E-4</v>
      </c>
      <c r="E692" s="1">
        <f t="shared" si="65"/>
        <v>8.3865816477646415</v>
      </c>
      <c r="F692" s="1">
        <v>689</v>
      </c>
      <c r="H692" s="1">
        <f t="shared" si="61"/>
        <v>1.4701916950980456</v>
      </c>
      <c r="J692" s="1">
        <f t="shared" si="62"/>
        <v>1.1449949330054807E-5</v>
      </c>
      <c r="K692" s="1">
        <f t="shared" si="63"/>
        <v>5.2973129976986638E-2</v>
      </c>
    </row>
    <row r="693" spans="1:11" ht="16" customHeight="1" x14ac:dyDescent="0.35">
      <c r="A693" s="23">
        <v>39553</v>
      </c>
      <c r="B693" s="18">
        <v>1334.43</v>
      </c>
      <c r="C693" s="1">
        <f t="shared" si="60"/>
        <v>4.5997952300651408E-3</v>
      </c>
      <c r="D693" s="1">
        <f t="shared" si="64"/>
        <v>1.9901989592577759E-4</v>
      </c>
      <c r="E693" s="1">
        <f t="shared" si="65"/>
        <v>8.4157941959391831</v>
      </c>
      <c r="F693" s="1">
        <v>690</v>
      </c>
      <c r="H693" s="1">
        <f t="shared" si="61"/>
        <v>1.4107441154432565</v>
      </c>
      <c r="J693" s="1">
        <f t="shared" si="62"/>
        <v>2.1158116158530023E-5</v>
      </c>
      <c r="K693" s="1">
        <f t="shared" si="63"/>
        <v>0.10631156277169758</v>
      </c>
    </row>
    <row r="694" spans="1:11" ht="16" customHeight="1" x14ac:dyDescent="0.35">
      <c r="A694" s="23">
        <v>39554</v>
      </c>
      <c r="B694" s="18">
        <v>1364.71</v>
      </c>
      <c r="C694" s="1">
        <f t="shared" si="60"/>
        <v>2.2691336375830859E-2</v>
      </c>
      <c r="D694" s="1">
        <f t="shared" si="64"/>
        <v>1.8424240020772518E-4</v>
      </c>
      <c r="E694" s="1">
        <f t="shared" si="65"/>
        <v>5.8045880690379379</v>
      </c>
      <c r="F694" s="1">
        <v>691</v>
      </c>
      <c r="H694" s="1">
        <f t="shared" si="61"/>
        <v>1.3573592015665019</v>
      </c>
      <c r="J694" s="1">
        <f t="shared" si="62"/>
        <v>5.1489674652110474E-4</v>
      </c>
      <c r="K694" s="1">
        <f t="shared" si="63"/>
        <v>2.7946702058841035</v>
      </c>
    </row>
    <row r="695" spans="1:11" ht="16" customHeight="1" x14ac:dyDescent="0.35">
      <c r="A695" s="23">
        <v>39555</v>
      </c>
      <c r="B695" s="18">
        <v>1365.56</v>
      </c>
      <c r="C695" s="1">
        <f t="shared" si="60"/>
        <v>6.2284294831862379E-4</v>
      </c>
      <c r="D695" s="1">
        <f t="shared" si="64"/>
        <v>2.1196695736260711E-4</v>
      </c>
      <c r="E695" s="1">
        <f t="shared" si="65"/>
        <v>8.4572499974485407</v>
      </c>
      <c r="F695" s="1">
        <v>692</v>
      </c>
      <c r="H695" s="1">
        <f t="shared" si="61"/>
        <v>1.4559085045517357</v>
      </c>
      <c r="J695" s="1">
        <f t="shared" si="62"/>
        <v>3.8793333827023585E-7</v>
      </c>
      <c r="K695" s="1">
        <f t="shared" si="63"/>
        <v>1.8301594885216331E-3</v>
      </c>
    </row>
    <row r="696" spans="1:11" ht="16" customHeight="1" x14ac:dyDescent="0.35">
      <c r="A696" s="23">
        <v>39556</v>
      </c>
      <c r="B696" s="18">
        <v>1390.33</v>
      </c>
      <c r="C696" s="1">
        <f t="shared" si="60"/>
        <v>1.8139078473300319E-2</v>
      </c>
      <c r="D696" s="1">
        <f t="shared" si="64"/>
        <v>1.9429366863702759E-4</v>
      </c>
      <c r="E696" s="1">
        <f t="shared" si="65"/>
        <v>6.8526920794680013</v>
      </c>
      <c r="F696" s="1">
        <v>693</v>
      </c>
      <c r="H696" s="1">
        <f t="shared" si="61"/>
        <v>1.3938926380357548</v>
      </c>
      <c r="J696" s="1">
        <f t="shared" si="62"/>
        <v>3.2902616786054703E-4</v>
      </c>
      <c r="K696" s="1">
        <f t="shared" si="63"/>
        <v>1.693447708145456</v>
      </c>
    </row>
    <row r="697" spans="1:11" ht="16" customHeight="1" x14ac:dyDescent="0.35">
      <c r="A697" s="23">
        <v>39559</v>
      </c>
      <c r="B697" s="18">
        <v>1388.17</v>
      </c>
      <c r="C697" s="1">
        <f t="shared" si="60"/>
        <v>-1.5535879970941106E-3</v>
      </c>
      <c r="D697" s="1">
        <f t="shared" si="64"/>
        <v>2.0561468256336188E-4</v>
      </c>
      <c r="E697" s="1">
        <f t="shared" si="65"/>
        <v>8.4777679789037492</v>
      </c>
      <c r="F697" s="1">
        <v>694</v>
      </c>
      <c r="H697" s="1">
        <f t="shared" si="61"/>
        <v>1.4339270642656896</v>
      </c>
      <c r="J697" s="1">
        <f t="shared" si="62"/>
        <v>2.4136356647148901E-6</v>
      </c>
      <c r="K697" s="1">
        <f t="shared" si="63"/>
        <v>1.173863478339446E-2</v>
      </c>
    </row>
    <row r="698" spans="1:11" ht="16" customHeight="1" x14ac:dyDescent="0.35">
      <c r="A698" s="23">
        <v>39560</v>
      </c>
      <c r="B698" s="18">
        <v>1375.94</v>
      </c>
      <c r="C698" s="1">
        <f t="shared" si="60"/>
        <v>-8.8101601388879004E-3</v>
      </c>
      <c r="D698" s="1">
        <f t="shared" si="64"/>
        <v>1.8868128615107981E-4</v>
      </c>
      <c r="E698" s="1">
        <f t="shared" si="65"/>
        <v>8.1640754478200446</v>
      </c>
      <c r="F698" s="1">
        <v>695</v>
      </c>
      <c r="H698" s="1">
        <f t="shared" si="61"/>
        <v>1.3736130683386782</v>
      </c>
      <c r="J698" s="1">
        <f t="shared" si="62"/>
        <v>7.7618921672849262E-5</v>
      </c>
      <c r="K698" s="1">
        <f t="shared" si="63"/>
        <v>0.4113758351779449</v>
      </c>
    </row>
    <row r="699" spans="1:11" ht="16" customHeight="1" x14ac:dyDescent="0.35">
      <c r="A699" s="23">
        <v>39561</v>
      </c>
      <c r="B699" s="18">
        <v>1379.93</v>
      </c>
      <c r="C699" s="1">
        <f t="shared" si="60"/>
        <v>2.8998357486518371E-3</v>
      </c>
      <c r="D699" s="1">
        <f t="shared" si="64"/>
        <v>1.7954143504989565E-4</v>
      </c>
      <c r="E699" s="1">
        <f t="shared" si="65"/>
        <v>8.5782682916787003</v>
      </c>
      <c r="F699" s="1">
        <v>696</v>
      </c>
      <c r="H699" s="1">
        <f t="shared" si="61"/>
        <v>1.3399307260074889</v>
      </c>
      <c r="J699" s="1">
        <f t="shared" si="62"/>
        <v>8.4090473691591597E-6</v>
      </c>
      <c r="K699" s="1">
        <f t="shared" si="63"/>
        <v>4.6836249063188305E-2</v>
      </c>
    </row>
    <row r="700" spans="1:11" ht="16" customHeight="1" x14ac:dyDescent="0.35">
      <c r="A700" s="23">
        <v>39562</v>
      </c>
      <c r="B700" s="18">
        <v>1388.82</v>
      </c>
      <c r="C700" s="1">
        <f t="shared" si="60"/>
        <v>6.4423557716694847E-3</v>
      </c>
      <c r="D700" s="1">
        <f t="shared" si="64"/>
        <v>1.6545156404121223E-4</v>
      </c>
      <c r="E700" s="1">
        <f t="shared" si="65"/>
        <v>8.4559795134495062</v>
      </c>
      <c r="F700" s="1">
        <v>697</v>
      </c>
      <c r="H700" s="1">
        <f t="shared" si="61"/>
        <v>1.286279767551415</v>
      </c>
      <c r="J700" s="1">
        <f t="shared" si="62"/>
        <v>4.1503947888763119E-5</v>
      </c>
      <c r="K700" s="1">
        <f t="shared" si="63"/>
        <v>0.25085255693578651</v>
      </c>
    </row>
    <row r="701" spans="1:11" ht="16" customHeight="1" x14ac:dyDescent="0.35">
      <c r="A701" s="23">
        <v>39563</v>
      </c>
      <c r="B701" s="18">
        <v>1397.84</v>
      </c>
      <c r="C701" s="1">
        <f t="shared" si="60"/>
        <v>6.4947221382180426E-3</v>
      </c>
      <c r="D701" s="1">
        <f t="shared" si="64"/>
        <v>1.5538798738127602E-4</v>
      </c>
      <c r="E701" s="1">
        <f t="shared" si="65"/>
        <v>8.498126759032905</v>
      </c>
      <c r="F701" s="1">
        <v>698</v>
      </c>
      <c r="H701" s="1">
        <f t="shared" si="61"/>
        <v>1.2465471807407693</v>
      </c>
      <c r="J701" s="1">
        <f t="shared" si="62"/>
        <v>4.2181415652659543E-5</v>
      </c>
      <c r="K701" s="1">
        <f t="shared" si="63"/>
        <v>0.2714586652645089</v>
      </c>
    </row>
    <row r="702" spans="1:11" ht="16" customHeight="1" x14ac:dyDescent="0.35">
      <c r="A702" s="23">
        <v>39566</v>
      </c>
      <c r="B702" s="18">
        <v>1396.37</v>
      </c>
      <c r="C702" s="1">
        <f t="shared" si="60"/>
        <v>-1.051622503290811E-3</v>
      </c>
      <c r="D702" s="1">
        <f t="shared" si="64"/>
        <v>1.462854562789861E-4</v>
      </c>
      <c r="E702" s="1">
        <f t="shared" si="65"/>
        <v>8.8223907209211898</v>
      </c>
      <c r="F702" s="1">
        <v>699</v>
      </c>
      <c r="H702" s="1">
        <f t="shared" si="61"/>
        <v>1.2094852470327453</v>
      </c>
      <c r="J702" s="1">
        <f t="shared" si="62"/>
        <v>1.1059098894276318E-6</v>
      </c>
      <c r="K702" s="1">
        <f t="shared" si="63"/>
        <v>7.5599442183679044E-3</v>
      </c>
    </row>
    <row r="703" spans="1:11" ht="16" customHeight="1" x14ac:dyDescent="0.35">
      <c r="A703" s="23">
        <v>39567</v>
      </c>
      <c r="B703" s="18">
        <v>1390.94</v>
      </c>
      <c r="C703" s="1">
        <f t="shared" si="60"/>
        <v>-3.8886541532687159E-3</v>
      </c>
      <c r="D703" s="1">
        <f t="shared" si="64"/>
        <v>1.3457572904861239E-4</v>
      </c>
      <c r="E703" s="1">
        <f t="shared" si="65"/>
        <v>8.8010182581788516</v>
      </c>
      <c r="F703" s="1">
        <v>700</v>
      </c>
      <c r="H703" s="1">
        <f t="shared" si="61"/>
        <v>1.1600677956421874</v>
      </c>
      <c r="J703" s="1">
        <f t="shared" si="62"/>
        <v>1.5121631123734033E-5</v>
      </c>
      <c r="K703" s="1">
        <f t="shared" si="63"/>
        <v>0.1123652179381595</v>
      </c>
    </row>
    <row r="704" spans="1:11" ht="16" customHeight="1" x14ac:dyDescent="0.35">
      <c r="A704" s="23">
        <v>39568</v>
      </c>
      <c r="B704" s="18">
        <v>1385.59</v>
      </c>
      <c r="C704" s="1">
        <f t="shared" si="60"/>
        <v>-3.8463197549859348E-3</v>
      </c>
      <c r="D704" s="1">
        <f t="shared" si="64"/>
        <v>1.2508731147103878E-4</v>
      </c>
      <c r="E704" s="1">
        <f t="shared" si="65"/>
        <v>8.8682277786408417</v>
      </c>
      <c r="F704" s="1">
        <v>701</v>
      </c>
      <c r="H704" s="1">
        <f t="shared" si="61"/>
        <v>1.118424389357809</v>
      </c>
      <c r="J704" s="1">
        <f t="shared" si="62"/>
        <v>1.4794175657595062E-5</v>
      </c>
      <c r="K704" s="1">
        <f t="shared" si="63"/>
        <v>0.11827079408466083</v>
      </c>
    </row>
    <row r="705" spans="1:11" ht="16" customHeight="1" x14ac:dyDescent="0.35">
      <c r="A705" s="23">
        <v>39569</v>
      </c>
      <c r="B705" s="18">
        <v>1409.34</v>
      </c>
      <c r="C705" s="1">
        <f t="shared" si="60"/>
        <v>1.7140712620616488E-2</v>
      </c>
      <c r="D705" s="1">
        <f t="shared" si="64"/>
        <v>1.1642443964721517E-4</v>
      </c>
      <c r="E705" s="1">
        <f t="shared" si="65"/>
        <v>6.5347083378340045</v>
      </c>
      <c r="F705" s="1">
        <v>702</v>
      </c>
      <c r="H705" s="1">
        <f t="shared" si="61"/>
        <v>1.0790015738969763</v>
      </c>
      <c r="J705" s="1">
        <f t="shared" si="62"/>
        <v>2.9380402914256135E-4</v>
      </c>
      <c r="K705" s="1">
        <f t="shared" si="63"/>
        <v>2.5235597442670539</v>
      </c>
    </row>
    <row r="706" spans="1:11" ht="16" customHeight="1" x14ac:dyDescent="0.35">
      <c r="A706" s="23">
        <v>39570</v>
      </c>
      <c r="B706" s="18">
        <v>1413.9</v>
      </c>
      <c r="C706" s="1">
        <f t="shared" si="60"/>
        <v>3.2355570692665881E-3</v>
      </c>
      <c r="D706" s="1">
        <f t="shared" si="64"/>
        <v>1.3180737738787169E-4</v>
      </c>
      <c r="E706" s="1">
        <f t="shared" si="65"/>
        <v>8.8547437463719181</v>
      </c>
      <c r="F706" s="1">
        <v>703</v>
      </c>
      <c r="H706" s="1">
        <f t="shared" si="61"/>
        <v>1.148073940945755</v>
      </c>
      <c r="J706" s="1">
        <f t="shared" si="62"/>
        <v>1.0468829548480992E-5</v>
      </c>
      <c r="K706" s="1">
        <f t="shared" si="63"/>
        <v>7.9425216979124011E-2</v>
      </c>
    </row>
    <row r="707" spans="1:11" ht="16" customHeight="1" x14ac:dyDescent="0.35">
      <c r="A707" s="23">
        <v>39573</v>
      </c>
      <c r="B707" s="18">
        <v>1407.49</v>
      </c>
      <c r="C707" s="1">
        <f t="shared" si="60"/>
        <v>-4.5335596576844767E-3</v>
      </c>
      <c r="D707" s="1">
        <f t="shared" si="64"/>
        <v>1.2217978322366511E-4</v>
      </c>
      <c r="E707" s="1">
        <f t="shared" si="65"/>
        <v>8.84179630991507</v>
      </c>
      <c r="F707" s="1">
        <v>704</v>
      </c>
      <c r="H707" s="1">
        <f t="shared" si="61"/>
        <v>1.105349642527943</v>
      </c>
      <c r="J707" s="1">
        <f t="shared" si="62"/>
        <v>2.055316316978419E-5</v>
      </c>
      <c r="K707" s="1">
        <f t="shared" si="63"/>
        <v>0.16822065506663325</v>
      </c>
    </row>
    <row r="708" spans="1:11" ht="16" customHeight="1" x14ac:dyDescent="0.35">
      <c r="A708" s="23">
        <v>39574</v>
      </c>
      <c r="B708" s="18">
        <v>1418.26</v>
      </c>
      <c r="C708" s="1">
        <f t="shared" ref="C708:C771" si="66">(B708-B707)/B707</f>
        <v>7.6519193742051322E-3</v>
      </c>
      <c r="D708" s="1">
        <f t="shared" si="64"/>
        <v>1.1425850329760929E-4</v>
      </c>
      <c r="E708" s="1">
        <f t="shared" si="65"/>
        <v>8.5645962278117214</v>
      </c>
      <c r="F708" s="1">
        <v>705</v>
      </c>
      <c r="H708" s="1">
        <f t="shared" si="61"/>
        <v>1.0689176923300003</v>
      </c>
      <c r="J708" s="1">
        <f t="shared" si="62"/>
        <v>5.8551870109335862E-5</v>
      </c>
      <c r="K708" s="1">
        <f t="shared" si="63"/>
        <v>0.51245087603524542</v>
      </c>
    </row>
    <row r="709" spans="1:11" ht="16" customHeight="1" x14ac:dyDescent="0.35">
      <c r="A709" s="23">
        <v>39575</v>
      </c>
      <c r="B709" s="18">
        <v>1392.57</v>
      </c>
      <c r="C709" s="1">
        <f t="shared" si="66"/>
        <v>-1.8113745011492995E-2</v>
      </c>
      <c r="D709" s="1">
        <f t="shared" si="64"/>
        <v>1.1021800040378496E-4</v>
      </c>
      <c r="E709" s="1">
        <f t="shared" si="65"/>
        <v>6.1361522101837451</v>
      </c>
      <c r="F709" s="1">
        <v>706</v>
      </c>
      <c r="H709" s="1">
        <f t="shared" ref="H709:H739" si="67">SQRT(D709)*100</f>
        <v>1.0498476099119576</v>
      </c>
      <c r="J709" s="1">
        <f t="shared" ref="J709:J772" si="68">C709*C709</f>
        <v>3.2810775834138736E-4</v>
      </c>
      <c r="K709" s="1">
        <f t="shared" ref="K709:K772" si="69">J709/D709</f>
        <v>2.9768981213536869</v>
      </c>
    </row>
    <row r="710" spans="1:11" ht="16" customHeight="1" x14ac:dyDescent="0.35">
      <c r="A710" s="23">
        <v>39576</v>
      </c>
      <c r="B710" s="18">
        <v>1397.68</v>
      </c>
      <c r="C710" s="1">
        <f t="shared" si="66"/>
        <v>3.6694744249841141E-3</v>
      </c>
      <c r="D710" s="1">
        <f t="shared" ref="D710:D773" si="70">C$1283+C$1284*D709+C$1285*C709*C709</f>
        <v>1.2901944798084189E-4</v>
      </c>
      <c r="E710" s="1">
        <f t="shared" ref="E710:E773" si="71">-LN(D710)-C710*C710/D710</f>
        <v>8.8511829645098121</v>
      </c>
      <c r="F710" s="1">
        <v>707</v>
      </c>
      <c r="H710" s="1">
        <f t="shared" si="67"/>
        <v>1.1358672808952721</v>
      </c>
      <c r="J710" s="1">
        <f t="shared" si="68"/>
        <v>1.3465042555612496E-5</v>
      </c>
      <c r="K710" s="1">
        <f t="shared" si="69"/>
        <v>0.10436444091445748</v>
      </c>
    </row>
    <row r="711" spans="1:11" ht="16" customHeight="1" x14ac:dyDescent="0.35">
      <c r="A711" s="23">
        <v>39577</v>
      </c>
      <c r="B711" s="18">
        <v>1388.28</v>
      </c>
      <c r="C711" s="1">
        <f t="shared" si="66"/>
        <v>-6.7254307137542858E-3</v>
      </c>
      <c r="D711" s="1">
        <f t="shared" si="70"/>
        <v>1.198923027488964E-4</v>
      </c>
      <c r="E711" s="1">
        <f t="shared" si="71"/>
        <v>8.6516496209789455</v>
      </c>
      <c r="F711" s="1">
        <v>708</v>
      </c>
      <c r="H711" s="1">
        <f t="shared" si="67"/>
        <v>1.0949534362195334</v>
      </c>
      <c r="J711" s="1">
        <f t="shared" si="68"/>
        <v>4.5231418285509481E-5</v>
      </c>
      <c r="K711" s="1">
        <f t="shared" si="69"/>
        <v>0.37726707426950173</v>
      </c>
    </row>
    <row r="712" spans="1:11" ht="16" customHeight="1" x14ac:dyDescent="0.35">
      <c r="A712" s="23">
        <v>39580</v>
      </c>
      <c r="B712" s="18">
        <v>1403.58</v>
      </c>
      <c r="C712" s="1">
        <f t="shared" si="66"/>
        <v>1.1020831532543835E-2</v>
      </c>
      <c r="D712" s="1">
        <f t="shared" si="70"/>
        <v>1.1423459613911155E-4</v>
      </c>
      <c r="E712" s="1">
        <f t="shared" si="71"/>
        <v>8.014016926337117</v>
      </c>
      <c r="F712" s="1">
        <v>709</v>
      </c>
      <c r="H712" s="1">
        <f t="shared" si="67"/>
        <v>1.0688058576706601</v>
      </c>
      <c r="J712" s="1">
        <f t="shared" si="68"/>
        <v>1.2145872766871251E-4</v>
      </c>
      <c r="K712" s="1">
        <f t="shared" si="69"/>
        <v>1.0632394368585469</v>
      </c>
    </row>
    <row r="713" spans="1:11" ht="16" customHeight="1" x14ac:dyDescent="0.35">
      <c r="A713" s="23">
        <v>39581</v>
      </c>
      <c r="B713" s="18">
        <v>1403.04</v>
      </c>
      <c r="C713" s="1">
        <f t="shared" si="66"/>
        <v>-3.8473047492837149E-4</v>
      </c>
      <c r="D713" s="1">
        <f t="shared" si="70"/>
        <v>1.1544216400347933E-4</v>
      </c>
      <c r="E713" s="1">
        <f t="shared" si="71"/>
        <v>9.0654587188027538</v>
      </c>
      <c r="F713" s="1">
        <v>710</v>
      </c>
      <c r="H713" s="1">
        <f t="shared" si="67"/>
        <v>1.0744401519092597</v>
      </c>
      <c r="J713" s="1">
        <f t="shared" si="68"/>
        <v>1.4801753833861028E-7</v>
      </c>
      <c r="K713" s="1">
        <f t="shared" si="69"/>
        <v>1.2821791727167307E-3</v>
      </c>
    </row>
    <row r="714" spans="1:11" ht="16" customHeight="1" x14ac:dyDescent="0.35">
      <c r="A714" s="23">
        <v>39582</v>
      </c>
      <c r="B714" s="18">
        <v>1408.66</v>
      </c>
      <c r="C714" s="1">
        <f t="shared" si="66"/>
        <v>4.005587866347444E-3</v>
      </c>
      <c r="D714" s="1">
        <f t="shared" si="70"/>
        <v>1.0642486166501538E-4</v>
      </c>
      <c r="E714" s="1">
        <f t="shared" si="71"/>
        <v>8.9973101996398057</v>
      </c>
      <c r="F714" s="1">
        <v>711</v>
      </c>
      <c r="H714" s="1">
        <f t="shared" si="67"/>
        <v>1.0316242613714326</v>
      </c>
      <c r="J714" s="1">
        <f t="shared" si="68"/>
        <v>1.6044734155029867E-5</v>
      </c>
      <c r="K714" s="1">
        <f t="shared" si="69"/>
        <v>0.15076114644651861</v>
      </c>
    </row>
    <row r="715" spans="1:11" ht="16" customHeight="1" x14ac:dyDescent="0.35">
      <c r="A715" s="23">
        <v>39583</v>
      </c>
      <c r="B715" s="18">
        <v>1423.57</v>
      </c>
      <c r="C715" s="1">
        <f t="shared" si="66"/>
        <v>1.0584527139267001E-2</v>
      </c>
      <c r="D715" s="1">
        <f t="shared" si="70"/>
        <v>9.9543723971527048E-5</v>
      </c>
      <c r="E715" s="1">
        <f t="shared" si="71"/>
        <v>8.0894562337536726</v>
      </c>
      <c r="F715" s="1">
        <v>712</v>
      </c>
      <c r="H715" s="1">
        <f t="shared" si="67"/>
        <v>0.99771601155602907</v>
      </c>
      <c r="J715" s="1">
        <f t="shared" si="68"/>
        <v>1.1203221476187967E-4</v>
      </c>
      <c r="K715" s="1">
        <f t="shared" si="69"/>
        <v>1.1254573396704022</v>
      </c>
    </row>
    <row r="716" spans="1:11" ht="16" customHeight="1" x14ac:dyDescent="0.35">
      <c r="A716" s="23">
        <v>39584</v>
      </c>
      <c r="B716" s="18">
        <v>1425.35</v>
      </c>
      <c r="C716" s="1">
        <f t="shared" si="66"/>
        <v>1.2503775718791298E-3</v>
      </c>
      <c r="D716" s="1">
        <f t="shared" si="70"/>
        <v>1.012856651833545E-4</v>
      </c>
      <c r="E716" s="1">
        <f t="shared" si="71"/>
        <v>9.1821296796485186</v>
      </c>
      <c r="F716" s="1">
        <v>713</v>
      </c>
      <c r="H716" s="1">
        <f t="shared" si="67"/>
        <v>1.0064077959920348</v>
      </c>
      <c r="J716" s="1">
        <f t="shared" si="68"/>
        <v>1.5634440722583484E-6</v>
      </c>
      <c r="K716" s="1">
        <f t="shared" si="69"/>
        <v>1.5435985629635654E-2</v>
      </c>
    </row>
    <row r="717" spans="1:11" ht="16" customHeight="1" x14ac:dyDescent="0.35">
      <c r="A717" s="23">
        <v>39587</v>
      </c>
      <c r="B717" s="18">
        <v>1426.63</v>
      </c>
      <c r="C717" s="1">
        <f t="shared" si="66"/>
        <v>8.9802504647995237E-4</v>
      </c>
      <c r="D717" s="1">
        <f t="shared" si="70"/>
        <v>9.3658834653299549E-5</v>
      </c>
      <c r="E717" s="1">
        <f t="shared" si="71"/>
        <v>9.2672413009912002</v>
      </c>
      <c r="F717" s="1">
        <v>714</v>
      </c>
      <c r="H717" s="1">
        <f t="shared" si="67"/>
        <v>0.96777494622096694</v>
      </c>
      <c r="J717" s="1">
        <f t="shared" si="68"/>
        <v>8.0644898410532065E-7</v>
      </c>
      <c r="K717" s="1">
        <f t="shared" si="69"/>
        <v>8.6104956045052593E-3</v>
      </c>
    </row>
    <row r="718" spans="1:11" ht="16" customHeight="1" x14ac:dyDescent="0.35">
      <c r="A718" s="23">
        <v>39588</v>
      </c>
      <c r="B718" s="18">
        <v>1413.4</v>
      </c>
      <c r="C718" s="1">
        <f t="shared" si="66"/>
        <v>-9.2736028262408732E-3</v>
      </c>
      <c r="D718" s="1">
        <f t="shared" si="70"/>
        <v>8.6654403657657417E-5</v>
      </c>
      <c r="E718" s="1">
        <f t="shared" si="71"/>
        <v>8.3611379556788261</v>
      </c>
      <c r="F718" s="1">
        <v>715</v>
      </c>
      <c r="H718" s="1">
        <f t="shared" si="67"/>
        <v>0.93088347099761859</v>
      </c>
      <c r="J718" s="1">
        <f t="shared" si="68"/>
        <v>8.5999709378862713E-5</v>
      </c>
      <c r="K718" s="1">
        <f t="shared" si="69"/>
        <v>0.99244476620736799</v>
      </c>
    </row>
    <row r="719" spans="1:11" ht="16" customHeight="1" x14ac:dyDescent="0.35">
      <c r="A719" s="23">
        <v>39589</v>
      </c>
      <c r="B719" s="18">
        <v>1390.71</v>
      </c>
      <c r="C719" s="1">
        <f t="shared" si="66"/>
        <v>-1.6053488043016876E-2</v>
      </c>
      <c r="D719" s="1">
        <f t="shared" si="70"/>
        <v>8.7383983159436621E-5</v>
      </c>
      <c r="E719" s="1">
        <f t="shared" si="71"/>
        <v>6.395979838176471</v>
      </c>
      <c r="F719" s="1">
        <v>716</v>
      </c>
      <c r="H719" s="1">
        <f t="shared" si="67"/>
        <v>0.93479400489860121</v>
      </c>
      <c r="J719" s="1">
        <f t="shared" si="68"/>
        <v>2.5771447834728581E-4</v>
      </c>
      <c r="K719" s="1">
        <f t="shared" si="69"/>
        <v>2.9492187129656511</v>
      </c>
    </row>
    <row r="720" spans="1:11" ht="16" customHeight="1" x14ac:dyDescent="0.35">
      <c r="A720" s="23">
        <v>39590</v>
      </c>
      <c r="B720" s="18">
        <v>1394.35</v>
      </c>
      <c r="C720" s="1">
        <f t="shared" si="66"/>
        <v>2.6173681069380909E-3</v>
      </c>
      <c r="D720" s="1">
        <f t="shared" si="70"/>
        <v>1.0236760498672022E-4</v>
      </c>
      <c r="E720" s="1">
        <f t="shared" si="71"/>
        <v>9.1200185367794049</v>
      </c>
      <c r="F720" s="1">
        <v>717</v>
      </c>
      <c r="H720" s="1">
        <f t="shared" si="67"/>
        <v>1.0117687729255149</v>
      </c>
      <c r="J720" s="1">
        <f t="shared" si="68"/>
        <v>6.8506158072166858E-6</v>
      </c>
      <c r="K720" s="1">
        <f t="shared" si="69"/>
        <v>6.6921716182628196E-2</v>
      </c>
    </row>
    <row r="721" spans="1:11" ht="16" customHeight="1" x14ac:dyDescent="0.35">
      <c r="A721" s="23">
        <v>39591</v>
      </c>
      <c r="B721" s="18">
        <v>1375.93</v>
      </c>
      <c r="C721" s="1">
        <f t="shared" si="66"/>
        <v>-1.3210456485100474E-2</v>
      </c>
      <c r="D721" s="1">
        <f t="shared" si="70"/>
        <v>9.5084433096606727E-5</v>
      </c>
      <c r="E721" s="1">
        <f t="shared" si="71"/>
        <v>7.4253643059142567</v>
      </c>
      <c r="F721" s="1">
        <v>718</v>
      </c>
      <c r="H721" s="1">
        <f t="shared" si="67"/>
        <v>0.97511247093146503</v>
      </c>
      <c r="J721" s="1">
        <f t="shared" si="68"/>
        <v>1.7451616054473318E-4</v>
      </c>
      <c r="K721" s="1">
        <f t="shared" si="69"/>
        <v>1.8353809857332066</v>
      </c>
    </row>
    <row r="722" spans="1:11" ht="16" customHeight="1" x14ac:dyDescent="0.35">
      <c r="A722" s="23">
        <v>39595</v>
      </c>
      <c r="B722" s="18">
        <v>1385.35</v>
      </c>
      <c r="C722" s="1">
        <f t="shared" si="66"/>
        <v>6.8462785170756105E-3</v>
      </c>
      <c r="D722" s="1">
        <f t="shared" si="70"/>
        <v>1.0243784579434927E-4</v>
      </c>
      <c r="E722" s="1">
        <f t="shared" si="71"/>
        <v>8.728693654063111</v>
      </c>
      <c r="F722" s="1">
        <v>719</v>
      </c>
      <c r="H722" s="1">
        <f t="shared" si="67"/>
        <v>1.0121158322758779</v>
      </c>
      <c r="J722" s="1">
        <f t="shared" si="68"/>
        <v>4.6871529533371022E-5</v>
      </c>
      <c r="K722" s="1">
        <f t="shared" si="69"/>
        <v>0.45756067174107418</v>
      </c>
    </row>
    <row r="723" spans="1:11" ht="16" customHeight="1" x14ac:dyDescent="0.35">
      <c r="A723" s="23">
        <v>39596</v>
      </c>
      <c r="B723" s="18">
        <v>1390.84</v>
      </c>
      <c r="C723" s="1">
        <f t="shared" si="66"/>
        <v>3.9628974627350559E-3</v>
      </c>
      <c r="D723" s="1">
        <f t="shared" si="70"/>
        <v>9.8485780140931324E-5</v>
      </c>
      <c r="E723" s="1">
        <f t="shared" si="71"/>
        <v>9.0661382441488136</v>
      </c>
      <c r="F723" s="1">
        <v>720</v>
      </c>
      <c r="H723" s="1">
        <f t="shared" si="67"/>
        <v>0.99240002086321688</v>
      </c>
      <c r="J723" s="1">
        <f t="shared" si="68"/>
        <v>1.5704556300151944E-5</v>
      </c>
      <c r="K723" s="1">
        <f t="shared" si="69"/>
        <v>0.15946014011036938</v>
      </c>
    </row>
    <row r="724" spans="1:11" ht="16" customHeight="1" x14ac:dyDescent="0.35">
      <c r="A724" s="23">
        <v>39597</v>
      </c>
      <c r="B724" s="18">
        <v>1398.26</v>
      </c>
      <c r="C724" s="1">
        <f t="shared" si="66"/>
        <v>5.3349055247189272E-3</v>
      </c>
      <c r="D724" s="1">
        <f t="shared" si="70"/>
        <v>9.2289867395097355E-5</v>
      </c>
      <c r="E724" s="1">
        <f t="shared" si="71"/>
        <v>8.9821868001551479</v>
      </c>
      <c r="F724" s="1">
        <v>721</v>
      </c>
      <c r="H724" s="1">
        <f t="shared" si="67"/>
        <v>0.96067615456561295</v>
      </c>
      <c r="J724" s="1">
        <f t="shared" si="68"/>
        <v>2.8461216957676533E-5</v>
      </c>
      <c r="K724" s="1">
        <f t="shared" si="69"/>
        <v>0.30838940136117754</v>
      </c>
    </row>
    <row r="725" spans="1:11" ht="16" customHeight="1" x14ac:dyDescent="0.35">
      <c r="A725" s="23">
        <v>39598</v>
      </c>
      <c r="B725" s="18">
        <v>1400.38</v>
      </c>
      <c r="C725" s="1">
        <f t="shared" si="66"/>
        <v>1.5161700971207917E-3</v>
      </c>
      <c r="D725" s="1">
        <f t="shared" si="70"/>
        <v>8.7714667504925161E-5</v>
      </c>
      <c r="E725" s="1">
        <f t="shared" si="71"/>
        <v>9.3152140446178002</v>
      </c>
      <c r="F725" s="1">
        <v>722</v>
      </c>
      <c r="H725" s="1">
        <f t="shared" si="67"/>
        <v>0.93656108986507214</v>
      </c>
      <c r="J725" s="1">
        <f t="shared" si="68"/>
        <v>2.2987717634032712E-6</v>
      </c>
      <c r="K725" s="1">
        <f t="shared" si="69"/>
        <v>2.6207381602104295E-2</v>
      </c>
    </row>
    <row r="726" spans="1:11" ht="16" customHeight="1" x14ac:dyDescent="0.35">
      <c r="A726" s="23">
        <v>39601</v>
      </c>
      <c r="B726" s="18">
        <v>1385.67</v>
      </c>
      <c r="C726" s="1">
        <f t="shared" si="66"/>
        <v>-1.0504291692254985E-2</v>
      </c>
      <c r="D726" s="1">
        <f t="shared" si="70"/>
        <v>8.1368967118480186E-5</v>
      </c>
      <c r="E726" s="1">
        <f t="shared" si="71"/>
        <v>8.0604695944958387</v>
      </c>
      <c r="F726" s="1">
        <v>723</v>
      </c>
      <c r="H726" s="1">
        <f t="shared" si="67"/>
        <v>0.90204748832021142</v>
      </c>
      <c r="J726" s="1">
        <f t="shared" si="68"/>
        <v>1.1034014395597709E-4</v>
      </c>
      <c r="K726" s="1">
        <f t="shared" si="69"/>
        <v>1.35604700248084</v>
      </c>
    </row>
    <row r="727" spans="1:11" ht="16" customHeight="1" x14ac:dyDescent="0.35">
      <c r="A727" s="23">
        <v>39602</v>
      </c>
      <c r="B727" s="18">
        <v>1377.65</v>
      </c>
      <c r="C727" s="1">
        <f t="shared" si="66"/>
        <v>-5.7878138373494278E-3</v>
      </c>
      <c r="D727" s="1">
        <f t="shared" si="70"/>
        <v>8.460341544868773E-5</v>
      </c>
      <c r="E727" s="1">
        <f t="shared" si="71"/>
        <v>8.9815851324164004</v>
      </c>
      <c r="F727" s="1">
        <v>724</v>
      </c>
      <c r="H727" s="1">
        <f t="shared" si="67"/>
        <v>0.91980114942680802</v>
      </c>
      <c r="J727" s="1">
        <f t="shared" si="68"/>
        <v>3.3498789015813511E-5</v>
      </c>
      <c r="K727" s="1">
        <f t="shared" si="69"/>
        <v>0.39595078801671602</v>
      </c>
    </row>
    <row r="728" spans="1:11" ht="16" customHeight="1" x14ac:dyDescent="0.35">
      <c r="A728" s="23">
        <v>39603</v>
      </c>
      <c r="B728" s="18">
        <v>1377.2</v>
      </c>
      <c r="C728" s="1">
        <f t="shared" si="66"/>
        <v>-3.266431967481185E-4</v>
      </c>
      <c r="D728" s="1">
        <f t="shared" si="70"/>
        <v>8.1139193998941637E-5</v>
      </c>
      <c r="E728" s="1">
        <f t="shared" si="71"/>
        <v>9.4180294615762961</v>
      </c>
      <c r="F728" s="1">
        <v>725</v>
      </c>
      <c r="H728" s="1">
        <f t="shared" si="67"/>
        <v>0.90077296806099616</v>
      </c>
      <c r="J728" s="1">
        <f t="shared" si="68"/>
        <v>1.0669577798183005E-7</v>
      </c>
      <c r="K728" s="1">
        <f t="shared" si="69"/>
        <v>1.3149721204184228E-3</v>
      </c>
    </row>
    <row r="729" spans="1:11" ht="16" customHeight="1" x14ac:dyDescent="0.35">
      <c r="A729" s="23">
        <v>39604</v>
      </c>
      <c r="B729" s="18">
        <v>1404.05</v>
      </c>
      <c r="C729" s="1">
        <f t="shared" si="66"/>
        <v>1.9496079000871268E-2</v>
      </c>
      <c r="D729" s="1">
        <f t="shared" si="70"/>
        <v>7.5201719308112491E-5</v>
      </c>
      <c r="E729" s="1">
        <f t="shared" si="71"/>
        <v>4.4409693578289238</v>
      </c>
      <c r="F729" s="1">
        <v>726</v>
      </c>
      <c r="H729" s="1">
        <f t="shared" si="67"/>
        <v>0.86718924871167813</v>
      </c>
      <c r="J729" s="1">
        <f t="shared" si="68"/>
        <v>3.8009709640821364E-4</v>
      </c>
      <c r="K729" s="1">
        <f t="shared" si="69"/>
        <v>5.0543671063011208</v>
      </c>
    </row>
    <row r="730" spans="1:11" ht="16" customHeight="1" x14ac:dyDescent="0.35">
      <c r="A730" s="23">
        <v>39605</v>
      </c>
      <c r="B730" s="18">
        <v>1360.68</v>
      </c>
      <c r="C730" s="1">
        <f t="shared" si="66"/>
        <v>-3.0889213347102946E-2</v>
      </c>
      <c r="D730" s="1">
        <f t="shared" si="70"/>
        <v>1.0148604466938893E-4</v>
      </c>
      <c r="E730" s="1">
        <f t="shared" si="71"/>
        <v>-0.20613197491089252</v>
      </c>
      <c r="F730" s="1">
        <v>727</v>
      </c>
      <c r="H730" s="1">
        <f t="shared" si="67"/>
        <v>1.0074028224567813</v>
      </c>
      <c r="J730" s="1">
        <f t="shared" si="68"/>
        <v>9.5414350120284275E-4</v>
      </c>
      <c r="K730" s="1">
        <f t="shared" si="69"/>
        <v>9.4017212347880523</v>
      </c>
    </row>
    <row r="731" spans="1:11" ht="16" customHeight="1" x14ac:dyDescent="0.35">
      <c r="A731" s="23">
        <v>39608</v>
      </c>
      <c r="B731" s="18">
        <v>1361.76</v>
      </c>
      <c r="C731" s="1">
        <f t="shared" si="66"/>
        <v>7.9372078666543726E-4</v>
      </c>
      <c r="D731" s="1">
        <f t="shared" si="70"/>
        <v>1.7327865694951954E-4</v>
      </c>
      <c r="E731" s="1">
        <f t="shared" si="71"/>
        <v>8.6569738054453467</v>
      </c>
      <c r="F731" s="1">
        <v>728</v>
      </c>
      <c r="H731" s="1">
        <f t="shared" si="67"/>
        <v>1.3163535123572221</v>
      </c>
      <c r="J731" s="1">
        <f t="shared" si="68"/>
        <v>6.2999268718480051E-7</v>
      </c>
      <c r="K731" s="1">
        <f t="shared" si="69"/>
        <v>3.6357200492864701E-3</v>
      </c>
    </row>
    <row r="732" spans="1:11" ht="16" customHeight="1" x14ac:dyDescent="0.35">
      <c r="A732" s="23">
        <v>39609</v>
      </c>
      <c r="B732" s="18">
        <v>1358.44</v>
      </c>
      <c r="C732" s="1">
        <f t="shared" si="66"/>
        <v>-2.4380213840911294E-3</v>
      </c>
      <c r="D732" s="1">
        <f t="shared" si="70"/>
        <v>1.5910299672942989E-4</v>
      </c>
      <c r="E732" s="1">
        <f t="shared" si="71"/>
        <v>8.7085996652646998</v>
      </c>
      <c r="F732" s="1">
        <v>729</v>
      </c>
      <c r="H732" s="1">
        <f t="shared" si="67"/>
        <v>1.2613603637717095</v>
      </c>
      <c r="J732" s="1">
        <f t="shared" si="68"/>
        <v>5.9439482692856267E-6</v>
      </c>
      <c r="K732" s="1">
        <f t="shared" si="69"/>
        <v>3.7359122024545451E-2</v>
      </c>
    </row>
    <row r="733" spans="1:11" ht="16" customHeight="1" x14ac:dyDescent="0.35">
      <c r="A733" s="23">
        <v>39610</v>
      </c>
      <c r="B733" s="18">
        <v>1335.49</v>
      </c>
      <c r="C733" s="1">
        <f t="shared" si="66"/>
        <v>-1.6894378846323756E-2</v>
      </c>
      <c r="D733" s="1">
        <f t="shared" si="70"/>
        <v>1.4664463632780027E-4</v>
      </c>
      <c r="E733" s="1">
        <f t="shared" si="71"/>
        <v>6.8811602804258989</v>
      </c>
      <c r="F733" s="1">
        <v>730</v>
      </c>
      <c r="H733" s="1">
        <f t="shared" si="67"/>
        <v>1.2109691834551377</v>
      </c>
      <c r="J733" s="1">
        <f t="shared" si="68"/>
        <v>2.8542003660311159E-4</v>
      </c>
      <c r="K733" s="1">
        <f t="shared" si="69"/>
        <v>1.946338057432264</v>
      </c>
    </row>
    <row r="734" spans="1:11" ht="16" customHeight="1" x14ac:dyDescent="0.35">
      <c r="A734" s="23">
        <v>39611</v>
      </c>
      <c r="B734" s="18">
        <v>1339.87</v>
      </c>
      <c r="C734" s="1">
        <f t="shared" si="66"/>
        <v>3.2796950931866819E-3</v>
      </c>
      <c r="D734" s="1">
        <f t="shared" si="70"/>
        <v>1.586121177759629E-4</v>
      </c>
      <c r="E734" s="1">
        <f t="shared" si="71"/>
        <v>8.6812330959182979</v>
      </c>
      <c r="F734" s="1">
        <v>731</v>
      </c>
      <c r="H734" s="1">
        <f t="shared" si="67"/>
        <v>1.2594130290574372</v>
      </c>
      <c r="J734" s="1">
        <f t="shared" si="68"/>
        <v>1.0756399904272798E-5</v>
      </c>
      <c r="K734" s="1">
        <f t="shared" si="69"/>
        <v>6.7815751123543044E-2</v>
      </c>
    </row>
    <row r="735" spans="1:11" ht="16" customHeight="1" x14ac:dyDescent="0.35">
      <c r="A735" s="23">
        <v>39612</v>
      </c>
      <c r="B735" s="18">
        <v>1360.03</v>
      </c>
      <c r="C735" s="1">
        <f t="shared" si="66"/>
        <v>1.504623582884913E-2</v>
      </c>
      <c r="D735" s="1">
        <f t="shared" si="70"/>
        <v>1.4659919877810338E-4</v>
      </c>
      <c r="E735" s="1">
        <f t="shared" si="71"/>
        <v>7.2835350420536553</v>
      </c>
      <c r="F735" s="1">
        <v>732</v>
      </c>
      <c r="H735" s="1">
        <f t="shared" si="67"/>
        <v>1.2107815607206089</v>
      </c>
      <c r="J735" s="1">
        <f t="shared" si="68"/>
        <v>2.2638921261734326E-4</v>
      </c>
      <c r="K735" s="1">
        <f t="shared" si="69"/>
        <v>1.5442731918338262</v>
      </c>
    </row>
    <row r="736" spans="1:11" ht="16" customHeight="1" x14ac:dyDescent="0.35">
      <c r="A736" s="23">
        <v>39615</v>
      </c>
      <c r="B736" s="18">
        <v>1360.14</v>
      </c>
      <c r="C736" s="1">
        <f t="shared" si="66"/>
        <v>8.088056881107574E-5</v>
      </c>
      <c r="D736" s="1">
        <f t="shared" si="70"/>
        <v>1.5364807219303526E-4</v>
      </c>
      <c r="E736" s="1">
        <f t="shared" si="71"/>
        <v>8.7808032405597274</v>
      </c>
      <c r="F736" s="1">
        <v>733</v>
      </c>
      <c r="H736" s="1">
        <f t="shared" si="67"/>
        <v>1.2395485960341985</v>
      </c>
      <c r="J736" s="1">
        <f t="shared" si="68"/>
        <v>6.5416664112031575E-9</v>
      </c>
      <c r="K736" s="1">
        <f t="shared" si="69"/>
        <v>4.257564913007536E-5</v>
      </c>
    </row>
    <row r="737" spans="1:15" ht="16" customHeight="1" x14ac:dyDescent="0.35">
      <c r="A737" s="23">
        <v>39616</v>
      </c>
      <c r="B737" s="18">
        <v>1350.93</v>
      </c>
      <c r="C737" s="1">
        <f t="shared" si="66"/>
        <v>-6.7713617715823632E-3</v>
      </c>
      <c r="D737" s="1">
        <f t="shared" si="70"/>
        <v>1.4118488833275798E-4</v>
      </c>
      <c r="E737" s="1">
        <f t="shared" si="71"/>
        <v>8.5406792991565581</v>
      </c>
      <c r="F737" s="1">
        <v>734</v>
      </c>
      <c r="H737" s="1">
        <f t="shared" si="67"/>
        <v>1.1882124739824858</v>
      </c>
      <c r="J737" s="1">
        <f t="shared" si="68"/>
        <v>4.5851340241647036E-5</v>
      </c>
      <c r="K737" s="1">
        <f t="shared" si="69"/>
        <v>0.32476096261506571</v>
      </c>
    </row>
    <row r="738" spans="1:15" ht="16" customHeight="1" x14ac:dyDescent="0.35">
      <c r="A738" s="23">
        <v>39617</v>
      </c>
      <c r="B738" s="18">
        <v>1337.81</v>
      </c>
      <c r="C738" s="1">
        <f t="shared" si="66"/>
        <v>-9.7118281480166394E-3</v>
      </c>
      <c r="D738" s="1">
        <f t="shared" si="70"/>
        <v>1.3366502449320354E-4</v>
      </c>
      <c r="E738" s="1">
        <f t="shared" si="71"/>
        <v>8.2145320733481118</v>
      </c>
      <c r="F738" s="1">
        <v>735</v>
      </c>
      <c r="H738" s="1">
        <f t="shared" si="67"/>
        <v>1.1561359110987062</v>
      </c>
      <c r="J738" s="1">
        <f t="shared" si="68"/>
        <v>9.4319605976608305E-5</v>
      </c>
      <c r="K738" s="1">
        <f t="shared" si="69"/>
        <v>0.70564163164017646</v>
      </c>
    </row>
    <row r="739" spans="1:15" ht="16" customHeight="1" x14ac:dyDescent="0.35">
      <c r="A739" s="23">
        <v>39618</v>
      </c>
      <c r="B739" s="18">
        <v>1342.83</v>
      </c>
      <c r="C739" s="1">
        <f t="shared" si="66"/>
        <v>3.7524013125929557E-3</v>
      </c>
      <c r="D739" s="1">
        <f t="shared" si="70"/>
        <v>1.3086293329394054E-4</v>
      </c>
      <c r="E739" s="1">
        <f t="shared" si="71"/>
        <v>8.8337626609228153</v>
      </c>
      <c r="F739" s="1">
        <v>736</v>
      </c>
      <c r="H739" s="1">
        <f t="shared" si="67"/>
        <v>1.1439533788312377</v>
      </c>
      <c r="J739" s="1">
        <f t="shared" si="68"/>
        <v>1.4080515610749337E-5</v>
      </c>
      <c r="K739" s="1">
        <f t="shared" si="69"/>
        <v>0.1075974323387822</v>
      </c>
    </row>
    <row r="740" spans="1:15" ht="16" customHeight="1" x14ac:dyDescent="0.35">
      <c r="A740" s="23">
        <v>39619</v>
      </c>
      <c r="B740" s="18">
        <v>1317.93</v>
      </c>
      <c r="C740" s="1">
        <f t="shared" si="66"/>
        <v>-1.8542927995352999E-2</v>
      </c>
      <c r="D740" s="1">
        <f t="shared" si="70"/>
        <v>1.2162141447598391E-4</v>
      </c>
      <c r="E740" s="1">
        <f t="shared" si="71"/>
        <v>6.1874623251659191</v>
      </c>
      <c r="F740" s="1">
        <v>737</v>
      </c>
      <c r="H740" s="1">
        <f>SQRT(D740)*100</f>
        <v>1.1028209939785509</v>
      </c>
      <c r="J740" s="1">
        <f t="shared" si="68"/>
        <v>3.4384017864084597E-4</v>
      </c>
      <c r="K740" s="1">
        <f t="shared" si="69"/>
        <v>2.827135172883084</v>
      </c>
    </row>
    <row r="741" spans="1:15" ht="16" customHeight="1" x14ac:dyDescent="0.35">
      <c r="A741" s="23">
        <v>39622</v>
      </c>
      <c r="B741" s="18">
        <v>1318</v>
      </c>
      <c r="C741" s="1">
        <f t="shared" si="66"/>
        <v>5.3113594803924591E-5</v>
      </c>
      <c r="D741" s="1">
        <f t="shared" si="70"/>
        <v>1.4070983873983392E-4</v>
      </c>
      <c r="E741" s="1">
        <f t="shared" si="71"/>
        <v>8.868790620478249</v>
      </c>
      <c r="F741" s="1">
        <v>738</v>
      </c>
      <c r="H741" s="1">
        <f>SQRT(D741)*100</f>
        <v>1.1862117801633649</v>
      </c>
      <c r="J741" s="1">
        <f t="shared" si="68"/>
        <v>2.8210539529954852E-9</v>
      </c>
      <c r="K741" s="1">
        <f t="shared" si="69"/>
        <v>2.0048732755720696E-5</v>
      </c>
    </row>
    <row r="742" spans="1:15" ht="16" customHeight="1" x14ac:dyDescent="0.35">
      <c r="A742" s="23">
        <v>39623</v>
      </c>
      <c r="B742" s="18">
        <v>1314.29</v>
      </c>
      <c r="C742" s="1">
        <f t="shared" si="66"/>
        <v>-2.8148710166919851E-3</v>
      </c>
      <c r="D742" s="1">
        <f t="shared" si="70"/>
        <v>1.2940927927640016E-4</v>
      </c>
      <c r="E742" s="1">
        <f t="shared" si="71"/>
        <v>8.8913022560302899</v>
      </c>
      <c r="F742" s="1">
        <v>739</v>
      </c>
      <c r="H742" s="1">
        <f>SQRT(D742)*100</f>
        <v>1.1375819938641794</v>
      </c>
      <c r="J742" s="1">
        <f t="shared" si="68"/>
        <v>7.9234988406125705E-6</v>
      </c>
      <c r="K742" s="1">
        <f t="shared" si="69"/>
        <v>6.1228212419675736E-2</v>
      </c>
    </row>
    <row r="743" spans="1:15" ht="16" customHeight="1" x14ac:dyDescent="0.35">
      <c r="A743" s="23">
        <v>39624</v>
      </c>
      <c r="B743" s="18">
        <v>1321.97</v>
      </c>
      <c r="C743" s="1">
        <f t="shared" si="66"/>
        <v>5.8434592061113334E-3</v>
      </c>
      <c r="D743" s="1">
        <f t="shared" si="70"/>
        <v>1.1978497479704307E-4</v>
      </c>
      <c r="E743" s="1">
        <f t="shared" si="71"/>
        <v>8.7447513760687894</v>
      </c>
      <c r="F743" s="1">
        <v>740</v>
      </c>
      <c r="H743" s="1">
        <f>SQRT(D743)*100</f>
        <v>1.0944632236719656</v>
      </c>
      <c r="J743" s="1">
        <f t="shared" si="68"/>
        <v>3.4146015493487293E-5</v>
      </c>
      <c r="K743" s="1">
        <f t="shared" si="69"/>
        <v>0.28506092313616449</v>
      </c>
    </row>
    <row r="744" spans="1:15" ht="16" customHeight="1" x14ac:dyDescent="0.35">
      <c r="A744" s="23">
        <v>39625</v>
      </c>
      <c r="B744" s="18">
        <v>1283.1500000000001</v>
      </c>
      <c r="C744" s="1">
        <f t="shared" si="66"/>
        <v>-2.936526547501073E-2</v>
      </c>
      <c r="D744" s="1">
        <f t="shared" si="70"/>
        <v>1.1321248249023978E-4</v>
      </c>
      <c r="E744" s="1">
        <f t="shared" si="71"/>
        <v>1.4694266415769448</v>
      </c>
      <c r="F744" s="1">
        <v>741</v>
      </c>
      <c r="H744" s="1">
        <f t="shared" ref="H744:H807" si="72">SQRT(D744)*100</f>
        <v>1.0640135454506197</v>
      </c>
      <c r="J744" s="1">
        <f t="shared" si="68"/>
        <v>8.6231881641785719E-4</v>
      </c>
      <c r="K744" s="1">
        <f t="shared" si="69"/>
        <v>7.6168174873490564</v>
      </c>
      <c r="L744" s="18"/>
      <c r="M744" s="18"/>
      <c r="N744" s="18"/>
    </row>
    <row r="745" spans="1:15" ht="16" customHeight="1" x14ac:dyDescent="0.35">
      <c r="A745" s="23">
        <v>39626</v>
      </c>
      <c r="B745" s="18">
        <v>1278.3800000000001</v>
      </c>
      <c r="C745" s="1">
        <f t="shared" si="66"/>
        <v>-3.7174141760511099E-3</v>
      </c>
      <c r="D745" s="1">
        <f t="shared" si="70"/>
        <v>1.7629364639314883E-4</v>
      </c>
      <c r="E745" s="1">
        <f t="shared" si="71"/>
        <v>8.5649722917225741</v>
      </c>
      <c r="F745" s="1">
        <v>742</v>
      </c>
      <c r="H745" s="1">
        <f t="shared" si="72"/>
        <v>1.3277561763861196</v>
      </c>
      <c r="J745" s="1">
        <f t="shared" si="68"/>
        <v>1.3819168156305753E-5</v>
      </c>
      <c r="K745" s="1">
        <f t="shared" si="69"/>
        <v>7.838721609676115E-2</v>
      </c>
      <c r="L745" s="18"/>
      <c r="M745" s="18"/>
      <c r="N745" s="18"/>
      <c r="O745" s="18"/>
    </row>
    <row r="746" spans="1:15" ht="16" customHeight="1" x14ac:dyDescent="0.35">
      <c r="A746" s="23">
        <v>39629</v>
      </c>
      <c r="B746" s="18">
        <v>1280</v>
      </c>
      <c r="C746" s="1">
        <f t="shared" si="66"/>
        <v>1.267228836496105E-3</v>
      </c>
      <c r="D746" s="1">
        <f t="shared" si="70"/>
        <v>1.6294685844756447E-4</v>
      </c>
      <c r="E746" s="1">
        <f t="shared" si="71"/>
        <v>8.7122312625189373</v>
      </c>
      <c r="F746" s="1">
        <v>743</v>
      </c>
      <c r="H746" s="1">
        <f t="shared" si="72"/>
        <v>1.2765063981334541</v>
      </c>
      <c r="J746" s="1">
        <f t="shared" si="68"/>
        <v>1.6058689240472721E-6</v>
      </c>
      <c r="K746" s="1">
        <f t="shared" si="69"/>
        <v>9.8551695893175709E-3</v>
      </c>
      <c r="L746" s="18"/>
      <c r="M746" s="18"/>
      <c r="N746" s="18"/>
      <c r="O746" s="18"/>
    </row>
    <row r="747" spans="1:15" ht="16" customHeight="1" x14ac:dyDescent="0.35">
      <c r="A747" s="23">
        <v>39630</v>
      </c>
      <c r="B747" s="18">
        <v>1284.9100000000001</v>
      </c>
      <c r="C747" s="1">
        <f t="shared" si="66"/>
        <v>3.8359375000000641E-3</v>
      </c>
      <c r="D747" s="1">
        <f t="shared" si="70"/>
        <v>1.4978123737021399E-4</v>
      </c>
      <c r="E747" s="1">
        <f t="shared" si="71"/>
        <v>8.708095361859824</v>
      </c>
      <c r="F747" s="1">
        <v>744</v>
      </c>
      <c r="H747" s="1">
        <f t="shared" si="72"/>
        <v>1.2238514508314071</v>
      </c>
      <c r="J747" s="1">
        <f t="shared" si="68"/>
        <v>1.4714416503906742E-5</v>
      </c>
      <c r="K747" s="1">
        <f t="shared" si="69"/>
        <v>9.823938406609066E-2</v>
      </c>
      <c r="L747" s="18"/>
      <c r="M747" s="18"/>
      <c r="N747" s="18"/>
      <c r="O747" s="18"/>
    </row>
    <row r="748" spans="1:15" ht="16" customHeight="1" x14ac:dyDescent="0.35">
      <c r="A748" s="23">
        <v>39631</v>
      </c>
      <c r="B748" s="18">
        <v>1261.52</v>
      </c>
      <c r="C748" s="1">
        <f t="shared" si="66"/>
        <v>-1.8203609591333322E-2</v>
      </c>
      <c r="D748" s="1">
        <f t="shared" si="70"/>
        <v>1.3889213596040266E-4</v>
      </c>
      <c r="E748" s="1">
        <f t="shared" si="71"/>
        <v>6.4959946086994291</v>
      </c>
      <c r="F748" s="1">
        <v>745</v>
      </c>
      <c r="H748" s="1">
        <f t="shared" si="72"/>
        <v>1.1785250780547807</v>
      </c>
      <c r="J748" s="1">
        <f t="shared" si="68"/>
        <v>3.3137140215368249E-4</v>
      </c>
      <c r="K748" s="1">
        <f t="shared" si="69"/>
        <v>2.3858183176631007</v>
      </c>
      <c r="L748" s="18"/>
      <c r="M748" s="18"/>
      <c r="N748" s="18"/>
      <c r="O748" s="18"/>
    </row>
    <row r="749" spans="1:15" ht="16" customHeight="1" x14ac:dyDescent="0.35">
      <c r="A749" s="23">
        <v>39632</v>
      </c>
      <c r="B749" s="18">
        <v>1262.9000000000001</v>
      </c>
      <c r="C749" s="1">
        <f t="shared" si="66"/>
        <v>1.0939184475871244E-3</v>
      </c>
      <c r="D749" s="1">
        <f t="shared" si="70"/>
        <v>1.5538841118207421E-4</v>
      </c>
      <c r="E749" s="1">
        <f t="shared" si="71"/>
        <v>8.7618816234654151</v>
      </c>
      <c r="F749" s="1">
        <v>746</v>
      </c>
      <c r="H749" s="1">
        <f t="shared" si="72"/>
        <v>1.2465488806383576</v>
      </c>
      <c r="J749" s="1">
        <f t="shared" si="68"/>
        <v>1.1966575699714242E-6</v>
      </c>
      <c r="K749" s="1">
        <f t="shared" si="69"/>
        <v>7.7010734640259454E-3</v>
      </c>
      <c r="L749" s="18"/>
      <c r="M749" s="18"/>
      <c r="N749" s="18"/>
      <c r="O749" s="18"/>
    </row>
    <row r="750" spans="1:15" ht="16" customHeight="1" x14ac:dyDescent="0.35">
      <c r="A750" s="23">
        <v>39636</v>
      </c>
      <c r="B750" s="18">
        <v>1252.31</v>
      </c>
      <c r="C750" s="1">
        <f t="shared" si="66"/>
        <v>-8.3854620318316135E-3</v>
      </c>
      <c r="D750" s="1">
        <f t="shared" si="70"/>
        <v>1.4286804545064004E-4</v>
      </c>
      <c r="E750" s="1">
        <f t="shared" si="71"/>
        <v>8.3614148602146656</v>
      </c>
      <c r="F750" s="1">
        <v>747</v>
      </c>
      <c r="H750" s="1">
        <f t="shared" si="72"/>
        <v>1.1952742172850548</v>
      </c>
      <c r="J750" s="1">
        <f t="shared" si="68"/>
        <v>7.0315973487289566E-5</v>
      </c>
      <c r="K750" s="1">
        <f t="shared" si="69"/>
        <v>0.49217425258038733</v>
      </c>
      <c r="L750" s="18"/>
      <c r="M750" s="18"/>
      <c r="N750" s="18"/>
      <c r="O750" s="18"/>
    </row>
    <row r="751" spans="1:15" ht="16" customHeight="1" x14ac:dyDescent="0.35">
      <c r="A751" s="23">
        <v>39637</v>
      </c>
      <c r="B751" s="18">
        <v>1273.7</v>
      </c>
      <c r="C751" s="1">
        <f t="shared" si="66"/>
        <v>1.7080435355463185E-2</v>
      </c>
      <c r="D751" s="1">
        <f t="shared" si="70"/>
        <v>1.3723704549693119E-4</v>
      </c>
      <c r="E751" s="1">
        <f t="shared" si="71"/>
        <v>6.7679807525407636</v>
      </c>
      <c r="F751" s="1">
        <v>748</v>
      </c>
      <c r="H751" s="1">
        <f t="shared" si="72"/>
        <v>1.1714821616095192</v>
      </c>
      <c r="J751" s="1">
        <f t="shared" si="68"/>
        <v>2.9174127193215679E-4</v>
      </c>
      <c r="K751" s="1">
        <f t="shared" si="69"/>
        <v>2.1258201156675334</v>
      </c>
      <c r="L751" s="18"/>
      <c r="M751" s="18"/>
      <c r="N751" s="18"/>
      <c r="O751" s="18"/>
    </row>
    <row r="752" spans="1:15" ht="16" customHeight="1" x14ac:dyDescent="0.35">
      <c r="A752" s="23">
        <v>39638</v>
      </c>
      <c r="B752" s="18">
        <v>1244.69</v>
      </c>
      <c r="C752" s="1">
        <f t="shared" si="66"/>
        <v>-2.2776163931852077E-2</v>
      </c>
      <c r="D752" s="1">
        <f t="shared" si="70"/>
        <v>1.5057725460941275E-4</v>
      </c>
      <c r="E752" s="1">
        <f t="shared" si="71"/>
        <v>5.3559346604019833</v>
      </c>
      <c r="F752" s="1">
        <v>749</v>
      </c>
      <c r="H752" s="1">
        <f t="shared" si="72"/>
        <v>1.2270992405238166</v>
      </c>
      <c r="J752" s="1">
        <f t="shared" si="68"/>
        <v>5.187536434505995E-4</v>
      </c>
      <c r="K752" s="1">
        <f t="shared" si="69"/>
        <v>3.4450996254129582</v>
      </c>
      <c r="L752" s="18"/>
      <c r="M752" s="18"/>
      <c r="N752" s="18"/>
      <c r="O752" s="18"/>
    </row>
    <row r="753" spans="1:15" ht="16" customHeight="1" x14ac:dyDescent="0.35">
      <c r="A753" s="23">
        <v>39639</v>
      </c>
      <c r="B753" s="18">
        <v>1253.3900000000001</v>
      </c>
      <c r="C753" s="1">
        <f t="shared" si="66"/>
        <v>6.9896922125188164E-3</v>
      </c>
      <c r="D753" s="1">
        <f t="shared" si="70"/>
        <v>1.816493893081962E-4</v>
      </c>
      <c r="E753" s="1">
        <f t="shared" si="71"/>
        <v>8.344475588273168</v>
      </c>
      <c r="F753" s="1">
        <v>750</v>
      </c>
      <c r="H753" s="1">
        <f t="shared" si="72"/>
        <v>1.3477736802156222</v>
      </c>
      <c r="J753" s="1">
        <f t="shared" si="68"/>
        <v>4.8855797225746185E-5</v>
      </c>
      <c r="K753" s="1">
        <f t="shared" si="69"/>
        <v>0.26895657294423814</v>
      </c>
      <c r="M753" s="18"/>
      <c r="N753" s="18"/>
      <c r="O753" s="18"/>
    </row>
    <row r="754" spans="1:15" ht="16" customHeight="1" x14ac:dyDescent="0.35">
      <c r="A754" s="23">
        <v>39640</v>
      </c>
      <c r="B754" s="18">
        <v>1239.49</v>
      </c>
      <c r="C754" s="1">
        <f t="shared" si="66"/>
        <v>-1.1089924125770981E-2</v>
      </c>
      <c r="D754" s="1">
        <f t="shared" si="70"/>
        <v>1.7074297884897314E-4</v>
      </c>
      <c r="E754" s="1">
        <f t="shared" si="71"/>
        <v>7.9550497188673095</v>
      </c>
      <c r="F754" s="1">
        <v>751</v>
      </c>
      <c r="H754" s="1">
        <f t="shared" si="72"/>
        <v>1.3066865685732487</v>
      </c>
      <c r="J754" s="1">
        <f t="shared" si="68"/>
        <v>1.2298641711535726E-4</v>
      </c>
      <c r="K754" s="1">
        <f t="shared" si="69"/>
        <v>0.72030146097042225</v>
      </c>
      <c r="M754" s="18"/>
      <c r="N754" s="18"/>
      <c r="O754" s="18"/>
    </row>
    <row r="755" spans="1:15" ht="16" customHeight="1" x14ac:dyDescent="0.35">
      <c r="A755" s="23">
        <v>39643</v>
      </c>
      <c r="B755" s="18">
        <v>1228.3</v>
      </c>
      <c r="C755" s="1">
        <f t="shared" si="66"/>
        <v>-9.0279066390209321E-3</v>
      </c>
      <c r="D755" s="1">
        <f t="shared" si="70"/>
        <v>1.6699876822079917E-4</v>
      </c>
      <c r="E755" s="1">
        <f t="shared" si="71"/>
        <v>8.2094780170195225</v>
      </c>
      <c r="F755" s="1">
        <v>752</v>
      </c>
      <c r="H755" s="1">
        <f t="shared" si="72"/>
        <v>1.2922800324264054</v>
      </c>
      <c r="J755" s="1">
        <f t="shared" si="68"/>
        <v>8.1503098282878223E-5</v>
      </c>
      <c r="K755" s="1">
        <f t="shared" si="69"/>
        <v>0.48804610447855551</v>
      </c>
      <c r="M755" s="18"/>
      <c r="N755" s="18"/>
      <c r="O755" s="18"/>
    </row>
    <row r="756" spans="1:15" ht="16" customHeight="1" x14ac:dyDescent="0.35">
      <c r="A756" s="23">
        <v>39644</v>
      </c>
      <c r="B756" s="18">
        <v>1214.9100000000001</v>
      </c>
      <c r="C756" s="1">
        <f t="shared" si="66"/>
        <v>-1.0901245624033114E-2</v>
      </c>
      <c r="D756" s="1">
        <f t="shared" si="70"/>
        <v>1.6013172816537765E-4</v>
      </c>
      <c r="E756" s="1">
        <f t="shared" si="71"/>
        <v>7.9973925436326621</v>
      </c>
      <c r="F756" s="1">
        <v>753</v>
      </c>
      <c r="H756" s="1">
        <f t="shared" si="72"/>
        <v>1.2654316582312046</v>
      </c>
      <c r="J756" s="1">
        <f t="shared" si="68"/>
        <v>1.1883715615550111E-4</v>
      </c>
      <c r="K756" s="1">
        <f t="shared" si="69"/>
        <v>0.74212123679056818</v>
      </c>
      <c r="M756" s="18"/>
      <c r="N756" s="18"/>
      <c r="O756" s="18"/>
    </row>
    <row r="757" spans="1:15" ht="16" customHeight="1" x14ac:dyDescent="0.35">
      <c r="A757" s="23">
        <v>39645</v>
      </c>
      <c r="B757" s="18">
        <v>1245.3599999999999</v>
      </c>
      <c r="C757" s="1">
        <f t="shared" si="66"/>
        <v>2.5063584956910238E-2</v>
      </c>
      <c r="D757" s="1">
        <f t="shared" si="70"/>
        <v>1.569952799511415E-4</v>
      </c>
      <c r="E757" s="1">
        <f t="shared" si="71"/>
        <v>4.7580070644240244</v>
      </c>
      <c r="F757" s="1">
        <v>754</v>
      </c>
      <c r="H757" s="1">
        <f t="shared" si="72"/>
        <v>1.2529775734271604</v>
      </c>
      <c r="J757" s="1">
        <f t="shared" si="68"/>
        <v>6.2818329089225715E-4</v>
      </c>
      <c r="K757" s="1">
        <f t="shared" si="69"/>
        <v>4.0012877526493416</v>
      </c>
      <c r="M757" s="18"/>
      <c r="N757" s="18"/>
      <c r="O757" s="18"/>
    </row>
    <row r="758" spans="1:15" ht="16" customHeight="1" x14ac:dyDescent="0.35">
      <c r="A758" s="23">
        <v>39646</v>
      </c>
      <c r="B758" s="18">
        <v>1260.32</v>
      </c>
      <c r="C758" s="1">
        <f t="shared" si="66"/>
        <v>1.2012590736815088E-2</v>
      </c>
      <c r="D758" s="1">
        <f t="shared" si="70"/>
        <v>1.9661608497906444E-4</v>
      </c>
      <c r="E758" s="1">
        <f t="shared" si="71"/>
        <v>7.8003280822380576</v>
      </c>
      <c r="F758" s="1">
        <v>755</v>
      </c>
      <c r="H758" s="1">
        <f t="shared" si="72"/>
        <v>1.402198577160398</v>
      </c>
      <c r="J758" s="1">
        <f t="shared" si="68"/>
        <v>1.4430233621021566E-4</v>
      </c>
      <c r="K758" s="1">
        <f t="shared" si="69"/>
        <v>0.73392945559657996</v>
      </c>
      <c r="M758" s="18"/>
      <c r="N758" s="18"/>
      <c r="O758" s="18"/>
    </row>
    <row r="759" spans="1:15" ht="16" customHeight="1" x14ac:dyDescent="0.35">
      <c r="A759" s="23">
        <v>39647</v>
      </c>
      <c r="B759" s="18">
        <v>1260.68</v>
      </c>
      <c r="C759" s="1">
        <f t="shared" si="66"/>
        <v>2.856417417799665E-4</v>
      </c>
      <c r="D759" s="1">
        <f t="shared" si="70"/>
        <v>1.9232388192970602E-4</v>
      </c>
      <c r="E759" s="1">
        <f t="shared" si="71"/>
        <v>8.5559054835292887</v>
      </c>
      <c r="F759" s="1">
        <v>756</v>
      </c>
      <c r="H759" s="1">
        <f t="shared" si="72"/>
        <v>1.3868088618468877</v>
      </c>
      <c r="J759" s="1">
        <f t="shared" si="68"/>
        <v>8.1591204647093061E-8</v>
      </c>
      <c r="K759" s="1">
        <f t="shared" si="69"/>
        <v>4.242385492037566E-4</v>
      </c>
      <c r="M759" s="18"/>
      <c r="N759" s="18"/>
      <c r="O759" s="18"/>
    </row>
    <row r="760" spans="1:15" ht="16" customHeight="1" x14ac:dyDescent="0.35">
      <c r="A760" s="23">
        <v>39650</v>
      </c>
      <c r="B760" s="18">
        <v>1260</v>
      </c>
      <c r="C760" s="1">
        <f t="shared" si="66"/>
        <v>-5.3939143954061589E-4</v>
      </c>
      <c r="D760" s="1">
        <f t="shared" si="70"/>
        <v>1.7639063658077752E-4</v>
      </c>
      <c r="E760" s="1">
        <f t="shared" si="71"/>
        <v>8.6411600714121715</v>
      </c>
      <c r="F760" s="1">
        <v>757</v>
      </c>
      <c r="H760" s="1">
        <f t="shared" si="72"/>
        <v>1.3281213671226644</v>
      </c>
      <c r="J760" s="1">
        <f t="shared" si="68"/>
        <v>2.909431250496979E-7</v>
      </c>
      <c r="K760" s="1">
        <f t="shared" si="69"/>
        <v>1.6494249960737652E-3</v>
      </c>
    </row>
    <row r="761" spans="1:15" ht="16" customHeight="1" x14ac:dyDescent="0.35">
      <c r="A761" s="23">
        <v>39651</v>
      </c>
      <c r="B761" s="18">
        <v>1277</v>
      </c>
      <c r="C761" s="1">
        <f t="shared" si="66"/>
        <v>1.3492063492063493E-2</v>
      </c>
      <c r="D761" s="1">
        <f t="shared" si="70"/>
        <v>1.619069865241907E-4</v>
      </c>
      <c r="E761" s="1">
        <f t="shared" si="71"/>
        <v>7.6041653690765099</v>
      </c>
      <c r="F761" s="1">
        <v>758</v>
      </c>
      <c r="H761" s="1">
        <f t="shared" si="72"/>
        <v>1.2724267622310947</v>
      </c>
      <c r="J761" s="1">
        <f t="shared" si="68"/>
        <v>1.8203577727387253E-4</v>
      </c>
      <c r="K761" s="1">
        <f t="shared" si="69"/>
        <v>1.1243231758048586</v>
      </c>
    </row>
    <row r="762" spans="1:15" ht="16" customHeight="1" x14ac:dyDescent="0.35">
      <c r="A762" s="23">
        <v>39652</v>
      </c>
      <c r="B762" s="18">
        <v>1282.19</v>
      </c>
      <c r="C762" s="1">
        <f t="shared" si="66"/>
        <v>4.0642129992169576E-3</v>
      </c>
      <c r="D762" s="1">
        <f t="shared" si="70"/>
        <v>1.6388122435631201E-4</v>
      </c>
      <c r="E762" s="1">
        <f t="shared" si="71"/>
        <v>8.6155771777161227</v>
      </c>
      <c r="F762" s="1">
        <v>759</v>
      </c>
      <c r="H762" s="1">
        <f t="shared" si="72"/>
        <v>1.2801610225136211</v>
      </c>
      <c r="J762" s="1">
        <f t="shared" si="68"/>
        <v>1.6517827303004099E-5</v>
      </c>
      <c r="K762" s="1">
        <f t="shared" si="69"/>
        <v>0.10079145654349575</v>
      </c>
    </row>
    <row r="763" spans="1:15" ht="16" customHeight="1" x14ac:dyDescent="0.35">
      <c r="A763" s="23">
        <v>39653</v>
      </c>
      <c r="B763" s="18">
        <v>1252.54</v>
      </c>
      <c r="C763" s="1">
        <f t="shared" si="66"/>
        <v>-2.3124497929324118E-2</v>
      </c>
      <c r="D763" s="1">
        <f t="shared" si="70"/>
        <v>1.5187515556026982E-4</v>
      </c>
      <c r="E763" s="1">
        <f t="shared" si="71"/>
        <v>5.271517683286369</v>
      </c>
      <c r="F763" s="1">
        <v>760</v>
      </c>
      <c r="H763" s="1">
        <f t="shared" si="72"/>
        <v>1.2323763855262313</v>
      </c>
      <c r="J763" s="1">
        <f t="shared" si="68"/>
        <v>5.3474240448331549E-4</v>
      </c>
      <c r="K763" s="1">
        <f t="shared" si="69"/>
        <v>3.5209340363184647</v>
      </c>
    </row>
    <row r="764" spans="1:15" ht="16" customHeight="1" x14ac:dyDescent="0.35">
      <c r="A764" s="23">
        <v>39654</v>
      </c>
      <c r="B764" s="18">
        <v>1257.76</v>
      </c>
      <c r="C764" s="1">
        <f t="shared" si="66"/>
        <v>4.1675315758379194E-3</v>
      </c>
      <c r="D764" s="1">
        <f t="shared" si="70"/>
        <v>1.8416396332250102E-4</v>
      </c>
      <c r="E764" s="1">
        <f t="shared" si="71"/>
        <v>8.5053750909529438</v>
      </c>
      <c r="F764" s="1">
        <v>761</v>
      </c>
      <c r="H764" s="1">
        <f t="shared" si="72"/>
        <v>1.3570702388693852</v>
      </c>
      <c r="J764" s="1">
        <f t="shared" si="68"/>
        <v>1.736831943560609E-5</v>
      </c>
      <c r="K764" s="1">
        <f t="shared" si="69"/>
        <v>9.4309001187117922E-2</v>
      </c>
    </row>
    <row r="765" spans="1:15" ht="16" customHeight="1" x14ac:dyDescent="0.35">
      <c r="A765" s="23">
        <v>39657</v>
      </c>
      <c r="B765" s="18">
        <v>1234.3699999999999</v>
      </c>
      <c r="C765" s="1">
        <f t="shared" si="66"/>
        <v>-1.8596552601450277E-2</v>
      </c>
      <c r="D765" s="1">
        <f t="shared" si="70"/>
        <v>1.7040573360336137E-4</v>
      </c>
      <c r="E765" s="1">
        <f t="shared" si="71"/>
        <v>6.6478674245448035</v>
      </c>
      <c r="F765" s="1">
        <v>762</v>
      </c>
      <c r="H765" s="1">
        <f t="shared" si="72"/>
        <v>1.305395471124982</v>
      </c>
      <c r="J765" s="1">
        <f t="shared" si="68"/>
        <v>3.4583176865850707E-4</v>
      </c>
      <c r="K765" s="1">
        <f t="shared" si="69"/>
        <v>2.0294608716832832</v>
      </c>
    </row>
    <row r="766" spans="1:15" ht="16" customHeight="1" x14ac:dyDescent="0.35">
      <c r="A766" s="23">
        <v>39658</v>
      </c>
      <c r="B766" s="18">
        <v>1263.2</v>
      </c>
      <c r="C766" s="1">
        <f t="shared" si="66"/>
        <v>2.3356043973849137E-2</v>
      </c>
      <c r="D766" s="1">
        <f t="shared" si="70"/>
        <v>1.8527533136281004E-4</v>
      </c>
      <c r="E766" s="1">
        <f t="shared" si="71"/>
        <v>5.6493749453673665</v>
      </c>
      <c r="F766" s="1">
        <v>763</v>
      </c>
      <c r="H766" s="1">
        <f t="shared" si="72"/>
        <v>1.3611588127871415</v>
      </c>
      <c r="J766" s="1">
        <f t="shared" si="68"/>
        <v>5.455047901083746E-4</v>
      </c>
      <c r="K766" s="1">
        <f t="shared" si="69"/>
        <v>2.9442926162693279</v>
      </c>
    </row>
    <row r="767" spans="1:15" ht="16" customHeight="1" x14ac:dyDescent="0.35">
      <c r="A767" s="23">
        <v>39659</v>
      </c>
      <c r="B767" s="18">
        <v>1284.26</v>
      </c>
      <c r="C767" s="1">
        <f t="shared" si="66"/>
        <v>1.6671944268524339E-2</v>
      </c>
      <c r="D767" s="1">
        <f t="shared" si="70"/>
        <v>2.1545950765129799E-4</v>
      </c>
      <c r="E767" s="1">
        <f t="shared" si="71"/>
        <v>7.1526866937610638</v>
      </c>
      <c r="F767" s="1">
        <v>764</v>
      </c>
      <c r="H767" s="1">
        <f t="shared" si="72"/>
        <v>1.4678539016240615</v>
      </c>
      <c r="J767" s="1">
        <f t="shared" si="68"/>
        <v>2.7795372569278158E-4</v>
      </c>
      <c r="K767" s="1">
        <f t="shared" si="69"/>
        <v>1.2900508718446759</v>
      </c>
    </row>
    <row r="768" spans="1:15" ht="16" customHeight="1" x14ac:dyDescent="0.35">
      <c r="A768" s="23">
        <v>39660</v>
      </c>
      <c r="B768" s="18">
        <v>1267.3800000000001</v>
      </c>
      <c r="C768" s="1">
        <f t="shared" si="66"/>
        <v>-1.3143755937271177E-2</v>
      </c>
      <c r="D768" s="1">
        <f t="shared" si="70"/>
        <v>2.2061903271519305E-4</v>
      </c>
      <c r="E768" s="1">
        <f t="shared" si="71"/>
        <v>7.6360114536744543</v>
      </c>
      <c r="F768" s="1">
        <v>765</v>
      </c>
      <c r="H768" s="1">
        <f t="shared" si="72"/>
        <v>1.4853249904152055</v>
      </c>
      <c r="J768" s="1">
        <f t="shared" si="68"/>
        <v>1.7275832013855132E-4</v>
      </c>
      <c r="K768" s="1">
        <f t="shared" si="69"/>
        <v>0.78306172415130082</v>
      </c>
    </row>
    <row r="769" spans="1:11" ht="16" customHeight="1" x14ac:dyDescent="0.35">
      <c r="A769" s="23">
        <v>39661</v>
      </c>
      <c r="B769" s="18">
        <v>1260.31</v>
      </c>
      <c r="C769" s="1">
        <f t="shared" si="66"/>
        <v>-5.5784374063028953E-3</v>
      </c>
      <c r="D769" s="1">
        <f t="shared" si="70"/>
        <v>2.1654235728367873E-4</v>
      </c>
      <c r="E769" s="1">
        <f t="shared" si="71"/>
        <v>8.2940159461444569</v>
      </c>
      <c r="F769" s="1">
        <v>766</v>
      </c>
      <c r="H769" s="1">
        <f t="shared" si="72"/>
        <v>1.4715378258260259</v>
      </c>
      <c r="J769" s="1">
        <f t="shared" si="68"/>
        <v>3.1118963896039377E-5</v>
      </c>
      <c r="K769" s="1">
        <f t="shared" si="69"/>
        <v>0.14370843786129264</v>
      </c>
    </row>
    <row r="770" spans="1:11" ht="16" customHeight="1" x14ac:dyDescent="0.35">
      <c r="A770" s="23">
        <v>39664</v>
      </c>
      <c r="B770" s="18">
        <v>1249.01</v>
      </c>
      <c r="C770" s="1">
        <f t="shared" si="66"/>
        <v>-8.9660480358006792E-3</v>
      </c>
      <c r="D770" s="1">
        <f t="shared" si="70"/>
        <v>2.0102053405397083E-4</v>
      </c>
      <c r="E770" s="1">
        <f t="shared" si="71"/>
        <v>8.1121940149669207</v>
      </c>
      <c r="F770" s="1">
        <v>767</v>
      </c>
      <c r="H770" s="1">
        <f t="shared" si="72"/>
        <v>1.4178171040510508</v>
      </c>
      <c r="J770" s="1">
        <f t="shared" si="68"/>
        <v>8.0390017380285221E-5</v>
      </c>
      <c r="K770" s="1">
        <f t="shared" si="69"/>
        <v>0.39990948068370852</v>
      </c>
    </row>
    <row r="771" spans="1:11" ht="16" customHeight="1" x14ac:dyDescent="0.35">
      <c r="A771" s="23">
        <v>39665</v>
      </c>
      <c r="B771" s="18">
        <v>1284.8800000000001</v>
      </c>
      <c r="C771" s="1">
        <f t="shared" si="66"/>
        <v>2.8718745246235113E-2</v>
      </c>
      <c r="D771" s="1">
        <f t="shared" si="70"/>
        <v>1.9100267416423373E-4</v>
      </c>
      <c r="E771" s="1">
        <f t="shared" si="71"/>
        <v>4.2451352692498299</v>
      </c>
      <c r="F771" s="1">
        <v>768</v>
      </c>
      <c r="H771" s="1">
        <f t="shared" si="72"/>
        <v>1.3820371708613113</v>
      </c>
      <c r="J771" s="1">
        <f t="shared" si="68"/>
        <v>8.2476632851815192E-4</v>
      </c>
      <c r="K771" s="1">
        <f t="shared" si="69"/>
        <v>4.3180878599059627</v>
      </c>
    </row>
    <row r="772" spans="1:11" ht="16" customHeight="1" x14ac:dyDescent="0.35">
      <c r="A772" s="23">
        <v>39666</v>
      </c>
      <c r="B772" s="18">
        <v>1289.19</v>
      </c>
      <c r="C772" s="1">
        <f t="shared" ref="C772:C835" si="73">(B772-B771)/B771</f>
        <v>3.3543988543676801E-3</v>
      </c>
      <c r="D772" s="1">
        <f t="shared" si="70"/>
        <v>2.4396020457629594E-4</v>
      </c>
      <c r="E772" s="1">
        <f t="shared" si="71"/>
        <v>8.2723831996421193</v>
      </c>
      <c r="F772" s="1">
        <v>769</v>
      </c>
      <c r="H772" s="1">
        <f t="shared" si="72"/>
        <v>1.5619225479398648</v>
      </c>
      <c r="J772" s="1">
        <f t="shared" si="68"/>
        <v>1.1251991674183205E-5</v>
      </c>
      <c r="K772" s="1">
        <f t="shared" si="69"/>
        <v>4.6122242329339681E-2</v>
      </c>
    </row>
    <row r="773" spans="1:11" ht="16" customHeight="1" x14ac:dyDescent="0.35">
      <c r="A773" s="23">
        <v>39667</v>
      </c>
      <c r="B773" s="18">
        <v>1266.07</v>
      </c>
      <c r="C773" s="1">
        <f t="shared" si="73"/>
        <v>-1.7933741341462559E-2</v>
      </c>
      <c r="D773" s="1">
        <f t="shared" si="70"/>
        <v>2.2431722282685519E-4</v>
      </c>
      <c r="E773" s="1">
        <f t="shared" si="71"/>
        <v>6.9686803424165147</v>
      </c>
      <c r="F773" s="1">
        <v>770</v>
      </c>
      <c r="H773" s="1">
        <f t="shared" si="72"/>
        <v>1.4977223468549008</v>
      </c>
      <c r="J773" s="1">
        <f t="shared" ref="J773:J836" si="74">C773*C773</f>
        <v>3.2161907850248331E-4</v>
      </c>
      <c r="K773" s="1">
        <f t="shared" ref="K773:K836" si="75">J773/D773</f>
        <v>1.4337689921862709</v>
      </c>
    </row>
    <row r="774" spans="1:11" ht="16" customHeight="1" x14ac:dyDescent="0.35">
      <c r="A774" s="23">
        <v>39668</v>
      </c>
      <c r="B774" s="18">
        <v>1296.32</v>
      </c>
      <c r="C774" s="1">
        <f t="shared" si="73"/>
        <v>2.3892833729572616E-2</v>
      </c>
      <c r="D774" s="1">
        <f t="shared" ref="D774:D837" si="76">C$1283+C$1284*D773+C$1285*C773*C773</f>
        <v>2.3232192119558708E-4</v>
      </c>
      <c r="E774" s="1">
        <f t="shared" ref="E774:E837" si="77">-LN(D774)-C774*C774/D774</f>
        <v>5.9101603910464195</v>
      </c>
      <c r="F774" s="1">
        <v>771</v>
      </c>
      <c r="H774" s="1">
        <f t="shared" si="72"/>
        <v>1.5242110129361588</v>
      </c>
      <c r="J774" s="1">
        <f t="shared" si="74"/>
        <v>5.7086750362900294E-4</v>
      </c>
      <c r="K774" s="1">
        <f t="shared" si="75"/>
        <v>2.4572261657065124</v>
      </c>
    </row>
    <row r="775" spans="1:11" ht="16" customHeight="1" x14ac:dyDescent="0.35">
      <c r="A775" s="23">
        <v>39671</v>
      </c>
      <c r="B775" s="18">
        <v>1305.32</v>
      </c>
      <c r="C775" s="1">
        <f t="shared" si="73"/>
        <v>6.9427301900765251E-3</v>
      </c>
      <c r="D775" s="1">
        <f t="shared" si="76"/>
        <v>2.6039242651617196E-4</v>
      </c>
      <c r="E775" s="1">
        <f t="shared" si="77"/>
        <v>8.0682097319869968</v>
      </c>
      <c r="F775" s="1">
        <v>772</v>
      </c>
      <c r="H775" s="1">
        <f t="shared" si="72"/>
        <v>1.6136679538125926</v>
      </c>
      <c r="J775" s="1">
        <f t="shared" si="74"/>
        <v>4.8201502492200025E-5</v>
      </c>
      <c r="K775" s="1">
        <f t="shared" si="75"/>
        <v>0.18511100010509107</v>
      </c>
    </row>
    <row r="776" spans="1:11" ht="16" customHeight="1" x14ac:dyDescent="0.35">
      <c r="A776" s="23">
        <v>39672</v>
      </c>
      <c r="B776" s="18">
        <v>1289.5899999999999</v>
      </c>
      <c r="C776" s="1">
        <f t="shared" si="73"/>
        <v>-1.2050684889529019E-2</v>
      </c>
      <c r="D776" s="1">
        <f t="shared" si="76"/>
        <v>2.4235374755848479E-4</v>
      </c>
      <c r="E776" s="1">
        <f t="shared" si="77"/>
        <v>7.7259094884342643</v>
      </c>
      <c r="F776" s="1">
        <v>773</v>
      </c>
      <c r="H776" s="1">
        <f t="shared" si="72"/>
        <v>1.5567714911266997</v>
      </c>
      <c r="J776" s="1">
        <f t="shared" si="74"/>
        <v>1.4521900630672303E-4</v>
      </c>
      <c r="K776" s="1">
        <f t="shared" si="75"/>
        <v>0.59920264394376155</v>
      </c>
    </row>
    <row r="777" spans="1:11" ht="16" customHeight="1" x14ac:dyDescent="0.35">
      <c r="A777" s="23">
        <v>39673</v>
      </c>
      <c r="B777" s="18">
        <v>1285.83</v>
      </c>
      <c r="C777" s="1">
        <f t="shared" si="73"/>
        <v>-2.9156553633325252E-3</v>
      </c>
      <c r="D777" s="1">
        <f t="shared" si="76"/>
        <v>2.3402692277800258E-4</v>
      </c>
      <c r="E777" s="1">
        <f t="shared" si="77"/>
        <v>8.3237493167302983</v>
      </c>
      <c r="F777" s="1">
        <v>774</v>
      </c>
      <c r="H777" s="1">
        <f t="shared" si="72"/>
        <v>1.5297938513996014</v>
      </c>
      <c r="J777" s="1">
        <f t="shared" si="74"/>
        <v>8.5010461977297191E-6</v>
      </c>
      <c r="K777" s="1">
        <f t="shared" si="75"/>
        <v>3.6325077887700091E-2</v>
      </c>
    </row>
    <row r="778" spans="1:11" ht="16" customHeight="1" x14ac:dyDescent="0.35">
      <c r="A778" s="23">
        <v>39674</v>
      </c>
      <c r="B778" s="18">
        <v>1292.93</v>
      </c>
      <c r="C778" s="1">
        <f t="shared" si="73"/>
        <v>5.5217252669483036E-3</v>
      </c>
      <c r="D778" s="1">
        <f t="shared" si="76"/>
        <v>2.1504737335028171E-4</v>
      </c>
      <c r="E778" s="1">
        <f t="shared" si="77"/>
        <v>8.3028720579547119</v>
      </c>
      <c r="F778" s="1">
        <v>775</v>
      </c>
      <c r="H778" s="1">
        <f t="shared" si="72"/>
        <v>1.4664493627475914</v>
      </c>
      <c r="J778" s="1">
        <f t="shared" si="74"/>
        <v>3.0489449923655314E-5</v>
      </c>
      <c r="K778" s="1">
        <f t="shared" si="75"/>
        <v>0.14178015498934887</v>
      </c>
    </row>
    <row r="779" spans="1:11" ht="16" customHeight="1" x14ac:dyDescent="0.35">
      <c r="A779" s="23">
        <v>39675</v>
      </c>
      <c r="B779" s="18">
        <v>1298.2</v>
      </c>
      <c r="C779" s="1">
        <f t="shared" si="73"/>
        <v>4.07601339593016E-3</v>
      </c>
      <c r="D779" s="1">
        <f t="shared" si="76"/>
        <v>1.9960742825832624E-4</v>
      </c>
      <c r="E779" s="1">
        <f t="shared" si="77"/>
        <v>8.4359251788105247</v>
      </c>
      <c r="F779" s="1">
        <v>776</v>
      </c>
      <c r="H779" s="1">
        <f t="shared" si="72"/>
        <v>1.4128249299128546</v>
      </c>
      <c r="J779" s="1">
        <f t="shared" si="74"/>
        <v>1.6613885203802117E-5</v>
      </c>
      <c r="K779" s="1">
        <f t="shared" si="75"/>
        <v>8.3232800245794963E-2</v>
      </c>
    </row>
    <row r="780" spans="1:11" ht="16" customHeight="1" x14ac:dyDescent="0.35">
      <c r="A780" s="23">
        <v>39678</v>
      </c>
      <c r="B780" s="18">
        <v>1278.5999999999999</v>
      </c>
      <c r="C780" s="1">
        <f t="shared" si="73"/>
        <v>-1.5097827761516049E-2</v>
      </c>
      <c r="D780" s="1">
        <f t="shared" si="76"/>
        <v>1.8439817101544956E-4</v>
      </c>
      <c r="E780" s="1">
        <f t="shared" si="77"/>
        <v>7.3622598898568192</v>
      </c>
      <c r="F780" s="1">
        <v>777</v>
      </c>
      <c r="H780" s="1">
        <f t="shared" si="72"/>
        <v>1.3579328813142775</v>
      </c>
      <c r="J780" s="1">
        <f t="shared" si="74"/>
        <v>2.2794440311640473E-4</v>
      </c>
      <c r="K780" s="1">
        <f t="shared" si="75"/>
        <v>1.2361532756054652</v>
      </c>
    </row>
    <row r="781" spans="1:11" ht="16" customHeight="1" x14ac:dyDescent="0.35">
      <c r="A781" s="23">
        <v>39679</v>
      </c>
      <c r="B781" s="18">
        <v>1266.69</v>
      </c>
      <c r="C781" s="1">
        <f t="shared" si="73"/>
        <v>-9.3148756452368642E-3</v>
      </c>
      <c r="D781" s="1">
        <f t="shared" si="76"/>
        <v>1.881792279858588E-4</v>
      </c>
      <c r="E781" s="1">
        <f t="shared" si="77"/>
        <v>8.1170291734181355</v>
      </c>
      <c r="F781" s="1">
        <v>778</v>
      </c>
      <c r="H781" s="1">
        <f t="shared" si="72"/>
        <v>1.3717843415998698</v>
      </c>
      <c r="J781" s="1">
        <f t="shared" si="74"/>
        <v>8.6766908286226886E-5</v>
      </c>
      <c r="K781" s="1">
        <f t="shared" si="75"/>
        <v>0.46108653550617817</v>
      </c>
    </row>
    <row r="782" spans="1:11" ht="16" customHeight="1" x14ac:dyDescent="0.35">
      <c r="A782" s="23">
        <v>39680</v>
      </c>
      <c r="B782" s="18">
        <v>1274.54</v>
      </c>
      <c r="C782" s="1">
        <f t="shared" si="73"/>
        <v>6.1972542611056442E-3</v>
      </c>
      <c r="D782" s="1">
        <f t="shared" si="76"/>
        <v>1.798473715824038E-4</v>
      </c>
      <c r="E782" s="1">
        <f t="shared" si="77"/>
        <v>8.4098544813336158</v>
      </c>
      <c r="F782" s="1">
        <v>779</v>
      </c>
      <c r="H782" s="1">
        <f t="shared" si="72"/>
        <v>1.3410718533412138</v>
      </c>
      <c r="J782" s="1">
        <f t="shared" si="74"/>
        <v>3.8405960376792065E-5</v>
      </c>
      <c r="K782" s="1">
        <f t="shared" si="75"/>
        <v>0.21354752109454619</v>
      </c>
    </row>
    <row r="783" spans="1:11" ht="16" customHeight="1" x14ac:dyDescent="0.35">
      <c r="A783" s="23">
        <v>39681</v>
      </c>
      <c r="B783" s="18">
        <v>1277.72</v>
      </c>
      <c r="C783" s="1">
        <f t="shared" si="73"/>
        <v>2.4950178103473127E-3</v>
      </c>
      <c r="D783" s="1">
        <f t="shared" si="76"/>
        <v>1.6823150124683546E-4</v>
      </c>
      <c r="E783" s="1">
        <f t="shared" si="77"/>
        <v>8.6531662841323236</v>
      </c>
      <c r="F783" s="1">
        <v>780</v>
      </c>
      <c r="H783" s="1">
        <f t="shared" si="72"/>
        <v>1.2970408676939806</v>
      </c>
      <c r="J783" s="1">
        <f t="shared" si="74"/>
        <v>6.2251138739502987E-6</v>
      </c>
      <c r="K783" s="1">
        <f t="shared" si="75"/>
        <v>3.7003259364704721E-2</v>
      </c>
    </row>
    <row r="784" spans="1:11" ht="16" customHeight="1" x14ac:dyDescent="0.35">
      <c r="A784" s="23">
        <v>39682</v>
      </c>
      <c r="B784" s="18">
        <v>1292.2</v>
      </c>
      <c r="C784" s="1">
        <f t="shared" si="73"/>
        <v>1.13326863475566E-2</v>
      </c>
      <c r="D784" s="1">
        <f t="shared" si="76"/>
        <v>1.5497608516453366E-4</v>
      </c>
      <c r="E784" s="1">
        <f t="shared" si="77"/>
        <v>7.9435326567538223</v>
      </c>
      <c r="F784" s="1">
        <v>781</v>
      </c>
      <c r="H784" s="1">
        <f t="shared" si="72"/>
        <v>1.2448939118034663</v>
      </c>
      <c r="J784" s="1">
        <f t="shared" si="74"/>
        <v>1.2842977985209574E-4</v>
      </c>
      <c r="K784" s="1">
        <f t="shared" si="75"/>
        <v>0.82870708545609173</v>
      </c>
    </row>
    <row r="785" spans="1:11" ht="16" customHeight="1" x14ac:dyDescent="0.35">
      <c r="A785" s="23">
        <v>39685</v>
      </c>
      <c r="B785" s="18">
        <v>1266.8399999999999</v>
      </c>
      <c r="C785" s="1">
        <f t="shared" si="73"/>
        <v>-1.9625444977557752E-2</v>
      </c>
      <c r="D785" s="1">
        <f t="shared" si="76"/>
        <v>1.5310299161339392E-4</v>
      </c>
      <c r="E785" s="1">
        <f t="shared" si="77"/>
        <v>6.2687199985391908</v>
      </c>
      <c r="F785" s="1">
        <v>782</v>
      </c>
      <c r="H785" s="1">
        <f t="shared" si="72"/>
        <v>1.2373479365699607</v>
      </c>
      <c r="J785" s="1">
        <f t="shared" si="74"/>
        <v>3.851580905671468E-4</v>
      </c>
      <c r="K785" s="1">
        <f t="shared" si="75"/>
        <v>2.515679716695046</v>
      </c>
    </row>
    <row r="786" spans="1:11" ht="16" customHeight="1" x14ac:dyDescent="0.35">
      <c r="A786" s="23">
        <v>39686</v>
      </c>
      <c r="B786" s="18">
        <v>1271.51</v>
      </c>
      <c r="C786" s="1">
        <f t="shared" si="73"/>
        <v>3.6863376590572394E-3</v>
      </c>
      <c r="D786" s="1">
        <f t="shared" si="76"/>
        <v>1.7280731807064545E-4</v>
      </c>
      <c r="E786" s="1">
        <f t="shared" si="77"/>
        <v>8.5846961426845017</v>
      </c>
      <c r="F786" s="1">
        <v>783</v>
      </c>
      <c r="H786" s="1">
        <f t="shared" si="72"/>
        <v>1.3145619729424911</v>
      </c>
      <c r="J786" s="1">
        <f t="shared" si="74"/>
        <v>1.3589085336583608E-5</v>
      </c>
      <c r="K786" s="1">
        <f t="shared" si="75"/>
        <v>7.8637209860685689E-2</v>
      </c>
    </row>
    <row r="787" spans="1:11" ht="16" customHeight="1" x14ac:dyDescent="0.35">
      <c r="A787" s="23">
        <v>39687</v>
      </c>
      <c r="B787" s="18">
        <v>1281.6600000000001</v>
      </c>
      <c r="C787" s="1">
        <f t="shared" si="73"/>
        <v>7.9826348200172162E-3</v>
      </c>
      <c r="D787" s="1">
        <f t="shared" si="76"/>
        <v>1.5975470673354597E-4</v>
      </c>
      <c r="E787" s="1">
        <f t="shared" si="77"/>
        <v>8.3429941240069194</v>
      </c>
      <c r="F787" s="1">
        <v>784</v>
      </c>
      <c r="H787" s="1">
        <f t="shared" si="72"/>
        <v>1.2639410853894495</v>
      </c>
      <c r="J787" s="1">
        <f t="shared" si="74"/>
        <v>6.3722458669751293E-5</v>
      </c>
      <c r="K787" s="1">
        <f t="shared" si="75"/>
        <v>0.39887687801295046</v>
      </c>
    </row>
    <row r="788" spans="1:11" ht="16" customHeight="1" x14ac:dyDescent="0.35">
      <c r="A788" s="23">
        <v>39688</v>
      </c>
      <c r="B788" s="18">
        <v>1300.68</v>
      </c>
      <c r="C788" s="1">
        <f t="shared" si="73"/>
        <v>1.4840129207434093E-2</v>
      </c>
      <c r="D788" s="1">
        <f t="shared" si="76"/>
        <v>1.5205602763027767E-4</v>
      </c>
      <c r="E788" s="1">
        <f t="shared" si="77"/>
        <v>7.3429175047615649</v>
      </c>
      <c r="F788" s="1">
        <v>785</v>
      </c>
      <c r="H788" s="1">
        <f t="shared" si="72"/>
        <v>1.233110001704137</v>
      </c>
      <c r="J788" s="1">
        <f t="shared" si="74"/>
        <v>2.2022943489333845E-4</v>
      </c>
      <c r="K788" s="1">
        <f t="shared" si="75"/>
        <v>1.4483439974429924</v>
      </c>
    </row>
    <row r="789" spans="1:11" ht="16" customHeight="1" x14ac:dyDescent="0.35">
      <c r="A789" s="23">
        <v>39689</v>
      </c>
      <c r="B789" s="18">
        <v>1282.83</v>
      </c>
      <c r="C789" s="1">
        <f t="shared" si="73"/>
        <v>-1.3723590737152978E-2</v>
      </c>
      <c r="D789" s="1">
        <f t="shared" si="76"/>
        <v>1.5810074624331751E-4</v>
      </c>
      <c r="E789" s="1">
        <f t="shared" si="77"/>
        <v>7.5610317068369461</v>
      </c>
      <c r="F789" s="1">
        <v>786</v>
      </c>
      <c r="H789" s="1">
        <f t="shared" si="72"/>
        <v>1.2573811921741056</v>
      </c>
      <c r="J789" s="1">
        <f t="shared" si="74"/>
        <v>1.8833694272087103E-4</v>
      </c>
      <c r="K789" s="1">
        <f t="shared" si="75"/>
        <v>1.1912463868514569</v>
      </c>
    </row>
    <row r="790" spans="1:11" ht="16" customHeight="1" x14ac:dyDescent="0.35">
      <c r="A790" s="23">
        <v>39693</v>
      </c>
      <c r="B790" s="18">
        <v>1277.58</v>
      </c>
      <c r="C790" s="1">
        <f t="shared" si="73"/>
        <v>-4.0925142068707473E-3</v>
      </c>
      <c r="D790" s="1">
        <f t="shared" si="76"/>
        <v>1.6094256866690086E-4</v>
      </c>
      <c r="E790" s="1">
        <f t="shared" si="77"/>
        <v>8.6303968289305075</v>
      </c>
      <c r="F790" s="1">
        <v>787</v>
      </c>
      <c r="H790" s="1">
        <f t="shared" si="72"/>
        <v>1.2686314227028308</v>
      </c>
      <c r="J790" s="1">
        <f t="shared" si="74"/>
        <v>1.6748672533438902E-5</v>
      </c>
      <c r="K790" s="1">
        <f t="shared" si="75"/>
        <v>0.10406614404237106</v>
      </c>
    </row>
    <row r="791" spans="1:11" ht="16" customHeight="1" x14ac:dyDescent="0.35">
      <c r="A791" s="23">
        <v>39694</v>
      </c>
      <c r="B791" s="18">
        <v>1274.98</v>
      </c>
      <c r="C791" s="1">
        <f t="shared" si="73"/>
        <v>-2.0350976064120517E-3</v>
      </c>
      <c r="D791" s="1">
        <f t="shared" si="76"/>
        <v>1.492198873679924E-4</v>
      </c>
      <c r="E791" s="1">
        <f t="shared" si="77"/>
        <v>8.78233442292135</v>
      </c>
      <c r="F791" s="1">
        <v>788</v>
      </c>
      <c r="H791" s="1">
        <f t="shared" si="72"/>
        <v>1.2215559232715971</v>
      </c>
      <c r="J791" s="1">
        <f t="shared" si="74"/>
        <v>4.1416222676240624E-6</v>
      </c>
      <c r="K791" s="1">
        <f t="shared" si="75"/>
        <v>2.7755162804877165E-2</v>
      </c>
    </row>
    <row r="792" spans="1:11" ht="16" customHeight="1" x14ac:dyDescent="0.35">
      <c r="A792" s="23">
        <v>39695</v>
      </c>
      <c r="B792" s="18">
        <v>1236.83</v>
      </c>
      <c r="C792" s="1">
        <f t="shared" si="73"/>
        <v>-2.9922037992752899E-2</v>
      </c>
      <c r="D792" s="1">
        <f t="shared" si="76"/>
        <v>1.3749955678331329E-4</v>
      </c>
      <c r="E792" s="1">
        <f t="shared" si="77"/>
        <v>2.38038991047378</v>
      </c>
      <c r="F792" s="1">
        <v>789</v>
      </c>
      <c r="H792" s="1">
        <f t="shared" si="72"/>
        <v>1.1726020500720322</v>
      </c>
      <c r="J792" s="1">
        <f t="shared" si="74"/>
        <v>8.9532835763974793E-4</v>
      </c>
      <c r="K792" s="1">
        <f t="shared" si="75"/>
        <v>6.5114999537831482</v>
      </c>
    </row>
    <row r="793" spans="1:11" ht="16" customHeight="1" x14ac:dyDescent="0.35">
      <c r="A793" s="23">
        <v>39696</v>
      </c>
      <c r="B793" s="18">
        <v>1242.31</v>
      </c>
      <c r="C793" s="1">
        <f t="shared" si="73"/>
        <v>4.4306816619907492E-3</v>
      </c>
      <c r="D793" s="1">
        <f t="shared" si="76"/>
        <v>2.0115043975352118E-4</v>
      </c>
      <c r="E793" s="1">
        <f t="shared" si="77"/>
        <v>8.4138641496210056</v>
      </c>
      <c r="F793" s="1">
        <v>790</v>
      </c>
      <c r="H793" s="1">
        <f t="shared" si="72"/>
        <v>1.4182751487406144</v>
      </c>
      <c r="J793" s="1">
        <f t="shared" si="74"/>
        <v>1.9630939989901109E-5</v>
      </c>
      <c r="K793" s="1">
        <f t="shared" si="75"/>
        <v>9.7593323752887623E-2</v>
      </c>
    </row>
    <row r="794" spans="1:11" ht="16" customHeight="1" x14ac:dyDescent="0.35">
      <c r="A794" s="23">
        <v>39699</v>
      </c>
      <c r="B794" s="18">
        <v>1267.79</v>
      </c>
      <c r="C794" s="1">
        <f t="shared" si="73"/>
        <v>2.0510178618863263E-2</v>
      </c>
      <c r="D794" s="1">
        <f t="shared" si="76"/>
        <v>1.8605408903063858E-4</v>
      </c>
      <c r="E794" s="1">
        <f t="shared" si="77"/>
        <v>6.3284777923186981</v>
      </c>
      <c r="F794" s="1">
        <v>791</v>
      </c>
      <c r="H794" s="1">
        <f t="shared" si="72"/>
        <v>1.3640164552916456</v>
      </c>
      <c r="J794" s="1">
        <f t="shared" si="74"/>
        <v>4.2066742697767577E-4</v>
      </c>
      <c r="K794" s="1">
        <f t="shared" si="75"/>
        <v>2.2609953329668668</v>
      </c>
    </row>
    <row r="795" spans="1:11" ht="16" customHeight="1" x14ac:dyDescent="0.35">
      <c r="A795" s="23">
        <v>39700</v>
      </c>
      <c r="B795" s="18">
        <v>1224.51</v>
      </c>
      <c r="C795" s="1">
        <f t="shared" si="73"/>
        <v>-3.4138145907445218E-2</v>
      </c>
      <c r="D795" s="1">
        <f t="shared" si="76"/>
        <v>2.057578438418203E-4</v>
      </c>
      <c r="E795" s="1">
        <f t="shared" si="77"/>
        <v>2.8248077845154596</v>
      </c>
      <c r="F795" s="1">
        <v>792</v>
      </c>
      <c r="H795" s="1">
        <f t="shared" si="72"/>
        <v>1.4344261704312995</v>
      </c>
      <c r="J795" s="1">
        <f t="shared" si="74"/>
        <v>1.1654130059980186E-3</v>
      </c>
      <c r="K795" s="1">
        <f t="shared" si="75"/>
        <v>5.6640028114502838</v>
      </c>
    </row>
    <row r="796" spans="1:11" ht="16" customHeight="1" x14ac:dyDescent="0.35">
      <c r="A796" s="23">
        <v>39701</v>
      </c>
      <c r="B796" s="18">
        <v>1232.04</v>
      </c>
      <c r="C796" s="1">
        <f t="shared" si="73"/>
        <v>6.1493985349241513E-3</v>
      </c>
      <c r="D796" s="1">
        <f t="shared" si="76"/>
        <v>2.8579629794396632E-4</v>
      </c>
      <c r="E796" s="1">
        <f t="shared" si="77"/>
        <v>8.0279163677015042</v>
      </c>
      <c r="F796" s="1">
        <v>793</v>
      </c>
      <c r="H796" s="1">
        <f t="shared" si="72"/>
        <v>1.6905510874977021</v>
      </c>
      <c r="J796" s="1">
        <f t="shared" si="74"/>
        <v>3.7815102341327297E-5</v>
      </c>
      <c r="K796" s="1">
        <f t="shared" si="75"/>
        <v>0.13231487816102289</v>
      </c>
    </row>
    <row r="797" spans="1:11" ht="16" customHeight="1" x14ac:dyDescent="0.35">
      <c r="A797" s="23">
        <v>39702</v>
      </c>
      <c r="B797" s="18">
        <v>1249.05</v>
      </c>
      <c r="C797" s="1">
        <f t="shared" si="73"/>
        <v>1.3806369923054439E-2</v>
      </c>
      <c r="D797" s="1">
        <f t="shared" si="76"/>
        <v>2.6460808666160985E-4</v>
      </c>
      <c r="E797" s="1">
        <f t="shared" si="77"/>
        <v>7.5168902798356552</v>
      </c>
      <c r="F797" s="1">
        <v>794</v>
      </c>
      <c r="H797" s="1">
        <f t="shared" si="72"/>
        <v>1.6266778619677895</v>
      </c>
      <c r="J797" s="1">
        <f t="shared" si="74"/>
        <v>1.9061585045222223E-4</v>
      </c>
      <c r="K797" s="1">
        <f t="shared" si="75"/>
        <v>0.72037046507950642</v>
      </c>
    </row>
    <row r="798" spans="1:11" ht="16" customHeight="1" x14ac:dyDescent="0.35">
      <c r="A798" s="23">
        <v>39703</v>
      </c>
      <c r="B798" s="18">
        <v>1251.7</v>
      </c>
      <c r="C798" s="1">
        <f t="shared" si="73"/>
        <v>2.1216124254434098E-3</v>
      </c>
      <c r="D798" s="1">
        <f t="shared" si="76"/>
        <v>2.5806669108520278E-4</v>
      </c>
      <c r="E798" s="1">
        <f t="shared" si="77"/>
        <v>8.2448503586447952</v>
      </c>
      <c r="F798" s="1">
        <v>795</v>
      </c>
      <c r="H798" s="1">
        <f t="shared" si="72"/>
        <v>1.6064454272872226</v>
      </c>
      <c r="J798" s="1">
        <f t="shared" si="74"/>
        <v>4.5012392837958684E-6</v>
      </c>
      <c r="K798" s="1">
        <f t="shared" si="75"/>
        <v>1.7442155223006864E-2</v>
      </c>
    </row>
    <row r="799" spans="1:11" ht="16" customHeight="1" x14ac:dyDescent="0.35">
      <c r="A799" s="23">
        <v>39706</v>
      </c>
      <c r="B799" s="18">
        <v>1192.7</v>
      </c>
      <c r="C799" s="1">
        <f t="shared" si="73"/>
        <v>-4.7135895182551728E-2</v>
      </c>
      <c r="D799" s="1">
        <f t="shared" si="76"/>
        <v>2.3659280989285001E-4</v>
      </c>
      <c r="E799" s="1">
        <f t="shared" si="77"/>
        <v>-1.0416167131352214</v>
      </c>
      <c r="F799" s="1">
        <v>796</v>
      </c>
      <c r="H799" s="1">
        <f t="shared" si="72"/>
        <v>1.5381573713142944</v>
      </c>
      <c r="J799" s="1">
        <f t="shared" si="74"/>
        <v>2.2217926146605033E-3</v>
      </c>
      <c r="K799" s="1">
        <f t="shared" si="75"/>
        <v>9.3907867093117741</v>
      </c>
    </row>
    <row r="800" spans="1:11" ht="16" customHeight="1" x14ac:dyDescent="0.35">
      <c r="A800" s="23">
        <v>39707</v>
      </c>
      <c r="B800" s="18">
        <v>1213.5999999999999</v>
      </c>
      <c r="C800" s="1">
        <f t="shared" si="73"/>
        <v>1.7523266538106701E-2</v>
      </c>
      <c r="D800" s="1">
        <f t="shared" si="76"/>
        <v>4.0195320170597726E-4</v>
      </c>
      <c r="E800" s="1">
        <f t="shared" si="77"/>
        <v>7.0552429970650428</v>
      </c>
      <c r="F800" s="1">
        <v>797</v>
      </c>
      <c r="H800" s="1">
        <f t="shared" si="72"/>
        <v>2.0048770578416453</v>
      </c>
      <c r="J800" s="1">
        <f t="shared" si="74"/>
        <v>3.0706487016552998E-4</v>
      </c>
      <c r="K800" s="1">
        <f t="shared" si="75"/>
        <v>0.7639318927235299</v>
      </c>
    </row>
    <row r="801" spans="1:11" ht="16" customHeight="1" x14ac:dyDescent="0.35">
      <c r="A801" s="23">
        <v>39708</v>
      </c>
      <c r="B801" s="18">
        <v>1156.3900000000001</v>
      </c>
      <c r="C801" s="1">
        <f t="shared" si="73"/>
        <v>-4.7140738299274731E-2</v>
      </c>
      <c r="D801" s="1">
        <f t="shared" si="76"/>
        <v>3.9277764042248959E-4</v>
      </c>
      <c r="E801" s="1">
        <f t="shared" si="77"/>
        <v>2.1844875967034199</v>
      </c>
      <c r="F801" s="1">
        <v>798</v>
      </c>
      <c r="H801" s="1">
        <f t="shared" si="72"/>
        <v>1.9818618529617285</v>
      </c>
      <c r="J801" s="1">
        <f t="shared" si="74"/>
        <v>2.2222492074007076E-3</v>
      </c>
      <c r="K801" s="1">
        <f t="shared" si="75"/>
        <v>5.6577793099687517</v>
      </c>
    </row>
    <row r="802" spans="1:11" ht="16" customHeight="1" x14ac:dyDescent="0.35">
      <c r="A802" s="23">
        <v>39709</v>
      </c>
      <c r="B802" s="18">
        <v>1206.51</v>
      </c>
      <c r="C802" s="1">
        <f t="shared" si="73"/>
        <v>4.3341779157550553E-2</v>
      </c>
      <c r="D802" s="1">
        <f t="shared" si="76"/>
        <v>5.4413765757472274E-4</v>
      </c>
      <c r="E802" s="1">
        <f t="shared" si="77"/>
        <v>4.0640388301144945</v>
      </c>
      <c r="F802" s="1">
        <v>799</v>
      </c>
      <c r="H802" s="1">
        <f t="shared" si="72"/>
        <v>2.3326758402631147</v>
      </c>
      <c r="J802" s="1">
        <f t="shared" si="74"/>
        <v>1.8785098205418836E-3</v>
      </c>
      <c r="K802" s="1">
        <f t="shared" si="75"/>
        <v>3.4522694659924738</v>
      </c>
    </row>
    <row r="803" spans="1:11" ht="16" customHeight="1" x14ac:dyDescent="0.35">
      <c r="A803" s="23">
        <v>39710</v>
      </c>
      <c r="B803" s="18">
        <v>1255.08</v>
      </c>
      <c r="C803" s="1">
        <f t="shared" si="73"/>
        <v>4.0256607902130891E-2</v>
      </c>
      <c r="D803" s="1">
        <f t="shared" si="76"/>
        <v>6.5322781743884506E-4</v>
      </c>
      <c r="E803" s="1">
        <f t="shared" si="77"/>
        <v>4.852682181128813</v>
      </c>
      <c r="F803" s="1">
        <v>800</v>
      </c>
      <c r="H803" s="1">
        <f t="shared" si="72"/>
        <v>2.5558321882291981</v>
      </c>
      <c r="J803" s="1">
        <f t="shared" si="74"/>
        <v>1.6205944797859073E-3</v>
      </c>
      <c r="K803" s="1">
        <f t="shared" si="75"/>
        <v>2.4809024302423048</v>
      </c>
    </row>
    <row r="804" spans="1:11" ht="16" customHeight="1" x14ac:dyDescent="0.35">
      <c r="A804" s="23">
        <v>39713</v>
      </c>
      <c r="B804" s="18">
        <v>1207.0899999999999</v>
      </c>
      <c r="C804" s="1">
        <f t="shared" si="73"/>
        <v>-3.8236606431462546E-2</v>
      </c>
      <c r="D804" s="1">
        <f t="shared" si="76"/>
        <v>7.3100451548471562E-4</v>
      </c>
      <c r="E804" s="1">
        <f t="shared" si="77"/>
        <v>5.2210511943615323</v>
      </c>
      <c r="F804" s="1">
        <v>801</v>
      </c>
      <c r="H804" s="1">
        <f t="shared" si="72"/>
        <v>2.7037095174680204</v>
      </c>
      <c r="J804" s="1">
        <f t="shared" si="74"/>
        <v>1.4620380713945629E-3</v>
      </c>
      <c r="K804" s="1">
        <f t="shared" si="75"/>
        <v>2.0000397267383669</v>
      </c>
    </row>
    <row r="805" spans="1:11" ht="16" customHeight="1" x14ac:dyDescent="0.35">
      <c r="A805" s="23">
        <v>39714</v>
      </c>
      <c r="B805" s="18">
        <v>1188.22</v>
      </c>
      <c r="C805" s="1">
        <f t="shared" si="73"/>
        <v>-1.5632637168728009E-2</v>
      </c>
      <c r="D805" s="1">
        <f t="shared" si="76"/>
        <v>7.8856804697663581E-4</v>
      </c>
      <c r="E805" s="1">
        <f t="shared" si="77"/>
        <v>6.835389183964713</v>
      </c>
      <c r="F805" s="1">
        <v>802</v>
      </c>
      <c r="H805" s="1">
        <f t="shared" si="72"/>
        <v>2.8081453790297894</v>
      </c>
      <c r="J805" s="1">
        <f t="shared" si="74"/>
        <v>2.4437934484909646E-4</v>
      </c>
      <c r="K805" s="1">
        <f t="shared" si="75"/>
        <v>0.30990267204719379</v>
      </c>
    </row>
    <row r="806" spans="1:11" ht="16" customHeight="1" x14ac:dyDescent="0.35">
      <c r="A806" s="23">
        <v>39715</v>
      </c>
      <c r="B806" s="18">
        <v>1185.8699999999999</v>
      </c>
      <c r="C806" s="1">
        <f t="shared" si="73"/>
        <v>-1.977748228442659E-3</v>
      </c>
      <c r="D806" s="1">
        <f t="shared" si="76"/>
        <v>7.394146970041035E-4</v>
      </c>
      <c r="E806" s="1">
        <f t="shared" si="77"/>
        <v>7.2043616559487482</v>
      </c>
      <c r="F806" s="1">
        <v>803</v>
      </c>
      <c r="H806" s="1">
        <f t="shared" si="72"/>
        <v>2.7192180806329298</v>
      </c>
      <c r="J806" s="1">
        <f t="shared" si="74"/>
        <v>3.9114880551080756E-6</v>
      </c>
      <c r="K806" s="1">
        <f t="shared" si="75"/>
        <v>5.2899787777498939E-3</v>
      </c>
    </row>
    <row r="807" spans="1:11" ht="16" customHeight="1" x14ac:dyDescent="0.35">
      <c r="A807" s="23">
        <v>39716</v>
      </c>
      <c r="B807" s="18">
        <v>1209.18</v>
      </c>
      <c r="C807" s="1">
        <f t="shared" si="73"/>
        <v>1.9656454754737176E-2</v>
      </c>
      <c r="D807" s="1">
        <f t="shared" si="76"/>
        <v>6.7462635616634447E-4</v>
      </c>
      <c r="E807" s="1">
        <f t="shared" si="77"/>
        <v>6.7286253309955013</v>
      </c>
      <c r="F807" s="1">
        <v>804</v>
      </c>
      <c r="H807" s="1">
        <f t="shared" si="72"/>
        <v>2.5973570339218757</v>
      </c>
      <c r="J807" s="1">
        <f t="shared" si="74"/>
        <v>3.863762135250297E-4</v>
      </c>
      <c r="K807" s="1">
        <f t="shared" si="75"/>
        <v>0.57272623577985426</v>
      </c>
    </row>
    <row r="808" spans="1:11" ht="16" customHeight="1" x14ac:dyDescent="0.35">
      <c r="A808" s="23">
        <v>39717</v>
      </c>
      <c r="B808" s="18">
        <v>1213.27</v>
      </c>
      <c r="C808" s="1">
        <f t="shared" si="73"/>
        <v>3.3824575332042526E-3</v>
      </c>
      <c r="D808" s="1">
        <f t="shared" si="76"/>
        <v>6.4755588020168938E-4</v>
      </c>
      <c r="E808" s="1">
        <f t="shared" si="77"/>
        <v>7.324637464061718</v>
      </c>
      <c r="F808" s="1">
        <v>805</v>
      </c>
      <c r="H808" s="1">
        <f t="shared" ref="H808:H871" si="78">SQRT(D808)*100</f>
        <v>2.5447119290829159</v>
      </c>
      <c r="J808" s="1">
        <f t="shared" si="74"/>
        <v>1.1441018963930198E-5</v>
      </c>
      <c r="K808" s="1">
        <f t="shared" si="75"/>
        <v>1.7668002582829995E-2</v>
      </c>
    </row>
    <row r="809" spans="1:11" ht="16" customHeight="1" x14ac:dyDescent="0.35">
      <c r="A809" s="23">
        <v>39720</v>
      </c>
      <c r="B809" s="18">
        <v>1106.42</v>
      </c>
      <c r="C809" s="1">
        <f t="shared" si="73"/>
        <v>-8.806778375794333E-2</v>
      </c>
      <c r="D809" s="1">
        <f t="shared" si="76"/>
        <v>5.9165203996531059E-4</v>
      </c>
      <c r="E809" s="1">
        <f t="shared" si="77"/>
        <v>-5.6763539535125869</v>
      </c>
      <c r="F809" s="1">
        <v>806</v>
      </c>
      <c r="H809" s="1">
        <f t="shared" si="78"/>
        <v>2.4323898535500237</v>
      </c>
      <c r="J809" s="1">
        <f t="shared" si="74"/>
        <v>7.7559345360358667E-3</v>
      </c>
      <c r="K809" s="1">
        <f t="shared" si="75"/>
        <v>13.108945819726419</v>
      </c>
    </row>
    <row r="810" spans="1:11" ht="16" customHeight="1" x14ac:dyDescent="0.35">
      <c r="A810" s="23">
        <v>39721</v>
      </c>
      <c r="B810" s="18">
        <v>1166.3599999999999</v>
      </c>
      <c r="C810" s="1">
        <f t="shared" si="73"/>
        <v>5.4174725691870922E-2</v>
      </c>
      <c r="D810" s="1">
        <f t="shared" si="76"/>
        <v>1.1866010068300355E-3</v>
      </c>
      <c r="E810" s="1">
        <f t="shared" si="77"/>
        <v>4.2632944022200245</v>
      </c>
      <c r="F810" s="1">
        <v>807</v>
      </c>
      <c r="H810" s="1">
        <f t="shared" si="78"/>
        <v>3.4447075446691198</v>
      </c>
      <c r="J810" s="1">
        <f t="shared" si="74"/>
        <v>2.9349009037894593E-3</v>
      </c>
      <c r="K810" s="1">
        <f t="shared" si="75"/>
        <v>2.4733679534201207</v>
      </c>
    </row>
    <row r="811" spans="1:11" ht="16" customHeight="1" x14ac:dyDescent="0.35">
      <c r="A811" s="23">
        <v>39722</v>
      </c>
      <c r="B811" s="18">
        <v>1161.06</v>
      </c>
      <c r="C811" s="1">
        <f t="shared" si="73"/>
        <v>-4.5440515792722269E-3</v>
      </c>
      <c r="D811" s="1">
        <f t="shared" si="76"/>
        <v>1.3260387161681368E-3</v>
      </c>
      <c r="E811" s="1">
        <f t="shared" si="77"/>
        <v>6.6099876952958283</v>
      </c>
      <c r="F811" s="1">
        <v>808</v>
      </c>
      <c r="H811" s="1">
        <f t="shared" si="78"/>
        <v>3.6414814515086253</v>
      </c>
      <c r="J811" s="1">
        <f t="shared" si="74"/>
        <v>2.0648404755086418E-5</v>
      </c>
      <c r="K811" s="1">
        <f t="shared" si="75"/>
        <v>1.5571494635355938E-2</v>
      </c>
    </row>
    <row r="812" spans="1:11" ht="16" customHeight="1" x14ac:dyDescent="0.35">
      <c r="A812" s="23">
        <v>39723</v>
      </c>
      <c r="B812" s="18">
        <v>1114.28</v>
      </c>
      <c r="C812" s="1">
        <f t="shared" si="73"/>
        <v>-4.0290768780252506E-2</v>
      </c>
      <c r="D812" s="1">
        <f t="shared" si="76"/>
        <v>1.2099182349715944E-3</v>
      </c>
      <c r="E812" s="1">
        <f t="shared" si="77"/>
        <v>5.3755035266735103</v>
      </c>
      <c r="F812" s="1">
        <v>809</v>
      </c>
      <c r="H812" s="1">
        <f t="shared" si="78"/>
        <v>3.4783878952347949</v>
      </c>
      <c r="J812" s="1">
        <f t="shared" si="74"/>
        <v>1.62334604890377E-3</v>
      </c>
      <c r="K812" s="1">
        <f t="shared" si="75"/>
        <v>1.3416989693868708</v>
      </c>
    </row>
    <row r="813" spans="1:11" ht="16" customHeight="1" x14ac:dyDescent="0.35">
      <c r="A813" s="23">
        <v>39724</v>
      </c>
      <c r="B813" s="18">
        <v>1099.23</v>
      </c>
      <c r="C813" s="1">
        <f t="shared" si="73"/>
        <v>-1.3506479520407757E-2</v>
      </c>
      <c r="D813" s="1">
        <f t="shared" si="76"/>
        <v>1.237887067159152E-3</v>
      </c>
      <c r="E813" s="1">
        <f t="shared" si="77"/>
        <v>6.5469812923333865</v>
      </c>
      <c r="F813" s="1">
        <v>810</v>
      </c>
      <c r="H813" s="1">
        <f t="shared" si="78"/>
        <v>3.5183619301589086</v>
      </c>
      <c r="J813" s="1">
        <f t="shared" si="74"/>
        <v>1.8242498903519414E-4</v>
      </c>
      <c r="K813" s="1">
        <f t="shared" si="75"/>
        <v>0.14736803855124228</v>
      </c>
    </row>
    <row r="814" spans="1:11" ht="16" customHeight="1" x14ac:dyDescent="0.35">
      <c r="A814" s="23">
        <v>39727</v>
      </c>
      <c r="B814" s="18">
        <v>1056.8900000000001</v>
      </c>
      <c r="C814" s="1">
        <f t="shared" si="73"/>
        <v>-3.8517871601029735E-2</v>
      </c>
      <c r="D814" s="1">
        <f t="shared" si="76"/>
        <v>1.1431808267518444E-3</v>
      </c>
      <c r="E814" s="1">
        <f t="shared" si="77"/>
        <v>5.4761351433740479</v>
      </c>
      <c r="F814" s="1">
        <v>811</v>
      </c>
      <c r="H814" s="1">
        <f t="shared" si="78"/>
        <v>3.3810957199580201</v>
      </c>
      <c r="J814" s="1">
        <f t="shared" si="74"/>
        <v>1.483626432673413E-3</v>
      </c>
      <c r="K814" s="1">
        <f t="shared" si="75"/>
        <v>1.2978055596758802</v>
      </c>
    </row>
    <row r="815" spans="1:11" ht="16" customHeight="1" x14ac:dyDescent="0.35">
      <c r="A815" s="23">
        <v>39728</v>
      </c>
      <c r="B815" s="18">
        <v>996.23</v>
      </c>
      <c r="C815" s="1">
        <f t="shared" si="73"/>
        <v>-5.7394809298981046E-2</v>
      </c>
      <c r="D815" s="1">
        <f t="shared" si="76"/>
        <v>1.165496772514633E-3</v>
      </c>
      <c r="E815" s="1">
        <f t="shared" si="77"/>
        <v>3.9282043880749571</v>
      </c>
      <c r="F815" s="1">
        <v>812</v>
      </c>
      <c r="H815" s="1">
        <f t="shared" si="78"/>
        <v>3.4139372761001816</v>
      </c>
      <c r="J815" s="1">
        <f t="shared" si="74"/>
        <v>3.2941641344664012E-3</v>
      </c>
      <c r="K815" s="1">
        <f t="shared" si="75"/>
        <v>2.8264034806025533</v>
      </c>
    </row>
    <row r="816" spans="1:11" ht="16" customHeight="1" x14ac:dyDescent="0.35">
      <c r="A816" s="23">
        <v>39729</v>
      </c>
      <c r="B816" s="18">
        <v>984.94</v>
      </c>
      <c r="C816" s="1">
        <f t="shared" si="73"/>
        <v>-1.1332724370878174E-2</v>
      </c>
      <c r="D816" s="1">
        <f t="shared" si="76"/>
        <v>1.3367910465412578E-3</v>
      </c>
      <c r="E816" s="1">
        <f t="shared" si="77"/>
        <v>6.5214094439605566</v>
      </c>
      <c r="F816" s="1">
        <v>813</v>
      </c>
      <c r="H816" s="1">
        <f t="shared" si="78"/>
        <v>3.656215319891948</v>
      </c>
      <c r="J816" s="1">
        <f t="shared" si="74"/>
        <v>1.2843064166629612E-4</v>
      </c>
      <c r="K816" s="1">
        <f t="shared" si="75"/>
        <v>9.6073834425051505E-2</v>
      </c>
    </row>
    <row r="817" spans="1:11" ht="16" customHeight="1" x14ac:dyDescent="0.35">
      <c r="A817" s="23">
        <v>39730</v>
      </c>
      <c r="B817" s="18">
        <v>909.92</v>
      </c>
      <c r="C817" s="1">
        <f t="shared" si="73"/>
        <v>-7.6167076167076256E-2</v>
      </c>
      <c r="D817" s="1">
        <f t="shared" si="76"/>
        <v>1.2286922721645378E-3</v>
      </c>
      <c r="E817" s="1">
        <f t="shared" si="77"/>
        <v>1.9801804038499178</v>
      </c>
      <c r="F817" s="1">
        <v>814</v>
      </c>
      <c r="H817" s="1">
        <f t="shared" si="78"/>
        <v>3.5052707059006698</v>
      </c>
      <c r="J817" s="1">
        <f t="shared" si="74"/>
        <v>5.8014234918411954E-3</v>
      </c>
      <c r="K817" s="1">
        <f t="shared" si="75"/>
        <v>4.7216244647010441</v>
      </c>
    </row>
    <row r="818" spans="1:11" ht="16" customHeight="1" x14ac:dyDescent="0.35">
      <c r="A818" s="23">
        <v>39731</v>
      </c>
      <c r="B818" s="18">
        <v>899.22</v>
      </c>
      <c r="C818" s="1">
        <f t="shared" si="73"/>
        <v>-1.17592755407068E-2</v>
      </c>
      <c r="D818" s="1">
        <f t="shared" si="76"/>
        <v>1.6033914113834555E-3</v>
      </c>
      <c r="E818" s="1">
        <f t="shared" si="77"/>
        <v>6.3493917125711548</v>
      </c>
      <c r="F818" s="1">
        <v>815</v>
      </c>
      <c r="H818" s="1">
        <f t="shared" si="78"/>
        <v>4.0042370201868112</v>
      </c>
      <c r="J818" s="1">
        <f t="shared" si="74"/>
        <v>1.3828056124226521E-4</v>
      </c>
      <c r="K818" s="1">
        <f t="shared" si="75"/>
        <v>8.6242548301386043E-2</v>
      </c>
    </row>
    <row r="819" spans="1:11" ht="16" customHeight="1" x14ac:dyDescent="0.35">
      <c r="A819" s="23">
        <v>39734</v>
      </c>
      <c r="B819" s="18">
        <v>1003.35</v>
      </c>
      <c r="C819" s="1">
        <f t="shared" si="73"/>
        <v>0.11580036031227063</v>
      </c>
      <c r="D819" s="1">
        <f t="shared" si="76"/>
        <v>1.4721510467827278E-3</v>
      </c>
      <c r="E819" s="1">
        <f t="shared" si="77"/>
        <v>-2.5879011249159012</v>
      </c>
      <c r="F819" s="1">
        <v>816</v>
      </c>
      <c r="H819" s="1">
        <f t="shared" si="78"/>
        <v>3.8368620600468919</v>
      </c>
      <c r="J819" s="1">
        <f t="shared" si="74"/>
        <v>1.3409723448451703E-2</v>
      </c>
      <c r="K819" s="1">
        <f t="shared" si="75"/>
        <v>9.1089317755522554</v>
      </c>
    </row>
    <row r="820" spans="1:11" ht="16" customHeight="1" x14ac:dyDescent="0.35">
      <c r="A820" s="23">
        <v>39735</v>
      </c>
      <c r="B820" s="18">
        <v>998.01</v>
      </c>
      <c r="C820" s="1">
        <f t="shared" si="73"/>
        <v>-5.3221707280610275E-3</v>
      </c>
      <c r="D820" s="1">
        <f t="shared" si="76"/>
        <v>2.4594377725767292E-3</v>
      </c>
      <c r="E820" s="1">
        <f t="shared" si="77"/>
        <v>5.9963054392871902</v>
      </c>
      <c r="F820" s="1">
        <v>817</v>
      </c>
      <c r="H820" s="1">
        <f t="shared" si="78"/>
        <v>4.9592718947207652</v>
      </c>
      <c r="J820" s="1">
        <f t="shared" si="74"/>
        <v>2.8325501258629646E-5</v>
      </c>
      <c r="K820" s="1">
        <f t="shared" si="75"/>
        <v>1.1517063604725113E-2</v>
      </c>
    </row>
    <row r="821" spans="1:11" ht="16" customHeight="1" x14ac:dyDescent="0.35">
      <c r="A821" s="23">
        <v>39736</v>
      </c>
      <c r="B821" s="18">
        <v>907.84</v>
      </c>
      <c r="C821" s="1">
        <f t="shared" si="73"/>
        <v>-9.0349796094227469E-2</v>
      </c>
      <c r="D821" s="1">
        <f t="shared" si="76"/>
        <v>2.2420835408754024E-3</v>
      </c>
      <c r="E821" s="1">
        <f t="shared" si="77"/>
        <v>2.4595015689851687</v>
      </c>
      <c r="F821" s="1">
        <v>818</v>
      </c>
      <c r="H821" s="1">
        <f t="shared" si="78"/>
        <v>4.7350644566630793</v>
      </c>
      <c r="J821" s="1">
        <f t="shared" si="74"/>
        <v>8.1630856542684819E-3</v>
      </c>
      <c r="K821" s="1">
        <f t="shared" si="75"/>
        <v>3.6408481242769728</v>
      </c>
    </row>
    <row r="822" spans="1:11" ht="16" customHeight="1" x14ac:dyDescent="0.35">
      <c r="A822" s="23">
        <v>39737</v>
      </c>
      <c r="B822" s="18">
        <v>946.43</v>
      </c>
      <c r="C822" s="1">
        <f t="shared" si="73"/>
        <v>4.2507490306661878E-2</v>
      </c>
      <c r="D822" s="1">
        <f t="shared" si="76"/>
        <v>2.7226389278201292E-3</v>
      </c>
      <c r="E822" s="1">
        <f t="shared" si="77"/>
        <v>5.2425009541688494</v>
      </c>
      <c r="F822" s="1">
        <v>819</v>
      </c>
      <c r="H822" s="1">
        <f t="shared" si="78"/>
        <v>5.2178912673800797</v>
      </c>
      <c r="J822" s="1">
        <f t="shared" si="74"/>
        <v>1.8068867321709536E-3</v>
      </c>
      <c r="K822" s="1">
        <f t="shared" si="75"/>
        <v>0.66365272078792714</v>
      </c>
    </row>
    <row r="823" spans="1:11" ht="16" customHeight="1" x14ac:dyDescent="0.35">
      <c r="A823" s="23">
        <v>39738</v>
      </c>
      <c r="B823" s="18">
        <v>940.55</v>
      </c>
      <c r="C823" s="1">
        <f t="shared" si="73"/>
        <v>-6.2128208108365073E-3</v>
      </c>
      <c r="D823" s="1">
        <f t="shared" si="76"/>
        <v>2.6299448223791586E-3</v>
      </c>
      <c r="E823" s="1">
        <f t="shared" si="77"/>
        <v>5.9261156251657949</v>
      </c>
      <c r="F823" s="1">
        <v>820</v>
      </c>
      <c r="H823" s="1">
        <f t="shared" si="78"/>
        <v>5.1282987650673775</v>
      </c>
      <c r="J823" s="1">
        <f t="shared" si="74"/>
        <v>3.8599142427563193E-5</v>
      </c>
      <c r="K823" s="1">
        <f t="shared" si="75"/>
        <v>1.46767879307235E-2</v>
      </c>
    </row>
    <row r="824" spans="1:11" ht="16" customHeight="1" x14ac:dyDescent="0.35">
      <c r="A824" s="23">
        <v>39741</v>
      </c>
      <c r="B824" s="18">
        <v>985.4</v>
      </c>
      <c r="C824" s="1">
        <f t="shared" si="73"/>
        <v>4.768486523842435E-2</v>
      </c>
      <c r="D824" s="1">
        <f t="shared" si="76"/>
        <v>2.3981215460055004E-3</v>
      </c>
      <c r="E824" s="1">
        <f t="shared" si="77"/>
        <v>5.0848914198458495</v>
      </c>
      <c r="F824" s="1">
        <v>821</v>
      </c>
      <c r="H824" s="1">
        <f t="shared" si="78"/>
        <v>4.8970619211987723</v>
      </c>
      <c r="J824" s="1">
        <f t="shared" si="74"/>
        <v>2.2738463728066908E-3</v>
      </c>
      <c r="K824" s="1">
        <f t="shared" si="75"/>
        <v>0.94817811740784697</v>
      </c>
    </row>
    <row r="825" spans="1:11" ht="16" customHeight="1" x14ac:dyDescent="0.35">
      <c r="A825" s="23">
        <v>39742</v>
      </c>
      <c r="B825" s="18">
        <v>955.05</v>
      </c>
      <c r="C825" s="1">
        <f t="shared" si="73"/>
        <v>-3.0799675258778185E-2</v>
      </c>
      <c r="D825" s="1">
        <f t="shared" si="76"/>
        <v>2.3735368708216625E-3</v>
      </c>
      <c r="E825" s="1">
        <f t="shared" si="77"/>
        <v>5.6437089245448027</v>
      </c>
      <c r="F825" s="1">
        <v>822</v>
      </c>
      <c r="H825" s="1">
        <f t="shared" si="78"/>
        <v>4.8718958022741639</v>
      </c>
      <c r="J825" s="1">
        <f t="shared" si="74"/>
        <v>9.4861999604619305E-4</v>
      </c>
      <c r="K825" s="1">
        <f t="shared" si="75"/>
        <v>0.39966516118108719</v>
      </c>
    </row>
    <row r="826" spans="1:11" ht="16" customHeight="1" x14ac:dyDescent="0.35">
      <c r="A826" s="23">
        <v>39743</v>
      </c>
      <c r="B826" s="18">
        <v>896.78</v>
      </c>
      <c r="C826" s="1">
        <f t="shared" si="73"/>
        <v>-6.1012512433903966E-2</v>
      </c>
      <c r="D826" s="1">
        <f t="shared" si="76"/>
        <v>2.2406488186847589E-3</v>
      </c>
      <c r="E826" s="1">
        <f t="shared" si="77"/>
        <v>4.4396287541225856</v>
      </c>
      <c r="F826" s="1">
        <v>823</v>
      </c>
      <c r="H826" s="1">
        <f t="shared" si="78"/>
        <v>4.7335492166922259</v>
      </c>
      <c r="J826" s="1">
        <f t="shared" si="74"/>
        <v>3.722526673497286E-3</v>
      </c>
      <c r="K826" s="1">
        <f t="shared" si="75"/>
        <v>1.6613610497348605</v>
      </c>
    </row>
    <row r="827" spans="1:11" ht="16" customHeight="1" x14ac:dyDescent="0.35">
      <c r="A827" s="23">
        <v>39744</v>
      </c>
      <c r="B827" s="18">
        <v>908.11</v>
      </c>
      <c r="C827" s="1">
        <f t="shared" si="73"/>
        <v>1.263409085840456E-2</v>
      </c>
      <c r="D827" s="1">
        <f t="shared" si="76"/>
        <v>2.3510265468304672E-3</v>
      </c>
      <c r="E827" s="1">
        <f t="shared" si="77"/>
        <v>5.9850093643232292</v>
      </c>
      <c r="F827" s="1">
        <v>824</v>
      </c>
      <c r="H827" s="1">
        <f t="shared" si="78"/>
        <v>4.8487385440240711</v>
      </c>
      <c r="J827" s="1">
        <f t="shared" si="74"/>
        <v>1.5962025181842166E-4</v>
      </c>
      <c r="K827" s="1">
        <f t="shared" si="75"/>
        <v>6.7893853446109931E-2</v>
      </c>
    </row>
    <row r="828" spans="1:11" ht="16" customHeight="1" x14ac:dyDescent="0.35">
      <c r="A828" s="23">
        <v>39745</v>
      </c>
      <c r="B828" s="18">
        <v>876.77</v>
      </c>
      <c r="C828" s="1">
        <f t="shared" si="73"/>
        <v>-3.4511237625397838E-2</v>
      </c>
      <c r="D828" s="1">
        <f t="shared" si="76"/>
        <v>2.1543656212879552E-3</v>
      </c>
      <c r="E828" s="1">
        <f t="shared" si="77"/>
        <v>5.58741617397071</v>
      </c>
      <c r="F828" s="1">
        <v>825</v>
      </c>
      <c r="H828" s="1">
        <f t="shared" si="78"/>
        <v>4.6415144309674998</v>
      </c>
      <c r="J828" s="1">
        <f t="shared" si="74"/>
        <v>1.1910255224366754E-3</v>
      </c>
      <c r="K828" s="1">
        <f t="shared" si="75"/>
        <v>0.55284280006503195</v>
      </c>
    </row>
    <row r="829" spans="1:11" ht="16" customHeight="1" x14ac:dyDescent="0.35">
      <c r="A829" s="23">
        <v>39748</v>
      </c>
      <c r="B829" s="18">
        <v>848.92</v>
      </c>
      <c r="C829" s="1">
        <f t="shared" si="73"/>
        <v>-3.176431675353858E-2</v>
      </c>
      <c r="D829" s="1">
        <f t="shared" si="76"/>
        <v>2.0613921199825608E-3</v>
      </c>
      <c r="E829" s="1">
        <f t="shared" si="77"/>
        <v>5.6949123643036641</v>
      </c>
      <c r="F829" s="1">
        <v>826</v>
      </c>
      <c r="H829" s="1">
        <f t="shared" si="78"/>
        <v>4.5402556315504539</v>
      </c>
      <c r="J829" s="1">
        <f t="shared" si="74"/>
        <v>1.0089718188191316E-3</v>
      </c>
      <c r="K829" s="1">
        <f t="shared" si="75"/>
        <v>0.48946137371848858</v>
      </c>
    </row>
    <row r="830" spans="1:11" ht="16" customHeight="1" x14ac:dyDescent="0.35">
      <c r="A830" s="23">
        <v>39749</v>
      </c>
      <c r="B830" s="18">
        <v>940.51</v>
      </c>
      <c r="C830" s="1">
        <f t="shared" si="73"/>
        <v>0.1078900249729068</v>
      </c>
      <c r="D830" s="1">
        <f t="shared" si="76"/>
        <v>1.9615936064096571E-3</v>
      </c>
      <c r="E830" s="1">
        <f t="shared" si="77"/>
        <v>0.29991598109287576</v>
      </c>
      <c r="F830" s="1">
        <v>827</v>
      </c>
      <c r="H830" s="1">
        <f t="shared" si="78"/>
        <v>4.4289881535285884</v>
      </c>
      <c r="J830" s="1">
        <f t="shared" si="74"/>
        <v>1.1640257488654453E-2</v>
      </c>
      <c r="K830" s="1">
        <f t="shared" si="75"/>
        <v>5.9340820905099925</v>
      </c>
    </row>
    <row r="831" spans="1:11" ht="16" customHeight="1" x14ac:dyDescent="0.35">
      <c r="A831" s="23">
        <v>39750</v>
      </c>
      <c r="B831" s="18">
        <v>930.09</v>
      </c>
      <c r="C831" s="1">
        <f t="shared" si="73"/>
        <v>-1.1079095384419048E-2</v>
      </c>
      <c r="D831" s="1">
        <f t="shared" si="76"/>
        <v>2.757328370671313E-3</v>
      </c>
      <c r="E831" s="1">
        <f t="shared" si="77"/>
        <v>5.8489766417638442</v>
      </c>
      <c r="F831" s="1">
        <v>828</v>
      </c>
      <c r="H831" s="1">
        <f t="shared" si="78"/>
        <v>5.2510269192523786</v>
      </c>
      <c r="J831" s="1">
        <f t="shared" si="74"/>
        <v>1.2274635453705544E-4</v>
      </c>
      <c r="K831" s="1">
        <f t="shared" si="75"/>
        <v>4.4516407926840793E-2</v>
      </c>
    </row>
    <row r="832" spans="1:11" ht="16" customHeight="1" x14ac:dyDescent="0.35">
      <c r="A832" s="23">
        <v>39751</v>
      </c>
      <c r="B832" s="18">
        <v>954.09</v>
      </c>
      <c r="C832" s="1">
        <f t="shared" si="73"/>
        <v>2.5803954456020385E-2</v>
      </c>
      <c r="D832" s="1">
        <f t="shared" si="76"/>
        <v>2.5210726009499479E-3</v>
      </c>
      <c r="E832" s="1">
        <f t="shared" si="77"/>
        <v>5.7189594123182301</v>
      </c>
      <c r="F832" s="1">
        <v>829</v>
      </c>
      <c r="H832" s="1">
        <f t="shared" si="78"/>
        <v>5.0210283816663974</v>
      </c>
      <c r="J832" s="1">
        <f t="shared" si="74"/>
        <v>6.6584406556837426E-4</v>
      </c>
      <c r="K832" s="1">
        <f t="shared" si="75"/>
        <v>0.26411142039998459</v>
      </c>
    </row>
    <row r="833" spans="1:11" ht="16" customHeight="1" x14ac:dyDescent="0.35">
      <c r="A833" s="23">
        <v>39752</v>
      </c>
      <c r="B833" s="18">
        <v>968.75</v>
      </c>
      <c r="C833" s="1">
        <f t="shared" si="73"/>
        <v>1.5365426741711964E-2</v>
      </c>
      <c r="D833" s="1">
        <f t="shared" si="76"/>
        <v>2.3513422901065275E-3</v>
      </c>
      <c r="E833" s="1">
        <f t="shared" si="77"/>
        <v>5.9523597518405627</v>
      </c>
      <c r="F833" s="1">
        <v>830</v>
      </c>
      <c r="H833" s="1">
        <f t="shared" si="78"/>
        <v>4.8490641263098668</v>
      </c>
      <c r="J833" s="1">
        <f t="shared" si="74"/>
        <v>2.3609633895491715E-4</v>
      </c>
      <c r="K833" s="1">
        <f t="shared" si="75"/>
        <v>0.1004091747714965</v>
      </c>
    </row>
    <row r="834" spans="1:11" ht="16" customHeight="1" x14ac:dyDescent="0.35">
      <c r="A834" s="23">
        <v>39755</v>
      </c>
      <c r="B834" s="18">
        <v>966.3</v>
      </c>
      <c r="C834" s="1">
        <f t="shared" si="73"/>
        <v>-2.5290322580645633E-3</v>
      </c>
      <c r="D834" s="1">
        <f t="shared" si="76"/>
        <v>2.1610304700601527E-3</v>
      </c>
      <c r="E834" s="1">
        <f t="shared" si="77"/>
        <v>6.1342104005201357</v>
      </c>
      <c r="F834" s="1">
        <v>831</v>
      </c>
      <c r="H834" s="1">
        <f t="shared" si="78"/>
        <v>4.6486884925322247</v>
      </c>
      <c r="J834" s="1">
        <f t="shared" si="74"/>
        <v>6.396004162331144E-6</v>
      </c>
      <c r="K834" s="1">
        <f t="shared" si="75"/>
        <v>2.9597010550957712E-3</v>
      </c>
    </row>
    <row r="835" spans="1:11" ht="16" customHeight="1" x14ac:dyDescent="0.35">
      <c r="A835" s="23">
        <v>39756</v>
      </c>
      <c r="B835" s="18">
        <v>1005.75</v>
      </c>
      <c r="C835" s="1">
        <f t="shared" si="73"/>
        <v>4.0825830487426315E-2</v>
      </c>
      <c r="D835" s="1">
        <f t="shared" si="76"/>
        <v>1.9686694109943594E-3</v>
      </c>
      <c r="E835" s="1">
        <f t="shared" si="77"/>
        <v>5.3837603543262889</v>
      </c>
      <c r="F835" s="1">
        <v>832</v>
      </c>
      <c r="H835" s="1">
        <f t="shared" si="78"/>
        <v>4.4369690228740151</v>
      </c>
      <c r="J835" s="1">
        <f t="shared" si="74"/>
        <v>1.6667484349880679E-3</v>
      </c>
      <c r="K835" s="1">
        <f t="shared" si="75"/>
        <v>0.84663703599996831</v>
      </c>
    </row>
    <row r="836" spans="1:11" ht="16" customHeight="1" x14ac:dyDescent="0.35">
      <c r="A836" s="23">
        <v>39757</v>
      </c>
      <c r="B836" s="18">
        <v>952.77</v>
      </c>
      <c r="C836" s="1">
        <f t="shared" ref="C836:C899" si="79">(B836-B835)/B835</f>
        <v>-5.2677106636838202E-2</v>
      </c>
      <c r="D836" s="1">
        <f t="shared" si="76"/>
        <v>1.9320583827130155E-3</v>
      </c>
      <c r="E836" s="1">
        <f t="shared" si="77"/>
        <v>4.812940695088388</v>
      </c>
      <c r="F836" s="1">
        <v>833</v>
      </c>
      <c r="H836" s="1">
        <f t="shared" si="78"/>
        <v>4.3955186073010948</v>
      </c>
      <c r="J836" s="1">
        <f t="shared" si="74"/>
        <v>2.7748775636288231E-3</v>
      </c>
      <c r="K836" s="1">
        <f t="shared" si="75"/>
        <v>1.4362286297644447</v>
      </c>
    </row>
    <row r="837" spans="1:11" ht="16" customHeight="1" x14ac:dyDescent="0.35">
      <c r="A837" s="23">
        <v>39758</v>
      </c>
      <c r="B837" s="18">
        <v>904.88</v>
      </c>
      <c r="C837" s="1">
        <f t="shared" si="79"/>
        <v>-5.0263967169411283E-2</v>
      </c>
      <c r="D837" s="1">
        <f t="shared" si="76"/>
        <v>1.9911470695764982E-3</v>
      </c>
      <c r="E837" s="1">
        <f t="shared" si="77"/>
        <v>4.9501946725027377</v>
      </c>
      <c r="F837" s="1">
        <v>834</v>
      </c>
      <c r="H837" s="1">
        <f t="shared" si="78"/>
        <v>4.46222710042474</v>
      </c>
      <c r="J837" s="1">
        <f t="shared" ref="J837:J900" si="80">C837*C837</f>
        <v>2.5264663956076554E-3</v>
      </c>
      <c r="K837" s="1">
        <f t="shared" ref="K837:K900" si="81">J837/D837</f>
        <v>1.2688497169347794</v>
      </c>
    </row>
    <row r="838" spans="1:11" ht="16" customHeight="1" x14ac:dyDescent="0.35">
      <c r="A838" s="23">
        <v>39759</v>
      </c>
      <c r="B838" s="18">
        <v>930.99</v>
      </c>
      <c r="C838" s="1">
        <f t="shared" si="79"/>
        <v>2.8854654760852284E-2</v>
      </c>
      <c r="D838" s="1">
        <f t="shared" ref="D838:D901" si="82">C$1283+C$1284*D837+C$1285*C837*C837</f>
        <v>2.0242091766771364E-3</v>
      </c>
      <c r="E838" s="1">
        <f t="shared" ref="E838:E901" si="83">-LN(D838)-C838*C838/D838</f>
        <v>5.7912594537576059</v>
      </c>
      <c r="F838" s="1">
        <v>835</v>
      </c>
      <c r="H838" s="1">
        <f t="shared" si="78"/>
        <v>4.499121221613323</v>
      </c>
      <c r="J838" s="1">
        <f t="shared" si="80"/>
        <v>8.3259110136797536E-4</v>
      </c>
      <c r="K838" s="1">
        <f t="shared" si="81"/>
        <v>0.41131673097872462</v>
      </c>
    </row>
    <row r="839" spans="1:11" ht="16" customHeight="1" x14ac:dyDescent="0.35">
      <c r="A839" s="23">
        <v>39762</v>
      </c>
      <c r="B839" s="18">
        <v>919.21</v>
      </c>
      <c r="C839" s="1">
        <f t="shared" si="79"/>
        <v>-1.2653197134233421E-2</v>
      </c>
      <c r="D839" s="1">
        <f t="shared" si="82"/>
        <v>1.9130440771327616E-3</v>
      </c>
      <c r="E839" s="1">
        <f t="shared" si="83"/>
        <v>6.1753691617020188</v>
      </c>
      <c r="F839" s="1">
        <v>836</v>
      </c>
      <c r="H839" s="1">
        <f t="shared" si="78"/>
        <v>4.3738359332887207</v>
      </c>
      <c r="J839" s="1">
        <f t="shared" si="80"/>
        <v>1.6010339771777287E-4</v>
      </c>
      <c r="K839" s="1">
        <f t="shared" si="81"/>
        <v>8.3690386244384476E-2</v>
      </c>
    </row>
    <row r="840" spans="1:11" ht="16" customHeight="1" x14ac:dyDescent="0.35">
      <c r="A840" s="23">
        <v>39763</v>
      </c>
      <c r="B840" s="18">
        <v>898.95</v>
      </c>
      <c r="C840" s="1">
        <f t="shared" si="79"/>
        <v>-2.2040665353945225E-2</v>
      </c>
      <c r="D840" s="1">
        <f t="shared" si="82"/>
        <v>1.7557908718256914E-3</v>
      </c>
      <c r="E840" s="1">
        <f t="shared" si="83"/>
        <v>6.0681566185948848</v>
      </c>
      <c r="F840" s="1">
        <v>837</v>
      </c>
      <c r="H840" s="1">
        <f t="shared" si="78"/>
        <v>4.190215831941944</v>
      </c>
      <c r="J840" s="1">
        <f t="shared" si="80"/>
        <v>4.857909292446014E-4</v>
      </c>
      <c r="K840" s="1">
        <f t="shared" si="81"/>
        <v>0.27667926575986262</v>
      </c>
    </row>
    <row r="841" spans="1:11" ht="16" customHeight="1" x14ac:dyDescent="0.35">
      <c r="A841" s="23">
        <v>39764</v>
      </c>
      <c r="B841" s="18">
        <v>852.3</v>
      </c>
      <c r="C841" s="1">
        <f t="shared" si="79"/>
        <v>-5.1893876188887134E-2</v>
      </c>
      <c r="D841" s="1">
        <f t="shared" si="82"/>
        <v>1.6398318462435178E-3</v>
      </c>
      <c r="E841" s="1">
        <f t="shared" si="83"/>
        <v>4.7709356408108494</v>
      </c>
      <c r="F841" s="1">
        <v>838</v>
      </c>
      <c r="H841" s="1">
        <f t="shared" si="78"/>
        <v>4.0494837278886777</v>
      </c>
      <c r="J841" s="1">
        <f t="shared" si="80"/>
        <v>2.6929743859075471E-3</v>
      </c>
      <c r="K841" s="1">
        <f t="shared" si="81"/>
        <v>1.6422259343703682</v>
      </c>
    </row>
    <row r="842" spans="1:11" ht="16" customHeight="1" x14ac:dyDescent="0.35">
      <c r="A842" s="23">
        <v>39765</v>
      </c>
      <c r="B842" s="18">
        <v>911.29</v>
      </c>
      <c r="C842" s="1">
        <f t="shared" si="79"/>
        <v>6.9212718526340505E-2</v>
      </c>
      <c r="D842" s="1">
        <f t="shared" si="82"/>
        <v>1.7183568376773237E-3</v>
      </c>
      <c r="E842" s="1">
        <f t="shared" si="83"/>
        <v>3.5786070156195464</v>
      </c>
      <c r="F842" s="1">
        <v>839</v>
      </c>
      <c r="H842" s="1">
        <f t="shared" si="78"/>
        <v>4.1453067892223894</v>
      </c>
      <c r="J842" s="1">
        <f t="shared" si="80"/>
        <v>4.7904004058064381E-3</v>
      </c>
      <c r="K842" s="1">
        <f t="shared" si="81"/>
        <v>2.7877797560846256</v>
      </c>
    </row>
    <row r="843" spans="1:11" ht="16" customHeight="1" x14ac:dyDescent="0.35">
      <c r="A843" s="23">
        <v>39766</v>
      </c>
      <c r="B843" s="18">
        <v>873.29</v>
      </c>
      <c r="C843" s="1">
        <f t="shared" si="79"/>
        <v>-4.1699129805001706E-2</v>
      </c>
      <c r="D843" s="1">
        <f t="shared" si="82"/>
        <v>1.964732047208078E-3</v>
      </c>
      <c r="E843" s="1">
        <f t="shared" si="83"/>
        <v>5.3473843579945841</v>
      </c>
      <c r="F843" s="1">
        <v>840</v>
      </c>
      <c r="H843" s="1">
        <f t="shared" si="78"/>
        <v>4.4325298049850472</v>
      </c>
      <c r="J843" s="1">
        <f t="shared" si="80"/>
        <v>1.7388174264943816E-3</v>
      </c>
      <c r="K843" s="1">
        <f t="shared" si="81"/>
        <v>0.88501504770855377</v>
      </c>
    </row>
    <row r="844" spans="1:11" ht="16" customHeight="1" x14ac:dyDescent="0.35">
      <c r="A844" s="23">
        <v>39769</v>
      </c>
      <c r="B844" s="18">
        <v>850.75</v>
      </c>
      <c r="C844" s="1">
        <f t="shared" si="79"/>
        <v>-2.5810440976078926E-2</v>
      </c>
      <c r="D844" s="1">
        <f t="shared" si="82"/>
        <v>1.9344848928421847E-3</v>
      </c>
      <c r="E844" s="1">
        <f t="shared" si="83"/>
        <v>5.9035440376788957</v>
      </c>
      <c r="F844" s="1">
        <v>841</v>
      </c>
      <c r="H844" s="1">
        <f t="shared" si="78"/>
        <v>4.3982779503371372</v>
      </c>
      <c r="J844" s="1">
        <f t="shared" si="80"/>
        <v>6.6617886337965414E-4</v>
      </c>
      <c r="K844" s="1">
        <f t="shared" si="81"/>
        <v>0.34437015550992001</v>
      </c>
    </row>
    <row r="845" spans="1:11" ht="16" customHeight="1" x14ac:dyDescent="0.35">
      <c r="A845" s="23">
        <v>39770</v>
      </c>
      <c r="B845" s="18">
        <v>859.12</v>
      </c>
      <c r="C845" s="1">
        <f t="shared" si="79"/>
        <v>9.838377901851313E-3</v>
      </c>
      <c r="D845" s="1">
        <f t="shared" si="82"/>
        <v>1.8175071011697786E-3</v>
      </c>
      <c r="E845" s="1">
        <f t="shared" si="83"/>
        <v>6.2570331544913413</v>
      </c>
      <c r="F845" s="1">
        <v>842</v>
      </c>
      <c r="H845" s="1">
        <f t="shared" si="78"/>
        <v>4.2632230778716922</v>
      </c>
      <c r="J845" s="1">
        <f t="shared" si="80"/>
        <v>9.6793679739636248E-5</v>
      </c>
      <c r="K845" s="1">
        <f t="shared" si="81"/>
        <v>5.3256286964347033E-2</v>
      </c>
    </row>
    <row r="846" spans="1:11" ht="16" customHeight="1" x14ac:dyDescent="0.35">
      <c r="A846" s="23">
        <v>39771</v>
      </c>
      <c r="B846" s="18">
        <v>806.58</v>
      </c>
      <c r="C846" s="1">
        <f t="shared" si="79"/>
        <v>-6.1155601080175023E-2</v>
      </c>
      <c r="D846" s="1">
        <f t="shared" si="82"/>
        <v>1.6635615835342058E-3</v>
      </c>
      <c r="E846" s="1">
        <f t="shared" si="83"/>
        <v>4.1506014209067335</v>
      </c>
      <c r="F846" s="1">
        <v>843</v>
      </c>
      <c r="H846" s="1">
        <f t="shared" si="78"/>
        <v>4.0786781970807722</v>
      </c>
      <c r="J846" s="1">
        <f t="shared" si="80"/>
        <v>3.7400075434775044E-3</v>
      </c>
      <c r="K846" s="1">
        <f t="shared" si="81"/>
        <v>2.2481930218248536</v>
      </c>
    </row>
    <row r="847" spans="1:11" ht="16" customHeight="1" x14ac:dyDescent="0.35">
      <c r="A847" s="23">
        <v>39772</v>
      </c>
      <c r="B847" s="18">
        <v>752.44</v>
      </c>
      <c r="C847" s="1">
        <f t="shared" si="79"/>
        <v>-6.7122914032086076E-2</v>
      </c>
      <c r="D847" s="1">
        <f t="shared" si="82"/>
        <v>1.8272677377911062E-3</v>
      </c>
      <c r="E847" s="1">
        <f t="shared" si="83"/>
        <v>3.8392381042113533</v>
      </c>
      <c r="F847" s="1">
        <v>844</v>
      </c>
      <c r="H847" s="1">
        <f t="shared" si="78"/>
        <v>4.2746552349763904</v>
      </c>
      <c r="J847" s="1">
        <f t="shared" si="80"/>
        <v>4.5054855881588177E-3</v>
      </c>
      <c r="K847" s="1">
        <f t="shared" si="81"/>
        <v>2.4656953630699334</v>
      </c>
    </row>
    <row r="848" spans="1:11" ht="16" customHeight="1" x14ac:dyDescent="0.35">
      <c r="A848" s="23">
        <v>39773</v>
      </c>
      <c r="B848" s="18">
        <v>800.03</v>
      </c>
      <c r="C848" s="1">
        <f t="shared" si="79"/>
        <v>6.324756791239157E-2</v>
      </c>
      <c r="D848" s="1">
        <f t="shared" si="82"/>
        <v>2.040094060538638E-3</v>
      </c>
      <c r="E848" s="1">
        <f t="shared" si="83"/>
        <v>4.2339405350830788</v>
      </c>
      <c r="F848" s="1">
        <v>845</v>
      </c>
      <c r="H848" s="1">
        <f t="shared" si="78"/>
        <v>4.5167400418206913</v>
      </c>
      <c r="J848" s="1">
        <f t="shared" si="80"/>
        <v>4.0002548468325841E-3</v>
      </c>
      <c r="K848" s="1">
        <f t="shared" si="81"/>
        <v>1.9608188289987043</v>
      </c>
    </row>
    <row r="849" spans="1:11" ht="16" customHeight="1" x14ac:dyDescent="0.35">
      <c r="A849" s="23">
        <v>39776</v>
      </c>
      <c r="B849" s="18">
        <v>851.81</v>
      </c>
      <c r="C849" s="1">
        <f t="shared" si="79"/>
        <v>6.4722572903516087E-2</v>
      </c>
      <c r="D849" s="1">
        <f t="shared" si="82"/>
        <v>2.1916586451056989E-3</v>
      </c>
      <c r="E849" s="1">
        <f t="shared" si="83"/>
        <v>4.2117536343180522</v>
      </c>
      <c r="F849" s="1">
        <v>846</v>
      </c>
      <c r="H849" s="1">
        <f t="shared" si="78"/>
        <v>4.6815154011342299</v>
      </c>
      <c r="J849" s="1">
        <f t="shared" si="80"/>
        <v>4.1890114432509545E-3</v>
      </c>
      <c r="K849" s="1">
        <f t="shared" si="81"/>
        <v>1.9113430153028816</v>
      </c>
    </row>
    <row r="850" spans="1:11" ht="16" customHeight="1" x14ac:dyDescent="0.35">
      <c r="A850" s="23">
        <v>39777</v>
      </c>
      <c r="B850" s="18">
        <v>857.39</v>
      </c>
      <c r="C850" s="1">
        <f t="shared" si="79"/>
        <v>6.5507566241298429E-3</v>
      </c>
      <c r="D850" s="1">
        <f t="shared" si="82"/>
        <v>2.345340832879583E-3</v>
      </c>
      <c r="E850" s="1">
        <f t="shared" si="83"/>
        <v>6.0370276663016975</v>
      </c>
      <c r="F850" s="1">
        <v>847</v>
      </c>
      <c r="H850" s="1">
        <f t="shared" si="78"/>
        <v>4.8428719091873402</v>
      </c>
      <c r="J850" s="1">
        <f t="shared" si="80"/>
        <v>4.2912412348581013E-5</v>
      </c>
      <c r="K850" s="1">
        <f t="shared" si="81"/>
        <v>1.8296876832137713E-2</v>
      </c>
    </row>
    <row r="851" spans="1:11" ht="16" customHeight="1" x14ac:dyDescent="0.35">
      <c r="A851" s="23">
        <v>39778</v>
      </c>
      <c r="B851" s="18">
        <v>887.68</v>
      </c>
      <c r="C851" s="1">
        <f t="shared" si="79"/>
        <v>3.5328147050933609E-2</v>
      </c>
      <c r="D851" s="1">
        <f t="shared" si="82"/>
        <v>2.1394584720362017E-3</v>
      </c>
      <c r="E851" s="1">
        <f t="shared" si="83"/>
        <v>5.5638409059325671</v>
      </c>
      <c r="F851" s="1">
        <v>848</v>
      </c>
      <c r="H851" s="1">
        <f t="shared" si="78"/>
        <v>4.625428058067925</v>
      </c>
      <c r="J851" s="1">
        <f t="shared" si="80"/>
        <v>1.2480779740523891E-3</v>
      </c>
      <c r="K851" s="1">
        <f t="shared" si="81"/>
        <v>0.58336162648885026</v>
      </c>
    </row>
    <row r="852" spans="1:11" ht="16" customHeight="1" x14ac:dyDescent="0.35">
      <c r="A852" s="23">
        <v>39780</v>
      </c>
      <c r="B852" s="18">
        <v>896.24</v>
      </c>
      <c r="C852" s="1">
        <f t="shared" si="79"/>
        <v>9.6431146359048977E-3</v>
      </c>
      <c r="D852" s="1">
        <f t="shared" si="82"/>
        <v>2.0525825904924781E-3</v>
      </c>
      <c r="E852" s="1">
        <f t="shared" si="83"/>
        <v>6.1433527424334633</v>
      </c>
      <c r="F852" s="1">
        <v>849</v>
      </c>
      <c r="H852" s="1">
        <f t="shared" si="78"/>
        <v>4.5305436654914581</v>
      </c>
      <c r="J852" s="1">
        <f t="shared" si="80"/>
        <v>9.2989659881203242E-5</v>
      </c>
      <c r="K852" s="1">
        <f t="shared" si="81"/>
        <v>4.5303736040600513E-2</v>
      </c>
    </row>
    <row r="853" spans="1:11" ht="16" customHeight="1" x14ac:dyDescent="0.35">
      <c r="A853" s="23">
        <v>39783</v>
      </c>
      <c r="B853" s="18">
        <v>816.21</v>
      </c>
      <c r="C853" s="1">
        <f t="shared" si="79"/>
        <v>-8.9295278050522148E-2</v>
      </c>
      <c r="D853" s="1">
        <f t="shared" si="82"/>
        <v>1.8771904232704644E-3</v>
      </c>
      <c r="E853" s="1">
        <f t="shared" si="83"/>
        <v>2.0303297251866228</v>
      </c>
      <c r="F853" s="1">
        <v>850</v>
      </c>
      <c r="H853" s="1">
        <f t="shared" si="78"/>
        <v>4.3326555635896842</v>
      </c>
      <c r="J853" s="1">
        <f t="shared" si="80"/>
        <v>7.9736466821200627E-3</v>
      </c>
      <c r="K853" s="1">
        <f t="shared" si="81"/>
        <v>4.2476493504736066</v>
      </c>
    </row>
    <row r="854" spans="1:11" ht="16" customHeight="1" x14ac:dyDescent="0.35">
      <c r="A854" s="23">
        <v>39784</v>
      </c>
      <c r="B854" s="18">
        <v>848.81</v>
      </c>
      <c r="C854" s="1">
        <f t="shared" si="79"/>
        <v>3.9940701535144028E-2</v>
      </c>
      <c r="D854" s="1">
        <f t="shared" si="82"/>
        <v>2.3747460334191716E-3</v>
      </c>
      <c r="E854" s="1">
        <f t="shared" si="83"/>
        <v>5.3711046778848717</v>
      </c>
      <c r="F854" s="1">
        <v>851</v>
      </c>
      <c r="H854" s="1">
        <f t="shared" si="78"/>
        <v>4.8731366012242789</v>
      </c>
      <c r="J854" s="1">
        <f t="shared" si="80"/>
        <v>1.5952596391194565E-3</v>
      </c>
      <c r="K854" s="1">
        <f t="shared" si="81"/>
        <v>0.67176010262562413</v>
      </c>
    </row>
    <row r="855" spans="1:11" ht="16" customHeight="1" x14ac:dyDescent="0.35">
      <c r="A855" s="23">
        <v>39785</v>
      </c>
      <c r="B855" s="18">
        <v>870.74</v>
      </c>
      <c r="C855" s="1">
        <f t="shared" si="79"/>
        <v>2.583617063889453E-2</v>
      </c>
      <c r="D855" s="1">
        <f t="shared" si="82"/>
        <v>2.2956738009684338E-3</v>
      </c>
      <c r="E855" s="1">
        <f t="shared" si="83"/>
        <v>5.7859612172463253</v>
      </c>
      <c r="F855" s="1">
        <v>852</v>
      </c>
      <c r="H855" s="1">
        <f t="shared" si="78"/>
        <v>4.7913190260808491</v>
      </c>
      <c r="J855" s="1">
        <f t="shared" si="80"/>
        <v>6.6750771328207578E-4</v>
      </c>
      <c r="K855" s="1">
        <f t="shared" si="81"/>
        <v>0.29076766612072086</v>
      </c>
    </row>
    <row r="856" spans="1:11" ht="16" customHeight="1" x14ac:dyDescent="0.35">
      <c r="A856" s="23">
        <v>39786</v>
      </c>
      <c r="B856" s="18">
        <v>845.22</v>
      </c>
      <c r="C856" s="1">
        <f t="shared" si="79"/>
        <v>-2.93084043457289E-2</v>
      </c>
      <c r="D856" s="1">
        <f t="shared" si="82"/>
        <v>2.146341874604074E-3</v>
      </c>
      <c r="E856" s="1">
        <f t="shared" si="83"/>
        <v>5.7437826301996102</v>
      </c>
      <c r="F856" s="1">
        <v>853</v>
      </c>
      <c r="H856" s="1">
        <f t="shared" si="78"/>
        <v>4.6328629103439631</v>
      </c>
      <c r="J856" s="1">
        <f t="shared" si="80"/>
        <v>8.5898256529274067E-4</v>
      </c>
      <c r="K856" s="1">
        <f t="shared" si="81"/>
        <v>0.40020770943174805</v>
      </c>
    </row>
    <row r="857" spans="1:11" ht="16" customHeight="1" x14ac:dyDescent="0.35">
      <c r="A857" s="23">
        <v>39787</v>
      </c>
      <c r="B857" s="18">
        <v>876.07</v>
      </c>
      <c r="C857" s="1">
        <f t="shared" si="79"/>
        <v>3.6499372944322213E-2</v>
      </c>
      <c r="D857" s="1">
        <f t="shared" si="82"/>
        <v>2.0263998857714773E-3</v>
      </c>
      <c r="E857" s="1">
        <f t="shared" si="83"/>
        <v>5.5440703642329945</v>
      </c>
      <c r="F857" s="1">
        <v>854</v>
      </c>
      <c r="H857" s="1">
        <f t="shared" si="78"/>
        <v>4.5015551599102697</v>
      </c>
      <c r="J857" s="1">
        <f t="shared" si="80"/>
        <v>1.3322042253287203E-3</v>
      </c>
      <c r="K857" s="1">
        <f t="shared" si="81"/>
        <v>0.65742415141399024</v>
      </c>
    </row>
    <row r="858" spans="1:11" ht="16" customHeight="1" x14ac:dyDescent="0.35">
      <c r="A858" s="23">
        <v>39790</v>
      </c>
      <c r="B858" s="18">
        <v>909.7</v>
      </c>
      <c r="C858" s="1">
        <f t="shared" si="79"/>
        <v>3.8387343477119404E-2</v>
      </c>
      <c r="D858" s="1">
        <f t="shared" si="82"/>
        <v>1.956701561342949E-3</v>
      </c>
      <c r="E858" s="1">
        <f t="shared" si="83"/>
        <v>5.4833970456589709</v>
      </c>
      <c r="F858" s="1">
        <v>855</v>
      </c>
      <c r="H858" s="1">
        <f t="shared" si="78"/>
        <v>4.423461948907156</v>
      </c>
      <c r="J858" s="1">
        <f t="shared" si="80"/>
        <v>1.4735881392303417E-3</v>
      </c>
      <c r="K858" s="1">
        <f t="shared" si="81"/>
        <v>0.75309805457454093</v>
      </c>
    </row>
    <row r="859" spans="1:11" ht="16" customHeight="1" x14ac:dyDescent="0.35">
      <c r="A859" s="23">
        <v>39791</v>
      </c>
      <c r="B859" s="18">
        <v>888.67</v>
      </c>
      <c r="C859" s="1">
        <f t="shared" si="79"/>
        <v>-2.3117511267450902E-2</v>
      </c>
      <c r="D859" s="1">
        <f t="shared" si="82"/>
        <v>1.9050582435615822E-3</v>
      </c>
      <c r="E859" s="1">
        <f t="shared" si="83"/>
        <v>5.9827161937581748</v>
      </c>
      <c r="F859" s="1">
        <v>856</v>
      </c>
      <c r="H859" s="1">
        <f t="shared" si="78"/>
        <v>4.3646972902614705</v>
      </c>
      <c r="J859" s="1">
        <f t="shared" si="80"/>
        <v>5.3441932720071938E-4</v>
      </c>
      <c r="K859" s="1">
        <f t="shared" si="81"/>
        <v>0.28052650306459986</v>
      </c>
    </row>
    <row r="860" spans="1:11" ht="16" customHeight="1" x14ac:dyDescent="0.35">
      <c r="A860" s="23">
        <v>39792</v>
      </c>
      <c r="B860" s="18">
        <v>899.24</v>
      </c>
      <c r="C860" s="1">
        <f t="shared" si="79"/>
        <v>1.1894178941564417E-2</v>
      </c>
      <c r="D860" s="1">
        <f t="shared" si="82"/>
        <v>1.7797377472365044E-3</v>
      </c>
      <c r="E860" s="1">
        <f t="shared" si="83"/>
        <v>6.2517991803511812</v>
      </c>
      <c r="F860" s="1">
        <v>857</v>
      </c>
      <c r="H860" s="1">
        <f t="shared" si="78"/>
        <v>4.2186938111653758</v>
      </c>
      <c r="J860" s="1">
        <f t="shared" si="80"/>
        <v>1.4147149269395443E-4</v>
      </c>
      <c r="K860" s="1">
        <f t="shared" si="81"/>
        <v>7.9490078194736788E-2</v>
      </c>
    </row>
    <row r="861" spans="1:11" ht="16" customHeight="1" x14ac:dyDescent="0.35">
      <c r="A861" s="23">
        <v>39793</v>
      </c>
      <c r="B861" s="18">
        <v>873.59</v>
      </c>
      <c r="C861" s="1">
        <f t="shared" si="79"/>
        <v>-2.8524087006805723E-2</v>
      </c>
      <c r="D861" s="1">
        <f t="shared" si="82"/>
        <v>1.6329128414961235E-3</v>
      </c>
      <c r="E861" s="1">
        <f t="shared" si="83"/>
        <v>5.9191247033369114</v>
      </c>
      <c r="F861" s="1">
        <v>858</v>
      </c>
      <c r="H861" s="1">
        <f t="shared" si="78"/>
        <v>4.0409316271079421</v>
      </c>
      <c r="J861" s="1">
        <f t="shared" si="80"/>
        <v>8.1362353957182307E-4</v>
      </c>
      <c r="K861" s="1">
        <f t="shared" si="81"/>
        <v>0.49826513632311009</v>
      </c>
    </row>
    <row r="862" spans="1:11" ht="16" customHeight="1" x14ac:dyDescent="0.35">
      <c r="A862" s="23">
        <v>39794</v>
      </c>
      <c r="B862" s="18">
        <v>879.73</v>
      </c>
      <c r="C862" s="1">
        <f t="shared" si="79"/>
        <v>7.028468732471739E-3</v>
      </c>
      <c r="D862" s="1">
        <f t="shared" si="82"/>
        <v>1.555337114230907E-3</v>
      </c>
      <c r="E862" s="1">
        <f t="shared" si="83"/>
        <v>6.4343017634056148</v>
      </c>
      <c r="F862" s="1">
        <v>859</v>
      </c>
      <c r="H862" s="1">
        <f t="shared" si="78"/>
        <v>3.9437762540880876</v>
      </c>
      <c r="J862" s="1">
        <f t="shared" si="80"/>
        <v>4.9399372723332896E-5</v>
      </c>
      <c r="K862" s="1">
        <f t="shared" si="81"/>
        <v>3.1761199724061245E-2</v>
      </c>
    </row>
    <row r="863" spans="1:11" ht="16" customHeight="1" x14ac:dyDescent="0.35">
      <c r="A863" s="23">
        <v>39797</v>
      </c>
      <c r="B863" s="18">
        <v>868.57</v>
      </c>
      <c r="C863" s="1">
        <f t="shared" si="79"/>
        <v>-1.2685710388414592E-2</v>
      </c>
      <c r="D863" s="1">
        <f t="shared" si="82"/>
        <v>1.4210040711006636E-3</v>
      </c>
      <c r="E863" s="1">
        <f t="shared" si="83"/>
        <v>6.4431425944656233</v>
      </c>
      <c r="F863" s="1">
        <v>860</v>
      </c>
      <c r="H863" s="1">
        <f t="shared" si="78"/>
        <v>3.7696207648789599</v>
      </c>
      <c r="J863" s="1">
        <f t="shared" si="80"/>
        <v>1.6092724805872989E-4</v>
      </c>
      <c r="K863" s="1">
        <f t="shared" si="81"/>
        <v>0.11324897045092973</v>
      </c>
    </row>
    <row r="864" spans="1:11" ht="16" customHeight="1" x14ac:dyDescent="0.35">
      <c r="A864" s="23">
        <v>39798</v>
      </c>
      <c r="B864" s="18">
        <v>913.18</v>
      </c>
      <c r="C864" s="1">
        <f t="shared" si="79"/>
        <v>5.1360281842568703E-2</v>
      </c>
      <c r="D864" s="1">
        <f t="shared" si="82"/>
        <v>1.3080458825918012E-3</v>
      </c>
      <c r="E864" s="1">
        <f t="shared" si="83"/>
        <v>4.6225649683538244</v>
      </c>
      <c r="F864" s="1">
        <v>861</v>
      </c>
      <c r="H864" s="1">
        <f t="shared" si="78"/>
        <v>3.6166916962768627</v>
      </c>
      <c r="J864" s="1">
        <f t="shared" si="80"/>
        <v>2.6378785509480925E-3</v>
      </c>
      <c r="K864" s="1">
        <f t="shared" si="81"/>
        <v>2.0166559797744412</v>
      </c>
    </row>
    <row r="865" spans="1:11" ht="16" customHeight="1" x14ac:dyDescent="0.35">
      <c r="A865" s="23">
        <v>39799</v>
      </c>
      <c r="B865" s="18">
        <v>904.42</v>
      </c>
      <c r="C865" s="1">
        <f t="shared" si="79"/>
        <v>-9.5928513546069683E-3</v>
      </c>
      <c r="D865" s="1">
        <f t="shared" si="82"/>
        <v>1.4117984363451201E-3</v>
      </c>
      <c r="E865" s="1">
        <f t="shared" si="83"/>
        <v>6.4977096432813903</v>
      </c>
      <c r="F865" s="1">
        <v>862</v>
      </c>
      <c r="H865" s="1">
        <f t="shared" si="78"/>
        <v>3.7573906322674517</v>
      </c>
      <c r="J865" s="1">
        <f t="shared" si="80"/>
        <v>9.202279711158474E-5</v>
      </c>
      <c r="K865" s="1">
        <f t="shared" si="81"/>
        <v>6.5181257283309091E-2</v>
      </c>
    </row>
    <row r="866" spans="1:11" ht="16" customHeight="1" x14ac:dyDescent="0.35">
      <c r="A866" s="23">
        <v>39800</v>
      </c>
      <c r="B866" s="18">
        <v>885.28</v>
      </c>
      <c r="C866" s="1">
        <f t="shared" si="79"/>
        <v>-2.116273412794939E-2</v>
      </c>
      <c r="D866" s="1">
        <f t="shared" si="82"/>
        <v>1.2939216106304199E-3</v>
      </c>
      <c r="E866" s="1">
        <f t="shared" si="83"/>
        <v>6.3039505784905732</v>
      </c>
      <c r="F866" s="1">
        <v>863</v>
      </c>
      <c r="H866" s="1">
        <f t="shared" si="78"/>
        <v>3.597112189841206</v>
      </c>
      <c r="J866" s="1">
        <f t="shared" si="80"/>
        <v>4.4786131577027383E-4</v>
      </c>
      <c r="K866" s="1">
        <f t="shared" si="81"/>
        <v>0.34612708535880193</v>
      </c>
    </row>
    <row r="867" spans="1:11" ht="16" customHeight="1" x14ac:dyDescent="0.35">
      <c r="A867" s="23">
        <v>39801</v>
      </c>
      <c r="B867" s="18">
        <v>887.88</v>
      </c>
      <c r="C867" s="1">
        <f t="shared" si="79"/>
        <v>2.9369239110790066E-3</v>
      </c>
      <c r="D867" s="1">
        <f t="shared" si="82"/>
        <v>1.2163140227812916E-3</v>
      </c>
      <c r="E867" s="1">
        <f t="shared" si="83"/>
        <v>6.704838760734102</v>
      </c>
      <c r="F867" s="1">
        <v>864</v>
      </c>
      <c r="H867" s="1">
        <f t="shared" si="78"/>
        <v>3.4875693868098043</v>
      </c>
      <c r="J867" s="1">
        <f t="shared" si="80"/>
        <v>8.6255220594676091E-6</v>
      </c>
      <c r="K867" s="1">
        <f t="shared" si="81"/>
        <v>7.0915256240686991E-3</v>
      </c>
    </row>
    <row r="868" spans="1:11" ht="16" customHeight="1" x14ac:dyDescent="0.35">
      <c r="A868" s="23">
        <v>39804</v>
      </c>
      <c r="B868" s="18">
        <v>871.63</v>
      </c>
      <c r="C868" s="1">
        <f t="shared" si="79"/>
        <v>-1.8302022795873316E-2</v>
      </c>
      <c r="D868" s="1">
        <f t="shared" si="82"/>
        <v>1.1090533782569549E-3</v>
      </c>
      <c r="E868" s="1">
        <f t="shared" si="83"/>
        <v>6.5022214635629467</v>
      </c>
      <c r="F868" s="1">
        <v>865</v>
      </c>
      <c r="H868" s="1">
        <f t="shared" si="78"/>
        <v>3.3302453036630126</v>
      </c>
      <c r="J868" s="1">
        <f t="shared" si="80"/>
        <v>3.3496403842066654E-4</v>
      </c>
      <c r="K868" s="1">
        <f t="shared" si="81"/>
        <v>0.30202697632742725</v>
      </c>
    </row>
    <row r="869" spans="1:11" ht="16" customHeight="1" x14ac:dyDescent="0.35">
      <c r="A869" s="23">
        <v>39805</v>
      </c>
      <c r="B869" s="18">
        <v>863.16</v>
      </c>
      <c r="C869" s="1">
        <f t="shared" si="79"/>
        <v>-9.7174259720294483E-3</v>
      </c>
      <c r="D869" s="1">
        <f t="shared" si="82"/>
        <v>1.0386476902715051E-3</v>
      </c>
      <c r="E869" s="1">
        <f t="shared" si="83"/>
        <v>6.7789209863165736</v>
      </c>
      <c r="F869" s="1">
        <v>866</v>
      </c>
      <c r="H869" s="1">
        <f t="shared" si="78"/>
        <v>3.2228057500747775</v>
      </c>
      <c r="J869" s="1">
        <f t="shared" si="80"/>
        <v>9.4428367521872471E-5</v>
      </c>
      <c r="K869" s="1">
        <f t="shared" si="81"/>
        <v>9.0914723448899851E-2</v>
      </c>
    </row>
    <row r="870" spans="1:11" ht="16" customHeight="1" x14ac:dyDescent="0.35">
      <c r="A870" s="23">
        <v>39806</v>
      </c>
      <c r="B870" s="18">
        <v>868.15</v>
      </c>
      <c r="C870" s="1">
        <f t="shared" si="79"/>
        <v>5.7810834607720579E-3</v>
      </c>
      <c r="D870" s="1">
        <f t="shared" si="82"/>
        <v>9.545115923736071E-4</v>
      </c>
      <c r="E870" s="1">
        <f t="shared" si="83"/>
        <v>6.9192971291594771</v>
      </c>
      <c r="F870" s="1">
        <v>867</v>
      </c>
      <c r="H870" s="1">
        <f t="shared" si="78"/>
        <v>3.0895171020300358</v>
      </c>
      <c r="J870" s="1">
        <f t="shared" si="80"/>
        <v>3.3420925980412236E-5</v>
      </c>
      <c r="K870" s="1">
        <f t="shared" si="81"/>
        <v>3.5013640743014558E-2</v>
      </c>
    </row>
    <row r="871" spans="1:11" ht="16" customHeight="1" x14ac:dyDescent="0.35">
      <c r="A871" s="23">
        <v>39808</v>
      </c>
      <c r="B871" s="18">
        <v>872.8</v>
      </c>
      <c r="C871" s="1">
        <f t="shared" si="79"/>
        <v>5.3562172435638739E-3</v>
      </c>
      <c r="D871" s="1">
        <f t="shared" si="82"/>
        <v>8.7285042166734914E-4</v>
      </c>
      <c r="E871" s="1">
        <f t="shared" si="83"/>
        <v>7.0108781082077698</v>
      </c>
      <c r="F871" s="1">
        <v>868</v>
      </c>
      <c r="H871" s="1">
        <f t="shared" si="78"/>
        <v>2.9544042067180807</v>
      </c>
      <c r="J871" s="1">
        <f t="shared" si="80"/>
        <v>2.8689063160250981E-5</v>
      </c>
      <c r="K871" s="1">
        <f t="shared" si="81"/>
        <v>3.2868246893262808E-2</v>
      </c>
    </row>
    <row r="872" spans="1:11" ht="16" customHeight="1" x14ac:dyDescent="0.35">
      <c r="A872" s="23">
        <v>39811</v>
      </c>
      <c r="B872" s="18">
        <v>869.42</v>
      </c>
      <c r="C872" s="1">
        <f t="shared" si="79"/>
        <v>-3.8725939505041196E-3</v>
      </c>
      <c r="D872" s="1">
        <f t="shared" si="82"/>
        <v>7.9813464985696873E-4</v>
      </c>
      <c r="E872" s="1">
        <f t="shared" si="83"/>
        <v>7.1144431981996883</v>
      </c>
      <c r="F872" s="1">
        <v>869</v>
      </c>
      <c r="H872" s="1">
        <f t="shared" ref="H872:H935" si="84">SQRT(D872)*100</f>
        <v>2.8251276959758274</v>
      </c>
      <c r="J872" s="1">
        <f t="shared" si="80"/>
        <v>1.4996983905481103E-5</v>
      </c>
      <c r="K872" s="1">
        <f t="shared" si="81"/>
        <v>1.8790042392181152E-2</v>
      </c>
    </row>
    <row r="873" spans="1:11" ht="16" customHeight="1" x14ac:dyDescent="0.35">
      <c r="A873" s="23">
        <v>39812</v>
      </c>
      <c r="B873" s="18">
        <v>890.64</v>
      </c>
      <c r="C873" s="1">
        <f t="shared" si="79"/>
        <v>2.4407075981688973E-2</v>
      </c>
      <c r="D873" s="1">
        <f t="shared" si="82"/>
        <v>7.2899279026104565E-4</v>
      </c>
      <c r="E873" s="1">
        <f t="shared" si="83"/>
        <v>6.4066845080851991</v>
      </c>
      <c r="F873" s="1">
        <v>870</v>
      </c>
      <c r="H873" s="1">
        <f t="shared" si="84"/>
        <v>2.6999866485985549</v>
      </c>
      <c r="J873" s="1">
        <f t="shared" si="80"/>
        <v>5.957053579759388E-4</v>
      </c>
      <c r="K873" s="1">
        <f t="shared" si="81"/>
        <v>0.81716220782186633</v>
      </c>
    </row>
    <row r="874" spans="1:11" ht="16" customHeight="1" x14ac:dyDescent="0.35">
      <c r="A874" s="23">
        <v>39813</v>
      </c>
      <c r="B874" s="18">
        <v>903.25</v>
      </c>
      <c r="C874" s="1">
        <f t="shared" si="79"/>
        <v>1.4158358034671713E-2</v>
      </c>
      <c r="D874" s="1">
        <f t="shared" si="82"/>
        <v>7.1449201837900562E-4</v>
      </c>
      <c r="E874" s="1">
        <f t="shared" si="83"/>
        <v>6.9633770218825122</v>
      </c>
      <c r="F874" s="1">
        <v>871</v>
      </c>
      <c r="H874" s="1">
        <f t="shared" si="84"/>
        <v>2.6729983508767932</v>
      </c>
      <c r="J874" s="1">
        <f t="shared" si="80"/>
        <v>2.0045910223795305E-4</v>
      </c>
      <c r="K874" s="1">
        <f t="shared" si="81"/>
        <v>0.28056170969235178</v>
      </c>
    </row>
    <row r="875" spans="1:11" ht="16" customHeight="1" x14ac:dyDescent="0.35">
      <c r="A875" s="23">
        <v>39815</v>
      </c>
      <c r="B875" s="18">
        <v>931.8</v>
      </c>
      <c r="C875" s="1">
        <f t="shared" si="79"/>
        <v>3.1608081926376923E-2</v>
      </c>
      <c r="D875" s="1">
        <f t="shared" si="82"/>
        <v>6.6833429446812385E-4</v>
      </c>
      <c r="E875" s="1">
        <f t="shared" si="83"/>
        <v>5.8158551266971559</v>
      </c>
      <c r="F875" s="1">
        <v>872</v>
      </c>
      <c r="H875" s="1">
        <f t="shared" si="84"/>
        <v>2.5852162278388318</v>
      </c>
      <c r="J875" s="1">
        <f t="shared" si="80"/>
        <v>9.9907084306455557E-4</v>
      </c>
      <c r="K875" s="1">
        <f t="shared" si="81"/>
        <v>1.4948669420886738</v>
      </c>
    </row>
    <row r="876" spans="1:11" ht="16" customHeight="1" x14ac:dyDescent="0.35">
      <c r="A876" s="23">
        <v>39818</v>
      </c>
      <c r="B876" s="18">
        <v>927.45</v>
      </c>
      <c r="C876" s="1">
        <f t="shared" si="79"/>
        <v>-4.6683837733418219E-3</v>
      </c>
      <c r="D876" s="1">
        <f t="shared" si="82"/>
        <v>6.9292313612331219E-4</v>
      </c>
      <c r="E876" s="1">
        <f t="shared" si="83"/>
        <v>7.243139496094841</v>
      </c>
      <c r="F876" s="1">
        <v>873</v>
      </c>
      <c r="H876" s="1">
        <f t="shared" si="84"/>
        <v>2.6323433213076752</v>
      </c>
      <c r="J876" s="1">
        <f t="shared" si="80"/>
        <v>2.1793807055201226E-5</v>
      </c>
      <c r="K876" s="1">
        <f t="shared" si="81"/>
        <v>3.1451983515993917E-2</v>
      </c>
    </row>
    <row r="877" spans="1:11" ht="16" customHeight="1" x14ac:dyDescent="0.35">
      <c r="A877" s="23">
        <v>39819</v>
      </c>
      <c r="B877" s="18">
        <v>934.7</v>
      </c>
      <c r="C877" s="1">
        <f t="shared" si="79"/>
        <v>7.8171329990835078E-3</v>
      </c>
      <c r="D877" s="1">
        <f t="shared" si="82"/>
        <v>6.3380486336666729E-4</v>
      </c>
      <c r="E877" s="1">
        <f t="shared" si="83"/>
        <v>7.2673555853406908</v>
      </c>
      <c r="F877" s="1">
        <v>874</v>
      </c>
      <c r="H877" s="1">
        <f t="shared" si="84"/>
        <v>2.5175481392947927</v>
      </c>
      <c r="J877" s="1">
        <f t="shared" si="80"/>
        <v>6.110756832536032E-5</v>
      </c>
      <c r="K877" s="1">
        <f t="shared" si="81"/>
        <v>9.6413852050246121E-2</v>
      </c>
    </row>
    <row r="878" spans="1:11" ht="16" customHeight="1" x14ac:dyDescent="0.35">
      <c r="A878" s="23">
        <v>39820</v>
      </c>
      <c r="B878" s="18">
        <v>906.65</v>
      </c>
      <c r="C878" s="1">
        <f t="shared" si="79"/>
        <v>-3.0009628757890303E-2</v>
      </c>
      <c r="D878" s="1">
        <f t="shared" si="82"/>
        <v>5.8327880121204312E-4</v>
      </c>
      <c r="E878" s="1">
        <f t="shared" si="83"/>
        <v>5.9028532414123092</v>
      </c>
      <c r="F878" s="1">
        <v>875</v>
      </c>
      <c r="H878" s="1">
        <f t="shared" si="84"/>
        <v>2.4151165628433819</v>
      </c>
      <c r="J878" s="1">
        <f t="shared" si="80"/>
        <v>9.0057781818639663E-4</v>
      </c>
      <c r="K878" s="1">
        <f t="shared" si="81"/>
        <v>1.5439920263088796</v>
      </c>
    </row>
    <row r="879" spans="1:11" ht="16" customHeight="1" x14ac:dyDescent="0.35">
      <c r="A879" s="23">
        <v>39821</v>
      </c>
      <c r="B879" s="18">
        <v>909.73</v>
      </c>
      <c r="C879" s="1">
        <f t="shared" si="79"/>
        <v>3.3971212706116372E-3</v>
      </c>
      <c r="D879" s="1">
        <f t="shared" si="82"/>
        <v>6.072992148672291E-4</v>
      </c>
      <c r="E879" s="1">
        <f t="shared" si="83"/>
        <v>7.3874860698248712</v>
      </c>
      <c r="F879" s="1">
        <v>876</v>
      </c>
      <c r="H879" s="1">
        <f t="shared" si="84"/>
        <v>2.46434416197744</v>
      </c>
      <c r="J879" s="1">
        <f t="shared" si="80"/>
        <v>1.1540432927242024E-5</v>
      </c>
      <c r="K879" s="1">
        <f t="shared" si="81"/>
        <v>1.9002878061953454E-2</v>
      </c>
    </row>
    <row r="880" spans="1:11" ht="16" customHeight="1" x14ac:dyDescent="0.35">
      <c r="A880" s="23">
        <v>39822</v>
      </c>
      <c r="B880" s="18">
        <v>890.35</v>
      </c>
      <c r="C880" s="1">
        <f t="shared" si="79"/>
        <v>-2.1303023974146171E-2</v>
      </c>
      <c r="D880" s="1">
        <f t="shared" si="82"/>
        <v>5.5502207791237118E-4</v>
      </c>
      <c r="E880" s="1">
        <f t="shared" si="83"/>
        <v>6.678843605098514</v>
      </c>
      <c r="F880" s="1">
        <v>877</v>
      </c>
      <c r="H880" s="1">
        <f t="shared" si="84"/>
        <v>2.3558906551713541</v>
      </c>
      <c r="J880" s="1">
        <f t="shared" si="80"/>
        <v>4.5381883044304651E-4</v>
      </c>
      <c r="K880" s="1">
        <f t="shared" si="81"/>
        <v>0.81765905988823928</v>
      </c>
    </row>
    <row r="881" spans="1:11" ht="16" customHeight="1" x14ac:dyDescent="0.35">
      <c r="A881" s="23">
        <v>39825</v>
      </c>
      <c r="B881" s="18">
        <v>870.26</v>
      </c>
      <c r="C881" s="1">
        <f t="shared" si="79"/>
        <v>-2.2564160161734185E-2</v>
      </c>
      <c r="D881" s="1">
        <f t="shared" si="82"/>
        <v>5.4432622941269807E-4</v>
      </c>
      <c r="E881" s="1">
        <f t="shared" si="83"/>
        <v>6.5806011763837784</v>
      </c>
      <c r="F881" s="1">
        <v>878</v>
      </c>
      <c r="H881" s="1">
        <f t="shared" si="84"/>
        <v>2.3330800016559614</v>
      </c>
      <c r="J881" s="1">
        <f t="shared" si="80"/>
        <v>5.0914132380439211E-4</v>
      </c>
      <c r="K881" s="1">
        <f t="shared" si="81"/>
        <v>0.93536062804419917</v>
      </c>
    </row>
    <row r="882" spans="1:11" ht="16" customHeight="1" x14ac:dyDescent="0.35">
      <c r="A882" s="23">
        <v>39826</v>
      </c>
      <c r="B882" s="18">
        <v>871.79</v>
      </c>
      <c r="C882" s="1">
        <f t="shared" si="79"/>
        <v>1.7580952818697546E-3</v>
      </c>
      <c r="D882" s="1">
        <f t="shared" si="82"/>
        <v>5.3920520941872527E-4</v>
      </c>
      <c r="E882" s="1">
        <f t="shared" si="83"/>
        <v>7.5196820129217841</v>
      </c>
      <c r="F882" s="1">
        <v>879</v>
      </c>
      <c r="H882" s="1">
        <f t="shared" si="84"/>
        <v>2.3220792609614453</v>
      </c>
      <c r="J882" s="1">
        <f t="shared" si="80"/>
        <v>3.0908990201326921E-6</v>
      </c>
      <c r="K882" s="1">
        <f t="shared" si="81"/>
        <v>5.7323241061872296E-3</v>
      </c>
    </row>
    <row r="883" spans="1:11" ht="16" customHeight="1" x14ac:dyDescent="0.35">
      <c r="A883" s="23">
        <v>39827</v>
      </c>
      <c r="B883" s="18">
        <v>842.62</v>
      </c>
      <c r="C883" s="1">
        <f t="shared" si="79"/>
        <v>-3.3459892864107138E-2</v>
      </c>
      <c r="D883" s="1">
        <f t="shared" si="82"/>
        <v>4.9234398242821518E-4</v>
      </c>
      <c r="E883" s="1">
        <f t="shared" si="83"/>
        <v>5.3423853075542063</v>
      </c>
      <c r="F883" s="1">
        <v>880</v>
      </c>
      <c r="H883" s="1">
        <f t="shared" si="84"/>
        <v>2.2188825620753687</v>
      </c>
      <c r="J883" s="1">
        <f t="shared" si="80"/>
        <v>1.1195644304775277E-3</v>
      </c>
      <c r="K883" s="1">
        <f t="shared" si="81"/>
        <v>2.2739476269332948</v>
      </c>
    </row>
    <row r="884" spans="1:11" ht="16" customHeight="1" x14ac:dyDescent="0.35">
      <c r="A884" s="23">
        <v>39828</v>
      </c>
      <c r="B884" s="18">
        <v>843.74</v>
      </c>
      <c r="C884" s="1">
        <f t="shared" si="79"/>
        <v>1.3291875341197748E-3</v>
      </c>
      <c r="D884" s="1">
        <f t="shared" si="82"/>
        <v>5.4279965061999522E-4</v>
      </c>
      <c r="E884" s="1">
        <f t="shared" si="83"/>
        <v>7.5155154088209386</v>
      </c>
      <c r="F884" s="1">
        <v>881</v>
      </c>
      <c r="H884" s="1">
        <f t="shared" si="84"/>
        <v>2.3298061091429805</v>
      </c>
      <c r="J884" s="1">
        <f t="shared" si="80"/>
        <v>1.7667395008594076E-6</v>
      </c>
      <c r="K884" s="1">
        <f t="shared" si="81"/>
        <v>3.2548648453281188E-3</v>
      </c>
    </row>
    <row r="885" spans="1:11" ht="16" customHeight="1" x14ac:dyDescent="0.35">
      <c r="A885" s="23">
        <v>39829</v>
      </c>
      <c r="B885" s="18">
        <v>850.12</v>
      </c>
      <c r="C885" s="1">
        <f t="shared" si="79"/>
        <v>7.561571100101922E-3</v>
      </c>
      <c r="D885" s="1">
        <f t="shared" si="82"/>
        <v>4.9550491823913676E-4</v>
      </c>
      <c r="E885" s="1">
        <f t="shared" si="83"/>
        <v>7.4945411695007129</v>
      </c>
      <c r="F885" s="1">
        <v>882</v>
      </c>
      <c r="H885" s="1">
        <f t="shared" si="84"/>
        <v>2.2259939762702343</v>
      </c>
      <c r="J885" s="1">
        <f t="shared" si="80"/>
        <v>5.7177357501896588E-5</v>
      </c>
      <c r="K885" s="1">
        <f t="shared" si="81"/>
        <v>0.11539210893221062</v>
      </c>
    </row>
    <row r="886" spans="1:11" ht="16" customHeight="1" x14ac:dyDescent="0.35">
      <c r="A886" s="23">
        <v>39833</v>
      </c>
      <c r="B886" s="18">
        <v>805.22</v>
      </c>
      <c r="C886" s="1">
        <f t="shared" si="79"/>
        <v>-5.2816073024984679E-2</v>
      </c>
      <c r="D886" s="1">
        <f t="shared" si="82"/>
        <v>4.5708200173701649E-4</v>
      </c>
      <c r="E886" s="1">
        <f t="shared" si="83"/>
        <v>1.5877218855825426</v>
      </c>
      <c r="F886" s="1">
        <v>883</v>
      </c>
      <c r="H886" s="1">
        <f t="shared" si="84"/>
        <v>2.1379476180136323</v>
      </c>
      <c r="J886" s="1">
        <f t="shared" si="80"/>
        <v>2.7895375697805144E-3</v>
      </c>
      <c r="K886" s="1">
        <f t="shared" si="81"/>
        <v>6.1029258627109169</v>
      </c>
    </row>
    <row r="887" spans="1:11" ht="16" customHeight="1" x14ac:dyDescent="0.35">
      <c r="A887" s="23">
        <v>39834</v>
      </c>
      <c r="B887" s="18">
        <v>840.24</v>
      </c>
      <c r="C887" s="1">
        <f t="shared" si="79"/>
        <v>4.3491219790864587E-2</v>
      </c>
      <c r="D887" s="1">
        <f t="shared" si="82"/>
        <v>6.4996936314196411E-4</v>
      </c>
      <c r="E887" s="1">
        <f t="shared" si="83"/>
        <v>4.4284693979578345</v>
      </c>
      <c r="F887" s="1">
        <v>884</v>
      </c>
      <c r="H887" s="1">
        <f t="shared" si="84"/>
        <v>2.5494496722664759</v>
      </c>
      <c r="J887" s="1">
        <f t="shared" si="80"/>
        <v>1.8914861988972916E-3</v>
      </c>
      <c r="K887" s="1">
        <f t="shared" si="81"/>
        <v>2.9101159318553291</v>
      </c>
    </row>
    <row r="888" spans="1:11" ht="16" customHeight="1" x14ac:dyDescent="0.35">
      <c r="A888" s="23">
        <v>39835</v>
      </c>
      <c r="B888" s="18">
        <v>827.5</v>
      </c>
      <c r="C888" s="1">
        <f t="shared" si="79"/>
        <v>-1.5162334571074942E-2</v>
      </c>
      <c r="D888" s="1">
        <f t="shared" si="82"/>
        <v>7.5062911580064105E-4</v>
      </c>
      <c r="E888" s="1">
        <f t="shared" si="83"/>
        <v>6.8883272695341251</v>
      </c>
      <c r="F888" s="1">
        <v>885</v>
      </c>
      <c r="H888" s="1">
        <f t="shared" si="84"/>
        <v>2.739761149809671</v>
      </c>
      <c r="J888" s="1">
        <f t="shared" si="80"/>
        <v>2.2989638964521434E-4</v>
      </c>
      <c r="K888" s="1">
        <f t="shared" si="81"/>
        <v>0.30627161244604895</v>
      </c>
    </row>
    <row r="889" spans="1:11" ht="16" customHeight="1" x14ac:dyDescent="0.35">
      <c r="A889" s="23">
        <v>39836</v>
      </c>
      <c r="B889" s="18">
        <v>831.95</v>
      </c>
      <c r="C889" s="1">
        <f t="shared" si="79"/>
        <v>5.3776435045317771E-3</v>
      </c>
      <c r="D889" s="1">
        <f t="shared" si="82"/>
        <v>7.0367809151892428E-4</v>
      </c>
      <c r="E889" s="1">
        <f t="shared" si="83"/>
        <v>7.2180925753435128</v>
      </c>
      <c r="F889" s="1">
        <v>886</v>
      </c>
      <c r="H889" s="1">
        <f t="shared" si="84"/>
        <v>2.6526931438048469</v>
      </c>
      <c r="J889" s="1">
        <f t="shared" si="80"/>
        <v>2.8919049661832815E-5</v>
      </c>
      <c r="K889" s="1">
        <f t="shared" si="81"/>
        <v>4.1096987401454552E-2</v>
      </c>
    </row>
    <row r="890" spans="1:11" ht="16" customHeight="1" x14ac:dyDescent="0.35">
      <c r="A890" s="23">
        <v>39839</v>
      </c>
      <c r="B890" s="18">
        <v>836.57</v>
      </c>
      <c r="C890" s="1">
        <f t="shared" si="79"/>
        <v>5.5532183424484693E-3</v>
      </c>
      <c r="D890" s="1">
        <f t="shared" si="82"/>
        <v>6.4418731239650271E-4</v>
      </c>
      <c r="E890" s="1">
        <f t="shared" si="83"/>
        <v>7.2996494837410495</v>
      </c>
      <c r="F890" s="1">
        <v>887</v>
      </c>
      <c r="H890" s="1">
        <f t="shared" si="84"/>
        <v>2.5380845383802777</v>
      </c>
      <c r="J890" s="1">
        <f t="shared" si="80"/>
        <v>3.0838233958906127E-5</v>
      </c>
      <c r="K890" s="1">
        <f t="shared" si="81"/>
        <v>4.7871532651243734E-2</v>
      </c>
    </row>
    <row r="891" spans="1:11" ht="16" customHeight="1" x14ac:dyDescent="0.35">
      <c r="A891" s="23">
        <v>39840</v>
      </c>
      <c r="B891" s="18">
        <v>845.71</v>
      </c>
      <c r="C891" s="1">
        <f t="shared" si="79"/>
        <v>1.0925565105131652E-2</v>
      </c>
      <c r="D891" s="1">
        <f t="shared" si="82"/>
        <v>5.9020382154005037E-4</v>
      </c>
      <c r="E891" s="1">
        <f t="shared" si="83"/>
        <v>7.2327938913000134</v>
      </c>
      <c r="F891" s="1">
        <v>888</v>
      </c>
      <c r="H891" s="1">
        <f t="shared" si="84"/>
        <v>2.4294110840696566</v>
      </c>
      <c r="J891" s="1">
        <f t="shared" si="80"/>
        <v>1.1936797286647039E-4</v>
      </c>
      <c r="K891" s="1">
        <f t="shared" si="81"/>
        <v>0.20224872918477071</v>
      </c>
    </row>
    <row r="892" spans="1:11" ht="16" customHeight="1" x14ac:dyDescent="0.35">
      <c r="A892" s="23">
        <v>39841</v>
      </c>
      <c r="B892" s="18">
        <v>874.09</v>
      </c>
      <c r="C892" s="1">
        <f t="shared" si="79"/>
        <v>3.3557602487850439E-2</v>
      </c>
      <c r="D892" s="1">
        <f t="shared" si="82"/>
        <v>5.4845522224793966E-4</v>
      </c>
      <c r="E892" s="1">
        <f t="shared" si="83"/>
        <v>5.4551603888649769</v>
      </c>
      <c r="F892" s="1">
        <v>889</v>
      </c>
      <c r="H892" s="1">
        <f t="shared" si="84"/>
        <v>2.3419120868383163</v>
      </c>
      <c r="J892" s="1">
        <f t="shared" si="80"/>
        <v>1.126112684732586E-3</v>
      </c>
      <c r="K892" s="1">
        <f t="shared" si="81"/>
        <v>2.0532445294567827</v>
      </c>
    </row>
    <row r="893" spans="1:11" ht="16" customHeight="1" x14ac:dyDescent="0.35">
      <c r="A893" s="23">
        <v>39842</v>
      </c>
      <c r="B893" s="18">
        <v>845.14</v>
      </c>
      <c r="C893" s="1">
        <f t="shared" si="79"/>
        <v>-3.3120159251335726E-2</v>
      </c>
      <c r="D893" s="1">
        <f t="shared" si="82"/>
        <v>5.9441348296991776E-4</v>
      </c>
      <c r="E893" s="1">
        <f t="shared" si="83"/>
        <v>5.5825113117787222</v>
      </c>
      <c r="F893" s="1">
        <v>890</v>
      </c>
      <c r="H893" s="1">
        <f t="shared" si="84"/>
        <v>2.4380596444097051</v>
      </c>
      <c r="J893" s="1">
        <f t="shared" si="80"/>
        <v>1.0969449488338395E-3</v>
      </c>
      <c r="K893" s="1">
        <f t="shared" si="81"/>
        <v>1.845424069711679</v>
      </c>
    </row>
    <row r="894" spans="1:11" ht="16" customHeight="1" x14ac:dyDescent="0.35">
      <c r="A894" s="23">
        <v>39843</v>
      </c>
      <c r="B894" s="18">
        <v>825.88</v>
      </c>
      <c r="C894" s="1">
        <f t="shared" si="79"/>
        <v>-2.2789123695482395E-2</v>
      </c>
      <c r="D894" s="1">
        <f t="shared" si="82"/>
        <v>6.338084982633463E-4</v>
      </c>
      <c r="E894" s="1">
        <f t="shared" si="83"/>
        <v>6.544361374643076</v>
      </c>
      <c r="F894" s="1">
        <v>891</v>
      </c>
      <c r="H894" s="1">
        <f t="shared" si="84"/>
        <v>2.5175553584049477</v>
      </c>
      <c r="J894" s="1">
        <f t="shared" si="80"/>
        <v>5.1934415880799717E-4</v>
      </c>
      <c r="K894" s="1">
        <f t="shared" si="81"/>
        <v>0.81940232772361876</v>
      </c>
    </row>
    <row r="895" spans="1:11" ht="16" customHeight="1" x14ac:dyDescent="0.35">
      <c r="A895" s="23">
        <v>39846</v>
      </c>
      <c r="B895" s="18">
        <v>825.44</v>
      </c>
      <c r="C895" s="1">
        <f t="shared" si="79"/>
        <v>-5.3276505061260822E-4</v>
      </c>
      <c r="D895" s="1">
        <f t="shared" si="82"/>
        <v>6.2149532584231419E-4</v>
      </c>
      <c r="E895" s="1">
        <f t="shared" si="83"/>
        <v>7.3829254651010503</v>
      </c>
      <c r="F895" s="1">
        <v>892</v>
      </c>
      <c r="H895" s="1">
        <f t="shared" si="84"/>
        <v>2.4929807978448495</v>
      </c>
      <c r="J895" s="1">
        <f t="shared" si="80"/>
        <v>2.83838599154255E-7</v>
      </c>
      <c r="K895" s="1">
        <f t="shared" si="81"/>
        <v>4.5670270933987771E-4</v>
      </c>
    </row>
    <row r="896" spans="1:11" ht="16" customHeight="1" x14ac:dyDescent="0.35">
      <c r="A896" s="23">
        <v>39847</v>
      </c>
      <c r="B896" s="18">
        <v>838.51</v>
      </c>
      <c r="C896" s="1">
        <f t="shared" si="79"/>
        <v>1.5833979453382361E-2</v>
      </c>
      <c r="D896" s="1">
        <f t="shared" si="82"/>
        <v>5.6700348299111656E-4</v>
      </c>
      <c r="E896" s="1">
        <f t="shared" si="83"/>
        <v>7.0329698640811511</v>
      </c>
      <c r="F896" s="1">
        <v>893</v>
      </c>
      <c r="H896" s="1">
        <f t="shared" si="84"/>
        <v>2.3811834935407989</v>
      </c>
      <c r="J896" s="1">
        <f t="shared" si="80"/>
        <v>2.5071490533013478E-4</v>
      </c>
      <c r="K896" s="1">
        <f t="shared" si="81"/>
        <v>0.44217524733276253</v>
      </c>
    </row>
    <row r="897" spans="1:11" ht="16" customHeight="1" x14ac:dyDescent="0.35">
      <c r="A897" s="23">
        <v>39848</v>
      </c>
      <c r="B897" s="18">
        <v>832.23</v>
      </c>
      <c r="C897" s="1">
        <f t="shared" si="79"/>
        <v>-7.4894753789459551E-3</v>
      </c>
      <c r="D897" s="1">
        <f t="shared" si="82"/>
        <v>5.3829348230908581E-4</v>
      </c>
      <c r="E897" s="1">
        <f t="shared" si="83"/>
        <v>7.4229028123717109</v>
      </c>
      <c r="F897" s="1">
        <v>894</v>
      </c>
      <c r="H897" s="1">
        <f t="shared" si="84"/>
        <v>2.3201152607340134</v>
      </c>
      <c r="J897" s="1">
        <f t="shared" si="80"/>
        <v>5.6092241451837661E-5</v>
      </c>
      <c r="K897" s="1">
        <f t="shared" si="81"/>
        <v>0.10420382801445427</v>
      </c>
    </row>
    <row r="898" spans="1:11" ht="16" customHeight="1" x14ac:dyDescent="0.35">
      <c r="A898" s="23">
        <v>39849</v>
      </c>
      <c r="B898" s="18">
        <v>845.85</v>
      </c>
      <c r="C898" s="1">
        <f t="shared" si="79"/>
        <v>1.6365668144623487E-2</v>
      </c>
      <c r="D898" s="1">
        <f t="shared" si="82"/>
        <v>4.9593408685538807E-4</v>
      </c>
      <c r="E898" s="1">
        <f t="shared" si="83"/>
        <v>7.0690056524652274</v>
      </c>
      <c r="F898" s="1">
        <v>895</v>
      </c>
      <c r="H898" s="1">
        <f t="shared" si="84"/>
        <v>2.2269577608373901</v>
      </c>
      <c r="J898" s="1">
        <f t="shared" si="80"/>
        <v>2.6783509381994396E-4</v>
      </c>
      <c r="K898" s="1">
        <f t="shared" si="81"/>
        <v>0.54006187700915853</v>
      </c>
    </row>
    <row r="899" spans="1:11" ht="16" customHeight="1" x14ac:dyDescent="0.35">
      <c r="A899" s="23">
        <v>39850</v>
      </c>
      <c r="B899" s="18">
        <v>868.6</v>
      </c>
      <c r="C899" s="1">
        <f t="shared" si="79"/>
        <v>2.6896021753265945E-2</v>
      </c>
      <c r="D899" s="1">
        <f t="shared" si="82"/>
        <v>4.7503974242615405E-4</v>
      </c>
      <c r="E899" s="1">
        <f t="shared" si="83"/>
        <v>6.1293005819466018</v>
      </c>
      <c r="F899" s="1">
        <v>896</v>
      </c>
      <c r="H899" s="1">
        <f t="shared" si="84"/>
        <v>2.1795406452419144</v>
      </c>
      <c r="J899" s="1">
        <f t="shared" si="80"/>
        <v>7.2339598615215489E-4</v>
      </c>
      <c r="K899" s="1">
        <f t="shared" si="81"/>
        <v>1.5228115072174373</v>
      </c>
    </row>
    <row r="900" spans="1:11" ht="16" customHeight="1" x14ac:dyDescent="0.35">
      <c r="A900" s="23">
        <v>39853</v>
      </c>
      <c r="B900" s="18">
        <v>869.89</v>
      </c>
      <c r="C900" s="1">
        <f t="shared" ref="C900:C963" si="85">(B900-B899)/B899</f>
        <v>1.4851485148514433E-3</v>
      </c>
      <c r="D900" s="1">
        <f t="shared" si="82"/>
        <v>4.9401354127223175E-4</v>
      </c>
      <c r="E900" s="1">
        <f t="shared" si="83"/>
        <v>7.608482840900062</v>
      </c>
      <c r="F900" s="1">
        <v>897</v>
      </c>
      <c r="H900" s="1">
        <f t="shared" si="84"/>
        <v>2.2226415394125789</v>
      </c>
      <c r="J900" s="1">
        <f t="shared" si="80"/>
        <v>2.2056661111654479E-6</v>
      </c>
      <c r="K900" s="1">
        <f t="shared" si="81"/>
        <v>4.4647887697272463E-3</v>
      </c>
    </row>
    <row r="901" spans="1:11" ht="16" customHeight="1" x14ac:dyDescent="0.35">
      <c r="A901" s="23">
        <v>39854</v>
      </c>
      <c r="B901" s="18">
        <v>827.16</v>
      </c>
      <c r="C901" s="1">
        <f t="shared" si="85"/>
        <v>-4.9121153249261425E-2</v>
      </c>
      <c r="D901" s="1">
        <f t="shared" si="82"/>
        <v>4.5114048168831754E-4</v>
      </c>
      <c r="E901" s="1">
        <f t="shared" si="83"/>
        <v>2.3553141683165215</v>
      </c>
      <c r="F901" s="1">
        <v>898</v>
      </c>
      <c r="H901" s="1">
        <f t="shared" si="84"/>
        <v>2.1240067836245666</v>
      </c>
      <c r="J901" s="1">
        <f t="shared" ref="J901:J964" si="86">C901*C901</f>
        <v>2.4128876965374261E-3</v>
      </c>
      <c r="K901" s="1">
        <f t="shared" ref="K901:K964" si="87">J901/D901</f>
        <v>5.3484176093167228</v>
      </c>
    </row>
    <row r="902" spans="1:11" ht="16" customHeight="1" x14ac:dyDescent="0.35">
      <c r="A902" s="23">
        <v>39855</v>
      </c>
      <c r="B902" s="18">
        <v>833.74</v>
      </c>
      <c r="C902" s="1">
        <f t="shared" si="85"/>
        <v>7.9549301223463906E-3</v>
      </c>
      <c r="D902" s="1">
        <f t="shared" ref="D902:D965" si="88">C$1283+C$1284*D901+C$1285*C901*C901</f>
        <v>6.1315234244592649E-4</v>
      </c>
      <c r="E902" s="1">
        <f t="shared" ref="E902:E965" si="89">-LN(D902)-C902*C902/D902</f>
        <v>7.2936912759633241</v>
      </c>
      <c r="F902" s="1">
        <v>899</v>
      </c>
      <c r="H902" s="1">
        <f t="shared" si="84"/>
        <v>2.4761913141878327</v>
      </c>
      <c r="J902" s="1">
        <f t="shared" si="86"/>
        <v>6.3280913251413963E-5</v>
      </c>
      <c r="K902" s="1">
        <f t="shared" si="87"/>
        <v>0.10320585745294558</v>
      </c>
    </row>
    <row r="903" spans="1:11" ht="16" customHeight="1" x14ac:dyDescent="0.35">
      <c r="A903" s="23">
        <v>39856</v>
      </c>
      <c r="B903" s="18">
        <v>835.19</v>
      </c>
      <c r="C903" s="1">
        <f t="shared" si="85"/>
        <v>1.7391512941685003E-3</v>
      </c>
      <c r="D903" s="1">
        <f t="shared" si="88"/>
        <v>5.6466384203278104E-4</v>
      </c>
      <c r="E903" s="1">
        <f t="shared" si="89"/>
        <v>7.4739234288347829</v>
      </c>
      <c r="F903" s="1">
        <v>900</v>
      </c>
      <c r="H903" s="1">
        <f t="shared" si="84"/>
        <v>2.3762656459932696</v>
      </c>
      <c r="J903" s="1">
        <f t="shared" si="86"/>
        <v>3.0246472240079693E-6</v>
      </c>
      <c r="K903" s="1">
        <f t="shared" si="87"/>
        <v>5.356544901333307E-3</v>
      </c>
    </row>
    <row r="904" spans="1:11" ht="16" customHeight="1" x14ac:dyDescent="0.35">
      <c r="A904" s="23">
        <v>39857</v>
      </c>
      <c r="B904" s="18">
        <v>826.84</v>
      </c>
      <c r="C904" s="1">
        <f t="shared" si="85"/>
        <v>-9.997725068547304E-3</v>
      </c>
      <c r="D904" s="1">
        <f t="shared" si="88"/>
        <v>5.1550877728769398E-4</v>
      </c>
      <c r="E904" s="1">
        <f t="shared" si="89"/>
        <v>7.3764613594768278</v>
      </c>
      <c r="F904" s="1">
        <v>901</v>
      </c>
      <c r="H904" s="1">
        <f t="shared" si="84"/>
        <v>2.2704818371607689</v>
      </c>
      <c r="J904" s="1">
        <f t="shared" si="86"/>
        <v>9.9954506546259188E-5</v>
      </c>
      <c r="K904" s="1">
        <f t="shared" si="87"/>
        <v>0.19389486842913017</v>
      </c>
    </row>
    <row r="905" spans="1:11" ht="16" customHeight="1" x14ac:dyDescent="0.35">
      <c r="A905" s="23">
        <v>39861</v>
      </c>
      <c r="B905" s="18">
        <v>789.17</v>
      </c>
      <c r="C905" s="1">
        <f t="shared" si="85"/>
        <v>-4.5558995694451251E-2</v>
      </c>
      <c r="D905" s="1">
        <f t="shared" si="88"/>
        <v>4.7885510984845459E-4</v>
      </c>
      <c r="E905" s="1">
        <f t="shared" si="89"/>
        <v>3.3095610870098531</v>
      </c>
      <c r="F905" s="1">
        <v>902</v>
      </c>
      <c r="H905" s="1">
        <f t="shared" si="84"/>
        <v>2.1882758277887517</v>
      </c>
      <c r="J905" s="1">
        <f t="shared" si="86"/>
        <v>2.0756220886870278E-3</v>
      </c>
      <c r="K905" s="1">
        <f t="shared" si="87"/>
        <v>4.3345514039599768</v>
      </c>
    </row>
    <row r="906" spans="1:11" ht="16" customHeight="1" x14ac:dyDescent="0.35">
      <c r="A906" s="23">
        <v>39862</v>
      </c>
      <c r="B906" s="18">
        <v>788.42</v>
      </c>
      <c r="C906" s="1">
        <f t="shared" si="85"/>
        <v>-9.5036557395744906E-4</v>
      </c>
      <c r="D906" s="1">
        <f t="shared" si="88"/>
        <v>6.102506634883308E-4</v>
      </c>
      <c r="E906" s="1">
        <f t="shared" si="89"/>
        <v>7.4001607225459436</v>
      </c>
      <c r="F906" s="1">
        <v>903</v>
      </c>
      <c r="H906" s="1">
        <f t="shared" si="84"/>
        <v>2.4703252083244642</v>
      </c>
      <c r="J906" s="1">
        <f t="shared" si="86"/>
        <v>9.0319472416347155E-7</v>
      </c>
      <c r="K906" s="1">
        <f t="shared" si="87"/>
        <v>1.4800389056533036E-3</v>
      </c>
    </row>
    <row r="907" spans="1:11" ht="16" customHeight="1" x14ac:dyDescent="0.35">
      <c r="A907" s="23">
        <v>39863</v>
      </c>
      <c r="B907" s="18">
        <v>778.94</v>
      </c>
      <c r="C907" s="1">
        <f t="shared" si="85"/>
        <v>-1.2024048096192265E-2</v>
      </c>
      <c r="D907" s="1">
        <f t="shared" si="88"/>
        <v>5.568211803587815E-4</v>
      </c>
      <c r="E907" s="1">
        <f t="shared" si="89"/>
        <v>7.2336180029507657</v>
      </c>
      <c r="F907" s="1">
        <v>904</v>
      </c>
      <c r="H907" s="1">
        <f t="shared" si="84"/>
        <v>2.3597058722620101</v>
      </c>
      <c r="J907" s="1">
        <f t="shared" si="86"/>
        <v>1.4457773261954482E-4</v>
      </c>
      <c r="K907" s="1">
        <f t="shared" si="87"/>
        <v>0.25964840727931321</v>
      </c>
    </row>
    <row r="908" spans="1:11" ht="16" customHeight="1" x14ac:dyDescent="0.35">
      <c r="A908" s="23">
        <v>39864</v>
      </c>
      <c r="B908" s="18">
        <v>770.05</v>
      </c>
      <c r="C908" s="1">
        <f t="shared" si="85"/>
        <v>-1.1412945798136056E-2</v>
      </c>
      <c r="D908" s="1">
        <f t="shared" si="88"/>
        <v>5.2017542174305389E-4</v>
      </c>
      <c r="E908" s="1">
        <f t="shared" si="89"/>
        <v>7.3109379056223958</v>
      </c>
      <c r="F908" s="1">
        <v>905</v>
      </c>
      <c r="H908" s="1">
        <f t="shared" si="84"/>
        <v>2.2807354553806847</v>
      </c>
      <c r="J908" s="1">
        <f t="shared" si="86"/>
        <v>1.3025533179119146E-4</v>
      </c>
      <c r="K908" s="1">
        <f t="shared" si="87"/>
        <v>0.25040654815008245</v>
      </c>
    </row>
    <row r="909" spans="1:11" ht="16" customHeight="1" x14ac:dyDescent="0.35">
      <c r="A909" s="23">
        <v>39867</v>
      </c>
      <c r="B909" s="18">
        <v>743.33</v>
      </c>
      <c r="C909" s="1">
        <f t="shared" si="85"/>
        <v>-3.4699045516524793E-2</v>
      </c>
      <c r="D909" s="1">
        <f t="shared" si="88"/>
        <v>4.8562914277966245E-4</v>
      </c>
      <c r="E909" s="1">
        <f t="shared" si="89"/>
        <v>5.1507582511599797</v>
      </c>
      <c r="F909" s="1">
        <v>906</v>
      </c>
      <c r="H909" s="1">
        <f t="shared" si="84"/>
        <v>2.2036994867260429</v>
      </c>
      <c r="J909" s="1">
        <f t="shared" si="86"/>
        <v>1.2040237597578593E-3</v>
      </c>
      <c r="K909" s="1">
        <f t="shared" si="87"/>
        <v>2.4793070548983582</v>
      </c>
    </row>
    <row r="910" spans="1:11" ht="16" customHeight="1" x14ac:dyDescent="0.35">
      <c r="A910" s="23">
        <v>39868</v>
      </c>
      <c r="B910" s="18">
        <v>773.14</v>
      </c>
      <c r="C910" s="1">
        <f t="shared" si="85"/>
        <v>4.0103318848963371E-2</v>
      </c>
      <c r="D910" s="1">
        <f t="shared" si="88"/>
        <v>5.4373158805901965E-4</v>
      </c>
      <c r="E910" s="1">
        <f t="shared" si="89"/>
        <v>4.5592053797939363</v>
      </c>
      <c r="F910" s="1">
        <v>907</v>
      </c>
      <c r="H910" s="1">
        <f t="shared" si="84"/>
        <v>2.3318052835925638</v>
      </c>
      <c r="J910" s="1">
        <f t="shared" si="86"/>
        <v>1.6082761827016208E-3</v>
      </c>
      <c r="K910" s="1">
        <f t="shared" si="87"/>
        <v>2.9578494573816254</v>
      </c>
    </row>
    <row r="911" spans="1:11" ht="16" customHeight="1" x14ac:dyDescent="0.35">
      <c r="A911" s="23">
        <v>39869</v>
      </c>
      <c r="B911" s="18">
        <v>764.9</v>
      </c>
      <c r="C911" s="1">
        <f t="shared" si="85"/>
        <v>-1.0657836873011368E-2</v>
      </c>
      <c r="D911" s="1">
        <f t="shared" si="88"/>
        <v>6.3032295245066814E-4</v>
      </c>
      <c r="E911" s="1">
        <f t="shared" si="89"/>
        <v>7.1890698532265462</v>
      </c>
      <c r="F911" s="1">
        <v>908</v>
      </c>
      <c r="H911" s="1">
        <f t="shared" si="84"/>
        <v>2.5106233338568895</v>
      </c>
      <c r="J911" s="1">
        <f t="shared" si="86"/>
        <v>1.1358948681172075E-4</v>
      </c>
      <c r="K911" s="1">
        <f t="shared" si="87"/>
        <v>0.18020839376083289</v>
      </c>
    </row>
    <row r="912" spans="1:11" ht="16" customHeight="1" x14ac:dyDescent="0.35">
      <c r="A912" s="23">
        <v>39870</v>
      </c>
      <c r="B912" s="18">
        <v>752.83</v>
      </c>
      <c r="C912" s="1">
        <f t="shared" si="85"/>
        <v>-1.5779840502026327E-2</v>
      </c>
      <c r="D912" s="1">
        <f t="shared" si="88"/>
        <v>5.8448642339378948E-4</v>
      </c>
      <c r="E912" s="1">
        <f t="shared" si="89"/>
        <v>7.01875621773313</v>
      </c>
      <c r="F912" s="1">
        <v>909</v>
      </c>
      <c r="H912" s="1">
        <f t="shared" si="84"/>
        <v>2.4176154024033463</v>
      </c>
      <c r="J912" s="1">
        <f t="shared" si="86"/>
        <v>2.490033662693905E-4</v>
      </c>
      <c r="K912" s="1">
        <f t="shared" si="87"/>
        <v>0.42602078731541038</v>
      </c>
    </row>
    <row r="913" spans="1:11" ht="16" customHeight="1" x14ac:dyDescent="0.35">
      <c r="A913" s="23">
        <v>39871</v>
      </c>
      <c r="B913" s="18">
        <v>735.09</v>
      </c>
      <c r="C913" s="1">
        <f t="shared" si="85"/>
        <v>-2.3564416933437839E-2</v>
      </c>
      <c r="D913" s="1">
        <f t="shared" si="88"/>
        <v>5.5406226506078378E-4</v>
      </c>
      <c r="E913" s="1">
        <f t="shared" si="89"/>
        <v>6.4960325050258065</v>
      </c>
      <c r="F913" s="1">
        <v>910</v>
      </c>
      <c r="H913" s="1">
        <f t="shared" si="84"/>
        <v>2.3538527249188377</v>
      </c>
      <c r="J913" s="1">
        <f t="shared" si="86"/>
        <v>5.5528174541289192E-4</v>
      </c>
      <c r="K913" s="1">
        <f t="shared" si="87"/>
        <v>1.0022009807002004</v>
      </c>
    </row>
    <row r="914" spans="1:11" ht="16" customHeight="1" x14ac:dyDescent="0.35">
      <c r="A914" s="23">
        <v>39874</v>
      </c>
      <c r="B914" s="18">
        <v>700.82</v>
      </c>
      <c r="C914" s="1">
        <f t="shared" si="85"/>
        <v>-4.6620141751350146E-2</v>
      </c>
      <c r="D914" s="1">
        <f t="shared" si="88"/>
        <v>5.5191387245931433E-4</v>
      </c>
      <c r="E914" s="1">
        <f t="shared" si="89"/>
        <v>3.5641171257569324</v>
      </c>
      <c r="F914" s="1">
        <v>911</v>
      </c>
      <c r="H914" s="1">
        <f t="shared" si="84"/>
        <v>2.3492847261652097</v>
      </c>
      <c r="J914" s="1">
        <f t="shared" si="86"/>
        <v>2.1734376169159808E-3</v>
      </c>
      <c r="K914" s="1">
        <f t="shared" si="87"/>
        <v>3.9380014262573209</v>
      </c>
    </row>
    <row r="915" spans="1:11" ht="16" customHeight="1" x14ac:dyDescent="0.35">
      <c r="A915" s="23">
        <v>39875</v>
      </c>
      <c r="B915" s="18">
        <v>696.33</v>
      </c>
      <c r="C915" s="1">
        <f t="shared" si="85"/>
        <v>-6.4067806284067363E-3</v>
      </c>
      <c r="D915" s="1">
        <f t="shared" si="88"/>
        <v>6.8489966539983385E-4</v>
      </c>
      <c r="E915" s="1">
        <f t="shared" si="89"/>
        <v>7.2263070346781264</v>
      </c>
      <c r="F915" s="1">
        <v>912</v>
      </c>
      <c r="H915" s="1">
        <f t="shared" si="84"/>
        <v>2.6170587792402253</v>
      </c>
      <c r="J915" s="1">
        <f t="shared" si="86"/>
        <v>4.1046838020527815E-5</v>
      </c>
      <c r="K915" s="1">
        <f t="shared" si="87"/>
        <v>5.9931169621122979E-2</v>
      </c>
    </row>
    <row r="916" spans="1:11" ht="16" customHeight="1" x14ac:dyDescent="0.35">
      <c r="A916" s="23">
        <v>39876</v>
      </c>
      <c r="B916" s="18">
        <v>712.87</v>
      </c>
      <c r="C916" s="1">
        <f t="shared" si="85"/>
        <v>2.3753105567762358E-2</v>
      </c>
      <c r="D916" s="1">
        <f t="shared" si="88"/>
        <v>6.2810811755557199E-4</v>
      </c>
      <c r="E916" s="1">
        <f t="shared" si="89"/>
        <v>6.4745292868478383</v>
      </c>
      <c r="F916" s="1">
        <v>913</v>
      </c>
      <c r="H916" s="1">
        <f t="shared" si="84"/>
        <v>2.506208525952244</v>
      </c>
      <c r="J916" s="1">
        <f t="shared" si="86"/>
        <v>5.6421002411326314E-4</v>
      </c>
      <c r="K916" s="1">
        <f t="shared" si="87"/>
        <v>0.89826895775366977</v>
      </c>
    </row>
    <row r="917" spans="1:11" ht="16" customHeight="1" x14ac:dyDescent="0.35">
      <c r="A917" s="23">
        <v>39877</v>
      </c>
      <c r="B917" s="18">
        <v>682.55</v>
      </c>
      <c r="C917" s="1">
        <f t="shared" si="85"/>
        <v>-4.2532299016651072E-2</v>
      </c>
      <c r="D917" s="1">
        <f t="shared" si="88"/>
        <v>6.2004876513882491E-4</v>
      </c>
      <c r="E917" s="1">
        <f t="shared" si="89"/>
        <v>4.4682056763104194</v>
      </c>
      <c r="F917" s="1">
        <v>914</v>
      </c>
      <c r="H917" s="1">
        <f t="shared" si="84"/>
        <v>2.4900778404275332</v>
      </c>
      <c r="J917" s="1">
        <f t="shared" si="86"/>
        <v>1.8089964596418177E-3</v>
      </c>
      <c r="K917" s="1">
        <f t="shared" si="87"/>
        <v>2.9175067532580199</v>
      </c>
    </row>
    <row r="918" spans="1:11" ht="16" customHeight="1" x14ac:dyDescent="0.35">
      <c r="A918" s="23">
        <v>39878</v>
      </c>
      <c r="B918" s="18">
        <v>683.38</v>
      </c>
      <c r="C918" s="1">
        <f t="shared" si="85"/>
        <v>1.2160281298074001E-3</v>
      </c>
      <c r="D918" s="1">
        <f t="shared" si="88"/>
        <v>7.1651891262547343E-4</v>
      </c>
      <c r="E918" s="1">
        <f t="shared" si="89"/>
        <v>7.2390421533238243</v>
      </c>
      <c r="F918" s="1">
        <v>915</v>
      </c>
      <c r="H918" s="1">
        <f t="shared" si="84"/>
        <v>2.6767870901987583</v>
      </c>
      <c r="J918" s="1">
        <f t="shared" si="86"/>
        <v>1.4787244124828833E-6</v>
      </c>
      <c r="K918" s="1">
        <f t="shared" si="87"/>
        <v>2.0637618720551719E-3</v>
      </c>
    </row>
    <row r="919" spans="1:11" ht="16" customHeight="1" x14ac:dyDescent="0.35">
      <c r="A919" s="23">
        <v>39881</v>
      </c>
      <c r="B919" s="18">
        <v>676.53</v>
      </c>
      <c r="C919" s="1">
        <f t="shared" si="85"/>
        <v>-1.0023705698147476E-2</v>
      </c>
      <c r="D919" s="1">
        <f t="shared" si="88"/>
        <v>6.5358565395633248E-4</v>
      </c>
      <c r="E919" s="1">
        <f t="shared" si="89"/>
        <v>7.179308565342164</v>
      </c>
      <c r="F919" s="1">
        <v>916</v>
      </c>
      <c r="H919" s="1">
        <f t="shared" si="84"/>
        <v>2.5565321315335203</v>
      </c>
      <c r="J919" s="1">
        <f t="shared" si="86"/>
        <v>1.0047467592307419E-4</v>
      </c>
      <c r="K919" s="1">
        <f t="shared" si="87"/>
        <v>0.15372839858842299</v>
      </c>
    </row>
    <row r="920" spans="1:11" ht="16" customHeight="1" x14ac:dyDescent="0.35">
      <c r="A920" s="23">
        <v>39882</v>
      </c>
      <c r="B920" s="18">
        <v>719.6</v>
      </c>
      <c r="C920" s="1">
        <f t="shared" si="85"/>
        <v>6.3663104370833598E-2</v>
      </c>
      <c r="D920" s="1">
        <f t="shared" si="88"/>
        <v>6.045645212455241E-4</v>
      </c>
      <c r="E920" s="1">
        <f t="shared" si="89"/>
        <v>0.70701819057528414</v>
      </c>
      <c r="F920" s="1">
        <v>917</v>
      </c>
      <c r="H920" s="1">
        <f t="shared" si="84"/>
        <v>2.4587893794416877</v>
      </c>
      <c r="J920" s="1">
        <f t="shared" si="86"/>
        <v>4.0529908581316519E-3</v>
      </c>
      <c r="K920" s="1">
        <f t="shared" si="87"/>
        <v>6.7039839681324311</v>
      </c>
    </row>
    <row r="921" spans="1:11" ht="16" customHeight="1" x14ac:dyDescent="0.35">
      <c r="A921" s="23">
        <v>39883</v>
      </c>
      <c r="B921" s="18">
        <v>721.36</v>
      </c>
      <c r="C921" s="1">
        <f t="shared" si="85"/>
        <v>2.4458032240133282E-3</v>
      </c>
      <c r="D921" s="1">
        <f t="shared" si="88"/>
        <v>8.8955738735987347E-4</v>
      </c>
      <c r="E921" s="1">
        <f t="shared" si="89"/>
        <v>7.0180618962659347</v>
      </c>
      <c r="F921" s="1">
        <v>918</v>
      </c>
      <c r="H921" s="1">
        <f t="shared" si="84"/>
        <v>2.9825448653119593</v>
      </c>
      <c r="J921" s="1">
        <f t="shared" si="86"/>
        <v>5.9819534105939902E-6</v>
      </c>
      <c r="K921" s="1">
        <f t="shared" si="87"/>
        <v>6.7246402487285183E-3</v>
      </c>
    </row>
    <row r="922" spans="1:11" ht="16" customHeight="1" x14ac:dyDescent="0.35">
      <c r="A922" s="23">
        <v>39884</v>
      </c>
      <c r="B922" s="18">
        <v>750.74</v>
      </c>
      <c r="C922" s="1">
        <f t="shared" si="85"/>
        <v>4.072862371076854E-2</v>
      </c>
      <c r="D922" s="1">
        <f t="shared" si="88"/>
        <v>8.1144634490696232E-4</v>
      </c>
      <c r="E922" s="1">
        <f t="shared" si="89"/>
        <v>5.0724156739565398</v>
      </c>
      <c r="F922" s="1">
        <v>919</v>
      </c>
      <c r="H922" s="1">
        <f t="shared" si="84"/>
        <v>2.8485897298610103</v>
      </c>
      <c r="J922" s="1">
        <f t="shared" si="86"/>
        <v>1.6588207893733773E-3</v>
      </c>
      <c r="K922" s="1">
        <f t="shared" si="87"/>
        <v>2.044276617653102</v>
      </c>
    </row>
    <row r="923" spans="1:11" ht="16" customHeight="1" x14ac:dyDescent="0.35">
      <c r="A923" s="23">
        <v>39885</v>
      </c>
      <c r="B923" s="18">
        <v>756.55</v>
      </c>
      <c r="C923" s="1">
        <f t="shared" si="85"/>
        <v>7.7390308229213119E-3</v>
      </c>
      <c r="D923" s="1">
        <f t="shared" si="88"/>
        <v>8.7818956050602346E-4</v>
      </c>
      <c r="E923" s="1">
        <f t="shared" si="89"/>
        <v>6.9694480075155205</v>
      </c>
      <c r="F923" s="1">
        <v>920</v>
      </c>
      <c r="H923" s="1">
        <f t="shared" si="84"/>
        <v>2.963426328603469</v>
      </c>
      <c r="J923" s="1">
        <f t="shared" si="86"/>
        <v>5.9892598078126115E-5</v>
      </c>
      <c r="K923" s="1">
        <f t="shared" si="87"/>
        <v>6.8200079768216876E-2</v>
      </c>
    </row>
    <row r="924" spans="1:11" ht="16" customHeight="1" x14ac:dyDescent="0.35">
      <c r="A924" s="23">
        <v>39888</v>
      </c>
      <c r="B924" s="18">
        <v>753.89</v>
      </c>
      <c r="C924" s="1">
        <f t="shared" si="85"/>
        <v>-3.5159606106668012E-3</v>
      </c>
      <c r="D924" s="1">
        <f t="shared" si="88"/>
        <v>8.0559600964065557E-4</v>
      </c>
      <c r="E924" s="1">
        <f t="shared" si="89"/>
        <v>7.1085830354785742</v>
      </c>
      <c r="F924" s="1">
        <v>921</v>
      </c>
      <c r="H924" s="1">
        <f t="shared" si="84"/>
        <v>2.838302326463225</v>
      </c>
      <c r="J924" s="1">
        <f t="shared" si="86"/>
        <v>1.2361979015760466E-5</v>
      </c>
      <c r="K924" s="1">
        <f t="shared" si="87"/>
        <v>1.5345134369861955E-2</v>
      </c>
    </row>
    <row r="925" spans="1:11" ht="16" customHeight="1" x14ac:dyDescent="0.35">
      <c r="A925" s="23">
        <v>39889</v>
      </c>
      <c r="B925" s="18">
        <v>778.12</v>
      </c>
      <c r="C925" s="1">
        <f t="shared" si="85"/>
        <v>3.2139967369244876E-2</v>
      </c>
      <c r="D925" s="1">
        <f t="shared" si="88"/>
        <v>7.3556375831521396E-4</v>
      </c>
      <c r="E925" s="1">
        <f t="shared" si="89"/>
        <v>5.8105389165611294</v>
      </c>
      <c r="F925" s="1">
        <v>922</v>
      </c>
      <c r="H925" s="1">
        <f t="shared" si="84"/>
        <v>2.71212786998551</v>
      </c>
      <c r="J925" s="1">
        <f t="shared" si="86"/>
        <v>1.0329775024961255E-3</v>
      </c>
      <c r="K925" s="1">
        <f t="shared" si="87"/>
        <v>1.4043344180824358</v>
      </c>
    </row>
    <row r="926" spans="1:11" ht="16" customHeight="1" x14ac:dyDescent="0.35">
      <c r="A926" s="23">
        <v>39890</v>
      </c>
      <c r="B926" s="18">
        <v>794.35</v>
      </c>
      <c r="C926" s="1">
        <f t="shared" si="85"/>
        <v>2.085796535238783E-2</v>
      </c>
      <c r="D926" s="1">
        <f t="shared" si="88"/>
        <v>7.5693731596793905E-4</v>
      </c>
      <c r="E926" s="1">
        <f t="shared" si="89"/>
        <v>6.6114735131462607</v>
      </c>
      <c r="F926" s="1">
        <v>923</v>
      </c>
      <c r="H926" s="1">
        <f t="shared" si="84"/>
        <v>2.7512493815863714</v>
      </c>
      <c r="J926" s="1">
        <f t="shared" si="86"/>
        <v>4.3505471864141118E-4</v>
      </c>
      <c r="K926" s="1">
        <f t="shared" si="87"/>
        <v>0.5747566006639292</v>
      </c>
    </row>
    <row r="927" spans="1:11" ht="16" customHeight="1" x14ac:dyDescent="0.35">
      <c r="A927" s="23">
        <v>39891</v>
      </c>
      <c r="B927" s="18">
        <v>784.04</v>
      </c>
      <c r="C927" s="1">
        <f t="shared" si="85"/>
        <v>-1.2979165355322035E-2</v>
      </c>
      <c r="D927" s="1">
        <f t="shared" si="88"/>
        <v>7.2652782940715876E-4</v>
      </c>
      <c r="E927" s="1">
        <f t="shared" si="89"/>
        <v>6.9953655237644989</v>
      </c>
      <c r="F927" s="1">
        <v>924</v>
      </c>
      <c r="H927" s="1">
        <f t="shared" si="84"/>
        <v>2.6954180184289762</v>
      </c>
      <c r="J927" s="1">
        <f t="shared" si="86"/>
        <v>1.6845873332079175E-4</v>
      </c>
      <c r="K927" s="1">
        <f t="shared" si="87"/>
        <v>0.23186824578798695</v>
      </c>
    </row>
    <row r="928" spans="1:11" ht="16" customHeight="1" x14ac:dyDescent="0.35">
      <c r="A928" s="23">
        <v>39892</v>
      </c>
      <c r="B928" s="18">
        <v>768.54</v>
      </c>
      <c r="C928" s="1">
        <f t="shared" si="85"/>
        <v>-1.9769399520432631E-2</v>
      </c>
      <c r="D928" s="1">
        <f t="shared" si="88"/>
        <v>6.766197124616944E-4</v>
      </c>
      <c r="E928" s="1">
        <f t="shared" si="89"/>
        <v>6.720781050570376</v>
      </c>
      <c r="F928" s="1">
        <v>925</v>
      </c>
      <c r="H928" s="1">
        <f t="shared" si="84"/>
        <v>2.6011914817285064</v>
      </c>
      <c r="J928" s="1">
        <f t="shared" si="86"/>
        <v>3.9082915739848192E-4</v>
      </c>
      <c r="K928" s="1">
        <f t="shared" si="87"/>
        <v>0.57762011688450177</v>
      </c>
    </row>
    <row r="929" spans="1:11" ht="16" customHeight="1" x14ac:dyDescent="0.35">
      <c r="A929" s="23">
        <v>39895</v>
      </c>
      <c r="B929" s="18">
        <v>822.92</v>
      </c>
      <c r="C929" s="1">
        <f t="shared" si="85"/>
        <v>7.0757540271163502E-2</v>
      </c>
      <c r="D929" s="1">
        <f t="shared" si="88"/>
        <v>6.4974140592508566E-4</v>
      </c>
      <c r="E929" s="1">
        <f t="shared" si="89"/>
        <v>-0.36663638198416493</v>
      </c>
      <c r="F929" s="1">
        <v>926</v>
      </c>
      <c r="H929" s="1">
        <f t="shared" si="84"/>
        <v>2.5490025616407013</v>
      </c>
      <c r="J929" s="1">
        <f t="shared" si="86"/>
        <v>5.0066295052253245E-3</v>
      </c>
      <c r="K929" s="1">
        <f t="shared" si="87"/>
        <v>7.7055724932552359</v>
      </c>
    </row>
    <row r="930" spans="1:11" ht="16" customHeight="1" x14ac:dyDescent="0.35">
      <c r="A930" s="23">
        <v>39896</v>
      </c>
      <c r="B930" s="18">
        <v>806.12</v>
      </c>
      <c r="C930" s="1">
        <f t="shared" si="85"/>
        <v>-2.0415107179312636E-2</v>
      </c>
      <c r="D930" s="1">
        <f t="shared" si="88"/>
        <v>1.010199343631064E-3</v>
      </c>
      <c r="E930" s="1">
        <f t="shared" si="89"/>
        <v>6.4850389261812298</v>
      </c>
      <c r="F930" s="1">
        <v>927</v>
      </c>
      <c r="H930" s="1">
        <f t="shared" si="84"/>
        <v>3.1783633266684035</v>
      </c>
      <c r="J930" s="1">
        <f t="shared" si="86"/>
        <v>4.1677660114282231E-4</v>
      </c>
      <c r="K930" s="1">
        <f t="shared" si="87"/>
        <v>0.41256867149087534</v>
      </c>
    </row>
    <row r="931" spans="1:11" ht="16" customHeight="1" x14ac:dyDescent="0.35">
      <c r="A931" s="23">
        <v>39897</v>
      </c>
      <c r="B931" s="18">
        <v>813.88</v>
      </c>
      <c r="C931" s="1">
        <f t="shared" si="85"/>
        <v>9.6263583585570276E-3</v>
      </c>
      <c r="D931" s="1">
        <f t="shared" si="88"/>
        <v>9.555015140235596E-4</v>
      </c>
      <c r="E931" s="1">
        <f t="shared" si="89"/>
        <v>6.8562918670875375</v>
      </c>
      <c r="F931" s="1">
        <v>928</v>
      </c>
      <c r="H931" s="1">
        <f t="shared" si="84"/>
        <v>3.091118752205356</v>
      </c>
      <c r="J931" s="1">
        <f t="shared" si="86"/>
        <v>9.2666775247360756E-5</v>
      </c>
      <c r="K931" s="1">
        <f t="shared" si="87"/>
        <v>9.6982342662280591E-2</v>
      </c>
    </row>
    <row r="932" spans="1:11" ht="16" customHeight="1" x14ac:dyDescent="0.35">
      <c r="A932" s="23">
        <v>39898</v>
      </c>
      <c r="B932" s="18">
        <v>832.86</v>
      </c>
      <c r="C932" s="1">
        <f t="shared" si="85"/>
        <v>2.3320391212463775E-2</v>
      </c>
      <c r="D932" s="1">
        <f t="shared" si="88"/>
        <v>8.7869198910900176E-4</v>
      </c>
      <c r="E932" s="1">
        <f t="shared" si="89"/>
        <v>6.4181554489654093</v>
      </c>
      <c r="F932" s="1">
        <v>929</v>
      </c>
      <c r="H932" s="1">
        <f t="shared" si="84"/>
        <v>2.964273923086397</v>
      </c>
      <c r="J932" s="1">
        <f t="shared" si="86"/>
        <v>5.4384064630235763E-4</v>
      </c>
      <c r="K932" s="1">
        <f t="shared" si="87"/>
        <v>0.61892068329178107</v>
      </c>
    </row>
    <row r="933" spans="1:11" ht="16" customHeight="1" x14ac:dyDescent="0.35">
      <c r="A933" s="23">
        <v>39899</v>
      </c>
      <c r="B933" s="18">
        <v>815.94</v>
      </c>
      <c r="C933" s="1">
        <f t="shared" si="85"/>
        <v>-2.0315539226280478E-2</v>
      </c>
      <c r="D933" s="1">
        <f t="shared" si="88"/>
        <v>8.4641062173379685E-4</v>
      </c>
      <c r="E933" s="1">
        <f t="shared" si="89"/>
        <v>6.5868925795371078</v>
      </c>
      <c r="F933" s="1">
        <v>930</v>
      </c>
      <c r="H933" s="1">
        <f t="shared" si="84"/>
        <v>2.9093137021191042</v>
      </c>
      <c r="J933" s="1">
        <f t="shared" si="86"/>
        <v>4.127211340545408E-4</v>
      </c>
      <c r="K933" s="1">
        <f t="shared" si="87"/>
        <v>0.48761336809445782</v>
      </c>
    </row>
    <row r="934" spans="1:11" ht="16" customHeight="1" x14ac:dyDescent="0.35">
      <c r="A934" s="23">
        <v>39902</v>
      </c>
      <c r="B934" s="18">
        <v>787.53</v>
      </c>
      <c r="C934" s="1">
        <f t="shared" si="85"/>
        <v>-3.4818736671814204E-2</v>
      </c>
      <c r="D934" s="1">
        <f t="shared" si="88"/>
        <v>8.0609651477821156E-4</v>
      </c>
      <c r="E934" s="1">
        <f t="shared" si="89"/>
        <v>5.6193377619138412</v>
      </c>
      <c r="F934" s="1">
        <v>931</v>
      </c>
      <c r="H934" s="1">
        <f t="shared" si="84"/>
        <v>2.8391838876307598</v>
      </c>
      <c r="J934" s="1">
        <f t="shared" si="86"/>
        <v>1.2123444234211393E-3</v>
      </c>
      <c r="K934" s="1">
        <f t="shared" si="87"/>
        <v>1.5039693153303142</v>
      </c>
    </row>
    <row r="935" spans="1:11" ht="16" customHeight="1" x14ac:dyDescent="0.35">
      <c r="A935" s="23">
        <v>39903</v>
      </c>
      <c r="B935" s="18">
        <v>797.87</v>
      </c>
      <c r="C935" s="1">
        <f t="shared" si="85"/>
        <v>1.3129658552690097E-2</v>
      </c>
      <c r="D935" s="1">
        <f t="shared" si="88"/>
        <v>8.3608808315789596E-4</v>
      </c>
      <c r="E935" s="1">
        <f t="shared" si="89"/>
        <v>6.880592649549758</v>
      </c>
      <c r="F935" s="1">
        <v>932</v>
      </c>
      <c r="H935" s="1">
        <f t="shared" si="84"/>
        <v>2.8915187759340175</v>
      </c>
      <c r="J935" s="1">
        <f t="shared" si="86"/>
        <v>1.7238793371022822E-4</v>
      </c>
      <c r="K935" s="1">
        <f t="shared" si="87"/>
        <v>0.20618393825100437</v>
      </c>
    </row>
    <row r="936" spans="1:11" ht="16" customHeight="1" x14ac:dyDescent="0.35">
      <c r="A936" s="23">
        <v>39904</v>
      </c>
      <c r="B936" s="18">
        <v>811.08</v>
      </c>
      <c r="C936" s="1">
        <f t="shared" si="85"/>
        <v>1.6556581899306949E-2</v>
      </c>
      <c r="D936" s="1">
        <f t="shared" si="88"/>
        <v>7.7665996247838428E-4</v>
      </c>
      <c r="E936" s="1">
        <f t="shared" si="89"/>
        <v>6.8075601590431551</v>
      </c>
      <c r="F936" s="1">
        <v>933</v>
      </c>
      <c r="H936" s="1">
        <f t="shared" ref="H936:H999" si="90">SQRT(D936)*100</f>
        <v>2.7868619673001107</v>
      </c>
      <c r="J936" s="1">
        <f t="shared" si="86"/>
        <v>2.7412040418845851E-4</v>
      </c>
      <c r="K936" s="1">
        <f t="shared" si="87"/>
        <v>0.3529477730688193</v>
      </c>
    </row>
    <row r="937" spans="1:11" ht="16" customHeight="1" x14ac:dyDescent="0.35">
      <c r="A937" s="23">
        <v>39905</v>
      </c>
      <c r="B937" s="18">
        <v>834.38</v>
      </c>
      <c r="C937" s="1">
        <f t="shared" si="85"/>
        <v>2.8727129259752373E-2</v>
      </c>
      <c r="D937" s="1">
        <f t="shared" si="88"/>
        <v>7.3105711692218625E-4</v>
      </c>
      <c r="E937" s="1">
        <f t="shared" si="89"/>
        <v>6.0921769966844268</v>
      </c>
      <c r="F937" s="1">
        <v>934</v>
      </c>
      <c r="H937" s="1">
        <f t="shared" si="90"/>
        <v>2.7038067921399014</v>
      </c>
      <c r="J937" s="1">
        <f t="shared" si="86"/>
        <v>8.2524795550652089E-4</v>
      </c>
      <c r="K937" s="1">
        <f t="shared" si="87"/>
        <v>1.1288419692580058</v>
      </c>
    </row>
    <row r="938" spans="1:11" ht="16" customHeight="1" x14ac:dyDescent="0.35">
      <c r="A938" s="23">
        <v>39906</v>
      </c>
      <c r="B938" s="18">
        <v>842.5</v>
      </c>
      <c r="C938" s="1">
        <f t="shared" si="85"/>
        <v>9.7317768882283912E-3</v>
      </c>
      <c r="D938" s="1">
        <f t="shared" si="88"/>
        <v>7.3551278757806571E-4</v>
      </c>
      <c r="E938" s="1">
        <f t="shared" si="89"/>
        <v>7.0861787503619755</v>
      </c>
      <c r="F938" s="1">
        <v>935</v>
      </c>
      <c r="H938" s="1">
        <f t="shared" si="90"/>
        <v>2.712033900190161</v>
      </c>
      <c r="J938" s="1">
        <f t="shared" si="86"/>
        <v>9.4707481402256274E-5</v>
      </c>
      <c r="K938" s="1">
        <f t="shared" si="87"/>
        <v>0.12876388147392234</v>
      </c>
    </row>
    <row r="939" spans="1:11" ht="16" customHeight="1" x14ac:dyDescent="0.35">
      <c r="A939" s="23">
        <v>39909</v>
      </c>
      <c r="B939" s="18">
        <v>835.48</v>
      </c>
      <c r="C939" s="1">
        <f t="shared" si="85"/>
        <v>-8.3323442136498307E-3</v>
      </c>
      <c r="D939" s="1">
        <f t="shared" si="88"/>
        <v>6.7864681401378182E-4</v>
      </c>
      <c r="E939" s="1">
        <f t="shared" si="89"/>
        <v>7.1931061986066371</v>
      </c>
      <c r="F939" s="1">
        <v>936</v>
      </c>
      <c r="H939" s="1">
        <f t="shared" si="90"/>
        <v>2.6050850543001118</v>
      </c>
      <c r="J939" s="1">
        <f t="shared" si="86"/>
        <v>6.9427960094743817E-5</v>
      </c>
      <c r="K939" s="1">
        <f t="shared" si="87"/>
        <v>0.10230352321868248</v>
      </c>
    </row>
    <row r="940" spans="1:11" ht="16" customHeight="1" x14ac:dyDescent="0.35">
      <c r="A940" s="23">
        <v>39910</v>
      </c>
      <c r="B940" s="18">
        <v>815.55</v>
      </c>
      <c r="C940" s="1">
        <f t="shared" si="85"/>
        <v>-2.3854550677454952E-2</v>
      </c>
      <c r="D940" s="1">
        <f t="shared" si="88"/>
        <v>6.2478405027907005E-4</v>
      </c>
      <c r="E940" s="1">
        <f t="shared" si="89"/>
        <v>6.4673264550306682</v>
      </c>
      <c r="F940" s="1">
        <v>937</v>
      </c>
      <c r="H940" s="1">
        <f t="shared" si="90"/>
        <v>2.4995680632442681</v>
      </c>
      <c r="J940" s="1">
        <f t="shared" si="86"/>
        <v>5.690395880232665E-4</v>
      </c>
      <c r="K940" s="1">
        <f t="shared" si="87"/>
        <v>0.91077803245632727</v>
      </c>
    </row>
    <row r="941" spans="1:11" ht="16" customHeight="1" x14ac:dyDescent="0.35">
      <c r="A941" s="23">
        <v>39911</v>
      </c>
      <c r="B941" s="18">
        <v>825.16</v>
      </c>
      <c r="C941" s="1">
        <f t="shared" si="85"/>
        <v>1.1783459015388405E-2</v>
      </c>
      <c r="D941" s="1">
        <f t="shared" si="88"/>
        <v>6.1742622338375997E-4</v>
      </c>
      <c r="E941" s="1">
        <f t="shared" si="89"/>
        <v>7.1650659565082613</v>
      </c>
      <c r="F941" s="1">
        <v>938</v>
      </c>
      <c r="H941" s="1">
        <f t="shared" si="90"/>
        <v>2.4848062769233339</v>
      </c>
      <c r="J941" s="1">
        <f t="shared" si="86"/>
        <v>1.3884990636733828E-4</v>
      </c>
      <c r="K941" s="1">
        <f t="shared" si="87"/>
        <v>0.22488501639334552</v>
      </c>
    </row>
    <row r="942" spans="1:11" ht="16" customHeight="1" x14ac:dyDescent="0.35">
      <c r="A942" s="23">
        <v>39912</v>
      </c>
      <c r="B942" s="18">
        <v>856.56</v>
      </c>
      <c r="C942" s="1">
        <f t="shared" si="85"/>
        <v>3.8053226041010205E-2</v>
      </c>
      <c r="D942" s="1">
        <f t="shared" si="88"/>
        <v>5.7485541261982826E-4</v>
      </c>
      <c r="E942" s="1">
        <f t="shared" si="89"/>
        <v>4.9424142233156685</v>
      </c>
      <c r="F942" s="1">
        <v>939</v>
      </c>
      <c r="H942" s="1">
        <f t="shared" si="90"/>
        <v>2.3976142571728012</v>
      </c>
      <c r="J942" s="1">
        <f t="shared" si="86"/>
        <v>1.4480480121282172E-3</v>
      </c>
      <c r="K942" s="1">
        <f t="shared" si="87"/>
        <v>2.5189777817850372</v>
      </c>
    </row>
    <row r="943" spans="1:11" ht="16" customHeight="1" x14ac:dyDescent="0.35">
      <c r="A943" s="23">
        <v>39916</v>
      </c>
      <c r="B943" s="18">
        <v>858.73</v>
      </c>
      <c r="C943" s="1">
        <f t="shared" si="85"/>
        <v>2.5333893714393303E-3</v>
      </c>
      <c r="D943" s="1">
        <f t="shared" si="88"/>
        <v>6.4528752605797922E-4</v>
      </c>
      <c r="E943" s="1">
        <f t="shared" si="89"/>
        <v>7.335868514114714</v>
      </c>
      <c r="F943" s="1">
        <v>940</v>
      </c>
      <c r="H943" s="1">
        <f t="shared" si="90"/>
        <v>2.5402510231431443</v>
      </c>
      <c r="J943" s="1">
        <f t="shared" si="86"/>
        <v>6.4180617073217646E-6</v>
      </c>
      <c r="K943" s="1">
        <f t="shared" si="87"/>
        <v>9.9460495486861471E-3</v>
      </c>
    </row>
    <row r="944" spans="1:11" ht="16" customHeight="1" x14ac:dyDescent="0.35">
      <c r="A944" s="23">
        <v>39917</v>
      </c>
      <c r="B944" s="18">
        <v>841.5</v>
      </c>
      <c r="C944" s="1">
        <f t="shared" si="85"/>
        <v>-2.0064513875141219E-2</v>
      </c>
      <c r="D944" s="1">
        <f t="shared" si="88"/>
        <v>5.8916869968832447E-4</v>
      </c>
      <c r="E944" s="1">
        <f t="shared" si="89"/>
        <v>6.7534882479331744</v>
      </c>
      <c r="F944" s="1">
        <v>941</v>
      </c>
      <c r="H944" s="1">
        <f t="shared" si="90"/>
        <v>2.4272797524972778</v>
      </c>
      <c r="J944" s="1">
        <f t="shared" si="86"/>
        <v>4.0258471704573452E-4</v>
      </c>
      <c r="K944" s="1">
        <f t="shared" si="87"/>
        <v>0.68330975026118235</v>
      </c>
    </row>
    <row r="945" spans="1:11" ht="16" customHeight="1" x14ac:dyDescent="0.35">
      <c r="A945" s="23">
        <v>39918</v>
      </c>
      <c r="B945" s="18">
        <v>852.06</v>
      </c>
      <c r="C945" s="1">
        <f t="shared" si="85"/>
        <v>1.2549019607843073E-2</v>
      </c>
      <c r="D945" s="1">
        <f t="shared" si="88"/>
        <v>5.7113112110675169E-4</v>
      </c>
      <c r="E945" s="1">
        <f t="shared" si="89"/>
        <v>7.1921618996738532</v>
      </c>
      <c r="F945" s="1">
        <v>942</v>
      </c>
      <c r="H945" s="1">
        <f t="shared" si="90"/>
        <v>2.3898349756975934</v>
      </c>
      <c r="J945" s="1">
        <f t="shared" si="86"/>
        <v>1.5747789311802991E-4</v>
      </c>
      <c r="K945" s="1">
        <f t="shared" si="87"/>
        <v>0.27572984083386221</v>
      </c>
    </row>
    <row r="946" spans="1:11" ht="16" customHeight="1" x14ac:dyDescent="0.35">
      <c r="A946" s="23">
        <v>39919</v>
      </c>
      <c r="B946" s="18">
        <v>865.3</v>
      </c>
      <c r="C946" s="1">
        <f t="shared" si="85"/>
        <v>1.5538811820763807E-2</v>
      </c>
      <c r="D946" s="1">
        <f t="shared" si="88"/>
        <v>5.34274902667287E-4</v>
      </c>
      <c r="E946" s="1">
        <f t="shared" si="89"/>
        <v>7.0826703967848115</v>
      </c>
      <c r="F946" s="1">
        <v>943</v>
      </c>
      <c r="H946" s="1">
        <f t="shared" si="90"/>
        <v>2.3114387352194452</v>
      </c>
      <c r="J946" s="1">
        <f t="shared" si="86"/>
        <v>2.4145467280110904E-4</v>
      </c>
      <c r="K946" s="1">
        <f t="shared" si="87"/>
        <v>0.45192965568040522</v>
      </c>
    </row>
    <row r="947" spans="1:11" ht="16" customHeight="1" x14ac:dyDescent="0.35">
      <c r="A947" s="23">
        <v>39920</v>
      </c>
      <c r="B947" s="18">
        <v>869.6</v>
      </c>
      <c r="C947" s="1">
        <f t="shared" si="85"/>
        <v>4.9693747833122253E-3</v>
      </c>
      <c r="D947" s="1">
        <f t="shared" si="88"/>
        <v>5.0773443544636595E-4</v>
      </c>
      <c r="E947" s="1">
        <f t="shared" si="89"/>
        <v>7.5369150001267213</v>
      </c>
      <c r="F947" s="1">
        <v>944</v>
      </c>
      <c r="H947" s="1">
        <f t="shared" si="90"/>
        <v>2.2532963308148486</v>
      </c>
      <c r="J947" s="1">
        <f t="shared" si="86"/>
        <v>2.4694685737019425E-5</v>
      </c>
      <c r="K947" s="1">
        <f t="shared" si="87"/>
        <v>4.8637011817623754E-2</v>
      </c>
    </row>
    <row r="948" spans="1:11" ht="16" customHeight="1" x14ac:dyDescent="0.35">
      <c r="A948" s="23">
        <v>39923</v>
      </c>
      <c r="B948" s="18">
        <v>832.39</v>
      </c>
      <c r="C948" s="1">
        <f t="shared" si="85"/>
        <v>-4.2789788408463703E-2</v>
      </c>
      <c r="D948" s="1">
        <f t="shared" si="88"/>
        <v>4.6550349475877093E-4</v>
      </c>
      <c r="E948" s="1">
        <f t="shared" si="89"/>
        <v>3.7390885990691842</v>
      </c>
      <c r="F948" s="1">
        <v>945</v>
      </c>
      <c r="H948" s="1">
        <f t="shared" si="90"/>
        <v>2.1575529999487175</v>
      </c>
      <c r="J948" s="1">
        <f t="shared" si="86"/>
        <v>1.8309659920410946E-3</v>
      </c>
      <c r="K948" s="1">
        <f t="shared" si="87"/>
        <v>3.9333023546685109</v>
      </c>
    </row>
    <row r="949" spans="1:11" ht="16" customHeight="1" x14ac:dyDescent="0.35">
      <c r="A949" s="23">
        <v>39924</v>
      </c>
      <c r="B949" s="18">
        <v>850.08</v>
      </c>
      <c r="C949" s="1">
        <f t="shared" si="85"/>
        <v>2.1252057328896377E-2</v>
      </c>
      <c r="D949" s="1">
        <f t="shared" si="88"/>
        <v>5.7769680439482857E-4</v>
      </c>
      <c r="E949" s="1">
        <f t="shared" si="89"/>
        <v>6.6746499984050196</v>
      </c>
      <c r="F949" s="1">
        <v>946</v>
      </c>
      <c r="H949" s="1">
        <f t="shared" si="90"/>
        <v>2.403532409589745</v>
      </c>
      <c r="J949" s="1">
        <f t="shared" si="86"/>
        <v>4.5164994071069818E-4</v>
      </c>
      <c r="K949" s="1">
        <f t="shared" si="87"/>
        <v>0.78181138838707631</v>
      </c>
    </row>
    <row r="950" spans="1:11" ht="16" customHeight="1" x14ac:dyDescent="0.35">
      <c r="A950" s="23">
        <v>39925</v>
      </c>
      <c r="B950" s="18">
        <v>843.55</v>
      </c>
      <c r="C950" s="1">
        <f t="shared" si="85"/>
        <v>-7.6816299642387615E-3</v>
      </c>
      <c r="D950" s="1">
        <f t="shared" si="88"/>
        <v>5.6478200261718967E-4</v>
      </c>
      <c r="E950" s="1">
        <f t="shared" si="89"/>
        <v>7.3745924808980119</v>
      </c>
      <c r="F950" s="1">
        <v>947</v>
      </c>
      <c r="H950" s="1">
        <f t="shared" si="90"/>
        <v>2.3765142596188849</v>
      </c>
      <c r="J950" s="1">
        <f t="shared" si="86"/>
        <v>5.9007438907490795E-5</v>
      </c>
      <c r="K950" s="1">
        <f t="shared" si="87"/>
        <v>0.10447825644948207</v>
      </c>
    </row>
    <row r="951" spans="1:11" ht="16" customHeight="1" x14ac:dyDescent="0.35">
      <c r="A951" s="23">
        <v>39926</v>
      </c>
      <c r="B951" s="18">
        <v>851.92</v>
      </c>
      <c r="C951" s="1">
        <f t="shared" si="85"/>
        <v>9.9223519649102067E-3</v>
      </c>
      <c r="D951" s="1">
        <f t="shared" si="88"/>
        <v>5.2028482811724219E-4</v>
      </c>
      <c r="E951" s="1">
        <f t="shared" si="89"/>
        <v>7.3719049754945782</v>
      </c>
      <c r="F951" s="1">
        <v>948</v>
      </c>
      <c r="H951" s="1">
        <f t="shared" si="90"/>
        <v>2.2809752916619725</v>
      </c>
      <c r="J951" s="1">
        <f t="shared" si="86"/>
        <v>9.8453068515557446E-5</v>
      </c>
      <c r="K951" s="1">
        <f t="shared" si="87"/>
        <v>0.18922917447320184</v>
      </c>
    </row>
    <row r="952" spans="1:11" ht="16" customHeight="1" x14ac:dyDescent="0.35">
      <c r="A952" s="23">
        <v>39927</v>
      </c>
      <c r="B952" s="18">
        <v>866.23</v>
      </c>
      <c r="C952" s="1">
        <f t="shared" si="85"/>
        <v>1.6797351864024861E-2</v>
      </c>
      <c r="D952" s="1">
        <f t="shared" si="88"/>
        <v>4.8307666440048199E-4</v>
      </c>
      <c r="E952" s="1">
        <f t="shared" si="89"/>
        <v>7.0512642759180961</v>
      </c>
      <c r="F952" s="1">
        <v>949</v>
      </c>
      <c r="H952" s="1">
        <f t="shared" si="90"/>
        <v>2.1979005082134222</v>
      </c>
      <c r="J952" s="1">
        <f t="shared" si="86"/>
        <v>2.8215102964385949E-4</v>
      </c>
      <c r="K952" s="1">
        <f t="shared" si="87"/>
        <v>0.58407091552232304</v>
      </c>
    </row>
    <row r="953" spans="1:11" ht="16" customHeight="1" x14ac:dyDescent="0.35">
      <c r="A953" s="23">
        <v>39930</v>
      </c>
      <c r="B953" s="18">
        <v>857.51</v>
      </c>
      <c r="C953" s="1">
        <f t="shared" si="85"/>
        <v>-1.0066610484513383E-2</v>
      </c>
      <c r="D953" s="1">
        <f t="shared" si="88"/>
        <v>4.6453182403560192E-4</v>
      </c>
      <c r="E953" s="1">
        <f t="shared" si="89"/>
        <v>7.4563325793755402</v>
      </c>
      <c r="F953" s="1">
        <v>950</v>
      </c>
      <c r="H953" s="1">
        <f t="shared" si="90"/>
        <v>2.1553000348805313</v>
      </c>
      <c r="J953" s="1">
        <f t="shared" si="86"/>
        <v>1.0133664664691476E-4</v>
      </c>
      <c r="K953" s="1">
        <f t="shared" si="87"/>
        <v>0.21814791022616412</v>
      </c>
    </row>
    <row r="954" spans="1:11" ht="16" customHeight="1" x14ac:dyDescent="0.35">
      <c r="A954" s="23">
        <v>39931</v>
      </c>
      <c r="B954" s="18">
        <v>855.16</v>
      </c>
      <c r="C954" s="1">
        <f t="shared" si="85"/>
        <v>-2.7404928222411664E-3</v>
      </c>
      <c r="D954" s="1">
        <f t="shared" si="88"/>
        <v>4.3257540663170339E-4</v>
      </c>
      <c r="E954" s="1">
        <f t="shared" si="89"/>
        <v>7.728392065649067</v>
      </c>
      <c r="F954" s="1">
        <v>951</v>
      </c>
      <c r="H954" s="1">
        <f t="shared" si="90"/>
        <v>2.0798447216840574</v>
      </c>
      <c r="J954" s="1">
        <f t="shared" si="86"/>
        <v>7.5103009087553529E-6</v>
      </c>
      <c r="K954" s="1">
        <f t="shared" si="87"/>
        <v>1.7361830547037216E-2</v>
      </c>
    </row>
    <row r="955" spans="1:11" ht="16" customHeight="1" x14ac:dyDescent="0.35">
      <c r="A955" s="23">
        <v>39932</v>
      </c>
      <c r="B955" s="18">
        <v>873.64</v>
      </c>
      <c r="C955" s="1">
        <f t="shared" si="85"/>
        <v>2.160999111277424E-2</v>
      </c>
      <c r="D955" s="1">
        <f t="shared" si="88"/>
        <v>3.9566698971172873E-4</v>
      </c>
      <c r="E955" s="1">
        <f t="shared" si="89"/>
        <v>6.6546730998900747</v>
      </c>
      <c r="F955" s="1">
        <v>952</v>
      </c>
      <c r="H955" s="1">
        <f t="shared" si="90"/>
        <v>1.9891379784010177</v>
      </c>
      <c r="J955" s="1">
        <f t="shared" si="86"/>
        <v>4.6699171589418165E-4</v>
      </c>
      <c r="K955" s="1">
        <f t="shared" si="87"/>
        <v>1.1802645356753618</v>
      </c>
    </row>
    <row r="956" spans="1:11" ht="16" customHeight="1" x14ac:dyDescent="0.35">
      <c r="A956" s="23">
        <v>39933</v>
      </c>
      <c r="B956" s="18">
        <v>872.81</v>
      </c>
      <c r="C956" s="1">
        <f t="shared" si="85"/>
        <v>-9.5004807472190021E-4</v>
      </c>
      <c r="D956" s="1">
        <f t="shared" si="88"/>
        <v>4.0039305794226034E-4</v>
      </c>
      <c r="E956" s="1">
        <f t="shared" si="89"/>
        <v>7.8208095852595028</v>
      </c>
      <c r="F956" s="1">
        <v>953</v>
      </c>
      <c r="H956" s="1">
        <f t="shared" si="90"/>
        <v>2.0009824035764541</v>
      </c>
      <c r="J956" s="1">
        <f t="shared" si="86"/>
        <v>9.0259134428278924E-7</v>
      </c>
      <c r="K956" s="1">
        <f t="shared" si="87"/>
        <v>2.2542632205500169E-3</v>
      </c>
    </row>
    <row r="957" spans="1:11" ht="16" customHeight="1" x14ac:dyDescent="0.35">
      <c r="A957" s="23">
        <v>39934</v>
      </c>
      <c r="B957" s="18">
        <v>877.52</v>
      </c>
      <c r="C957" s="1">
        <f t="shared" si="85"/>
        <v>5.396363469712809E-3</v>
      </c>
      <c r="D957" s="1">
        <f t="shared" si="88"/>
        <v>3.6582627614146216E-4</v>
      </c>
      <c r="E957" s="1">
        <f t="shared" si="89"/>
        <v>7.8337493489492829</v>
      </c>
      <c r="F957" s="1">
        <v>954</v>
      </c>
      <c r="H957" s="1">
        <f t="shared" si="90"/>
        <v>1.9126585585029603</v>
      </c>
      <c r="J957" s="1">
        <f t="shared" si="86"/>
        <v>2.9120738697250866E-5</v>
      </c>
      <c r="K957" s="1">
        <f t="shared" si="87"/>
        <v>7.9602643649331797E-2</v>
      </c>
    </row>
    <row r="958" spans="1:11" ht="16" customHeight="1" x14ac:dyDescent="0.35">
      <c r="A958" s="23">
        <v>39937</v>
      </c>
      <c r="B958" s="18">
        <v>907.24</v>
      </c>
      <c r="C958" s="1">
        <f t="shared" si="85"/>
        <v>3.386817394475343E-2</v>
      </c>
      <c r="D958" s="1">
        <f t="shared" si="88"/>
        <v>3.3671964494326093E-4</v>
      </c>
      <c r="E958" s="1">
        <f t="shared" si="89"/>
        <v>4.5897072154969925</v>
      </c>
      <c r="F958" s="1">
        <v>955</v>
      </c>
      <c r="H958" s="1">
        <f t="shared" si="90"/>
        <v>1.8349922205373539</v>
      </c>
      <c r="J958" s="1">
        <f t="shared" si="86"/>
        <v>1.1470532063520751E-3</v>
      </c>
      <c r="K958" s="1">
        <f t="shared" si="87"/>
        <v>3.4065526724624569</v>
      </c>
    </row>
    <row r="959" spans="1:11" ht="16" customHeight="1" x14ac:dyDescent="0.35">
      <c r="A959" s="23">
        <v>39938</v>
      </c>
      <c r="B959" s="18">
        <v>903.8</v>
      </c>
      <c r="C959" s="1">
        <f t="shared" si="85"/>
        <v>-3.791719941801568E-3</v>
      </c>
      <c r="D959" s="1">
        <f t="shared" si="88"/>
        <v>4.0345572585063442E-4</v>
      </c>
      <c r="E959" s="1">
        <f t="shared" si="89"/>
        <v>7.7798088131357686</v>
      </c>
      <c r="F959" s="1">
        <v>956</v>
      </c>
      <c r="H959" s="1">
        <f t="shared" si="90"/>
        <v>2.008620735357062</v>
      </c>
      <c r="J959" s="1">
        <f t="shared" si="86"/>
        <v>1.4377140117055685E-5</v>
      </c>
      <c r="K959" s="1">
        <f t="shared" si="87"/>
        <v>3.5634988415998652E-2</v>
      </c>
    </row>
    <row r="960" spans="1:11" ht="16" customHeight="1" x14ac:dyDescent="0.35">
      <c r="A960" s="23">
        <v>39939</v>
      </c>
      <c r="B960" s="18">
        <v>919.53</v>
      </c>
      <c r="C960" s="1">
        <f t="shared" si="85"/>
        <v>1.7404292985173733E-2</v>
      </c>
      <c r="D960" s="1">
        <f t="shared" si="88"/>
        <v>3.6973732863335537E-4</v>
      </c>
      <c r="E960" s="1">
        <f t="shared" si="89"/>
        <v>7.0834620261655079</v>
      </c>
      <c r="F960" s="1">
        <v>957</v>
      </c>
      <c r="H960" s="1">
        <f t="shared" si="90"/>
        <v>1.9228555032382317</v>
      </c>
      <c r="J960" s="1">
        <f t="shared" si="86"/>
        <v>3.0290941431376762E-4</v>
      </c>
      <c r="K960" s="1">
        <f t="shared" si="87"/>
        <v>0.81925570088743549</v>
      </c>
    </row>
    <row r="961" spans="1:11" ht="16" customHeight="1" x14ac:dyDescent="0.35">
      <c r="A961" s="23">
        <v>39940</v>
      </c>
      <c r="B961" s="18">
        <v>907.39</v>
      </c>
      <c r="C961" s="1">
        <f t="shared" si="85"/>
        <v>-1.3202396876665239E-2</v>
      </c>
      <c r="D961" s="1">
        <f t="shared" si="88"/>
        <v>3.631109138381932E-4</v>
      </c>
      <c r="E961" s="1">
        <f t="shared" si="89"/>
        <v>7.4407745598554236</v>
      </c>
      <c r="F961" s="1">
        <v>958</v>
      </c>
      <c r="H961" s="1">
        <f t="shared" si="90"/>
        <v>1.9055469394328579</v>
      </c>
      <c r="J961" s="1">
        <f t="shared" si="86"/>
        <v>1.7430328328898006E-4</v>
      </c>
      <c r="K961" s="1">
        <f t="shared" si="87"/>
        <v>0.48002766275059361</v>
      </c>
    </row>
    <row r="962" spans="1:11" ht="16" customHeight="1" x14ac:dyDescent="0.35">
      <c r="A962" s="23">
        <v>39941</v>
      </c>
      <c r="B962" s="18">
        <v>929.23</v>
      </c>
      <c r="C962" s="1">
        <f t="shared" si="85"/>
        <v>2.4069033161044348E-2</v>
      </c>
      <c r="D962" s="1">
        <f t="shared" si="88"/>
        <v>3.4635539624704317E-4</v>
      </c>
      <c r="E962" s="1">
        <f t="shared" si="89"/>
        <v>6.2954326760903641</v>
      </c>
      <c r="F962" s="1">
        <v>959</v>
      </c>
      <c r="H962" s="1">
        <f t="shared" si="90"/>
        <v>1.8610625896165962</v>
      </c>
      <c r="J962" s="1">
        <f t="shared" si="86"/>
        <v>5.793183573074525E-4</v>
      </c>
      <c r="K962" s="1">
        <f t="shared" si="87"/>
        <v>1.6726124771973958</v>
      </c>
    </row>
    <row r="963" spans="1:11" ht="16" customHeight="1" x14ac:dyDescent="0.35">
      <c r="A963" s="23">
        <v>39944</v>
      </c>
      <c r="B963" s="18">
        <v>909.24</v>
      </c>
      <c r="C963" s="1">
        <f t="shared" si="85"/>
        <v>-2.1512435026850196E-2</v>
      </c>
      <c r="D963" s="1">
        <f t="shared" si="88"/>
        <v>3.6488089793976371E-4</v>
      </c>
      <c r="E963" s="1">
        <f t="shared" si="89"/>
        <v>6.6476219755435251</v>
      </c>
      <c r="F963" s="1">
        <v>960</v>
      </c>
      <c r="H963" s="1">
        <f t="shared" si="90"/>
        <v>1.9101855876845153</v>
      </c>
      <c r="J963" s="1">
        <f t="shared" si="86"/>
        <v>4.627848607844512E-4</v>
      </c>
      <c r="K963" s="1">
        <f t="shared" si="87"/>
        <v>1.2683175891023211</v>
      </c>
    </row>
    <row r="964" spans="1:11" ht="16" customHeight="1" x14ac:dyDescent="0.35">
      <c r="A964" s="23">
        <v>39945</v>
      </c>
      <c r="B964" s="18">
        <v>908.35</v>
      </c>
      <c r="C964" s="1">
        <f t="shared" ref="C964:C1027" si="91">(B964-B963)/B963</f>
        <v>-9.7883947032685148E-4</v>
      </c>
      <c r="D964" s="1">
        <f t="shared" si="88"/>
        <v>3.7202331252369711E-4</v>
      </c>
      <c r="E964" s="1">
        <f t="shared" si="89"/>
        <v>7.8939785895466965</v>
      </c>
      <c r="F964" s="1">
        <v>961</v>
      </c>
      <c r="H964" s="1">
        <f t="shared" si="90"/>
        <v>1.9287905861541763</v>
      </c>
      <c r="J964" s="1">
        <f t="shared" si="86"/>
        <v>9.5812670866975116E-7</v>
      </c>
      <c r="K964" s="1">
        <f t="shared" si="87"/>
        <v>2.5754480335388134E-3</v>
      </c>
    </row>
    <row r="965" spans="1:11" ht="16" customHeight="1" x14ac:dyDescent="0.35">
      <c r="A965" s="23">
        <v>39946</v>
      </c>
      <c r="B965" s="18">
        <v>883.92</v>
      </c>
      <c r="C965" s="1">
        <f t="shared" si="91"/>
        <v>-2.6894919359277882E-2</v>
      </c>
      <c r="D965" s="1">
        <f t="shared" si="88"/>
        <v>3.4001113603753061E-4</v>
      </c>
      <c r="E965" s="1">
        <f t="shared" si="89"/>
        <v>5.8591410212677371</v>
      </c>
      <c r="F965" s="1">
        <v>962</v>
      </c>
      <c r="H965" s="1">
        <f t="shared" si="90"/>
        <v>1.8439390880328195</v>
      </c>
      <c r="J965" s="1">
        <f t="shared" ref="J965:J1028" si="92">C965*C965</f>
        <v>7.2333668734206021E-4</v>
      </c>
      <c r="K965" s="1">
        <f t="shared" ref="K965:K1028" si="93">J965/D965</f>
        <v>2.127391166571138</v>
      </c>
    </row>
    <row r="966" spans="1:11" ht="16" customHeight="1" x14ac:dyDescent="0.35">
      <c r="A966" s="23">
        <v>39947</v>
      </c>
      <c r="B966" s="18">
        <v>893.07</v>
      </c>
      <c r="C966" s="1">
        <f t="shared" si="91"/>
        <v>1.0351615530817372E-2</v>
      </c>
      <c r="D966" s="1">
        <f t="shared" ref="D966:D1029" si="94">C$1283+C$1284*D965+C$1285*C965*C965</f>
        <v>3.7111684359619626E-4</v>
      </c>
      <c r="E966" s="1">
        <f t="shared" ref="E966:E1029" si="95">-LN(D966)-C966*C966/D966</f>
        <v>7.6102545007924167</v>
      </c>
      <c r="F966" s="1">
        <v>963</v>
      </c>
      <c r="H966" s="1">
        <f t="shared" si="90"/>
        <v>1.9264393154111974</v>
      </c>
      <c r="J966" s="1">
        <f t="shared" si="92"/>
        <v>1.0715594409785943E-4</v>
      </c>
      <c r="K966" s="1">
        <f t="shared" si="93"/>
        <v>0.28873910184053342</v>
      </c>
    </row>
    <row r="967" spans="1:11" ht="16" customHeight="1" x14ac:dyDescent="0.35">
      <c r="A967" s="23">
        <v>39948</v>
      </c>
      <c r="B967" s="18">
        <v>882.88</v>
      </c>
      <c r="C967" s="1">
        <f t="shared" si="91"/>
        <v>-1.1410079836966928E-2</v>
      </c>
      <c r="D967" s="1">
        <f t="shared" si="94"/>
        <v>3.4804218073879612E-4</v>
      </c>
      <c r="E967" s="1">
        <f t="shared" si="95"/>
        <v>7.589123245464787</v>
      </c>
      <c r="F967" s="1">
        <v>964</v>
      </c>
      <c r="H967" s="1">
        <f t="shared" si="90"/>
        <v>1.8655888634390914</v>
      </c>
      <c r="J967" s="1">
        <f t="shared" si="92"/>
        <v>1.3018992188595924E-4</v>
      </c>
      <c r="K967" s="1">
        <f t="shared" si="93"/>
        <v>0.37406363105070334</v>
      </c>
    </row>
    <row r="968" spans="1:11" ht="16" customHeight="1" x14ac:dyDescent="0.35">
      <c r="A968" s="23">
        <v>39951</v>
      </c>
      <c r="B968" s="18">
        <v>909.71</v>
      </c>
      <c r="C968" s="1">
        <f t="shared" si="91"/>
        <v>3.0389180862631433E-2</v>
      </c>
      <c r="D968" s="1">
        <f t="shared" si="94"/>
        <v>3.2896239804840394E-4</v>
      </c>
      <c r="E968" s="1">
        <f t="shared" si="95"/>
        <v>5.2122483389145824</v>
      </c>
      <c r="F968" s="1">
        <v>965</v>
      </c>
      <c r="H968" s="1">
        <f t="shared" si="90"/>
        <v>1.8137320586249888</v>
      </c>
      <c r="J968" s="1">
        <f t="shared" si="92"/>
        <v>9.2350231350172456E-4</v>
      </c>
      <c r="K968" s="1">
        <f t="shared" si="93"/>
        <v>2.8073187664622972</v>
      </c>
    </row>
    <row r="969" spans="1:11" ht="16" customHeight="1" x14ac:dyDescent="0.35">
      <c r="A969" s="23">
        <v>39952</v>
      </c>
      <c r="B969" s="18">
        <v>908.13</v>
      </c>
      <c r="C969" s="1">
        <f t="shared" si="91"/>
        <v>-1.7368172274681393E-3</v>
      </c>
      <c r="D969" s="1">
        <f t="shared" si="94"/>
        <v>3.7775339602776211E-4</v>
      </c>
      <c r="E969" s="1">
        <f t="shared" si="95"/>
        <v>7.87328350816738</v>
      </c>
      <c r="F969" s="1">
        <v>966</v>
      </c>
      <c r="H969" s="1">
        <f t="shared" si="90"/>
        <v>1.9435879090685919</v>
      </c>
      <c r="J969" s="1">
        <f t="shared" si="92"/>
        <v>3.0165340816301143E-6</v>
      </c>
      <c r="K969" s="1">
        <f t="shared" si="93"/>
        <v>7.9854585381634036E-3</v>
      </c>
    </row>
    <row r="970" spans="1:11" ht="16" customHeight="1" x14ac:dyDescent="0.35">
      <c r="A970" s="23">
        <v>39953</v>
      </c>
      <c r="B970" s="18">
        <v>903.47</v>
      </c>
      <c r="C970" s="1">
        <f t="shared" si="91"/>
        <v>-5.1314239150782029E-3</v>
      </c>
      <c r="D970" s="1">
        <f t="shared" si="94"/>
        <v>3.4539783364234087E-4</v>
      </c>
      <c r="E970" s="1">
        <f t="shared" si="95"/>
        <v>7.894578352921255</v>
      </c>
      <c r="F970" s="1">
        <v>967</v>
      </c>
      <c r="H970" s="1">
        <f t="shared" si="90"/>
        <v>1.8584881857099358</v>
      </c>
      <c r="J970" s="1">
        <f t="shared" si="92"/>
        <v>2.6331511396236511E-5</v>
      </c>
      <c r="K970" s="1">
        <f t="shared" si="93"/>
        <v>7.6235311375759132E-2</v>
      </c>
    </row>
    <row r="971" spans="1:11" ht="16" customHeight="1" x14ac:dyDescent="0.35">
      <c r="A971" s="23">
        <v>39954</v>
      </c>
      <c r="B971" s="18">
        <v>888.33</v>
      </c>
      <c r="C971" s="1">
        <f t="shared" si="91"/>
        <v>-1.675761231695572E-2</v>
      </c>
      <c r="D971" s="1">
        <f t="shared" si="94"/>
        <v>3.1789478492696852E-4</v>
      </c>
      <c r="E971" s="1">
        <f t="shared" si="95"/>
        <v>7.1704236986355996</v>
      </c>
      <c r="F971" s="1">
        <v>968</v>
      </c>
      <c r="H971" s="1">
        <f t="shared" si="90"/>
        <v>1.7829604171909386</v>
      </c>
      <c r="J971" s="1">
        <f t="shared" si="92"/>
        <v>2.8081757056538605E-4</v>
      </c>
      <c r="K971" s="1">
        <f t="shared" si="93"/>
        <v>0.88336639630593372</v>
      </c>
    </row>
    <row r="972" spans="1:11" ht="16" customHeight="1" x14ac:dyDescent="0.35">
      <c r="A972" s="23">
        <v>39955</v>
      </c>
      <c r="B972" s="18">
        <v>887</v>
      </c>
      <c r="C972" s="1">
        <f t="shared" si="91"/>
        <v>-1.4971913590670594E-3</v>
      </c>
      <c r="D972" s="1">
        <f t="shared" si="94"/>
        <v>3.1408588259538152E-4</v>
      </c>
      <c r="E972" s="1">
        <f t="shared" si="95"/>
        <v>8.0587072539427709</v>
      </c>
      <c r="F972" s="1">
        <v>969</v>
      </c>
      <c r="H972" s="1">
        <f t="shared" si="90"/>
        <v>1.7722468298614094</v>
      </c>
      <c r="J972" s="1">
        <f t="shared" si="92"/>
        <v>2.2415819656650686E-6</v>
      </c>
      <c r="K972" s="1">
        <f t="shared" si="93"/>
        <v>7.1368440604277893E-3</v>
      </c>
    </row>
    <row r="973" spans="1:11" ht="16" customHeight="1" x14ac:dyDescent="0.35">
      <c r="A973" s="23">
        <v>39959</v>
      </c>
      <c r="B973" s="18">
        <v>910.33</v>
      </c>
      <c r="C973" s="1">
        <f t="shared" si="91"/>
        <v>2.6302142051860249E-2</v>
      </c>
      <c r="D973" s="1">
        <f t="shared" si="94"/>
        <v>2.8738835915002831E-4</v>
      </c>
      <c r="E973" s="1">
        <f t="shared" si="95"/>
        <v>5.7474711537625982</v>
      </c>
      <c r="F973" s="1">
        <v>970</v>
      </c>
      <c r="H973" s="1">
        <f t="shared" si="90"/>
        <v>1.6952532529095126</v>
      </c>
      <c r="J973" s="1">
        <f t="shared" si="92"/>
        <v>6.9180267651623533E-4</v>
      </c>
      <c r="K973" s="1">
        <f t="shared" si="93"/>
        <v>2.4072049353783549</v>
      </c>
    </row>
    <row r="974" spans="1:11" ht="16" customHeight="1" x14ac:dyDescent="0.35">
      <c r="A974" s="23">
        <v>39960</v>
      </c>
      <c r="B974" s="18">
        <v>893.06</v>
      </c>
      <c r="C974" s="1">
        <f t="shared" si="91"/>
        <v>-1.8971142333000224E-2</v>
      </c>
      <c r="D974" s="1">
        <f t="shared" si="94"/>
        <v>3.2059430913822213E-4</v>
      </c>
      <c r="E974" s="1">
        <f t="shared" si="95"/>
        <v>6.9227182542888359</v>
      </c>
      <c r="F974" s="1">
        <v>971</v>
      </c>
      <c r="H974" s="1">
        <f t="shared" si="90"/>
        <v>1.7905147559800285</v>
      </c>
      <c r="J974" s="1">
        <f t="shared" si="92"/>
        <v>3.5990424141895322E-4</v>
      </c>
      <c r="K974" s="1">
        <f t="shared" si="93"/>
        <v>1.1226158143180978</v>
      </c>
    </row>
    <row r="975" spans="1:11" ht="16" customHeight="1" x14ac:dyDescent="0.35">
      <c r="A975" s="23">
        <v>39961</v>
      </c>
      <c r="B975" s="18">
        <v>906.83</v>
      </c>
      <c r="C975" s="1">
        <f t="shared" si="91"/>
        <v>1.5418896826641095E-2</v>
      </c>
      <c r="D975" s="1">
        <f t="shared" si="94"/>
        <v>3.231379510688209E-4</v>
      </c>
      <c r="E975" s="1">
        <f t="shared" si="95"/>
        <v>7.3017009400401305</v>
      </c>
      <c r="F975" s="1">
        <v>972</v>
      </c>
      <c r="H975" s="1">
        <f t="shared" si="90"/>
        <v>1.7976038247311916</v>
      </c>
      <c r="J975" s="1">
        <f t="shared" si="92"/>
        <v>2.3774237935060284E-4</v>
      </c>
      <c r="K975" s="1">
        <f t="shared" si="93"/>
        <v>0.73573029278745783</v>
      </c>
    </row>
    <row r="976" spans="1:11" ht="16" customHeight="1" x14ac:dyDescent="0.35">
      <c r="A976" s="23">
        <v>39962</v>
      </c>
      <c r="B976" s="18">
        <v>919.14</v>
      </c>
      <c r="C976" s="1">
        <f t="shared" si="91"/>
        <v>1.3574760429187328E-2</v>
      </c>
      <c r="D976" s="1">
        <f t="shared" si="94"/>
        <v>3.1526565251337212E-4</v>
      </c>
      <c r="E976" s="1">
        <f t="shared" si="95"/>
        <v>7.4775906612359808</v>
      </c>
      <c r="F976" s="1">
        <v>973</v>
      </c>
      <c r="H976" s="1">
        <f t="shared" si="90"/>
        <v>1.7755721683822716</v>
      </c>
      <c r="J976" s="1">
        <f t="shared" si="92"/>
        <v>1.8427412070983013E-4</v>
      </c>
      <c r="K976" s="1">
        <f t="shared" si="93"/>
        <v>0.58450427200284394</v>
      </c>
    </row>
    <row r="977" spans="1:11" ht="16" customHeight="1" x14ac:dyDescent="0.35">
      <c r="A977" s="23">
        <v>39965</v>
      </c>
      <c r="B977" s="18">
        <v>942.87</v>
      </c>
      <c r="C977" s="1">
        <f t="shared" si="91"/>
        <v>2.5817612115673367E-2</v>
      </c>
      <c r="D977" s="1">
        <f t="shared" si="94"/>
        <v>3.0364212501690602E-4</v>
      </c>
      <c r="E977" s="1">
        <f t="shared" si="95"/>
        <v>5.9044808515110212</v>
      </c>
      <c r="F977" s="1">
        <v>974</v>
      </c>
      <c r="H977" s="1">
        <f t="shared" si="90"/>
        <v>1.7425329983013407</v>
      </c>
      <c r="J977" s="1">
        <f t="shared" si="92"/>
        <v>6.6654909535536423E-4</v>
      </c>
      <c r="K977" s="1">
        <f t="shared" si="93"/>
        <v>2.1951799188543171</v>
      </c>
    </row>
    <row r="978" spans="1:11" ht="16" customHeight="1" x14ac:dyDescent="0.35">
      <c r="A978" s="23">
        <v>39966</v>
      </c>
      <c r="B978" s="18">
        <v>944.74</v>
      </c>
      <c r="C978" s="1">
        <f t="shared" si="91"/>
        <v>1.9833062882475892E-3</v>
      </c>
      <c r="D978" s="1">
        <f t="shared" si="94"/>
        <v>3.3328118451275034E-4</v>
      </c>
      <c r="E978" s="1">
        <f t="shared" si="95"/>
        <v>7.994721668414873</v>
      </c>
      <c r="F978" s="1">
        <v>975</v>
      </c>
      <c r="H978" s="1">
        <f t="shared" si="90"/>
        <v>1.8255990373374715</v>
      </c>
      <c r="J978" s="1">
        <f t="shared" si="92"/>
        <v>3.9335038330024297E-6</v>
      </c>
      <c r="K978" s="1">
        <f t="shared" si="93"/>
        <v>1.1802357936146694E-2</v>
      </c>
    </row>
    <row r="979" spans="1:11" ht="16" customHeight="1" x14ac:dyDescent="0.35">
      <c r="A979" s="23">
        <v>39967</v>
      </c>
      <c r="B979" s="18">
        <v>931.76</v>
      </c>
      <c r="C979" s="1">
        <f t="shared" si="91"/>
        <v>-1.3739229841014479E-2</v>
      </c>
      <c r="D979" s="1">
        <f t="shared" si="94"/>
        <v>3.049994112908019E-4</v>
      </c>
      <c r="E979" s="1">
        <f t="shared" si="95"/>
        <v>7.476293167353516</v>
      </c>
      <c r="F979" s="1">
        <v>976</v>
      </c>
      <c r="H979" s="1">
        <f t="shared" si="90"/>
        <v>1.7464232341869537</v>
      </c>
      <c r="J979" s="1">
        <f t="shared" si="92"/>
        <v>1.8876643662422274E-4</v>
      </c>
      <c r="K979" s="1">
        <f t="shared" si="93"/>
        <v>0.61890754419930094</v>
      </c>
    </row>
    <row r="980" spans="1:11" ht="16" customHeight="1" x14ac:dyDescent="0.35">
      <c r="A980" s="23">
        <v>39968</v>
      </c>
      <c r="B980" s="18">
        <v>942.46</v>
      </c>
      <c r="C980" s="1">
        <f t="shared" si="91"/>
        <v>1.1483643856787204E-2</v>
      </c>
      <c r="D980" s="1">
        <f t="shared" si="94"/>
        <v>2.9467327297374231E-4</v>
      </c>
      <c r="E980" s="1">
        <f t="shared" si="95"/>
        <v>7.6821169402202036</v>
      </c>
      <c r="F980" s="1">
        <v>977</v>
      </c>
      <c r="H980" s="1">
        <f t="shared" si="90"/>
        <v>1.7166050010813272</v>
      </c>
      <c r="J980" s="1">
        <f t="shared" si="92"/>
        <v>1.3187407622952649E-4</v>
      </c>
      <c r="K980" s="1">
        <f t="shared" si="93"/>
        <v>0.44752642443170443</v>
      </c>
    </row>
    <row r="981" spans="1:11" ht="16" customHeight="1" x14ac:dyDescent="0.35">
      <c r="A981" s="23">
        <v>39969</v>
      </c>
      <c r="B981" s="18">
        <v>940.09</v>
      </c>
      <c r="C981" s="1">
        <f t="shared" si="91"/>
        <v>-2.5146955838974646E-3</v>
      </c>
      <c r="D981" s="1">
        <f t="shared" si="94"/>
        <v>2.8053092327873333E-4</v>
      </c>
      <c r="E981" s="1">
        <f t="shared" si="95"/>
        <v>8.156284717546237</v>
      </c>
      <c r="F981" s="1">
        <v>978</v>
      </c>
      <c r="H981" s="1">
        <f t="shared" si="90"/>
        <v>1.6749057384782384</v>
      </c>
      <c r="J981" s="1">
        <f t="shared" si="92"/>
        <v>6.3236938796734103E-6</v>
      </c>
      <c r="K981" s="1">
        <f t="shared" si="93"/>
        <v>2.2541878113701702E-2</v>
      </c>
    </row>
    <row r="982" spans="1:11" ht="16" customHeight="1" x14ac:dyDescent="0.35">
      <c r="A982" s="23">
        <v>39972</v>
      </c>
      <c r="B982" s="18">
        <v>939.14</v>
      </c>
      <c r="C982" s="1">
        <f t="shared" si="91"/>
        <v>-1.0105415438947819E-3</v>
      </c>
      <c r="D982" s="1">
        <f t="shared" si="94"/>
        <v>2.5718985454422239E-4</v>
      </c>
      <c r="E982" s="1">
        <f t="shared" si="95"/>
        <v>8.2617254270337313</v>
      </c>
      <c r="F982" s="1">
        <v>979</v>
      </c>
      <c r="H982" s="1">
        <f t="shared" si="90"/>
        <v>1.6037139849244388</v>
      </c>
      <c r="J982" s="1">
        <f t="shared" si="92"/>
        <v>1.0211942119372493E-6</v>
      </c>
      <c r="K982" s="1">
        <f t="shared" si="93"/>
        <v>3.9705851295998946E-3</v>
      </c>
    </row>
    <row r="983" spans="1:11" ht="16" customHeight="1" x14ac:dyDescent="0.35">
      <c r="A983" s="23">
        <v>39973</v>
      </c>
      <c r="B983" s="18">
        <v>942.43</v>
      </c>
      <c r="C983" s="1">
        <f t="shared" si="91"/>
        <v>3.5032050599484248E-3</v>
      </c>
      <c r="D983" s="1">
        <f t="shared" si="94"/>
        <v>2.3550457900989582E-4</v>
      </c>
      <c r="E983" s="1">
        <f t="shared" si="95"/>
        <v>8.3016689182260652</v>
      </c>
      <c r="F983" s="1">
        <v>980</v>
      </c>
      <c r="H983" s="1">
        <f t="shared" si="90"/>
        <v>1.5346158444701912</v>
      </c>
      <c r="J983" s="1">
        <f t="shared" si="92"/>
        <v>1.2272445692048247E-5</v>
      </c>
      <c r="K983" s="1">
        <f t="shared" si="93"/>
        <v>5.2111282692013233E-2</v>
      </c>
    </row>
    <row r="984" spans="1:11" ht="16" customHeight="1" x14ac:dyDescent="0.35">
      <c r="A984" s="23">
        <v>39974</v>
      </c>
      <c r="B984" s="18">
        <v>939.15</v>
      </c>
      <c r="C984" s="1">
        <f t="shared" si="91"/>
        <v>-3.4803645894124473E-3</v>
      </c>
      <c r="D984" s="1">
        <f t="shared" si="94"/>
        <v>2.1670671669956972E-4</v>
      </c>
      <c r="E984" s="1">
        <f t="shared" si="95"/>
        <v>8.3810701204085571</v>
      </c>
      <c r="F984" s="1">
        <v>981</v>
      </c>
      <c r="H984" s="1">
        <f t="shared" si="90"/>
        <v>1.4720961812992035</v>
      </c>
      <c r="J984" s="1">
        <f t="shared" si="92"/>
        <v>1.2112937675236073E-5</v>
      </c>
      <c r="K984" s="1">
        <f t="shared" si="93"/>
        <v>5.5895534110411461E-2</v>
      </c>
    </row>
    <row r="985" spans="1:11" ht="16" customHeight="1" x14ac:dyDescent="0.35">
      <c r="A985" s="23">
        <v>39975</v>
      </c>
      <c r="B985" s="18">
        <v>944.89</v>
      </c>
      <c r="C985" s="1">
        <f t="shared" si="91"/>
        <v>6.1119097055848471E-3</v>
      </c>
      <c r="D985" s="1">
        <f t="shared" si="94"/>
        <v>1.9958517176440341E-4</v>
      </c>
      <c r="E985" s="1">
        <f t="shared" si="95"/>
        <v>8.3321040778765827</v>
      </c>
      <c r="F985" s="1">
        <v>982</v>
      </c>
      <c r="H985" s="1">
        <f t="shared" si="90"/>
        <v>1.4127461617870474</v>
      </c>
      <c r="J985" s="1">
        <f t="shared" si="92"/>
        <v>3.7355440249222254E-5</v>
      </c>
      <c r="K985" s="1">
        <f t="shared" si="93"/>
        <v>0.18716540872744689</v>
      </c>
    </row>
    <row r="986" spans="1:11" ht="16" customHeight="1" x14ac:dyDescent="0.35">
      <c r="A986" s="23">
        <v>39976</v>
      </c>
      <c r="B986" s="18">
        <v>946.21</v>
      </c>
      <c r="C986" s="1">
        <f t="shared" si="91"/>
        <v>1.3969880091863074E-3</v>
      </c>
      <c r="D986" s="1">
        <f t="shared" si="94"/>
        <v>1.8610759254147774E-4</v>
      </c>
      <c r="E986" s="1">
        <f t="shared" si="95"/>
        <v>8.5786993214147831</v>
      </c>
      <c r="F986" s="1">
        <v>983</v>
      </c>
      <c r="H986" s="1">
        <f t="shared" si="90"/>
        <v>1.3642125660668785</v>
      </c>
      <c r="J986" s="1">
        <f t="shared" si="92"/>
        <v>1.9515754978103226E-6</v>
      </c>
      <c r="K986" s="1">
        <f t="shared" si="93"/>
        <v>1.0486275552542949E-2</v>
      </c>
    </row>
    <row r="987" spans="1:11" ht="16" customHeight="1" x14ac:dyDescent="0.35">
      <c r="A987" s="23">
        <v>39979</v>
      </c>
      <c r="B987" s="18">
        <v>923.72</v>
      </c>
      <c r="C987" s="1">
        <f t="shared" si="91"/>
        <v>-2.3768508047896354E-2</v>
      </c>
      <c r="D987" s="1">
        <f t="shared" si="94"/>
        <v>1.7088903102959694E-4</v>
      </c>
      <c r="E987" s="1">
        <f t="shared" si="95"/>
        <v>5.3685965798084343</v>
      </c>
      <c r="F987" s="1">
        <v>984</v>
      </c>
      <c r="H987" s="1">
        <f t="shared" si="90"/>
        <v>1.3072453137402977</v>
      </c>
      <c r="J987" s="1">
        <f t="shared" si="92"/>
        <v>5.6494197482291381E-4</v>
      </c>
      <c r="K987" s="1">
        <f t="shared" si="93"/>
        <v>3.3058995736541412</v>
      </c>
    </row>
    <row r="988" spans="1:11" ht="16" customHeight="1" x14ac:dyDescent="0.35">
      <c r="A988" s="23">
        <v>39980</v>
      </c>
      <c r="B988" s="18">
        <v>911.97</v>
      </c>
      <c r="C988" s="1">
        <f t="shared" si="91"/>
        <v>-1.2720304854284848E-2</v>
      </c>
      <c r="D988" s="1">
        <f t="shared" si="94"/>
        <v>2.0398720302703926E-4</v>
      </c>
      <c r="E988" s="1">
        <f t="shared" si="95"/>
        <v>7.7042361082843023</v>
      </c>
      <c r="F988" s="1">
        <v>985</v>
      </c>
      <c r="H988" s="1">
        <f t="shared" si="90"/>
        <v>1.4282408866400629</v>
      </c>
      <c r="J988" s="1">
        <f t="shared" si="92"/>
        <v>1.6180615558594266E-4</v>
      </c>
      <c r="K988" s="1">
        <f t="shared" si="93"/>
        <v>0.79321718806299168</v>
      </c>
    </row>
    <row r="989" spans="1:11" ht="16" customHeight="1" x14ac:dyDescent="0.35">
      <c r="A989" s="23">
        <v>39981</v>
      </c>
      <c r="B989" s="18">
        <v>910.71</v>
      </c>
      <c r="C989" s="1">
        <f t="shared" si="91"/>
        <v>-1.3816243955393169E-3</v>
      </c>
      <c r="D989" s="1">
        <f t="shared" si="94"/>
        <v>2.0049213416427906E-4</v>
      </c>
      <c r="E989" s="1">
        <f t="shared" si="95"/>
        <v>8.5052145412876374</v>
      </c>
      <c r="F989" s="1">
        <v>986</v>
      </c>
      <c r="H989" s="1">
        <f t="shared" si="90"/>
        <v>1.4159524503466883</v>
      </c>
      <c r="J989" s="1">
        <f t="shared" si="92"/>
        <v>1.9088859703493831E-6</v>
      </c>
      <c r="K989" s="1">
        <f t="shared" si="93"/>
        <v>9.5210018004261553E-3</v>
      </c>
    </row>
    <row r="990" spans="1:11" ht="16" customHeight="1" x14ac:dyDescent="0.35">
      <c r="A990" s="23">
        <v>39982</v>
      </c>
      <c r="B990" s="18">
        <v>918.37</v>
      </c>
      <c r="C990" s="1">
        <f t="shared" si="91"/>
        <v>8.4110199734272906E-3</v>
      </c>
      <c r="D990" s="1">
        <f t="shared" si="94"/>
        <v>1.8397707867857666E-4</v>
      </c>
      <c r="E990" s="1">
        <f t="shared" si="95"/>
        <v>8.2161663859610776</v>
      </c>
      <c r="F990" s="1">
        <v>987</v>
      </c>
      <c r="H990" s="1">
        <f t="shared" si="90"/>
        <v>1.356381504881929</v>
      </c>
      <c r="J990" s="1">
        <f t="shared" si="92"/>
        <v>7.0745256993392822E-5</v>
      </c>
      <c r="K990" s="1">
        <f t="shared" si="93"/>
        <v>0.38453299455303724</v>
      </c>
    </row>
    <row r="991" spans="1:11" ht="16" customHeight="1" x14ac:dyDescent="0.35">
      <c r="A991" s="23">
        <v>39983</v>
      </c>
      <c r="B991" s="18">
        <v>921.23</v>
      </c>
      <c r="C991" s="1">
        <f t="shared" si="91"/>
        <v>3.1142132256062518E-3</v>
      </c>
      <c r="D991" s="1">
        <f t="shared" si="94"/>
        <v>1.7468685065308995E-4</v>
      </c>
      <c r="E991" s="1">
        <f t="shared" si="95"/>
        <v>8.5969972715474547</v>
      </c>
      <c r="F991" s="1">
        <v>988</v>
      </c>
      <c r="H991" s="1">
        <f t="shared" si="90"/>
        <v>1.3216915322914418</v>
      </c>
      <c r="J991" s="1">
        <f t="shared" si="92"/>
        <v>9.698324014540895E-6</v>
      </c>
      <c r="K991" s="1">
        <f t="shared" si="93"/>
        <v>5.5518340265923997E-2</v>
      </c>
    </row>
    <row r="992" spans="1:11" ht="16" customHeight="1" x14ac:dyDescent="0.35">
      <c r="A992" s="23">
        <v>39986</v>
      </c>
      <c r="B992" s="18">
        <v>893.04</v>
      </c>
      <c r="C992" s="1">
        <f t="shared" si="91"/>
        <v>-3.0600392952899985E-2</v>
      </c>
      <c r="D992" s="1">
        <f t="shared" si="94"/>
        <v>1.6114084226022418E-4</v>
      </c>
      <c r="E992" s="1">
        <f t="shared" si="95"/>
        <v>2.9222651998320508</v>
      </c>
      <c r="F992" s="1">
        <v>989</v>
      </c>
      <c r="H992" s="1">
        <f t="shared" si="90"/>
        <v>1.2694126289754022</v>
      </c>
      <c r="J992" s="1">
        <f t="shared" si="92"/>
        <v>9.3638404887189108E-4</v>
      </c>
      <c r="K992" s="1">
        <f t="shared" si="93"/>
        <v>5.8109665789119873</v>
      </c>
    </row>
    <row r="993" spans="1:11" ht="16" customHeight="1" x14ac:dyDescent="0.35">
      <c r="A993" s="23">
        <v>39987</v>
      </c>
      <c r="B993" s="18">
        <v>895.1</v>
      </c>
      <c r="C993" s="1">
        <f t="shared" si="91"/>
        <v>2.3067275821912333E-3</v>
      </c>
      <c r="D993" s="1">
        <f t="shared" si="94"/>
        <v>2.2609047378061996E-4</v>
      </c>
      <c r="E993" s="1">
        <f t="shared" si="95"/>
        <v>8.3710405209361696</v>
      </c>
      <c r="F993" s="1">
        <v>990</v>
      </c>
      <c r="H993" s="1">
        <f t="shared" si="90"/>
        <v>1.5036305190458856</v>
      </c>
      <c r="J993" s="1">
        <f t="shared" si="92"/>
        <v>5.3209921384418128E-6</v>
      </c>
      <c r="K993" s="1">
        <f t="shared" si="93"/>
        <v>2.3534791402157335E-2</v>
      </c>
    </row>
    <row r="994" spans="1:11" ht="16" customHeight="1" x14ac:dyDescent="0.35">
      <c r="A994" s="23">
        <v>39988</v>
      </c>
      <c r="B994" s="18">
        <v>900.94</v>
      </c>
      <c r="C994" s="1">
        <f t="shared" si="91"/>
        <v>6.5244106803709441E-3</v>
      </c>
      <c r="D994" s="1">
        <f t="shared" si="94"/>
        <v>2.0755909002875334E-4</v>
      </c>
      <c r="E994" s="1">
        <f t="shared" si="95"/>
        <v>8.2750062174687535</v>
      </c>
      <c r="F994" s="1">
        <v>991</v>
      </c>
      <c r="H994" s="1">
        <f t="shared" si="90"/>
        <v>1.440691118972951</v>
      </c>
      <c r="J994" s="1">
        <f t="shared" si="92"/>
        <v>4.2567934726138444E-5</v>
      </c>
      <c r="K994" s="1">
        <f t="shared" si="93"/>
        <v>0.20508827014148825</v>
      </c>
    </row>
    <row r="995" spans="1:11" ht="16" customHeight="1" x14ac:dyDescent="0.35">
      <c r="A995" s="23">
        <v>39989</v>
      </c>
      <c r="B995" s="18">
        <v>920.26</v>
      </c>
      <c r="C995" s="1">
        <f t="shared" si="91"/>
        <v>2.1444269318711497E-2</v>
      </c>
      <c r="D995" s="1">
        <f t="shared" si="94"/>
        <v>1.9379946631097145E-4</v>
      </c>
      <c r="E995" s="1">
        <f t="shared" si="95"/>
        <v>6.1758385577509465</v>
      </c>
      <c r="F995" s="1">
        <v>992</v>
      </c>
      <c r="H995" s="1">
        <f t="shared" si="90"/>
        <v>1.3921187676020013</v>
      </c>
      <c r="J995" s="1">
        <f t="shared" si="92"/>
        <v>4.5985668661343123E-4</v>
      </c>
      <c r="K995" s="1">
        <f t="shared" si="93"/>
        <v>2.3728480545738098</v>
      </c>
    </row>
    <row r="996" spans="1:11" ht="16" customHeight="1" x14ac:dyDescent="0.35">
      <c r="A996" s="23">
        <v>39990</v>
      </c>
      <c r="B996" s="18">
        <v>918.9</v>
      </c>
      <c r="C996" s="1">
        <f t="shared" si="91"/>
        <v>-1.4778432182209523E-3</v>
      </c>
      <c r="D996" s="1">
        <f t="shared" si="94"/>
        <v>2.1607510545228626E-4</v>
      </c>
      <c r="E996" s="1">
        <f t="shared" si="95"/>
        <v>8.4297768084619928</v>
      </c>
      <c r="F996" s="1">
        <v>993</v>
      </c>
      <c r="H996" s="1">
        <f t="shared" si="90"/>
        <v>1.4699493374000556</v>
      </c>
      <c r="J996" s="1">
        <f t="shared" si="92"/>
        <v>2.1840205776416615E-6</v>
      </c>
      <c r="K996" s="1">
        <f t="shared" si="93"/>
        <v>1.0107691828126575E-2</v>
      </c>
    </row>
    <row r="997" spans="1:11" ht="16" customHeight="1" x14ac:dyDescent="0.35">
      <c r="A997" s="23">
        <v>39993</v>
      </c>
      <c r="B997" s="18">
        <v>927.23</v>
      </c>
      <c r="C997" s="1">
        <f t="shared" si="91"/>
        <v>9.0651866361954967E-3</v>
      </c>
      <c r="D997" s="1">
        <f t="shared" si="94"/>
        <v>1.9818234080715516E-4</v>
      </c>
      <c r="E997" s="1">
        <f t="shared" si="95"/>
        <v>8.1116664725481069</v>
      </c>
      <c r="F997" s="1">
        <v>994</v>
      </c>
      <c r="H997" s="1">
        <f t="shared" si="90"/>
        <v>1.4077724986913018</v>
      </c>
      <c r="J997" s="1">
        <f t="shared" si="92"/>
        <v>8.2177608749057425E-5</v>
      </c>
      <c r="K997" s="1">
        <f t="shared" si="93"/>
        <v>0.41465656533455625</v>
      </c>
    </row>
    <row r="998" spans="1:11" ht="16" customHeight="1" x14ac:dyDescent="0.35">
      <c r="A998" s="23">
        <v>39994</v>
      </c>
      <c r="B998" s="18">
        <v>919.32</v>
      </c>
      <c r="C998" s="1">
        <f t="shared" si="91"/>
        <v>-8.5307852420650407E-3</v>
      </c>
      <c r="D998" s="1">
        <f t="shared" si="94"/>
        <v>1.8856865849762032E-4</v>
      </c>
      <c r="E998" s="1">
        <f t="shared" si="95"/>
        <v>8.1901184106466793</v>
      </c>
      <c r="F998" s="1">
        <v>995</v>
      </c>
      <c r="H998" s="1">
        <f t="shared" si="90"/>
        <v>1.3732030385111311</v>
      </c>
      <c r="J998" s="1">
        <f t="shared" si="92"/>
        <v>7.2774296846234691E-5</v>
      </c>
      <c r="K998" s="1">
        <f t="shared" si="93"/>
        <v>0.38592997068573343</v>
      </c>
    </row>
    <row r="999" spans="1:11" ht="16" customHeight="1" x14ac:dyDescent="0.35">
      <c r="A999" s="23">
        <v>39995</v>
      </c>
      <c r="B999" s="18">
        <v>923.33</v>
      </c>
      <c r="C999" s="1">
        <f t="shared" si="91"/>
        <v>4.3619196797632931E-3</v>
      </c>
      <c r="D999" s="1">
        <f t="shared" si="94"/>
        <v>1.7903492834017557E-4</v>
      </c>
      <c r="E999" s="1">
        <f t="shared" si="95"/>
        <v>8.5216579569726143</v>
      </c>
      <c r="F999" s="1">
        <v>996</v>
      </c>
      <c r="H999" s="1">
        <f t="shared" si="90"/>
        <v>1.3380393429947253</v>
      </c>
      <c r="J999" s="1">
        <f t="shared" si="92"/>
        <v>1.9026343292706308E-5</v>
      </c>
      <c r="K999" s="1">
        <f t="shared" si="93"/>
        <v>0.10627168379432239</v>
      </c>
    </row>
    <row r="1000" spans="1:11" ht="16" customHeight="1" x14ac:dyDescent="0.35">
      <c r="A1000" s="23">
        <v>39996</v>
      </c>
      <c r="B1000" s="18">
        <v>896.42</v>
      </c>
      <c r="C1000" s="1">
        <f t="shared" si="91"/>
        <v>-2.9144509546965961E-2</v>
      </c>
      <c r="D1000" s="1">
        <f t="shared" si="94"/>
        <v>1.6587598036420885E-4</v>
      </c>
      <c r="E1000" s="1">
        <f t="shared" si="95"/>
        <v>3.5835622932800097</v>
      </c>
      <c r="F1000" s="1">
        <v>997</v>
      </c>
      <c r="H1000" s="1">
        <f t="shared" ref="H1000:H1063" si="96">SQRT(D1000)*100</f>
        <v>1.2879284932177284</v>
      </c>
      <c r="J1000" s="1">
        <f t="shared" si="92"/>
        <v>8.4940243673319005E-4</v>
      </c>
      <c r="K1000" s="1">
        <f t="shared" si="93"/>
        <v>5.1207078617903745</v>
      </c>
    </row>
    <row r="1001" spans="1:11" ht="16" customHeight="1" x14ac:dyDescent="0.35">
      <c r="A1001" s="23">
        <v>40000</v>
      </c>
      <c r="B1001" s="18">
        <v>898.72</v>
      </c>
      <c r="C1001" s="1">
        <f t="shared" si="91"/>
        <v>2.5657615849714066E-3</v>
      </c>
      <c r="D1001" s="1">
        <f t="shared" si="94"/>
        <v>2.231464395068237E-4</v>
      </c>
      <c r="E1001" s="1">
        <f t="shared" si="95"/>
        <v>8.3781809219915306</v>
      </c>
      <c r="F1001" s="1">
        <v>998</v>
      </c>
      <c r="H1001" s="1">
        <f t="shared" si="96"/>
        <v>1.4938086875728891</v>
      </c>
      <c r="J1001" s="1">
        <f t="shared" si="92"/>
        <v>6.5831325109149846E-6</v>
      </c>
      <c r="K1001" s="1">
        <f t="shared" si="93"/>
        <v>2.9501400629400033E-2</v>
      </c>
    </row>
    <row r="1002" spans="1:11" ht="16" customHeight="1" x14ac:dyDescent="0.35">
      <c r="A1002" s="23">
        <v>40001</v>
      </c>
      <c r="B1002" s="18">
        <v>881.03</v>
      </c>
      <c r="C1002" s="1">
        <f t="shared" si="91"/>
        <v>-1.968354993768922E-2</v>
      </c>
      <c r="D1002" s="1">
        <f t="shared" si="94"/>
        <v>2.049849283520052E-4</v>
      </c>
      <c r="E1002" s="1">
        <f t="shared" si="95"/>
        <v>6.602473491613579</v>
      </c>
      <c r="F1002" s="1">
        <v>999</v>
      </c>
      <c r="H1002" s="1">
        <f t="shared" si="96"/>
        <v>1.431729472882378</v>
      </c>
      <c r="J1002" s="1">
        <f t="shared" si="92"/>
        <v>3.8744213814950529E-4</v>
      </c>
      <c r="K1002" s="1">
        <f t="shared" si="93"/>
        <v>1.8901006101491522</v>
      </c>
    </row>
    <row r="1003" spans="1:11" ht="16" customHeight="1" x14ac:dyDescent="0.35">
      <c r="A1003" s="23">
        <v>40002</v>
      </c>
      <c r="B1003" s="18">
        <v>879.56</v>
      </c>
      <c r="C1003" s="1">
        <f t="shared" si="91"/>
        <v>-1.6685016401257928E-3</v>
      </c>
      <c r="D1003" s="1">
        <f t="shared" si="94"/>
        <v>2.202163919524257E-4</v>
      </c>
      <c r="E1003" s="1">
        <f t="shared" si="95"/>
        <v>8.4082582490064102</v>
      </c>
      <c r="F1003" s="1">
        <v>1000</v>
      </c>
      <c r="H1003" s="1">
        <f t="shared" si="96"/>
        <v>1.483968975256645</v>
      </c>
      <c r="J1003" s="1">
        <f t="shared" si="92"/>
        <v>2.7838977231024605E-6</v>
      </c>
      <c r="K1003" s="1">
        <f t="shared" si="93"/>
        <v>1.2641646239049625E-2</v>
      </c>
    </row>
    <row r="1004" spans="1:11" ht="16" customHeight="1" x14ac:dyDescent="0.35">
      <c r="A1004" s="23">
        <v>40003</v>
      </c>
      <c r="B1004" s="18">
        <v>882.68</v>
      </c>
      <c r="C1004" s="1">
        <f t="shared" si="91"/>
        <v>3.547228159534318E-3</v>
      </c>
      <c r="D1004" s="1">
        <f t="shared" si="94"/>
        <v>2.0200141856552056E-4</v>
      </c>
      <c r="E1004" s="1">
        <f t="shared" si="95"/>
        <v>8.444945049608771</v>
      </c>
      <c r="F1004" s="1">
        <v>1001</v>
      </c>
      <c r="H1004" s="1">
        <f t="shared" si="96"/>
        <v>1.4212720308425144</v>
      </c>
      <c r="J1004" s="1">
        <f t="shared" si="92"/>
        <v>1.2582827615793225E-5</v>
      </c>
      <c r="K1004" s="1">
        <f t="shared" si="93"/>
        <v>6.2290788377369233E-2</v>
      </c>
    </row>
    <row r="1005" spans="1:11" ht="16" customHeight="1" x14ac:dyDescent="0.35">
      <c r="A1005" s="23">
        <v>40004</v>
      </c>
      <c r="B1005" s="18">
        <v>879.13</v>
      </c>
      <c r="C1005" s="1">
        <f t="shared" si="91"/>
        <v>-4.0218425703538712E-3</v>
      </c>
      <c r="D1005" s="1">
        <f t="shared" si="94"/>
        <v>1.8624082339671933E-4</v>
      </c>
      <c r="E1005" s="1">
        <f t="shared" si="95"/>
        <v>8.5016188868559581</v>
      </c>
      <c r="F1005" s="1">
        <v>1002</v>
      </c>
      <c r="H1005" s="1">
        <f t="shared" si="96"/>
        <v>1.3647007855083815</v>
      </c>
      <c r="J1005" s="1">
        <f t="shared" si="92"/>
        <v>1.6175217660710633E-5</v>
      </c>
      <c r="K1005" s="1">
        <f t="shared" si="93"/>
        <v>8.6851085415656309E-2</v>
      </c>
    </row>
    <row r="1006" spans="1:11" ht="16" customHeight="1" x14ac:dyDescent="0.35">
      <c r="A1006" s="23">
        <v>40007</v>
      </c>
      <c r="B1006" s="18">
        <v>901.05</v>
      </c>
      <c r="C1006" s="1">
        <f t="shared" si="91"/>
        <v>2.4933741312433838E-2</v>
      </c>
      <c r="D1006" s="1">
        <f t="shared" si="94"/>
        <v>1.7219642305628789E-4</v>
      </c>
      <c r="E1006" s="1">
        <f t="shared" si="95"/>
        <v>5.0565125436892417</v>
      </c>
      <c r="F1006" s="1">
        <v>1003</v>
      </c>
      <c r="H1006" s="1">
        <f t="shared" si="96"/>
        <v>1.3122363470666703</v>
      </c>
      <c r="J1006" s="1">
        <f t="shared" si="92"/>
        <v>6.2169145583536995E-4</v>
      </c>
      <c r="K1006" s="1">
        <f t="shared" si="93"/>
        <v>3.6103621945279913</v>
      </c>
    </row>
    <row r="1007" spans="1:11" ht="16" customHeight="1" x14ac:dyDescent="0.35">
      <c r="A1007" s="23">
        <v>40008</v>
      </c>
      <c r="B1007" s="18">
        <v>905.84</v>
      </c>
      <c r="C1007" s="1">
        <f t="shared" si="91"/>
        <v>5.3160201986572082E-3</v>
      </c>
      <c r="D1007" s="1">
        <f t="shared" si="94"/>
        <v>2.09909528600397E-4</v>
      </c>
      <c r="E1007" s="1">
        <f t="shared" si="95"/>
        <v>8.3342041700923701</v>
      </c>
      <c r="F1007" s="1">
        <v>1004</v>
      </c>
      <c r="H1007" s="1">
        <f t="shared" si="96"/>
        <v>1.4488254850063793</v>
      </c>
      <c r="J1007" s="1">
        <f t="shared" si="92"/>
        <v>2.8260070752531421E-5</v>
      </c>
      <c r="K1007" s="1">
        <f t="shared" si="93"/>
        <v>0.13462976617097683</v>
      </c>
    </row>
    <row r="1008" spans="1:11" ht="16" customHeight="1" x14ac:dyDescent="0.35">
      <c r="A1008" s="23">
        <v>40009</v>
      </c>
      <c r="B1008" s="18">
        <v>932.68</v>
      </c>
      <c r="C1008" s="1">
        <f t="shared" si="91"/>
        <v>2.9629956725249401E-2</v>
      </c>
      <c r="D1008" s="1">
        <f t="shared" si="94"/>
        <v>1.9474547920993239E-4</v>
      </c>
      <c r="E1008" s="1">
        <f t="shared" si="95"/>
        <v>4.035705580924164</v>
      </c>
      <c r="F1008" s="1">
        <v>1005</v>
      </c>
      <c r="H1008" s="1">
        <f t="shared" si="96"/>
        <v>1.3955123761899513</v>
      </c>
      <c r="J1008" s="1">
        <f t="shared" si="92"/>
        <v>8.7793433554015222E-4</v>
      </c>
      <c r="K1008" s="1">
        <f t="shared" si="93"/>
        <v>4.5081115058581336</v>
      </c>
    </row>
    <row r="1009" spans="1:11" ht="16" customHeight="1" x14ac:dyDescent="0.35">
      <c r="A1009" s="23">
        <v>40010</v>
      </c>
      <c r="B1009" s="18">
        <v>940.74</v>
      </c>
      <c r="C1009" s="1">
        <f t="shared" si="91"/>
        <v>8.6417635201784752E-3</v>
      </c>
      <c r="D1009" s="1">
        <f t="shared" si="94"/>
        <v>2.5180037364834446E-4</v>
      </c>
      <c r="E1009" s="1">
        <f t="shared" si="95"/>
        <v>7.990289496844639</v>
      </c>
      <c r="F1009" s="1">
        <v>1006</v>
      </c>
      <c r="H1009" s="1">
        <f t="shared" si="96"/>
        <v>1.5868218981610522</v>
      </c>
      <c r="J1009" s="1">
        <f t="shared" si="92"/>
        <v>7.4680076738687477E-5</v>
      </c>
      <c r="K1009" s="1">
        <f t="shared" si="93"/>
        <v>0.29658445560125751</v>
      </c>
    </row>
    <row r="1010" spans="1:11" ht="16" customHeight="1" x14ac:dyDescent="0.35">
      <c r="A1010" s="23">
        <v>40011</v>
      </c>
      <c r="B1010" s="18">
        <v>940.38</v>
      </c>
      <c r="C1010" s="1">
        <f t="shared" si="91"/>
        <v>-3.8267746667518509E-4</v>
      </c>
      <c r="D1010" s="1">
        <f t="shared" si="94"/>
        <v>2.3674207752625784E-4</v>
      </c>
      <c r="E1010" s="1">
        <f t="shared" si="95"/>
        <v>8.3479207178185924</v>
      </c>
      <c r="F1010" s="1">
        <v>1007</v>
      </c>
      <c r="H1010" s="1">
        <f t="shared" si="96"/>
        <v>1.538642510547066</v>
      </c>
      <c r="J1010" s="1">
        <f t="shared" si="92"/>
        <v>1.4644204350093741E-7</v>
      </c>
      <c r="K1010" s="1">
        <f t="shared" si="93"/>
        <v>6.1857209766478898E-4</v>
      </c>
    </row>
    <row r="1011" spans="1:11" ht="16" customHeight="1" x14ac:dyDescent="0.35">
      <c r="A1011" s="23">
        <v>40014</v>
      </c>
      <c r="B1011" s="18">
        <v>951.13</v>
      </c>
      <c r="C1011" s="1">
        <f t="shared" si="91"/>
        <v>1.1431548948297498E-2</v>
      </c>
      <c r="D1011" s="1">
        <f t="shared" si="94"/>
        <v>2.1682177403469234E-4</v>
      </c>
      <c r="E1011" s="1">
        <f t="shared" si="95"/>
        <v>7.8337264281387977</v>
      </c>
      <c r="F1011" s="1">
        <v>1008</v>
      </c>
      <c r="H1011" s="1">
        <f t="shared" si="96"/>
        <v>1.4724869236590603</v>
      </c>
      <c r="J1011" s="1">
        <f t="shared" si="92"/>
        <v>1.3068031135732161E-4</v>
      </c>
      <c r="K1011" s="1">
        <f t="shared" si="93"/>
        <v>0.60270843156376097</v>
      </c>
    </row>
    <row r="1012" spans="1:11" ht="16" customHeight="1" x14ac:dyDescent="0.35">
      <c r="A1012" s="23">
        <v>40015</v>
      </c>
      <c r="B1012" s="18">
        <v>954.58</v>
      </c>
      <c r="C1012" s="1">
        <f t="shared" si="91"/>
        <v>3.6272644118049537E-3</v>
      </c>
      <c r="D1012" s="1">
        <f t="shared" si="94"/>
        <v>2.0957744500425194E-4</v>
      </c>
      <c r="E1012" s="1">
        <f t="shared" si="95"/>
        <v>8.4076382940566337</v>
      </c>
      <c r="F1012" s="1">
        <v>1009</v>
      </c>
      <c r="H1012" s="1">
        <f t="shared" si="96"/>
        <v>1.4476789872214486</v>
      </c>
      <c r="J1012" s="1">
        <f t="shared" si="92"/>
        <v>1.3157047113146737E-5</v>
      </c>
      <c r="K1012" s="1">
        <f t="shared" si="93"/>
        <v>6.2778926963632964E-2</v>
      </c>
    </row>
    <row r="1013" spans="1:11" ht="16" customHeight="1" x14ac:dyDescent="0.35">
      <c r="A1013" s="23">
        <v>40016</v>
      </c>
      <c r="B1013" s="18">
        <v>954.07</v>
      </c>
      <c r="C1013" s="1">
        <f t="shared" si="91"/>
        <v>-5.3426637893103871E-4</v>
      </c>
      <c r="D1013" s="1">
        <f t="shared" si="94"/>
        <v>1.9318377475194387E-4</v>
      </c>
      <c r="E1013" s="1">
        <f t="shared" si="95"/>
        <v>8.5503910616101653</v>
      </c>
      <c r="F1013" s="1">
        <v>1010</v>
      </c>
      <c r="H1013" s="1">
        <f t="shared" si="96"/>
        <v>1.3899056613739793</v>
      </c>
      <c r="J1013" s="1">
        <f t="shared" si="92"/>
        <v>2.8544056365608427E-7</v>
      </c>
      <c r="K1013" s="1">
        <f t="shared" si="93"/>
        <v>1.4775597175415069E-3</v>
      </c>
    </row>
    <row r="1014" spans="1:11" ht="16" customHeight="1" x14ac:dyDescent="0.35">
      <c r="A1014" s="23">
        <v>40017</v>
      </c>
      <c r="B1014" s="18">
        <v>976.29</v>
      </c>
      <c r="C1014" s="1">
        <f t="shared" si="91"/>
        <v>2.3289695724632273E-2</v>
      </c>
      <c r="D1014" s="1">
        <f t="shared" si="94"/>
        <v>1.7719023854659424E-4</v>
      </c>
      <c r="E1014" s="1">
        <f t="shared" si="95"/>
        <v>5.577113874654005</v>
      </c>
      <c r="F1014" s="1">
        <v>1011</v>
      </c>
      <c r="H1014" s="1">
        <f t="shared" si="96"/>
        <v>1.3311282377990268</v>
      </c>
      <c r="J1014" s="1">
        <f t="shared" si="92"/>
        <v>5.4240992694595477E-4</v>
      </c>
      <c r="K1014" s="1">
        <f t="shared" si="93"/>
        <v>3.0611727338654817</v>
      </c>
    </row>
    <row r="1015" spans="1:11" ht="16" customHeight="1" x14ac:dyDescent="0.35">
      <c r="A1015" s="23">
        <v>40018</v>
      </c>
      <c r="B1015" s="18">
        <v>979.26</v>
      </c>
      <c r="C1015" s="1">
        <f t="shared" si="91"/>
        <v>3.0421288756414871E-3</v>
      </c>
      <c r="D1015" s="1">
        <f t="shared" si="94"/>
        <v>2.0784304537875193E-4</v>
      </c>
      <c r="E1015" s="1">
        <f t="shared" si="95"/>
        <v>8.4342007336215019</v>
      </c>
      <c r="F1015" s="1">
        <v>1012</v>
      </c>
      <c r="H1015" s="1">
        <f t="shared" si="96"/>
        <v>1.4416762652508084</v>
      </c>
      <c r="J1015" s="1">
        <f t="shared" si="92"/>
        <v>9.2545480960117391E-6</v>
      </c>
      <c r="K1015" s="1">
        <f t="shared" si="93"/>
        <v>4.4526619012665046E-2</v>
      </c>
    </row>
    <row r="1016" spans="1:11" ht="16" customHeight="1" x14ac:dyDescent="0.35">
      <c r="A1016" s="23">
        <v>40021</v>
      </c>
      <c r="B1016" s="18">
        <v>982.18</v>
      </c>
      <c r="C1016" s="1">
        <f t="shared" si="91"/>
        <v>2.9818434327961514E-3</v>
      </c>
      <c r="D1016" s="1">
        <f t="shared" si="94"/>
        <v>1.9127983238560034E-4</v>
      </c>
      <c r="E1016" s="1">
        <f t="shared" si="95"/>
        <v>8.5152894324586512</v>
      </c>
      <c r="F1016" s="1">
        <v>1013</v>
      </c>
      <c r="H1016" s="1">
        <f t="shared" si="96"/>
        <v>1.3830395236058886</v>
      </c>
      <c r="J1016" s="1">
        <f t="shared" si="92"/>
        <v>8.8913902577095356E-6</v>
      </c>
      <c r="K1016" s="1">
        <f t="shared" si="93"/>
        <v>4.6483678633643999E-2</v>
      </c>
    </row>
    <row r="1017" spans="1:11" ht="16" customHeight="1" x14ac:dyDescent="0.35">
      <c r="A1017" s="23">
        <v>40022</v>
      </c>
      <c r="B1017" s="18">
        <v>979.62</v>
      </c>
      <c r="C1017" s="1">
        <f t="shared" si="91"/>
        <v>-2.606446883463261E-3</v>
      </c>
      <c r="D1017" s="1">
        <f t="shared" si="94"/>
        <v>1.7617509575604148E-4</v>
      </c>
      <c r="E1017" s="1">
        <f t="shared" si="95"/>
        <v>8.605470755383287</v>
      </c>
      <c r="F1017" s="1">
        <v>1014</v>
      </c>
      <c r="H1017" s="1">
        <f t="shared" si="96"/>
        <v>1.3273096690525594</v>
      </c>
      <c r="J1017" s="1">
        <f t="shared" si="92"/>
        <v>6.7935653563153459E-6</v>
      </c>
      <c r="K1017" s="1">
        <f t="shared" si="93"/>
        <v>3.8561439840071023E-2</v>
      </c>
    </row>
    <row r="1018" spans="1:11" ht="16" customHeight="1" x14ac:dyDescent="0.35">
      <c r="A1018" s="23">
        <v>40023</v>
      </c>
      <c r="B1018" s="18">
        <v>975.15</v>
      </c>
      <c r="C1018" s="1">
        <f t="shared" si="91"/>
        <v>-4.5629938139278778E-3</v>
      </c>
      <c r="D1018" s="1">
        <f t="shared" si="94"/>
        <v>1.6225308525263563E-4</v>
      </c>
      <c r="E1018" s="1">
        <f t="shared" si="95"/>
        <v>8.5980295098791011</v>
      </c>
      <c r="F1018" s="1">
        <v>1015</v>
      </c>
      <c r="H1018" s="1">
        <f t="shared" si="96"/>
        <v>1.2737860309040747</v>
      </c>
      <c r="J1018" s="1">
        <f t="shared" si="92"/>
        <v>2.082091254594408E-5</v>
      </c>
      <c r="K1018" s="1">
        <f t="shared" si="93"/>
        <v>0.12832367725719943</v>
      </c>
    </row>
    <row r="1019" spans="1:11" ht="16" customHeight="1" x14ac:dyDescent="0.35">
      <c r="A1019" s="23">
        <v>40024</v>
      </c>
      <c r="B1019" s="18">
        <v>986.75</v>
      </c>
      <c r="C1019" s="1">
        <f t="shared" si="91"/>
        <v>1.1895605804235269E-2</v>
      </c>
      <c r="D1019" s="1">
        <f t="shared" si="94"/>
        <v>1.5075220184002289E-4</v>
      </c>
      <c r="E1019" s="1">
        <f t="shared" si="95"/>
        <v>7.861210624585464</v>
      </c>
      <c r="F1019" s="1">
        <v>1016</v>
      </c>
      <c r="H1019" s="1">
        <f t="shared" si="96"/>
        <v>1.2278118823338651</v>
      </c>
      <c r="J1019" s="1">
        <f t="shared" si="92"/>
        <v>1.415054374497558E-4</v>
      </c>
      <c r="K1019" s="1">
        <f t="shared" si="93"/>
        <v>0.93866249197421547</v>
      </c>
    </row>
    <row r="1020" spans="1:11" ht="16" customHeight="1" x14ac:dyDescent="0.35">
      <c r="A1020" s="23">
        <v>40025</v>
      </c>
      <c r="B1020" s="18">
        <v>987.48</v>
      </c>
      <c r="C1020" s="1">
        <f t="shared" si="91"/>
        <v>7.3980238155563031E-4</v>
      </c>
      <c r="D1020" s="1">
        <f t="shared" si="94"/>
        <v>1.5034916985036883E-4</v>
      </c>
      <c r="E1020" s="1">
        <f t="shared" si="95"/>
        <v>8.7989099266555826</v>
      </c>
      <c r="F1020" s="1">
        <v>1017</v>
      </c>
      <c r="H1020" s="1">
        <f t="shared" si="96"/>
        <v>1.2261695227429559</v>
      </c>
      <c r="J1020" s="1">
        <f t="shared" si="92"/>
        <v>5.4730756375538244E-7</v>
      </c>
      <c r="K1020" s="1">
        <f t="shared" si="93"/>
        <v>3.6402433368942196E-3</v>
      </c>
    </row>
    <row r="1021" spans="1:11" ht="16" customHeight="1" x14ac:dyDescent="0.35">
      <c r="A1021" s="23">
        <v>40028</v>
      </c>
      <c r="B1021" s="18">
        <v>1002.63</v>
      </c>
      <c r="C1021" s="1">
        <f t="shared" si="91"/>
        <v>1.5342082877627878E-2</v>
      </c>
      <c r="D1021" s="1">
        <f t="shared" si="94"/>
        <v>1.3822759861489975E-4</v>
      </c>
      <c r="E1021" s="1">
        <f t="shared" si="95"/>
        <v>7.183768799644076</v>
      </c>
      <c r="F1021" s="1">
        <v>1018</v>
      </c>
      <c r="H1021" s="1">
        <f t="shared" si="96"/>
        <v>1.1757023373919937</v>
      </c>
      <c r="J1021" s="1">
        <f t="shared" si="92"/>
        <v>2.3537950702400251E-4</v>
      </c>
      <c r="K1021" s="1">
        <f t="shared" si="93"/>
        <v>1.7028401663821615</v>
      </c>
    </row>
    <row r="1022" spans="1:11" ht="16" customHeight="1" x14ac:dyDescent="0.35">
      <c r="A1022" s="23">
        <v>40029</v>
      </c>
      <c r="B1022" s="18">
        <v>1005.65</v>
      </c>
      <c r="C1022" s="1">
        <f t="shared" si="91"/>
        <v>3.0120782342439203E-3</v>
      </c>
      <c r="D1022" s="1">
        <f t="shared" si="94"/>
        <v>1.4677865903760292E-4</v>
      </c>
      <c r="E1022" s="1">
        <f t="shared" si="95"/>
        <v>8.7647732844729376</v>
      </c>
      <c r="F1022" s="1">
        <v>1019</v>
      </c>
      <c r="H1022" s="1">
        <f t="shared" si="96"/>
        <v>1.2115224266913218</v>
      </c>
      <c r="J1022" s="1">
        <f t="shared" si="92"/>
        <v>9.0726152892059722E-6</v>
      </c>
      <c r="K1022" s="1">
        <f t="shared" si="93"/>
        <v>6.1811542282053947E-2</v>
      </c>
    </row>
    <row r="1023" spans="1:11" ht="16" customHeight="1" x14ac:dyDescent="0.35">
      <c r="A1023" s="23">
        <v>40030</v>
      </c>
      <c r="B1023" s="18">
        <v>1002.72</v>
      </c>
      <c r="C1023" s="1">
        <f t="shared" si="91"/>
        <v>-2.913538507432954E-3</v>
      </c>
      <c r="D1023" s="1">
        <f t="shared" si="94"/>
        <v>1.3568895962005916E-4</v>
      </c>
      <c r="E1023" s="1">
        <f t="shared" si="95"/>
        <v>8.8425853139545811</v>
      </c>
      <c r="F1023" s="1">
        <v>1020</v>
      </c>
      <c r="H1023" s="1">
        <f t="shared" si="96"/>
        <v>1.1648560409769919</v>
      </c>
      <c r="J1023" s="1">
        <f t="shared" si="92"/>
        <v>8.4887066342946445E-6</v>
      </c>
      <c r="K1023" s="1">
        <f t="shared" si="93"/>
        <v>6.2560039210734303E-2</v>
      </c>
    </row>
    <row r="1024" spans="1:11" ht="16" customHeight="1" x14ac:dyDescent="0.35">
      <c r="A1024" s="23">
        <v>40031</v>
      </c>
      <c r="B1024" s="18">
        <v>997.08</v>
      </c>
      <c r="C1024" s="1">
        <f t="shared" si="91"/>
        <v>-5.6247008137864868E-3</v>
      </c>
      <c r="D1024" s="1">
        <f t="shared" si="94"/>
        <v>1.2554734877451236E-4</v>
      </c>
      <c r="E1024" s="1">
        <f t="shared" si="95"/>
        <v>8.7308329471854673</v>
      </c>
      <c r="F1024" s="1">
        <v>1021</v>
      </c>
      <c r="H1024" s="1">
        <f t="shared" si="96"/>
        <v>1.1204791331145456</v>
      </c>
      <c r="J1024" s="1">
        <f t="shared" si="92"/>
        <v>3.1637259244610366E-5</v>
      </c>
      <c r="K1024" s="1">
        <f t="shared" si="93"/>
        <v>0.2519946422877638</v>
      </c>
    </row>
    <row r="1025" spans="1:11" ht="16" customHeight="1" x14ac:dyDescent="0.35">
      <c r="A1025" s="23">
        <v>40032</v>
      </c>
      <c r="B1025" s="18">
        <v>1010.48</v>
      </c>
      <c r="C1025" s="1">
        <f t="shared" si="91"/>
        <v>1.3439242588357983E-2</v>
      </c>
      <c r="D1025" s="1">
        <f t="shared" si="94"/>
        <v>1.1824770376793067E-4</v>
      </c>
      <c r="E1025" s="1">
        <f t="shared" si="95"/>
        <v>7.5153145843578262</v>
      </c>
      <c r="F1025" s="1">
        <v>1022</v>
      </c>
      <c r="H1025" s="1">
        <f t="shared" si="96"/>
        <v>1.0874176004090181</v>
      </c>
      <c r="J1025" s="1">
        <f t="shared" si="92"/>
        <v>1.8061324134873496E-4</v>
      </c>
      <c r="K1025" s="1">
        <f t="shared" si="93"/>
        <v>1.5274143648759639</v>
      </c>
    </row>
    <row r="1026" spans="1:11" ht="16" customHeight="1" x14ac:dyDescent="0.35">
      <c r="A1026" s="23">
        <v>40035</v>
      </c>
      <c r="B1026" s="18">
        <v>1007.1</v>
      </c>
      <c r="C1026" s="1">
        <f t="shared" si="91"/>
        <v>-3.3449449766447584E-3</v>
      </c>
      <c r="D1026" s="1">
        <f t="shared" si="94"/>
        <v>1.2402756601550738E-4</v>
      </c>
      <c r="E1026" s="1">
        <f t="shared" si="95"/>
        <v>8.9047956609923027</v>
      </c>
      <c r="F1026" s="1">
        <v>1023</v>
      </c>
      <c r="H1026" s="1">
        <f t="shared" si="96"/>
        <v>1.1136766407512881</v>
      </c>
      <c r="J1026" s="1">
        <f t="shared" si="92"/>
        <v>1.1188656896781003E-5</v>
      </c>
      <c r="K1026" s="1">
        <f t="shared" si="93"/>
        <v>9.0211049496706774E-2</v>
      </c>
    </row>
    <row r="1027" spans="1:11" ht="16" customHeight="1" x14ac:dyDescent="0.35">
      <c r="A1027" s="23">
        <v>40036</v>
      </c>
      <c r="B1027" s="18">
        <v>994.35</v>
      </c>
      <c r="C1027" s="1">
        <f t="shared" si="91"/>
        <v>-1.2660113196306225E-2</v>
      </c>
      <c r="D1027" s="1">
        <f t="shared" si="94"/>
        <v>1.1515927686832139E-4</v>
      </c>
      <c r="E1027" s="1">
        <f t="shared" si="95"/>
        <v>7.6773962420756678</v>
      </c>
      <c r="F1027" s="1">
        <v>1024</v>
      </c>
      <c r="H1027" s="1">
        <f t="shared" si="96"/>
        <v>1.0731229047426085</v>
      </c>
      <c r="J1027" s="1">
        <f t="shared" si="92"/>
        <v>1.6027846614328703E-4</v>
      </c>
      <c r="K1027" s="1">
        <f t="shared" si="93"/>
        <v>1.3917981295293915</v>
      </c>
    </row>
    <row r="1028" spans="1:11" ht="16" customHeight="1" x14ac:dyDescent="0.35">
      <c r="A1028" s="23">
        <v>40037</v>
      </c>
      <c r="B1028" s="18">
        <v>1005.81</v>
      </c>
      <c r="C1028" s="1">
        <f t="shared" ref="C1028:C1091" si="97">(B1028-B1027)/B1027</f>
        <v>1.1525116910544499E-2</v>
      </c>
      <c r="D1028" s="1">
        <f t="shared" si="94"/>
        <v>1.1952098257800669E-4</v>
      </c>
      <c r="E1028" s="1">
        <f t="shared" si="95"/>
        <v>7.920679694691338</v>
      </c>
      <c r="F1028" s="1">
        <v>1025</v>
      </c>
      <c r="H1028" s="1">
        <f t="shared" si="96"/>
        <v>1.0932565233192377</v>
      </c>
      <c r="J1028" s="1">
        <f t="shared" si="92"/>
        <v>1.3282831980171878E-4</v>
      </c>
      <c r="K1028" s="1">
        <f t="shared" si="93"/>
        <v>1.1113389208880282</v>
      </c>
    </row>
    <row r="1029" spans="1:11" ht="16" customHeight="1" x14ac:dyDescent="0.35">
      <c r="A1029" s="23">
        <v>40038</v>
      </c>
      <c r="B1029" s="18">
        <v>1012.73</v>
      </c>
      <c r="C1029" s="1">
        <f t="shared" si="97"/>
        <v>6.8800270428809353E-3</v>
      </c>
      <c r="D1029" s="1">
        <f t="shared" si="94"/>
        <v>1.212015229388741E-4</v>
      </c>
      <c r="E1029" s="1">
        <f t="shared" si="95"/>
        <v>8.6275099013062331</v>
      </c>
      <c r="F1029" s="1">
        <v>1026</v>
      </c>
      <c r="H1029" s="1">
        <f t="shared" si="96"/>
        <v>1.1009156322755804</v>
      </c>
      <c r="J1029" s="1">
        <f t="shared" ref="J1029:J1092" si="98">C1029*C1029</f>
        <v>4.7334772110772986E-5</v>
      </c>
      <c r="K1029" s="1">
        <f t="shared" ref="K1029:K1092" si="99">J1029/D1029</f>
        <v>0.39054601759951041</v>
      </c>
    </row>
    <row r="1030" spans="1:11" ht="16" customHeight="1" x14ac:dyDescent="0.35">
      <c r="A1030" s="23">
        <v>40039</v>
      </c>
      <c r="B1030" s="18">
        <v>1004.09</v>
      </c>
      <c r="C1030" s="1">
        <f t="shared" si="97"/>
        <v>-8.5313953373554515E-3</v>
      </c>
      <c r="D1030" s="1">
        <f t="shared" ref="D1030:D1093" si="100">C$1283+C$1284*D1029+C$1285*C1029*C1029</f>
        <v>1.1560154159497836E-4</v>
      </c>
      <c r="E1030" s="1">
        <f t="shared" ref="E1030:E1093" si="101">-LN(D1030)-C1030*C1030/D1030</f>
        <v>8.4357441746290842</v>
      </c>
      <c r="F1030" s="1">
        <v>1027</v>
      </c>
      <c r="H1030" s="1">
        <f t="shared" si="96"/>
        <v>1.0751815734794674</v>
      </c>
      <c r="J1030" s="1">
        <f t="shared" si="98"/>
        <v>7.2784706402250334E-5</v>
      </c>
      <c r="K1030" s="1">
        <f t="shared" si="99"/>
        <v>0.62961709158913193</v>
      </c>
    </row>
    <row r="1031" spans="1:11" ht="16" customHeight="1" x14ac:dyDescent="0.35">
      <c r="A1031" s="23">
        <v>40042</v>
      </c>
      <c r="B1031" s="18">
        <v>979.73</v>
      </c>
      <c r="C1031" s="1">
        <f t="shared" si="97"/>
        <v>-2.4260773436644137E-2</v>
      </c>
      <c r="D1031" s="1">
        <f t="shared" si="100"/>
        <v>1.1262722477159168E-4</v>
      </c>
      <c r="E1031" s="1">
        <f t="shared" si="101"/>
        <v>3.8654692533009003</v>
      </c>
      <c r="F1031" s="1">
        <v>1028</v>
      </c>
      <c r="H1031" s="1">
        <f t="shared" si="96"/>
        <v>1.0612597456400186</v>
      </c>
      <c r="J1031" s="1">
        <f t="shared" si="98"/>
        <v>5.8858512774417773E-4</v>
      </c>
      <c r="K1031" s="1">
        <f t="shared" si="99"/>
        <v>5.2259578351311591</v>
      </c>
    </row>
    <row r="1032" spans="1:11" ht="16" customHeight="1" x14ac:dyDescent="0.35">
      <c r="A1032" s="23">
        <v>40043</v>
      </c>
      <c r="B1032" s="18">
        <v>989.67</v>
      </c>
      <c r="C1032" s="1">
        <f t="shared" si="97"/>
        <v>1.0145652373613078E-2</v>
      </c>
      <c r="D1032" s="1">
        <f t="shared" si="100"/>
        <v>1.5293382341562627E-4</v>
      </c>
      <c r="E1032" s="1">
        <f t="shared" si="101"/>
        <v>8.1124411838427903</v>
      </c>
      <c r="F1032" s="1">
        <v>1029</v>
      </c>
      <c r="H1032" s="1">
        <f t="shared" si="96"/>
        <v>1.2366641557659308</v>
      </c>
      <c r="J1032" s="1">
        <f t="shared" si="98"/>
        <v>1.0293426208620068E-4</v>
      </c>
      <c r="K1032" s="1">
        <f t="shared" si="99"/>
        <v>0.67306407299095361</v>
      </c>
    </row>
    <row r="1033" spans="1:11" ht="16" customHeight="1" x14ac:dyDescent="0.35">
      <c r="A1033" s="23">
        <v>40044</v>
      </c>
      <c r="B1033" s="18">
        <v>996.46</v>
      </c>
      <c r="C1033" s="1">
        <f t="shared" si="97"/>
        <v>6.8608728161913338E-3</v>
      </c>
      <c r="D1033" s="1">
        <f t="shared" si="100"/>
        <v>1.4911817617536735E-4</v>
      </c>
      <c r="E1033" s="1">
        <f t="shared" si="101"/>
        <v>8.4951051855405808</v>
      </c>
      <c r="F1033" s="1">
        <v>1030</v>
      </c>
      <c r="H1033" s="1">
        <f t="shared" si="96"/>
        <v>1.2211395341047939</v>
      </c>
      <c r="J1033" s="1">
        <f t="shared" si="98"/>
        <v>4.7071575799953206E-5</v>
      </c>
      <c r="K1033" s="1">
        <f t="shared" si="99"/>
        <v>0.31566625214484684</v>
      </c>
    </row>
    <row r="1034" spans="1:11" ht="16" customHeight="1" x14ac:dyDescent="0.35">
      <c r="A1034" s="23">
        <v>40045</v>
      </c>
      <c r="B1034" s="18">
        <v>1007.37</v>
      </c>
      <c r="C1034" s="1">
        <f t="shared" si="97"/>
        <v>1.0948758605463307E-2</v>
      </c>
      <c r="D1034" s="1">
        <f t="shared" si="100"/>
        <v>1.4098699782227433E-4</v>
      </c>
      <c r="E1034" s="1">
        <f t="shared" si="101"/>
        <v>8.016584941143817</v>
      </c>
      <c r="F1034" s="1">
        <v>1031</v>
      </c>
      <c r="H1034" s="1">
        <f t="shared" si="96"/>
        <v>1.1873794583968276</v>
      </c>
      <c r="J1034" s="1">
        <f t="shared" si="98"/>
        <v>1.1987531500070683E-4</v>
      </c>
      <c r="K1034" s="1">
        <f t="shared" si="99"/>
        <v>0.85025794472068617</v>
      </c>
    </row>
    <row r="1035" spans="1:11" ht="16" customHeight="1" x14ac:dyDescent="0.35">
      <c r="A1035" s="23">
        <v>40046</v>
      </c>
      <c r="B1035" s="18">
        <v>1026.1300000000001</v>
      </c>
      <c r="C1035" s="1">
        <f t="shared" si="97"/>
        <v>1.8622750330067508E-2</v>
      </c>
      <c r="D1035" s="1">
        <f t="shared" si="100"/>
        <v>1.3965792042783536E-4</v>
      </c>
      <c r="E1035" s="1">
        <f t="shared" si="101"/>
        <v>6.3930552499398985</v>
      </c>
      <c r="F1035" s="1">
        <v>1032</v>
      </c>
      <c r="H1035" s="1">
        <f t="shared" si="96"/>
        <v>1.1817695224866622</v>
      </c>
      <c r="J1035" s="1">
        <f t="shared" si="98"/>
        <v>3.468068298560295E-4</v>
      </c>
      <c r="K1035" s="1">
        <f t="shared" si="99"/>
        <v>2.4832593009662709</v>
      </c>
    </row>
    <row r="1036" spans="1:11" ht="16" customHeight="1" x14ac:dyDescent="0.35">
      <c r="A1036" s="23">
        <v>40049</v>
      </c>
      <c r="B1036" s="18">
        <v>1025.57</v>
      </c>
      <c r="C1036" s="1">
        <f t="shared" si="97"/>
        <v>-5.4573981854167872E-4</v>
      </c>
      <c r="D1036" s="1">
        <f t="shared" si="100"/>
        <v>1.5737255373078854E-4</v>
      </c>
      <c r="E1036" s="1">
        <f t="shared" si="101"/>
        <v>8.755002082019459</v>
      </c>
      <c r="F1036" s="1">
        <v>1033</v>
      </c>
      <c r="H1036" s="1">
        <f t="shared" si="96"/>
        <v>1.2544821789518914</v>
      </c>
      <c r="J1036" s="1">
        <f t="shared" si="98"/>
        <v>2.9783194954190441E-7</v>
      </c>
      <c r="K1036" s="1">
        <f t="shared" si="99"/>
        <v>1.8925279057960425E-3</v>
      </c>
    </row>
    <row r="1037" spans="1:11" ht="16" customHeight="1" x14ac:dyDescent="0.35">
      <c r="A1037" s="23">
        <v>40050</v>
      </c>
      <c r="B1037" s="18">
        <v>1028</v>
      </c>
      <c r="C1037" s="1">
        <f t="shared" si="97"/>
        <v>2.3694140819252355E-3</v>
      </c>
      <c r="D1037" s="1">
        <f t="shared" si="100"/>
        <v>1.4459889140605131E-4</v>
      </c>
      <c r="E1037" s="1">
        <f t="shared" si="101"/>
        <v>8.8027214229620672</v>
      </c>
      <c r="F1037" s="1">
        <v>1034</v>
      </c>
      <c r="H1037" s="1">
        <f t="shared" si="96"/>
        <v>1.2024927916875481</v>
      </c>
      <c r="J1037" s="1">
        <f t="shared" si="98"/>
        <v>5.6141230916256069E-6</v>
      </c>
      <c r="K1037" s="1">
        <f t="shared" si="99"/>
        <v>3.8825491931749771E-2</v>
      </c>
    </row>
    <row r="1038" spans="1:11" ht="16" customHeight="1" x14ac:dyDescent="0.35">
      <c r="A1038" s="23">
        <v>40051</v>
      </c>
      <c r="B1038" s="18">
        <v>1028.1199999999999</v>
      </c>
      <c r="C1038" s="1">
        <f t="shared" si="97"/>
        <v>1.1673151750962146E-4</v>
      </c>
      <c r="D1038" s="1">
        <f t="shared" si="100"/>
        <v>1.3341670708477785E-4</v>
      </c>
      <c r="E1038" s="1">
        <f t="shared" si="101"/>
        <v>8.9219310588193412</v>
      </c>
      <c r="F1038" s="1">
        <v>1035</v>
      </c>
      <c r="H1038" s="1">
        <f t="shared" si="96"/>
        <v>1.1550615008941205</v>
      </c>
      <c r="J1038" s="1">
        <f t="shared" si="98"/>
        <v>1.3626247180099062E-8</v>
      </c>
      <c r="K1038" s="1">
        <f t="shared" si="99"/>
        <v>1.0213298977196646E-4</v>
      </c>
    </row>
    <row r="1039" spans="1:11" ht="16" customHeight="1" x14ac:dyDescent="0.35">
      <c r="A1039" s="23">
        <v>40052</v>
      </c>
      <c r="B1039" s="18">
        <v>1030.98</v>
      </c>
      <c r="C1039" s="1">
        <f t="shared" si="97"/>
        <v>2.7817764463293464E-3</v>
      </c>
      <c r="D1039" s="1">
        <f t="shared" si="100"/>
        <v>1.227725814266434E-4</v>
      </c>
      <c r="E1039" s="1">
        <f t="shared" si="101"/>
        <v>8.9421474613200651</v>
      </c>
      <c r="F1039" s="1">
        <v>1036</v>
      </c>
      <c r="H1039" s="1">
        <f t="shared" si="96"/>
        <v>1.1080278941734427</v>
      </c>
      <c r="J1039" s="1">
        <f t="shared" si="98"/>
        <v>7.7382801973527275E-6</v>
      </c>
      <c r="K1039" s="1">
        <f t="shared" si="99"/>
        <v>6.3029384146136486E-2</v>
      </c>
    </row>
    <row r="1040" spans="1:11" ht="16" customHeight="1" x14ac:dyDescent="0.35">
      <c r="A1040" s="23">
        <v>40053</v>
      </c>
      <c r="B1040" s="18">
        <v>1028.93</v>
      </c>
      <c r="C1040" s="1">
        <f t="shared" si="97"/>
        <v>-1.9883993869909741E-3</v>
      </c>
      <c r="D1040" s="1">
        <f t="shared" si="100"/>
        <v>1.1372936133730094E-4</v>
      </c>
      <c r="E1040" s="1">
        <f t="shared" si="101"/>
        <v>9.0469245631881776</v>
      </c>
      <c r="F1040" s="1">
        <v>1037</v>
      </c>
      <c r="H1040" s="1">
        <f t="shared" si="96"/>
        <v>1.0664396904527744</v>
      </c>
      <c r="J1040" s="1">
        <f t="shared" si="98"/>
        <v>3.9537321221860815E-6</v>
      </c>
      <c r="K1040" s="1">
        <f t="shared" si="99"/>
        <v>3.4764392200005587E-2</v>
      </c>
    </row>
    <row r="1041" spans="1:11" ht="16" customHeight="1" x14ac:dyDescent="0.35">
      <c r="A1041" s="23">
        <v>40056</v>
      </c>
      <c r="B1041" s="18">
        <v>1020.62</v>
      </c>
      <c r="C1041" s="1">
        <f t="shared" si="97"/>
        <v>-8.0763511609147944E-3</v>
      </c>
      <c r="D1041" s="1">
        <f t="shared" si="100"/>
        <v>1.051833775653729E-4</v>
      </c>
      <c r="E1041" s="1">
        <f t="shared" si="101"/>
        <v>8.5396745161259027</v>
      </c>
      <c r="F1041" s="1">
        <v>1038</v>
      </c>
      <c r="H1041" s="1">
        <f t="shared" si="96"/>
        <v>1.0255894771562981</v>
      </c>
      <c r="J1041" s="1">
        <f t="shared" si="98"/>
        <v>6.5227448074409747E-5</v>
      </c>
      <c r="K1041" s="1">
        <f t="shared" si="99"/>
        <v>0.62013076195304717</v>
      </c>
    </row>
    <row r="1042" spans="1:11" ht="16" customHeight="1" x14ac:dyDescent="0.35">
      <c r="A1042" s="23">
        <v>40057</v>
      </c>
      <c r="B1042" s="18">
        <v>998.04</v>
      </c>
      <c r="C1042" s="1">
        <f t="shared" si="97"/>
        <v>-2.212380709764657E-2</v>
      </c>
      <c r="D1042" s="1">
        <f t="shared" si="100"/>
        <v>1.0251526848750689E-4</v>
      </c>
      <c r="E1042" s="1">
        <f t="shared" si="101"/>
        <v>4.4109628042546527</v>
      </c>
      <c r="F1042" s="1">
        <v>1039</v>
      </c>
      <c r="H1042" s="1">
        <f t="shared" si="96"/>
        <v>1.0124982394429478</v>
      </c>
      <c r="J1042" s="1">
        <f t="shared" si="98"/>
        <v>4.8946284049387672E-4</v>
      </c>
      <c r="K1042" s="1">
        <f t="shared" si="99"/>
        <v>4.774536005371</v>
      </c>
    </row>
    <row r="1043" spans="1:11" ht="16" customHeight="1" x14ac:dyDescent="0.35">
      <c r="A1043" s="23">
        <v>40058</v>
      </c>
      <c r="B1043" s="18">
        <v>994.75</v>
      </c>
      <c r="C1043" s="1">
        <f t="shared" si="97"/>
        <v>-3.2964610636847858E-3</v>
      </c>
      <c r="D1043" s="1">
        <f t="shared" si="100"/>
        <v>1.3546477079019788E-4</v>
      </c>
      <c r="E1043" s="1">
        <f t="shared" si="101"/>
        <v>8.8265813696303983</v>
      </c>
      <c r="F1043" s="1">
        <v>1040</v>
      </c>
      <c r="H1043" s="1">
        <f t="shared" si="96"/>
        <v>1.1638933404320084</v>
      </c>
      <c r="J1043" s="1">
        <f t="shared" si="98"/>
        <v>1.0866655544389829E-5</v>
      </c>
      <c r="K1043" s="1">
        <f t="shared" si="99"/>
        <v>8.0217575986746004E-2</v>
      </c>
    </row>
    <row r="1044" spans="1:11" ht="16" customHeight="1" x14ac:dyDescent="0.35">
      <c r="A1044" s="23">
        <v>40059</v>
      </c>
      <c r="B1044" s="18">
        <v>1003.24</v>
      </c>
      <c r="C1044" s="1">
        <f t="shared" si="97"/>
        <v>8.5348077406383598E-3</v>
      </c>
      <c r="D1044" s="1">
        <f t="shared" si="100"/>
        <v>1.2554161249762319E-4</v>
      </c>
      <c r="E1044" s="1">
        <f t="shared" si="101"/>
        <v>8.4026438115629567</v>
      </c>
      <c r="F1044" s="1">
        <v>1041</v>
      </c>
      <c r="H1044" s="1">
        <f t="shared" si="96"/>
        <v>1.1204535353936957</v>
      </c>
      <c r="J1044" s="1">
        <f t="shared" si="98"/>
        <v>7.284294316966046E-5</v>
      </c>
      <c r="K1044" s="1">
        <f t="shared" si="99"/>
        <v>0.58022946910164597</v>
      </c>
    </row>
    <row r="1045" spans="1:11" ht="16" customHeight="1" x14ac:dyDescent="0.35">
      <c r="A1045" s="23">
        <v>40060</v>
      </c>
      <c r="B1045" s="18">
        <v>1016.4</v>
      </c>
      <c r="C1045" s="1">
        <f t="shared" si="97"/>
        <v>1.3117499302260643E-2</v>
      </c>
      <c r="D1045" s="1">
        <f t="shared" si="100"/>
        <v>1.2167870304860076E-4</v>
      </c>
      <c r="E1045" s="1">
        <f t="shared" si="101"/>
        <v>7.600002456391084</v>
      </c>
      <c r="F1045" s="1">
        <v>1042</v>
      </c>
      <c r="H1045" s="1">
        <f t="shared" si="96"/>
        <v>1.103080699897341</v>
      </c>
      <c r="J1045" s="1">
        <f t="shared" si="98"/>
        <v>1.7206878794480846E-4</v>
      </c>
      <c r="K1045" s="1">
        <f t="shared" si="99"/>
        <v>1.4141241123853938</v>
      </c>
    </row>
    <row r="1046" spans="1:11" ht="16" customHeight="1" x14ac:dyDescent="0.35">
      <c r="A1046" s="23">
        <v>40064</v>
      </c>
      <c r="B1046" s="18">
        <v>1025.3900000000001</v>
      </c>
      <c r="C1046" s="1">
        <f t="shared" si="97"/>
        <v>8.8449429358521472E-3</v>
      </c>
      <c r="D1046" s="1">
        <f t="shared" si="100"/>
        <v>1.2643763667903032E-4</v>
      </c>
      <c r="E1046" s="1">
        <f t="shared" si="101"/>
        <v>8.3570135145334401</v>
      </c>
      <c r="F1046" s="1">
        <v>1043</v>
      </c>
      <c r="H1046" s="1">
        <f t="shared" si="96"/>
        <v>1.1244449149648477</v>
      </c>
      <c r="J1046" s="1">
        <f t="shared" si="98"/>
        <v>7.8233015538480802E-5</v>
      </c>
      <c r="K1046" s="1">
        <f t="shared" si="99"/>
        <v>0.61874784750271872</v>
      </c>
    </row>
    <row r="1047" spans="1:11" ht="16" customHeight="1" x14ac:dyDescent="0.35">
      <c r="A1047" s="23">
        <v>40065</v>
      </c>
      <c r="B1047" s="18">
        <v>1033.3699999999999</v>
      </c>
      <c r="C1047" s="1">
        <f t="shared" si="97"/>
        <v>7.7824047435607821E-3</v>
      </c>
      <c r="D1047" s="1">
        <f t="shared" si="100"/>
        <v>1.2294367770912618E-4</v>
      </c>
      <c r="E1047" s="1">
        <f t="shared" si="101"/>
        <v>8.5111535644674614</v>
      </c>
      <c r="F1047" s="1">
        <v>1044</v>
      </c>
      <c r="H1047" s="1">
        <f t="shared" si="96"/>
        <v>1.1087997010692516</v>
      </c>
      <c r="J1047" s="1">
        <f t="shared" si="98"/>
        <v>6.056582359259736E-5</v>
      </c>
      <c r="K1047" s="1">
        <f t="shared" si="99"/>
        <v>0.49263064779866694</v>
      </c>
    </row>
    <row r="1048" spans="1:11" ht="16" customHeight="1" x14ac:dyDescent="0.35">
      <c r="A1048" s="23">
        <v>40066</v>
      </c>
      <c r="B1048" s="18">
        <v>1044.1400000000001</v>
      </c>
      <c r="C1048" s="1">
        <f t="shared" si="97"/>
        <v>1.0422210824777388E-2</v>
      </c>
      <c r="D1048" s="1">
        <f t="shared" si="100"/>
        <v>1.1829046768940675E-4</v>
      </c>
      <c r="E1048" s="1">
        <f t="shared" si="101"/>
        <v>8.1240982915658151</v>
      </c>
      <c r="F1048" s="1">
        <v>1045</v>
      </c>
      <c r="H1048" s="1">
        <f t="shared" si="96"/>
        <v>1.0876142132640911</v>
      </c>
      <c r="J1048" s="1">
        <f t="shared" si="98"/>
        <v>1.0862247847610697E-4</v>
      </c>
      <c r="K1048" s="1">
        <f t="shared" si="99"/>
        <v>0.91826907609592967</v>
      </c>
    </row>
    <row r="1049" spans="1:11" ht="16" customHeight="1" x14ac:dyDescent="0.35">
      <c r="A1049" s="23">
        <v>40067</v>
      </c>
      <c r="B1049" s="18">
        <v>1042.73</v>
      </c>
      <c r="C1049" s="1">
        <f t="shared" si="97"/>
        <v>-1.3503936253759857E-3</v>
      </c>
      <c r="D1049" s="1">
        <f t="shared" si="100"/>
        <v>1.1806304021100796E-4</v>
      </c>
      <c r="E1049" s="1">
        <f t="shared" si="101"/>
        <v>9.0288461655088454</v>
      </c>
      <c r="F1049" s="1">
        <v>1046</v>
      </c>
      <c r="H1049" s="1">
        <f t="shared" si="96"/>
        <v>1.0865681764666586</v>
      </c>
      <c r="J1049" s="1">
        <f t="shared" si="98"/>
        <v>1.823562943456098E-6</v>
      </c>
      <c r="K1049" s="1">
        <f t="shared" si="99"/>
        <v>1.5445671568315862E-2</v>
      </c>
    </row>
    <row r="1050" spans="1:11" ht="16" customHeight="1" x14ac:dyDescent="0.35">
      <c r="A1050" s="23">
        <v>40070</v>
      </c>
      <c r="B1050" s="18">
        <v>1049.3399999999999</v>
      </c>
      <c r="C1050" s="1">
        <f t="shared" si="97"/>
        <v>6.3391290170992489E-3</v>
      </c>
      <c r="D1050" s="1">
        <f t="shared" si="100"/>
        <v>1.0894989105379671E-4</v>
      </c>
      <c r="E1050" s="1">
        <f t="shared" si="101"/>
        <v>8.7557872796634264</v>
      </c>
      <c r="F1050" s="1">
        <v>1047</v>
      </c>
      <c r="H1050" s="1">
        <f t="shared" si="96"/>
        <v>1.0437906449753069</v>
      </c>
      <c r="J1050" s="1">
        <f t="shared" si="98"/>
        <v>4.018455669542969E-5</v>
      </c>
      <c r="K1050" s="1">
        <f t="shared" si="99"/>
        <v>0.36883521687587156</v>
      </c>
    </row>
    <row r="1051" spans="1:11" ht="16" customHeight="1" x14ac:dyDescent="0.35">
      <c r="A1051" s="23">
        <v>40071</v>
      </c>
      <c r="B1051" s="18">
        <v>1052.6300000000001</v>
      </c>
      <c r="C1051" s="1">
        <f t="shared" si="97"/>
        <v>3.1353040959080864E-3</v>
      </c>
      <c r="D1051" s="1">
        <f t="shared" si="100"/>
        <v>1.0385486017809633E-4</v>
      </c>
      <c r="E1051" s="1">
        <f t="shared" si="101"/>
        <v>9.077863616118492</v>
      </c>
      <c r="F1051" s="1">
        <v>1048</v>
      </c>
      <c r="H1051" s="1">
        <f t="shared" si="96"/>
        <v>1.0190920477468968</v>
      </c>
      <c r="J1051" s="1">
        <f t="shared" si="98"/>
        <v>9.8301317738180221E-6</v>
      </c>
      <c r="K1051" s="1">
        <f t="shared" si="99"/>
        <v>9.4652592637077773E-2</v>
      </c>
    </row>
    <row r="1052" spans="1:11" ht="16" customHeight="1" x14ac:dyDescent="0.35">
      <c r="A1052" s="23">
        <v>40072</v>
      </c>
      <c r="B1052" s="18">
        <v>1068.76</v>
      </c>
      <c r="C1052" s="1">
        <f t="shared" si="97"/>
        <v>1.5323522985284364E-2</v>
      </c>
      <c r="D1052" s="1">
        <f t="shared" si="100"/>
        <v>9.6686475950647982E-5</v>
      </c>
      <c r="E1052" s="1">
        <f t="shared" si="101"/>
        <v>6.8154620380974329</v>
      </c>
      <c r="F1052" s="1">
        <v>1049</v>
      </c>
      <c r="H1052" s="1">
        <f t="shared" si="96"/>
        <v>0.98329281473347496</v>
      </c>
      <c r="J1052" s="1">
        <f t="shared" si="98"/>
        <v>2.3481035668053822E-4</v>
      </c>
      <c r="K1052" s="1">
        <f t="shared" si="99"/>
        <v>2.4285749829210168</v>
      </c>
    </row>
    <row r="1053" spans="1:11" ht="16" customHeight="1" x14ac:dyDescent="0.35">
      <c r="A1053" s="23">
        <v>40073</v>
      </c>
      <c r="B1053" s="18">
        <v>1065.49</v>
      </c>
      <c r="C1053" s="1">
        <f t="shared" si="97"/>
        <v>-3.0596204947789794E-3</v>
      </c>
      <c r="D1053" s="1">
        <f t="shared" si="100"/>
        <v>1.0892393842775803E-4</v>
      </c>
      <c r="E1053" s="1">
        <f t="shared" si="101"/>
        <v>9.0389174791475657</v>
      </c>
      <c r="F1053" s="1">
        <v>1050</v>
      </c>
      <c r="H1053" s="1">
        <f t="shared" si="96"/>
        <v>1.0436663184550798</v>
      </c>
      <c r="J1053" s="1">
        <f t="shared" si="98"/>
        <v>9.3612775720715667E-6</v>
      </c>
      <c r="K1053" s="1">
        <f t="shared" si="99"/>
        <v>8.5943252761469663E-2</v>
      </c>
    </row>
    <row r="1054" spans="1:11" ht="16" customHeight="1" x14ac:dyDescent="0.35">
      <c r="A1054" s="23">
        <v>40074</v>
      </c>
      <c r="B1054" s="18">
        <v>1068.3</v>
      </c>
      <c r="C1054" s="1">
        <f t="shared" si="97"/>
        <v>2.6372842541928553E-3</v>
      </c>
      <c r="D1054" s="1">
        <f t="shared" si="100"/>
        <v>1.0126082869051655E-4</v>
      </c>
      <c r="E1054" s="1">
        <f t="shared" si="101"/>
        <v>9.1291242464239488</v>
      </c>
      <c r="F1054" s="1">
        <v>1051</v>
      </c>
      <c r="H1054" s="1">
        <f t="shared" si="96"/>
        <v>1.0062843966320683</v>
      </c>
      <c r="J1054" s="1">
        <f t="shared" si="98"/>
        <v>6.9552682374135647E-6</v>
      </c>
      <c r="K1054" s="1">
        <f t="shared" si="99"/>
        <v>6.8686661242630648E-2</v>
      </c>
    </row>
    <row r="1055" spans="1:11" ht="16" customHeight="1" x14ac:dyDescent="0.35">
      <c r="A1055" s="23">
        <v>40077</v>
      </c>
      <c r="B1055" s="18">
        <v>1064.6600000000001</v>
      </c>
      <c r="C1055" s="1">
        <f t="shared" si="97"/>
        <v>-3.4072825985208958E-3</v>
      </c>
      <c r="D1055" s="1">
        <f t="shared" si="100"/>
        <v>9.4085864973872182E-5</v>
      </c>
      <c r="E1055" s="1">
        <f t="shared" si="101"/>
        <v>9.1479093361631474</v>
      </c>
      <c r="F1055" s="1">
        <v>1052</v>
      </c>
      <c r="H1055" s="1">
        <f t="shared" si="96"/>
        <v>0.9699786851981449</v>
      </c>
      <c r="J1055" s="1">
        <f t="shared" si="98"/>
        <v>1.1609574706183308E-5</v>
      </c>
      <c r="K1055" s="1">
        <f t="shared" si="99"/>
        <v>0.1233933993103779</v>
      </c>
    </row>
    <row r="1056" spans="1:11" ht="16" customHeight="1" x14ac:dyDescent="0.35">
      <c r="A1056" s="23">
        <v>40078</v>
      </c>
      <c r="B1056" s="18">
        <v>1071.6600000000001</v>
      </c>
      <c r="C1056" s="1">
        <f t="shared" si="97"/>
        <v>6.5748689722540526E-3</v>
      </c>
      <c r="D1056" s="1">
        <f t="shared" si="100"/>
        <v>8.7943944064642685E-5</v>
      </c>
      <c r="E1056" s="1">
        <f t="shared" si="101"/>
        <v>8.8472603055715169</v>
      </c>
      <c r="F1056" s="1">
        <v>1053</v>
      </c>
      <c r="H1056" s="1">
        <f t="shared" si="96"/>
        <v>0.93778432522964827</v>
      </c>
      <c r="J1056" s="1">
        <f t="shared" si="98"/>
        <v>4.322890200230906E-5</v>
      </c>
      <c r="K1056" s="1">
        <f t="shared" si="99"/>
        <v>0.49155064015020644</v>
      </c>
    </row>
    <row r="1057" spans="1:11" ht="16" customHeight="1" x14ac:dyDescent="0.35">
      <c r="A1057" s="23">
        <v>40079</v>
      </c>
      <c r="B1057" s="18">
        <v>1060.8699999999999</v>
      </c>
      <c r="C1057" s="1">
        <f t="shared" si="97"/>
        <v>-1.0068491872422401E-2</v>
      </c>
      <c r="D1057" s="1">
        <f t="shared" si="100"/>
        <v>8.499087649868766E-5</v>
      </c>
      <c r="E1057" s="1">
        <f t="shared" si="101"/>
        <v>8.180197103491528</v>
      </c>
      <c r="F1057" s="1">
        <v>1054</v>
      </c>
      <c r="H1057" s="1">
        <f t="shared" si="96"/>
        <v>0.92190496526858812</v>
      </c>
      <c r="J1057" s="1">
        <f t="shared" si="98"/>
        <v>1.0137452858503594E-4</v>
      </c>
      <c r="K1057" s="1">
        <f t="shared" si="99"/>
        <v>1.192769539052833</v>
      </c>
    </row>
    <row r="1058" spans="1:11" ht="16" customHeight="1" x14ac:dyDescent="0.35">
      <c r="A1058" s="23">
        <v>40080</v>
      </c>
      <c r="B1058" s="18">
        <v>1050.78</v>
      </c>
      <c r="C1058" s="1">
        <f t="shared" si="97"/>
        <v>-9.5110616757943193E-3</v>
      </c>
      <c r="D1058" s="1">
        <f t="shared" si="100"/>
        <v>8.715211503622353E-5</v>
      </c>
      <c r="E1058" s="1">
        <f t="shared" si="101"/>
        <v>8.3098968383089975</v>
      </c>
      <c r="F1058" s="1">
        <v>1055</v>
      </c>
      <c r="H1058" s="1">
        <f t="shared" si="96"/>
        <v>0.93355297137454141</v>
      </c>
      <c r="J1058" s="1">
        <f t="shared" si="98"/>
        <v>9.046029420076344E-5</v>
      </c>
      <c r="K1058" s="1">
        <f t="shared" si="99"/>
        <v>1.0379586790655042</v>
      </c>
    </row>
    <row r="1059" spans="1:11" ht="16" customHeight="1" x14ac:dyDescent="0.35">
      <c r="A1059" s="23">
        <v>40081</v>
      </c>
      <c r="B1059" s="18">
        <v>1044.3800000000001</v>
      </c>
      <c r="C1059" s="1">
        <f t="shared" si="97"/>
        <v>-6.0907135651609885E-3</v>
      </c>
      <c r="D1059" s="1">
        <f t="shared" si="100"/>
        <v>8.8208935069956191E-5</v>
      </c>
      <c r="E1059" s="1">
        <f t="shared" si="101"/>
        <v>8.9152463539823295</v>
      </c>
      <c r="F1059" s="1">
        <v>1056</v>
      </c>
      <c r="H1059" s="1">
        <f t="shared" si="96"/>
        <v>0.93919611940188608</v>
      </c>
      <c r="J1059" s="1">
        <f t="shared" si="98"/>
        <v>3.7096791732836076E-5</v>
      </c>
      <c r="K1059" s="1">
        <f t="shared" si="99"/>
        <v>0.42055594145213954</v>
      </c>
    </row>
    <row r="1060" spans="1:11" ht="16" customHeight="1" x14ac:dyDescent="0.35">
      <c r="A1060" s="23">
        <v>40084</v>
      </c>
      <c r="B1060" s="18">
        <v>1062.98</v>
      </c>
      <c r="C1060" s="1">
        <f t="shared" si="97"/>
        <v>1.7809609529098516E-2</v>
      </c>
      <c r="D1060" s="1">
        <f t="shared" si="100"/>
        <v>8.4720680885502143E-5</v>
      </c>
      <c r="E1060" s="1">
        <f t="shared" si="101"/>
        <v>5.6322929062090443</v>
      </c>
      <c r="F1060" s="1">
        <v>1057</v>
      </c>
      <c r="H1060" s="1">
        <f t="shared" si="96"/>
        <v>0.920438378629999</v>
      </c>
      <c r="J1060" s="1">
        <f t="shared" si="98"/>
        <v>3.1718219157895664E-4</v>
      </c>
      <c r="K1060" s="1">
        <f t="shared" si="99"/>
        <v>3.7438579136022332</v>
      </c>
    </row>
    <row r="1061" spans="1:11" ht="16" customHeight="1" x14ac:dyDescent="0.35">
      <c r="A1061" s="23">
        <v>40085</v>
      </c>
      <c r="B1061" s="18">
        <v>1060.6099999999999</v>
      </c>
      <c r="C1061" s="1">
        <f t="shared" si="97"/>
        <v>-2.2295809892943596E-3</v>
      </c>
      <c r="D1061" s="1">
        <f t="shared" si="100"/>
        <v>1.0490281498375302E-4</v>
      </c>
      <c r="E1061" s="1">
        <f t="shared" si="101"/>
        <v>9.1150891918458559</v>
      </c>
      <c r="F1061" s="1">
        <v>1058</v>
      </c>
      <c r="H1061" s="1">
        <f t="shared" si="96"/>
        <v>1.0242207524930991</v>
      </c>
      <c r="J1061" s="1">
        <f t="shared" si="98"/>
        <v>4.9710313878228154E-6</v>
      </c>
      <c r="K1061" s="1">
        <f t="shared" si="99"/>
        <v>4.7387016150069107E-2</v>
      </c>
    </row>
    <row r="1062" spans="1:11" ht="16" customHeight="1" x14ac:dyDescent="0.35">
      <c r="A1062" s="23">
        <v>40086</v>
      </c>
      <c r="B1062" s="18">
        <v>1057.08</v>
      </c>
      <c r="C1062" s="1">
        <f t="shared" si="97"/>
        <v>-3.3282733521275238E-3</v>
      </c>
      <c r="D1062" s="1">
        <f t="shared" si="100"/>
        <v>9.7235027256250777E-5</v>
      </c>
      <c r="E1062" s="1">
        <f t="shared" si="101"/>
        <v>9.1244555460065744</v>
      </c>
      <c r="F1062" s="1">
        <v>1059</v>
      </c>
      <c r="H1062" s="1">
        <f t="shared" si="96"/>
        <v>0.98607822841928106</v>
      </c>
      <c r="J1062" s="1">
        <f t="shared" si="98"/>
        <v>1.1077403506482183E-5</v>
      </c>
      <c r="K1062" s="1">
        <f t="shared" si="99"/>
        <v>0.11392400268772558</v>
      </c>
    </row>
    <row r="1063" spans="1:11" ht="16" customHeight="1" x14ac:dyDescent="0.35">
      <c r="A1063" s="23">
        <v>40087</v>
      </c>
      <c r="B1063" s="18">
        <v>1029.8499999999999</v>
      </c>
      <c r="C1063" s="1">
        <f t="shared" si="97"/>
        <v>-2.5759639762364266E-2</v>
      </c>
      <c r="D1063" s="1">
        <f t="shared" si="100"/>
        <v>9.0765669622123934E-5</v>
      </c>
      <c r="E1063" s="1">
        <f t="shared" si="101"/>
        <v>1.9965464009000211</v>
      </c>
      <c r="F1063" s="1">
        <v>1060</v>
      </c>
      <c r="H1063" s="1">
        <f t="shared" si="96"/>
        <v>0.95271018479978431</v>
      </c>
      <c r="J1063" s="1">
        <f t="shared" si="98"/>
        <v>6.6355904068677815E-4</v>
      </c>
      <c r="K1063" s="1">
        <f t="shared" si="99"/>
        <v>7.3106830308123136</v>
      </c>
    </row>
    <row r="1064" spans="1:11" ht="16" customHeight="1" x14ac:dyDescent="0.35">
      <c r="A1064" s="23">
        <v>40088</v>
      </c>
      <c r="B1064" s="18">
        <v>1025.21</v>
      </c>
      <c r="C1064" s="1">
        <f t="shared" si="97"/>
        <v>-4.505510511239378E-3</v>
      </c>
      <c r="D1064" s="1">
        <f t="shared" si="100"/>
        <v>1.392894794606685E-4</v>
      </c>
      <c r="E1064" s="1">
        <f t="shared" si="101"/>
        <v>8.7332192467287406</v>
      </c>
      <c r="F1064" s="1">
        <v>1061</v>
      </c>
      <c r="H1064" s="1">
        <f t="shared" ref="H1064:H1127" si="102">SQRT(D1064)*100</f>
        <v>1.1802096401091988</v>
      </c>
      <c r="J1064" s="1">
        <f t="shared" si="98"/>
        <v>2.0299624966888519E-5</v>
      </c>
      <c r="K1064" s="1">
        <f t="shared" si="99"/>
        <v>0.14573695763304631</v>
      </c>
    </row>
    <row r="1065" spans="1:11" ht="16" customHeight="1" x14ac:dyDescent="0.35">
      <c r="A1065" s="23">
        <v>40091</v>
      </c>
      <c r="B1065" s="18">
        <v>1040.46</v>
      </c>
      <c r="C1065" s="1">
        <f t="shared" si="97"/>
        <v>1.4875001219262395E-2</v>
      </c>
      <c r="D1065" s="1">
        <f t="shared" si="100"/>
        <v>1.298091758539418E-4</v>
      </c>
      <c r="E1065" s="1">
        <f t="shared" si="101"/>
        <v>7.2448994506041551</v>
      </c>
      <c r="F1065" s="1">
        <v>1062</v>
      </c>
      <c r="H1065" s="1">
        <f t="shared" si="102"/>
        <v>1.1393382985485119</v>
      </c>
      <c r="J1065" s="1">
        <f t="shared" si="98"/>
        <v>2.2126566127305775E-4</v>
      </c>
      <c r="K1065" s="1">
        <f t="shared" si="99"/>
        <v>1.7045456133395425</v>
      </c>
    </row>
    <row r="1066" spans="1:11" ht="16" customHeight="1" x14ac:dyDescent="0.35">
      <c r="A1066" s="23">
        <v>40092</v>
      </c>
      <c r="B1066" s="18">
        <v>1054.72</v>
      </c>
      <c r="C1066" s="1">
        <f t="shared" si="97"/>
        <v>1.3705476423889425E-2</v>
      </c>
      <c r="D1066" s="1">
        <f t="shared" si="100"/>
        <v>1.3793993389664237E-4</v>
      </c>
      <c r="E1066" s="1">
        <f t="shared" si="101"/>
        <v>7.526939481446961</v>
      </c>
      <c r="F1066" s="1">
        <v>1063</v>
      </c>
      <c r="H1066" s="1">
        <f t="shared" si="102"/>
        <v>1.1744783263076521</v>
      </c>
      <c r="J1066" s="1">
        <f t="shared" si="98"/>
        <v>1.8784008400578886E-4</v>
      </c>
      <c r="K1066" s="1">
        <f t="shared" si="99"/>
        <v>1.361752747732476</v>
      </c>
    </row>
    <row r="1067" spans="1:11" ht="16" customHeight="1" x14ac:dyDescent="0.35">
      <c r="A1067" s="23">
        <v>40093</v>
      </c>
      <c r="B1067" s="18">
        <v>1057.58</v>
      </c>
      <c r="C1067" s="1">
        <f t="shared" si="97"/>
        <v>2.7116201456309731E-3</v>
      </c>
      <c r="D1067" s="1">
        <f t="shared" si="100"/>
        <v>1.4255244820288494E-4</v>
      </c>
      <c r="E1067" s="1">
        <f t="shared" si="101"/>
        <v>8.8042203682298723</v>
      </c>
      <c r="F1067" s="1">
        <v>1064</v>
      </c>
      <c r="H1067" s="1">
        <f t="shared" si="102"/>
        <v>1.193953299768818</v>
      </c>
      <c r="J1067" s="1">
        <f t="shared" si="98"/>
        <v>7.3528838141917398E-6</v>
      </c>
      <c r="K1067" s="1">
        <f t="shared" si="99"/>
        <v>5.1580200178161055E-2</v>
      </c>
    </row>
    <row r="1068" spans="1:11" ht="16" customHeight="1" x14ac:dyDescent="0.35">
      <c r="A1068" s="23">
        <v>40094</v>
      </c>
      <c r="B1068" s="18">
        <v>1065.48</v>
      </c>
      <c r="C1068" s="1">
        <f t="shared" si="97"/>
        <v>7.4698840749636824E-3</v>
      </c>
      <c r="D1068" s="1">
        <f t="shared" si="100"/>
        <v>1.3169920405807498E-4</v>
      </c>
      <c r="E1068" s="1">
        <f t="shared" si="101"/>
        <v>8.5113035439084808</v>
      </c>
      <c r="F1068" s="1">
        <v>1065</v>
      </c>
      <c r="H1068" s="1">
        <f t="shared" si="102"/>
        <v>1.1476027363947638</v>
      </c>
      <c r="J1068" s="1">
        <f t="shared" si="98"/>
        <v>5.5799168093396026E-5</v>
      </c>
      <c r="K1068" s="1">
        <f t="shared" si="99"/>
        <v>0.42368644892333934</v>
      </c>
    </row>
    <row r="1069" spans="1:11" ht="16" customHeight="1" x14ac:dyDescent="0.35">
      <c r="A1069" s="23">
        <v>40095</v>
      </c>
      <c r="B1069" s="18">
        <v>1071.49</v>
      </c>
      <c r="C1069" s="1">
        <f t="shared" si="97"/>
        <v>5.6406502233734947E-3</v>
      </c>
      <c r="D1069" s="1">
        <f t="shared" si="100"/>
        <v>1.2586151561414817E-4</v>
      </c>
      <c r="E1069" s="1">
        <f t="shared" si="101"/>
        <v>8.7275351406272872</v>
      </c>
      <c r="F1069" s="1">
        <v>1066</v>
      </c>
      <c r="H1069" s="1">
        <f t="shared" si="102"/>
        <v>1.1218801879619238</v>
      </c>
      <c r="J1069" s="1">
        <f t="shared" si="98"/>
        <v>3.1816934942443453E-5</v>
      </c>
      <c r="K1069" s="1">
        <f t="shared" si="99"/>
        <v>0.25279319724691834</v>
      </c>
    </row>
    <row r="1070" spans="1:11" ht="16" customHeight="1" x14ac:dyDescent="0.35">
      <c r="A1070" s="23">
        <v>40098</v>
      </c>
      <c r="B1070" s="18">
        <v>1076.19</v>
      </c>
      <c r="C1070" s="1">
        <f t="shared" si="97"/>
        <v>4.3864151788631208E-3</v>
      </c>
      <c r="D1070" s="1">
        <f t="shared" si="100"/>
        <v>1.1854861566560764E-4</v>
      </c>
      <c r="E1070" s="1">
        <f t="shared" si="101"/>
        <v>8.87788575423677</v>
      </c>
      <c r="F1070" s="1">
        <v>1067</v>
      </c>
      <c r="H1070" s="1">
        <f t="shared" si="102"/>
        <v>1.0888003291035857</v>
      </c>
      <c r="J1070" s="1">
        <f t="shared" si="98"/>
        <v>1.9240638121360784E-5</v>
      </c>
      <c r="K1070" s="1">
        <f t="shared" si="99"/>
        <v>0.1623016685039429</v>
      </c>
    </row>
    <row r="1071" spans="1:11" ht="16" customHeight="1" x14ac:dyDescent="0.35">
      <c r="A1071" s="23">
        <v>40099</v>
      </c>
      <c r="B1071" s="18">
        <v>1073.19</v>
      </c>
      <c r="C1071" s="1">
        <f t="shared" si="97"/>
        <v>-2.7876118529255984E-3</v>
      </c>
      <c r="D1071" s="1">
        <f t="shared" si="100"/>
        <v>1.1084426411032908E-4</v>
      </c>
      <c r="E1071" s="1">
        <f t="shared" si="101"/>
        <v>9.0372789825582469</v>
      </c>
      <c r="F1071" s="1">
        <v>1068</v>
      </c>
      <c r="H1071" s="1">
        <f t="shared" si="102"/>
        <v>1.0528260260381535</v>
      </c>
      <c r="J1071" s="1">
        <f t="shared" si="98"/>
        <v>7.7707798425712887E-6</v>
      </c>
      <c r="K1071" s="1">
        <f t="shared" si="99"/>
        <v>7.010538528936984E-2</v>
      </c>
    </row>
    <row r="1072" spans="1:11" ht="16" customHeight="1" x14ac:dyDescent="0.35">
      <c r="A1072" s="23">
        <v>40100</v>
      </c>
      <c r="B1072" s="18">
        <v>1092.02</v>
      </c>
      <c r="C1072" s="1">
        <f t="shared" si="97"/>
        <v>1.7545821336389572E-2</v>
      </c>
      <c r="D1072" s="1">
        <f t="shared" si="100"/>
        <v>1.0287591402170206E-4</v>
      </c>
      <c r="E1072" s="1">
        <f t="shared" si="101"/>
        <v>6.1894901864119864</v>
      </c>
      <c r="F1072" s="1">
        <v>1069</v>
      </c>
      <c r="H1072" s="1">
        <f t="shared" si="102"/>
        <v>1.014277644541681</v>
      </c>
      <c r="J1072" s="1">
        <f t="shared" si="98"/>
        <v>3.0785584636850355E-4</v>
      </c>
      <c r="K1072" s="1">
        <f t="shared" si="99"/>
        <v>2.9924968278149171</v>
      </c>
    </row>
    <row r="1073" spans="1:11" ht="16" customHeight="1" x14ac:dyDescent="0.35">
      <c r="A1073" s="23">
        <v>40101</v>
      </c>
      <c r="B1073" s="18">
        <v>1096.56</v>
      </c>
      <c r="C1073" s="1">
        <f t="shared" si="97"/>
        <v>4.1574330140473287E-3</v>
      </c>
      <c r="D1073" s="1">
        <f t="shared" si="100"/>
        <v>1.2064844930007706E-4</v>
      </c>
      <c r="E1073" s="1">
        <f t="shared" si="101"/>
        <v>8.8793683555191585</v>
      </c>
      <c r="F1073" s="1">
        <v>1070</v>
      </c>
      <c r="H1073" s="1">
        <f t="shared" si="102"/>
        <v>1.0984008799162401</v>
      </c>
      <c r="J1073" s="1">
        <f t="shared" si="98"/>
        <v>1.7284249266290655E-5</v>
      </c>
      <c r="K1073" s="1">
        <f t="shared" si="99"/>
        <v>0.14326126333626749</v>
      </c>
    </row>
    <row r="1074" spans="1:11" ht="16" customHeight="1" x14ac:dyDescent="0.35">
      <c r="A1074" s="23">
        <v>40102</v>
      </c>
      <c r="B1074" s="18">
        <v>1087.68</v>
      </c>
      <c r="C1074" s="1">
        <f t="shared" si="97"/>
        <v>-8.0980520901727977E-3</v>
      </c>
      <c r="D1074" s="1">
        <f t="shared" si="100"/>
        <v>1.1259221022373411E-4</v>
      </c>
      <c r="E1074" s="1">
        <f t="shared" si="101"/>
        <v>8.5092958875218709</v>
      </c>
      <c r="F1074" s="1">
        <v>1071</v>
      </c>
      <c r="H1074" s="1">
        <f t="shared" si="102"/>
        <v>1.0610947659079943</v>
      </c>
      <c r="J1074" s="1">
        <f t="shared" si="98"/>
        <v>6.5578447655152016E-5</v>
      </c>
      <c r="K1074" s="1">
        <f t="shared" si="99"/>
        <v>0.58244213809143497</v>
      </c>
    </row>
    <row r="1075" spans="1:11" ht="16" customHeight="1" x14ac:dyDescent="0.35">
      <c r="A1075" s="23">
        <v>40105</v>
      </c>
      <c r="B1075" s="18">
        <v>1097.9100000000001</v>
      </c>
      <c r="C1075" s="1">
        <f t="shared" si="97"/>
        <v>9.4053398058252594E-3</v>
      </c>
      <c r="D1075" s="1">
        <f t="shared" si="100"/>
        <v>1.0928743930564451E-4</v>
      </c>
      <c r="E1075" s="1">
        <f t="shared" si="101"/>
        <v>8.3121001423197889</v>
      </c>
      <c r="F1075" s="1">
        <v>1072</v>
      </c>
      <c r="H1075" s="1">
        <f t="shared" si="102"/>
        <v>1.0454063291641413</v>
      </c>
      <c r="J1075" s="1">
        <f t="shared" si="98"/>
        <v>8.8460416863041133E-5</v>
      </c>
      <c r="K1075" s="1">
        <f t="shared" si="99"/>
        <v>0.80942894650174402</v>
      </c>
    </row>
    <row r="1076" spans="1:11" ht="16" customHeight="1" x14ac:dyDescent="0.35">
      <c r="A1076" s="23">
        <v>40106</v>
      </c>
      <c r="B1076" s="18">
        <v>1091.06</v>
      </c>
      <c r="C1076" s="1">
        <f t="shared" si="97"/>
        <v>-6.2391270687033873E-3</v>
      </c>
      <c r="D1076" s="1">
        <f t="shared" si="100"/>
        <v>1.0818788372364327E-4</v>
      </c>
      <c r="E1076" s="1">
        <f t="shared" si="101"/>
        <v>8.7718346523658557</v>
      </c>
      <c r="F1076" s="1">
        <v>1073</v>
      </c>
      <c r="H1076" s="1">
        <f t="shared" si="102"/>
        <v>1.0401340477248271</v>
      </c>
      <c r="J1076" s="1">
        <f t="shared" si="98"/>
        <v>3.8926706579427325E-5</v>
      </c>
      <c r="K1076" s="1">
        <f t="shared" si="99"/>
        <v>0.35980652582929046</v>
      </c>
    </row>
    <row r="1077" spans="1:11" ht="16" customHeight="1" x14ac:dyDescent="0.35">
      <c r="A1077" s="23">
        <v>40107</v>
      </c>
      <c r="B1077" s="18">
        <v>1081.4000000000001</v>
      </c>
      <c r="C1077" s="1">
        <f t="shared" si="97"/>
        <v>-8.8537752277600273E-3</v>
      </c>
      <c r="D1077" s="1">
        <f t="shared" si="100"/>
        <v>1.0305645028875409E-4</v>
      </c>
      <c r="E1077" s="1">
        <f t="shared" si="101"/>
        <v>8.4195890260468751</v>
      </c>
      <c r="F1077" s="1">
        <v>1074</v>
      </c>
      <c r="H1077" s="1">
        <f t="shared" si="102"/>
        <v>1.0151672290256126</v>
      </c>
      <c r="J1077" s="1">
        <f t="shared" si="98"/>
        <v>7.8389335783697123E-5</v>
      </c>
      <c r="K1077" s="1">
        <f t="shared" si="99"/>
        <v>0.76064463276250904</v>
      </c>
    </row>
    <row r="1078" spans="1:11" ht="16" customHeight="1" x14ac:dyDescent="0.35">
      <c r="A1078" s="23">
        <v>40108</v>
      </c>
      <c r="B1078" s="18">
        <v>1092.9100000000001</v>
      </c>
      <c r="C1078" s="1">
        <f t="shared" si="97"/>
        <v>1.0643610135010162E-2</v>
      </c>
      <c r="D1078" s="1">
        <f t="shared" si="100"/>
        <v>1.0167711176017792E-4</v>
      </c>
      <c r="E1078" s="1">
        <f t="shared" si="101"/>
        <v>8.0795299857690548</v>
      </c>
      <c r="F1078" s="1">
        <v>1075</v>
      </c>
      <c r="H1078" s="1">
        <f t="shared" si="102"/>
        <v>1.0083506917743346</v>
      </c>
      <c r="J1078" s="1">
        <f t="shared" si="98"/>
        <v>1.1328643670609105E-4</v>
      </c>
      <c r="K1078" s="1">
        <f t="shared" si="99"/>
        <v>1.1141783509084682</v>
      </c>
    </row>
    <row r="1079" spans="1:11" ht="16" customHeight="1" x14ac:dyDescent="0.35">
      <c r="A1079" s="23">
        <v>40109</v>
      </c>
      <c r="B1079" s="18">
        <v>1079.5999999999999</v>
      </c>
      <c r="C1079" s="1">
        <f t="shared" si="97"/>
        <v>-1.2178495942026491E-2</v>
      </c>
      <c r="D1079" s="1">
        <f t="shared" si="100"/>
        <v>1.0333188839397488E-4</v>
      </c>
      <c r="E1079" s="1">
        <f t="shared" si="101"/>
        <v>7.7422306224020243</v>
      </c>
      <c r="F1079" s="1">
        <v>1076</v>
      </c>
      <c r="H1079" s="1">
        <f t="shared" si="102"/>
        <v>1.0165229382260632</v>
      </c>
      <c r="J1079" s="1">
        <f t="shared" si="98"/>
        <v>1.4831576340995571E-4</v>
      </c>
      <c r="K1079" s="1">
        <f t="shared" si="99"/>
        <v>1.4353339101330482</v>
      </c>
    </row>
    <row r="1080" spans="1:11" ht="16" customHeight="1" x14ac:dyDescent="0.35">
      <c r="A1080" s="23">
        <v>40112</v>
      </c>
      <c r="B1080" s="18">
        <v>1066.95</v>
      </c>
      <c r="C1080" s="1">
        <f t="shared" si="97"/>
        <v>-1.1717302704705321E-2</v>
      </c>
      <c r="D1080" s="1">
        <f t="shared" si="100"/>
        <v>1.0775908963315793E-4</v>
      </c>
      <c r="E1080" s="1">
        <f t="shared" si="101"/>
        <v>7.861518723377837</v>
      </c>
      <c r="F1080" s="1">
        <v>1077</v>
      </c>
      <c r="H1080" s="1">
        <f t="shared" si="102"/>
        <v>1.0380707569003085</v>
      </c>
      <c r="J1080" s="1">
        <f t="shared" si="98"/>
        <v>1.3729518267369462E-4</v>
      </c>
      <c r="K1080" s="1">
        <f t="shared" si="99"/>
        <v>1.2740937506161736</v>
      </c>
    </row>
    <row r="1081" spans="1:11" ht="16" customHeight="1" x14ac:dyDescent="0.35">
      <c r="A1081" s="23">
        <v>40113</v>
      </c>
      <c r="B1081" s="18">
        <v>1063.4100000000001</v>
      </c>
      <c r="C1081" s="1">
        <f t="shared" si="97"/>
        <v>-3.3178686911288845E-3</v>
      </c>
      <c r="D1081" s="1">
        <f t="shared" si="100"/>
        <v>1.108693311185157E-4</v>
      </c>
      <c r="E1081" s="1">
        <f t="shared" si="101"/>
        <v>9.0078679156183146</v>
      </c>
      <c r="F1081" s="1">
        <v>1078</v>
      </c>
      <c r="H1081" s="1">
        <f t="shared" si="102"/>
        <v>1.0529450656065382</v>
      </c>
      <c r="J1081" s="1">
        <f t="shared" si="98"/>
        <v>1.1008252651573296E-5</v>
      </c>
      <c r="K1081" s="1">
        <f t="shared" si="99"/>
        <v>9.9290331604921761E-2</v>
      </c>
    </row>
    <row r="1082" spans="1:11" ht="16" customHeight="1" x14ac:dyDescent="0.35">
      <c r="A1082" s="23">
        <v>40114</v>
      </c>
      <c r="B1082" s="18">
        <v>1042.6300000000001</v>
      </c>
      <c r="C1082" s="1">
        <f t="shared" si="97"/>
        <v>-1.9540910843418784E-2</v>
      </c>
      <c r="D1082" s="1">
        <f t="shared" si="100"/>
        <v>1.0316870690176328E-4</v>
      </c>
      <c r="E1082" s="1">
        <f t="shared" si="101"/>
        <v>5.477952940257631</v>
      </c>
      <c r="F1082" s="1">
        <v>1079</v>
      </c>
      <c r="H1082" s="1">
        <f t="shared" si="102"/>
        <v>1.0157199756909543</v>
      </c>
      <c r="J1082" s="1">
        <f t="shared" si="98"/>
        <v>3.8184719659044183E-4</v>
      </c>
      <c r="K1082" s="1">
        <f t="shared" si="99"/>
        <v>3.7011920383380863</v>
      </c>
    </row>
    <row r="1083" spans="1:11" ht="16" customHeight="1" x14ac:dyDescent="0.35">
      <c r="A1083" s="23">
        <v>40115</v>
      </c>
      <c r="B1083" s="18">
        <v>1066.1099999999999</v>
      </c>
      <c r="C1083" s="1">
        <f t="shared" si="97"/>
        <v>2.2519973528480657E-2</v>
      </c>
      <c r="D1083" s="1">
        <f t="shared" si="100"/>
        <v>1.2708520362645373E-4</v>
      </c>
      <c r="E1083" s="1">
        <f t="shared" si="101"/>
        <v>4.9800292417242424</v>
      </c>
      <c r="F1083" s="1">
        <v>1080</v>
      </c>
      <c r="H1083" s="1">
        <f t="shared" si="102"/>
        <v>1.1273207335379483</v>
      </c>
      <c r="J1083" s="1">
        <f t="shared" si="98"/>
        <v>5.0714920772346953E-4</v>
      </c>
      <c r="K1083" s="1">
        <f t="shared" si="99"/>
        <v>3.9906235600341962</v>
      </c>
    </row>
    <row r="1084" spans="1:11" ht="16" customHeight="1" x14ac:dyDescent="0.35">
      <c r="A1084" s="23">
        <v>40116</v>
      </c>
      <c r="B1084" s="18">
        <v>1036.19</v>
      </c>
      <c r="C1084" s="1">
        <f t="shared" si="97"/>
        <v>-2.8064646237254926E-2</v>
      </c>
      <c r="D1084" s="1">
        <f t="shared" si="100"/>
        <v>1.5930117197571368E-4</v>
      </c>
      <c r="E1084" s="1">
        <f t="shared" si="101"/>
        <v>3.8004668159003359</v>
      </c>
      <c r="F1084" s="1">
        <v>1081</v>
      </c>
      <c r="H1084" s="1">
        <f t="shared" si="102"/>
        <v>1.2621456808772658</v>
      </c>
      <c r="J1084" s="1">
        <f t="shared" si="98"/>
        <v>7.8762436842226709E-4</v>
      </c>
      <c r="K1084" s="1">
        <f t="shared" si="99"/>
        <v>4.9442471681397588</v>
      </c>
    </row>
    <row r="1085" spans="1:11" ht="16" customHeight="1" x14ac:dyDescent="0.35">
      <c r="A1085" s="23">
        <v>40119</v>
      </c>
      <c r="B1085" s="18">
        <v>1042.8800000000001</v>
      </c>
      <c r="C1085" s="1">
        <f t="shared" si="97"/>
        <v>6.4563448788350153E-3</v>
      </c>
      <c r="D1085" s="1">
        <f t="shared" si="100"/>
        <v>2.1201080836975433E-4</v>
      </c>
      <c r="E1085" s="1">
        <f t="shared" si="101"/>
        <v>8.2622588483536248</v>
      </c>
      <c r="F1085" s="1">
        <v>1082</v>
      </c>
      <c r="H1085" s="1">
        <f t="shared" si="102"/>
        <v>1.4560590934771649</v>
      </c>
      <c r="J1085" s="1">
        <f t="shared" si="98"/>
        <v>4.1684389194459127E-5</v>
      </c>
      <c r="K1085" s="1">
        <f t="shared" si="99"/>
        <v>0.19661445336201955</v>
      </c>
    </row>
    <row r="1086" spans="1:11" ht="16" customHeight="1" x14ac:dyDescent="0.35">
      <c r="A1086" s="23">
        <v>40120</v>
      </c>
      <c r="B1086" s="18">
        <v>1045.4100000000001</v>
      </c>
      <c r="C1086" s="1">
        <f t="shared" si="97"/>
        <v>2.4259742252224345E-3</v>
      </c>
      <c r="D1086" s="1">
        <f t="shared" si="100"/>
        <v>1.9777736776252849E-4</v>
      </c>
      <c r="E1086" s="1">
        <f t="shared" si="101"/>
        <v>8.498611111036265</v>
      </c>
      <c r="F1086" s="1">
        <v>1083</v>
      </c>
      <c r="H1086" s="1">
        <f t="shared" si="102"/>
        <v>1.4063334162371612</v>
      </c>
      <c r="J1086" s="1">
        <f t="shared" si="98"/>
        <v>5.8853509414435914E-6</v>
      </c>
      <c r="K1086" s="1">
        <f t="shared" si="99"/>
        <v>2.9757454091057269E-2</v>
      </c>
    </row>
    <row r="1087" spans="1:11" ht="16" customHeight="1" x14ac:dyDescent="0.35">
      <c r="A1087" s="23">
        <v>40121</v>
      </c>
      <c r="B1087" s="18">
        <v>1046.5</v>
      </c>
      <c r="C1087" s="1">
        <f t="shared" si="97"/>
        <v>1.0426531217416306E-3</v>
      </c>
      <c r="D1087" s="1">
        <f t="shared" si="100"/>
        <v>1.8183793012299014E-4</v>
      </c>
      <c r="E1087" s="1">
        <f t="shared" si="101"/>
        <v>8.6064162203781276</v>
      </c>
      <c r="F1087" s="1">
        <v>1084</v>
      </c>
      <c r="H1087" s="1">
        <f t="shared" si="102"/>
        <v>1.3484729516122678</v>
      </c>
      <c r="J1087" s="1">
        <f t="shared" si="98"/>
        <v>1.0871255322775676E-6</v>
      </c>
      <c r="K1087" s="1">
        <f t="shared" si="99"/>
        <v>5.9785410642447696E-3</v>
      </c>
    </row>
    <row r="1088" spans="1:11" ht="16" customHeight="1" x14ac:dyDescent="0.35">
      <c r="A1088" s="23">
        <v>40122</v>
      </c>
      <c r="B1088" s="18">
        <v>1066.6300000000001</v>
      </c>
      <c r="C1088" s="1">
        <f t="shared" si="97"/>
        <v>1.9235547061634124E-2</v>
      </c>
      <c r="D1088" s="1">
        <f t="shared" si="100"/>
        <v>1.6693105301111169E-4</v>
      </c>
      <c r="E1088" s="1">
        <f t="shared" si="101"/>
        <v>6.4814081705816395</v>
      </c>
      <c r="F1088" s="1">
        <v>1085</v>
      </c>
      <c r="H1088" s="1">
        <f t="shared" si="102"/>
        <v>1.2920180068834632</v>
      </c>
      <c r="J1088" s="1">
        <f t="shared" si="98"/>
        <v>3.7000627076034116E-4</v>
      </c>
      <c r="K1088" s="1">
        <f t="shared" si="99"/>
        <v>2.2165215164353627</v>
      </c>
    </row>
    <row r="1089" spans="1:11" ht="16" customHeight="1" x14ac:dyDescent="0.35">
      <c r="A1089" s="23">
        <v>40123</v>
      </c>
      <c r="B1089" s="18">
        <v>1069.3</v>
      </c>
      <c r="C1089" s="1">
        <f t="shared" si="97"/>
        <v>2.5032110478796256E-3</v>
      </c>
      <c r="D1089" s="1">
        <f t="shared" si="100"/>
        <v>1.8412892495946832E-4</v>
      </c>
      <c r="E1089" s="1">
        <f t="shared" si="101"/>
        <v>8.5658435072242884</v>
      </c>
      <c r="F1089" s="1">
        <v>1086</v>
      </c>
      <c r="H1089" s="1">
        <f t="shared" si="102"/>
        <v>1.3569411371149021</v>
      </c>
      <c r="J1089" s="1">
        <f t="shared" si="98"/>
        <v>6.2660655502266133E-6</v>
      </c>
      <c r="K1089" s="1">
        <f t="shared" si="99"/>
        <v>3.4030859364469437E-2</v>
      </c>
    </row>
    <row r="1090" spans="1:11" ht="16" customHeight="1" x14ac:dyDescent="0.35">
      <c r="A1090" s="23">
        <v>40126</v>
      </c>
      <c r="B1090" s="18">
        <v>1093.08</v>
      </c>
      <c r="C1090" s="1">
        <f t="shared" si="97"/>
        <v>2.2238847844384152E-2</v>
      </c>
      <c r="D1090" s="1">
        <f t="shared" si="100"/>
        <v>1.6944800665213015E-4</v>
      </c>
      <c r="E1090" s="1">
        <f t="shared" si="101"/>
        <v>5.76427353301629</v>
      </c>
      <c r="F1090" s="1">
        <v>1087</v>
      </c>
      <c r="H1090" s="1">
        <f t="shared" si="102"/>
        <v>1.3017219620645959</v>
      </c>
      <c r="J1090" s="1">
        <f t="shared" si="98"/>
        <v>4.9456635344566964E-4</v>
      </c>
      <c r="K1090" s="1">
        <f t="shared" si="99"/>
        <v>2.9186908905986377</v>
      </c>
    </row>
    <row r="1091" spans="1:11" ht="16" customHeight="1" x14ac:dyDescent="0.35">
      <c r="A1091" s="23">
        <v>40127</v>
      </c>
      <c r="B1091" s="18">
        <v>1093.01</v>
      </c>
      <c r="C1091" s="1">
        <f t="shared" si="97"/>
        <v>-6.403922860169095E-5</v>
      </c>
      <c r="D1091" s="1">
        <f t="shared" si="100"/>
        <v>1.9680694682497189E-4</v>
      </c>
      <c r="E1091" s="1">
        <f t="shared" si="101"/>
        <v>8.5332664372667981</v>
      </c>
      <c r="F1091" s="1">
        <v>1088</v>
      </c>
      <c r="H1091" s="1">
        <f t="shared" si="102"/>
        <v>1.4028789927323451</v>
      </c>
      <c r="J1091" s="1">
        <f t="shared" si="98"/>
        <v>4.101022799899632E-9</v>
      </c>
      <c r="K1091" s="1">
        <f t="shared" si="99"/>
        <v>2.0837794935901485E-5</v>
      </c>
    </row>
    <row r="1092" spans="1:11" ht="16" customHeight="1" x14ac:dyDescent="0.35">
      <c r="A1092" s="23">
        <v>40128</v>
      </c>
      <c r="B1092" s="18">
        <v>1098.51</v>
      </c>
      <c r="C1092" s="1">
        <f t="shared" ref="C1092:C1155" si="103">(B1092-B1091)/B1091</f>
        <v>5.0319759197079627E-3</v>
      </c>
      <c r="D1092" s="1">
        <f t="shared" si="100"/>
        <v>1.804642855272737E-4</v>
      </c>
      <c r="E1092" s="1">
        <f t="shared" si="101"/>
        <v>8.4796685629304989</v>
      </c>
      <c r="F1092" s="1">
        <v>1089</v>
      </c>
      <c r="H1092" s="1">
        <f t="shared" si="102"/>
        <v>1.3433699621745072</v>
      </c>
      <c r="J1092" s="1">
        <f t="shared" si="98"/>
        <v>2.5320781656520798E-5</v>
      </c>
      <c r="K1092" s="1">
        <f t="shared" si="99"/>
        <v>0.14030910095335208</v>
      </c>
    </row>
    <row r="1093" spans="1:11" ht="16" customHeight="1" x14ac:dyDescent="0.35">
      <c r="A1093" s="23">
        <v>40129</v>
      </c>
      <c r="B1093" s="18">
        <v>1087.24</v>
      </c>
      <c r="C1093" s="1">
        <f t="shared" si="103"/>
        <v>-1.0259351303128767E-2</v>
      </c>
      <c r="D1093" s="1">
        <f t="shared" si="100"/>
        <v>1.6770176694542229E-4</v>
      </c>
      <c r="E1093" s="1">
        <f t="shared" si="101"/>
        <v>8.0656955640720511</v>
      </c>
      <c r="F1093" s="1">
        <v>1090</v>
      </c>
      <c r="H1093" s="1">
        <f t="shared" si="102"/>
        <v>1.2949971696703522</v>
      </c>
      <c r="J1093" s="1">
        <f t="shared" ref="J1093:J1156" si="104">C1093*C1093</f>
        <v>1.0525428916100992E-4</v>
      </c>
      <c r="K1093" s="1">
        <f t="shared" ref="K1093:K1156" si="105">J1093/D1093</f>
        <v>0.62762778877138725</v>
      </c>
    </row>
    <row r="1094" spans="1:11" ht="16" customHeight="1" x14ac:dyDescent="0.35">
      <c r="A1094" s="23">
        <v>40130</v>
      </c>
      <c r="B1094" s="18">
        <v>1093.48</v>
      </c>
      <c r="C1094" s="1">
        <f t="shared" si="103"/>
        <v>5.7393031897281276E-3</v>
      </c>
      <c r="D1094" s="1">
        <f t="shared" ref="D1094:D1157" si="106">C$1283+C$1284*D1093+C$1285*C1093*C1093</f>
        <v>1.6275219560629915E-4</v>
      </c>
      <c r="E1094" s="1">
        <f t="shared" ref="E1094:E1157" si="107">-LN(D1094)-C1094*C1094/D1094</f>
        <v>8.5208906543019047</v>
      </c>
      <c r="F1094" s="1">
        <v>1091</v>
      </c>
      <c r="H1094" s="1">
        <f t="shared" si="102"/>
        <v>1.2757436874478318</v>
      </c>
      <c r="J1094" s="1">
        <f t="shared" si="104"/>
        <v>3.2939601103623458E-5</v>
      </c>
      <c r="K1094" s="1">
        <f t="shared" si="105"/>
        <v>0.20239113199618528</v>
      </c>
    </row>
    <row r="1095" spans="1:11" ht="16" customHeight="1" x14ac:dyDescent="0.35">
      <c r="A1095" s="23">
        <v>40133</v>
      </c>
      <c r="B1095" s="18">
        <v>1109.3</v>
      </c>
      <c r="C1095" s="1">
        <f t="shared" si="103"/>
        <v>1.446757142334559E-2</v>
      </c>
      <c r="D1095" s="1">
        <f t="shared" si="106"/>
        <v>1.5221705074354401E-4</v>
      </c>
      <c r="E1095" s="1">
        <f t="shared" si="107"/>
        <v>7.4151230853249963</v>
      </c>
      <c r="F1095" s="1">
        <v>1092</v>
      </c>
      <c r="H1095" s="1">
        <f t="shared" si="102"/>
        <v>1.2337627435757008</v>
      </c>
      <c r="J1095" s="1">
        <f t="shared" si="104"/>
        <v>2.0931062288960593E-4</v>
      </c>
      <c r="K1095" s="1">
        <f t="shared" si="105"/>
        <v>1.3750800049480227</v>
      </c>
    </row>
    <row r="1096" spans="1:11" ht="16" customHeight="1" x14ac:dyDescent="0.35">
      <c r="A1096" s="23">
        <v>40134</v>
      </c>
      <c r="B1096" s="18">
        <v>1110.32</v>
      </c>
      <c r="C1096" s="1">
        <f t="shared" si="103"/>
        <v>9.1949878301630027E-4</v>
      </c>
      <c r="D1096" s="1">
        <f t="shared" si="106"/>
        <v>1.57336755627803E-4</v>
      </c>
      <c r="E1096" s="1">
        <f t="shared" si="107"/>
        <v>8.7517484253759239</v>
      </c>
      <c r="F1096" s="1">
        <v>1093</v>
      </c>
      <c r="H1096" s="1">
        <f t="shared" si="102"/>
        <v>1.2543394900416833</v>
      </c>
      <c r="J1096" s="1">
        <f t="shared" si="104"/>
        <v>8.454780119684573E-7</v>
      </c>
      <c r="K1096" s="1">
        <f t="shared" si="105"/>
        <v>5.3736840358430066E-3</v>
      </c>
    </row>
    <row r="1097" spans="1:11" ht="16" customHeight="1" x14ac:dyDescent="0.35">
      <c r="A1097" s="23">
        <v>40135</v>
      </c>
      <c r="B1097" s="18">
        <v>1109.8</v>
      </c>
      <c r="C1097" s="1">
        <f t="shared" si="103"/>
        <v>-4.6833345341881788E-4</v>
      </c>
      <c r="D1097" s="1">
        <f t="shared" si="106"/>
        <v>1.4461198020602507E-4</v>
      </c>
      <c r="E1097" s="1">
        <f t="shared" si="107"/>
        <v>8.8399396786496141</v>
      </c>
      <c r="F1097" s="1">
        <v>1094</v>
      </c>
      <c r="H1097" s="1">
        <f t="shared" si="102"/>
        <v>1.2025472140669782</v>
      </c>
      <c r="J1097" s="1">
        <f t="shared" si="104"/>
        <v>2.1933622359119606E-7</v>
      </c>
      <c r="K1097" s="1">
        <f t="shared" si="105"/>
        <v>1.516722357848314E-3</v>
      </c>
    </row>
    <row r="1098" spans="1:11" ht="16" customHeight="1" x14ac:dyDescent="0.35">
      <c r="A1098" s="23">
        <v>40136</v>
      </c>
      <c r="B1098" s="18">
        <v>1094.9000000000001</v>
      </c>
      <c r="C1098" s="1">
        <f t="shared" si="103"/>
        <v>-1.3425842494142966E-2</v>
      </c>
      <c r="D1098" s="1">
        <f t="shared" si="106"/>
        <v>1.3297873793056375E-4</v>
      </c>
      <c r="E1098" s="1">
        <f t="shared" si="107"/>
        <v>7.5698170407633469</v>
      </c>
      <c r="F1098" s="1">
        <v>1095</v>
      </c>
      <c r="H1098" s="1">
        <f t="shared" si="102"/>
        <v>1.1531640730206771</v>
      </c>
      <c r="J1098" s="1">
        <f t="shared" si="104"/>
        <v>1.8025324667753502E-4</v>
      </c>
      <c r="K1098" s="1">
        <f t="shared" si="105"/>
        <v>1.3555042669427058</v>
      </c>
    </row>
    <row r="1099" spans="1:11" ht="16" customHeight="1" x14ac:dyDescent="0.35">
      <c r="A1099" s="23">
        <v>40137</v>
      </c>
      <c r="B1099" s="18">
        <v>1091.3800000000001</v>
      </c>
      <c r="C1099" s="1">
        <f t="shared" si="103"/>
        <v>-3.2149054708192361E-3</v>
      </c>
      <c r="D1099" s="1">
        <f t="shared" si="106"/>
        <v>1.3740450154002063E-4</v>
      </c>
      <c r="E1099" s="1">
        <f t="shared" si="107"/>
        <v>8.8173610482991123</v>
      </c>
      <c r="F1099" s="1">
        <v>1096</v>
      </c>
      <c r="H1099" s="1">
        <f t="shared" si="102"/>
        <v>1.172196662424956</v>
      </c>
      <c r="J1099" s="1">
        <f t="shared" si="104"/>
        <v>1.0335617186303455E-5</v>
      </c>
      <c r="K1099" s="1">
        <f t="shared" si="105"/>
        <v>7.5220368113580974E-2</v>
      </c>
    </row>
    <row r="1100" spans="1:11" ht="16" customHeight="1" x14ac:dyDescent="0.35">
      <c r="A1100" s="23">
        <v>40140</v>
      </c>
      <c r="B1100" s="18">
        <v>1106.24</v>
      </c>
      <c r="C1100" s="1">
        <f t="shared" si="103"/>
        <v>1.3615789184335335E-2</v>
      </c>
      <c r="D1100" s="1">
        <f t="shared" si="106"/>
        <v>1.2726270902117148E-4</v>
      </c>
      <c r="E1100" s="1">
        <f t="shared" si="107"/>
        <v>7.5125088895212597</v>
      </c>
      <c r="F1100" s="1">
        <v>1097</v>
      </c>
      <c r="H1100" s="1">
        <f t="shared" si="102"/>
        <v>1.128107747607344</v>
      </c>
      <c r="J1100" s="1">
        <f t="shared" si="104"/>
        <v>1.8538971511226308E-4</v>
      </c>
      <c r="K1100" s="1">
        <f t="shared" si="105"/>
        <v>1.4567481435698619</v>
      </c>
    </row>
    <row r="1101" spans="1:11" ht="16" customHeight="1" x14ac:dyDescent="0.35">
      <c r="A1101" s="23">
        <v>40141</v>
      </c>
      <c r="B1101" s="18">
        <v>1105.6500000000001</v>
      </c>
      <c r="C1101" s="1">
        <f t="shared" si="103"/>
        <v>-5.3333815446911898E-4</v>
      </c>
      <c r="D1101" s="1">
        <f t="shared" si="106"/>
        <v>1.3263058956192709E-4</v>
      </c>
      <c r="E1101" s="1">
        <f t="shared" si="107"/>
        <v>8.9257981407220548</v>
      </c>
      <c r="F1101" s="1">
        <v>1098</v>
      </c>
      <c r="H1101" s="1">
        <f t="shared" si="102"/>
        <v>1.1516535484334127</v>
      </c>
      <c r="J1101" s="1">
        <f t="shared" si="104"/>
        <v>2.8444958701252584E-7</v>
      </c>
      <c r="K1101" s="1">
        <f t="shared" si="105"/>
        <v>2.1446755831520475E-3</v>
      </c>
    </row>
    <row r="1102" spans="1:11" ht="16" customHeight="1" x14ac:dyDescent="0.35">
      <c r="A1102" s="23">
        <v>40142</v>
      </c>
      <c r="B1102" s="18">
        <v>1110.6300000000001</v>
      </c>
      <c r="C1102" s="1">
        <f t="shared" si="103"/>
        <v>4.5041378374711871E-3</v>
      </c>
      <c r="D1102" s="1">
        <f t="shared" si="106"/>
        <v>1.2207970742725304E-4</v>
      </c>
      <c r="E1102" s="1">
        <f t="shared" si="107"/>
        <v>8.8446559620393206</v>
      </c>
      <c r="F1102" s="1">
        <v>1099</v>
      </c>
      <c r="H1102" s="1">
        <f t="shared" si="102"/>
        <v>1.1048968613732824</v>
      </c>
      <c r="J1102" s="1">
        <f t="shared" si="104"/>
        <v>2.0287257658939622E-5</v>
      </c>
      <c r="K1102" s="1">
        <f t="shared" si="105"/>
        <v>0.16618042495742991</v>
      </c>
    </row>
    <row r="1103" spans="1:11" ht="16" customHeight="1" x14ac:dyDescent="0.35">
      <c r="A1103" s="23">
        <v>40144</v>
      </c>
      <c r="B1103" s="18">
        <v>1091.49</v>
      </c>
      <c r="C1103" s="1">
        <f t="shared" si="103"/>
        <v>-1.7233462089084661E-2</v>
      </c>
      <c r="D1103" s="1">
        <f t="shared" si="106"/>
        <v>1.1414524830771196E-4</v>
      </c>
      <c r="E1103" s="1">
        <f t="shared" si="107"/>
        <v>6.4761590148886192</v>
      </c>
      <c r="F1103" s="1">
        <v>1100</v>
      </c>
      <c r="H1103" s="1">
        <f t="shared" si="102"/>
        <v>1.0683877962037565</v>
      </c>
      <c r="J1103" s="1">
        <f t="shared" si="104"/>
        <v>2.9699221557591827E-4</v>
      </c>
      <c r="K1103" s="1">
        <f t="shared" si="105"/>
        <v>2.6018797977055406</v>
      </c>
    </row>
    <row r="1104" spans="1:11" ht="16" customHeight="1" x14ac:dyDescent="0.35">
      <c r="A1104" s="23">
        <v>40147</v>
      </c>
      <c r="B1104" s="18">
        <v>1095.6300000000001</v>
      </c>
      <c r="C1104" s="1">
        <f t="shared" si="103"/>
        <v>3.7929802380233441E-3</v>
      </c>
      <c r="D1104" s="1">
        <f t="shared" si="106"/>
        <v>1.2999891681212718E-4</v>
      </c>
      <c r="E1104" s="1">
        <f t="shared" si="107"/>
        <v>8.8373166016032272</v>
      </c>
      <c r="F1104" s="1">
        <v>1101</v>
      </c>
      <c r="H1104" s="1">
        <f t="shared" si="102"/>
        <v>1.1401706749961917</v>
      </c>
      <c r="J1104" s="1">
        <f t="shared" si="104"/>
        <v>1.4386699086035625E-5</v>
      </c>
      <c r="K1104" s="1">
        <f t="shared" si="105"/>
        <v>0.11066783815458327</v>
      </c>
    </row>
    <row r="1105" spans="1:11" ht="16" customHeight="1" x14ac:dyDescent="0.35">
      <c r="A1105" s="23">
        <v>40148</v>
      </c>
      <c r="B1105" s="18">
        <v>1108.8599999999999</v>
      </c>
      <c r="C1105" s="1">
        <f t="shared" si="103"/>
        <v>1.2075244379945593E-2</v>
      </c>
      <c r="D1105" s="1">
        <f t="shared" si="106"/>
        <v>1.2086059210309516E-4</v>
      </c>
      <c r="E1105" s="1">
        <f t="shared" si="107"/>
        <v>7.8144288852712078</v>
      </c>
      <c r="F1105" s="1">
        <v>1102</v>
      </c>
      <c r="H1105" s="1">
        <f t="shared" si="102"/>
        <v>1.0993661451176999</v>
      </c>
      <c r="J1105" s="1">
        <f t="shared" si="104"/>
        <v>1.4581152683540763E-4</v>
      </c>
      <c r="K1105" s="1">
        <f t="shared" si="105"/>
        <v>1.206443922689284</v>
      </c>
    </row>
    <row r="1106" spans="1:11" ht="16" customHeight="1" x14ac:dyDescent="0.35">
      <c r="A1106" s="23">
        <v>40149</v>
      </c>
      <c r="B1106" s="18">
        <v>1109.24</v>
      </c>
      <c r="C1106" s="1">
        <f t="shared" si="103"/>
        <v>3.4269429864916144E-4</v>
      </c>
      <c r="D1106" s="1">
        <f t="shared" si="106"/>
        <v>1.2350341777597201E-4</v>
      </c>
      <c r="E1106" s="1">
        <f t="shared" si="107"/>
        <v>8.9982908281226024</v>
      </c>
      <c r="F1106" s="1">
        <v>1103</v>
      </c>
      <c r="H1106" s="1">
        <f t="shared" si="102"/>
        <v>1.1113209157393378</v>
      </c>
      <c r="J1106" s="1">
        <f t="shared" si="104"/>
        <v>1.1743938232664065E-7</v>
      </c>
      <c r="K1106" s="1">
        <f t="shared" si="105"/>
        <v>9.508998571980318E-4</v>
      </c>
    </row>
    <row r="1107" spans="1:11" ht="16" customHeight="1" x14ac:dyDescent="0.35">
      <c r="A1107" s="23">
        <v>40150</v>
      </c>
      <c r="B1107" s="18">
        <v>1099.92</v>
      </c>
      <c r="C1107" s="1">
        <f t="shared" si="103"/>
        <v>-8.4021492192852196E-3</v>
      </c>
      <c r="D1107" s="1">
        <f t="shared" si="106"/>
        <v>1.1375899116613683E-4</v>
      </c>
      <c r="E1107" s="1">
        <f t="shared" si="107"/>
        <v>8.4608523562994016</v>
      </c>
      <c r="F1107" s="1">
        <v>1104</v>
      </c>
      <c r="H1107" s="1">
        <f t="shared" si="102"/>
        <v>1.0665786007891629</v>
      </c>
      <c r="J1107" s="1">
        <f t="shared" si="104"/>
        <v>7.0596111503135229E-5</v>
      </c>
      <c r="K1107" s="1">
        <f t="shared" si="105"/>
        <v>0.62057610373877781</v>
      </c>
    </row>
    <row r="1108" spans="1:11" ht="16" customHeight="1" x14ac:dyDescent="0.35">
      <c r="A1108" s="23">
        <v>40151</v>
      </c>
      <c r="B1108" s="18">
        <v>1105.98</v>
      </c>
      <c r="C1108" s="1">
        <f t="shared" si="103"/>
        <v>5.5094915993889968E-3</v>
      </c>
      <c r="D1108" s="1">
        <f t="shared" si="106"/>
        <v>1.1076777829046459E-4</v>
      </c>
      <c r="E1108" s="1">
        <f t="shared" si="107"/>
        <v>8.834037382596307</v>
      </c>
      <c r="F1108" s="1">
        <v>1105</v>
      </c>
      <c r="H1108" s="1">
        <f t="shared" si="102"/>
        <v>1.0524627228100034</v>
      </c>
      <c r="J1108" s="1">
        <f t="shared" si="104"/>
        <v>3.0354497683737925E-5</v>
      </c>
      <c r="K1108" s="1">
        <f t="shared" si="105"/>
        <v>0.27403725300095672</v>
      </c>
    </row>
    <row r="1109" spans="1:11" ht="16" customHeight="1" x14ac:dyDescent="0.35">
      <c r="A1109" s="23">
        <v>40154</v>
      </c>
      <c r="B1109" s="18">
        <v>1103.25</v>
      </c>
      <c r="C1109" s="1">
        <f t="shared" si="103"/>
        <v>-2.4683990668909186E-3</v>
      </c>
      <c r="D1109" s="1">
        <f t="shared" si="106"/>
        <v>1.0468960198908868E-4</v>
      </c>
      <c r="E1109" s="1">
        <f t="shared" si="107"/>
        <v>9.1063101927500245</v>
      </c>
      <c r="F1109" s="1">
        <v>1106</v>
      </c>
      <c r="H1109" s="1">
        <f t="shared" si="102"/>
        <v>1.0231793683860551</v>
      </c>
      <c r="J1109" s="1">
        <f t="shared" si="104"/>
        <v>6.0929939534279578E-6</v>
      </c>
      <c r="K1109" s="1">
        <f t="shared" si="105"/>
        <v>5.8200564694696262E-2</v>
      </c>
    </row>
    <row r="1110" spans="1:11" ht="16" customHeight="1" x14ac:dyDescent="0.35">
      <c r="A1110" s="23">
        <v>40155</v>
      </c>
      <c r="B1110" s="18">
        <v>1091.94</v>
      </c>
      <c r="C1110" s="1">
        <f t="shared" si="103"/>
        <v>-1.0251529571719868E-2</v>
      </c>
      <c r="D1110" s="1">
        <f t="shared" si="106"/>
        <v>9.7134541189155876E-5</v>
      </c>
      <c r="E1110" s="1">
        <f t="shared" si="107"/>
        <v>8.1574723539087692</v>
      </c>
      <c r="F1110" s="1">
        <v>1107</v>
      </c>
      <c r="H1110" s="1">
        <f t="shared" si="102"/>
        <v>0.98556857290173305</v>
      </c>
      <c r="J1110" s="1">
        <f t="shared" si="104"/>
        <v>1.0509385855984695E-4</v>
      </c>
      <c r="K1110" s="1">
        <f t="shared" si="105"/>
        <v>1.0819411640107655</v>
      </c>
    </row>
    <row r="1111" spans="1:11" ht="16" customHeight="1" x14ac:dyDescent="0.35">
      <c r="A1111" s="23">
        <v>40156</v>
      </c>
      <c r="B1111" s="18">
        <v>1095.95</v>
      </c>
      <c r="C1111" s="1">
        <f t="shared" si="103"/>
        <v>3.6723629503452484E-3</v>
      </c>
      <c r="D1111" s="1">
        <f t="shared" si="106"/>
        <v>9.8514425706314884E-5</v>
      </c>
      <c r="E1111" s="1">
        <f t="shared" si="107"/>
        <v>9.0884113756249221</v>
      </c>
      <c r="F1111" s="1">
        <v>1108</v>
      </c>
      <c r="H1111" s="1">
        <f t="shared" si="102"/>
        <v>0.99254433506173867</v>
      </c>
      <c r="J1111" s="1">
        <f t="shared" si="104"/>
        <v>1.3486249639068458E-5</v>
      </c>
      <c r="K1111" s="1">
        <f t="shared" si="105"/>
        <v>0.13689619101341394</v>
      </c>
    </row>
    <row r="1112" spans="1:11" ht="16" customHeight="1" x14ac:dyDescent="0.35">
      <c r="A1112" s="23">
        <v>40157</v>
      </c>
      <c r="B1112" s="18">
        <v>1102.3499999999999</v>
      </c>
      <c r="C1112" s="1">
        <f t="shared" si="103"/>
        <v>5.839682467265718E-3</v>
      </c>
      <c r="D1112" s="1">
        <f t="shared" si="106"/>
        <v>9.2130949404271346E-5</v>
      </c>
      <c r="E1112" s="1">
        <f t="shared" si="107"/>
        <v>8.9221537501067463</v>
      </c>
      <c r="F1112" s="1">
        <v>1109</v>
      </c>
      <c r="H1112" s="1">
        <f t="shared" si="102"/>
        <v>0.95984868288846104</v>
      </c>
      <c r="J1112" s="1">
        <f t="shared" si="104"/>
        <v>3.4101891318490624E-5</v>
      </c>
      <c r="K1112" s="1">
        <f t="shared" si="105"/>
        <v>0.37014587973962204</v>
      </c>
    </row>
    <row r="1113" spans="1:11" ht="16" customHeight="1" x14ac:dyDescent="0.35">
      <c r="A1113" s="23">
        <v>40158</v>
      </c>
      <c r="B1113" s="18">
        <v>1106.4100000000001</v>
      </c>
      <c r="C1113" s="1">
        <f t="shared" si="103"/>
        <v>3.6830407765230402E-3</v>
      </c>
      <c r="D1113" s="1">
        <f t="shared" si="106"/>
        <v>8.8040420140516376E-5</v>
      </c>
      <c r="E1113" s="1">
        <f t="shared" si="107"/>
        <v>9.1836399650034419</v>
      </c>
      <c r="F1113" s="1">
        <v>1110</v>
      </c>
      <c r="H1113" s="1">
        <f t="shared" si="102"/>
        <v>0.93829856730422623</v>
      </c>
      <c r="J1113" s="1">
        <f t="shared" si="104"/>
        <v>1.3564789361531439E-5</v>
      </c>
      <c r="K1113" s="1">
        <f t="shared" si="105"/>
        <v>0.15407456415906964</v>
      </c>
    </row>
    <row r="1114" spans="1:11" ht="16" customHeight="1" x14ac:dyDescent="0.35">
      <c r="A1114" s="23">
        <v>40161</v>
      </c>
      <c r="B1114" s="18">
        <v>1114.1099999999999</v>
      </c>
      <c r="C1114" s="1">
        <f t="shared" si="103"/>
        <v>6.9594454135445431E-3</v>
      </c>
      <c r="D1114" s="1">
        <f t="shared" si="106"/>
        <v>8.260493447031448E-5</v>
      </c>
      <c r="E1114" s="1">
        <f t="shared" si="107"/>
        <v>8.8151095753630564</v>
      </c>
      <c r="F1114" s="1">
        <v>1111</v>
      </c>
      <c r="H1114" s="1">
        <f t="shared" si="102"/>
        <v>0.90887256791210547</v>
      </c>
      <c r="J1114" s="1">
        <f t="shared" si="104"/>
        <v>4.843388046410618E-5</v>
      </c>
      <c r="K1114" s="1">
        <f t="shared" si="105"/>
        <v>0.58633156450855528</v>
      </c>
    </row>
    <row r="1115" spans="1:11" ht="16" customHeight="1" x14ac:dyDescent="0.35">
      <c r="A1115" s="23">
        <v>40162</v>
      </c>
      <c r="B1115" s="18">
        <v>1107.93</v>
      </c>
      <c r="C1115" s="1">
        <f t="shared" si="103"/>
        <v>-5.5470285698897212E-3</v>
      </c>
      <c r="D1115" s="1">
        <f t="shared" si="106"/>
        <v>8.0565809172908825E-5</v>
      </c>
      <c r="E1115" s="1">
        <f t="shared" si="107"/>
        <v>9.044518286075439</v>
      </c>
      <c r="F1115" s="1">
        <v>1112</v>
      </c>
      <c r="H1115" s="1">
        <f t="shared" si="102"/>
        <v>0.89758458750643</v>
      </c>
      <c r="J1115" s="1">
        <f t="shared" si="104"/>
        <v>3.0769525955172802E-5</v>
      </c>
      <c r="K1115" s="1">
        <f t="shared" si="105"/>
        <v>0.3819179161862053</v>
      </c>
    </row>
    <row r="1116" spans="1:11" ht="16" customHeight="1" x14ac:dyDescent="0.35">
      <c r="A1116" s="23">
        <v>40163</v>
      </c>
      <c r="B1116" s="18">
        <v>1109.18</v>
      </c>
      <c r="C1116" s="1">
        <f t="shared" si="103"/>
        <v>1.1282301228416956E-3</v>
      </c>
      <c r="D1116" s="1">
        <f t="shared" si="106"/>
        <v>7.7236903794669669E-5</v>
      </c>
      <c r="E1116" s="1">
        <f t="shared" si="107"/>
        <v>9.4521526813241099</v>
      </c>
      <c r="F1116" s="1">
        <v>1113</v>
      </c>
      <c r="H1116" s="1">
        <f t="shared" si="102"/>
        <v>0.87884528669538686</v>
      </c>
      <c r="J1116" s="1">
        <f t="shared" si="104"/>
        <v>1.2729032100873877E-6</v>
      </c>
      <c r="K1116" s="1">
        <f t="shared" si="105"/>
        <v>1.6480505400259637E-2</v>
      </c>
    </row>
    <row r="1117" spans="1:11" ht="16" customHeight="1" x14ac:dyDescent="0.35">
      <c r="A1117" s="23">
        <v>40164</v>
      </c>
      <c r="B1117" s="18">
        <v>1096.08</v>
      </c>
      <c r="C1117" s="1">
        <f t="shared" si="103"/>
        <v>-1.1810526695396721E-2</v>
      </c>
      <c r="D1117" s="1">
        <f t="shared" si="106"/>
        <v>7.1747433139413607E-5</v>
      </c>
      <c r="E1117" s="1">
        <f t="shared" si="107"/>
        <v>7.5981977652662023</v>
      </c>
      <c r="F1117" s="1">
        <v>1114</v>
      </c>
      <c r="H1117" s="1">
        <f t="shared" si="102"/>
        <v>0.84703856547038991</v>
      </c>
      <c r="J1117" s="1">
        <f t="shared" si="104"/>
        <v>1.3948854082267858E-4</v>
      </c>
      <c r="K1117" s="1">
        <f t="shared" si="105"/>
        <v>1.9441607137587225</v>
      </c>
    </row>
    <row r="1118" spans="1:11" ht="16" customHeight="1" x14ac:dyDescent="0.35">
      <c r="A1118" s="23">
        <v>40165</v>
      </c>
      <c r="B1118" s="18">
        <v>1102.47</v>
      </c>
      <c r="C1118" s="1">
        <f t="shared" si="103"/>
        <v>5.8298664331071642E-3</v>
      </c>
      <c r="D1118" s="1">
        <f t="shared" si="106"/>
        <v>7.8277439307697854E-5</v>
      </c>
      <c r="E1118" s="1">
        <f t="shared" si="107"/>
        <v>9.021060345397073</v>
      </c>
      <c r="F1118" s="1">
        <v>1115</v>
      </c>
      <c r="H1118" s="1">
        <f t="shared" si="102"/>
        <v>0.88474538319054175</v>
      </c>
      <c r="J1118" s="1">
        <f t="shared" si="104"/>
        <v>3.3987342627869651E-5</v>
      </c>
      <c r="K1118" s="1">
        <f t="shared" si="105"/>
        <v>0.43419078253531107</v>
      </c>
    </row>
    <row r="1119" spans="1:11" ht="16" customHeight="1" x14ac:dyDescent="0.35">
      <c r="A1119" s="23">
        <v>40168</v>
      </c>
      <c r="B1119" s="18">
        <v>1114.05</v>
      </c>
      <c r="C1119" s="1">
        <f t="shared" si="103"/>
        <v>1.0503687175161163E-2</v>
      </c>
      <c r="D1119" s="1">
        <f t="shared" si="106"/>
        <v>7.5422560613644358E-5</v>
      </c>
      <c r="E1119" s="1">
        <f t="shared" si="107"/>
        <v>8.0296130966142965</v>
      </c>
      <c r="F1119" s="1">
        <v>1116</v>
      </c>
      <c r="H1119" s="1">
        <f t="shared" si="102"/>
        <v>0.86846163193110815</v>
      </c>
      <c r="J1119" s="1">
        <f t="shared" si="104"/>
        <v>1.1032744427364508E-4</v>
      </c>
      <c r="K1119" s="1">
        <f t="shared" si="105"/>
        <v>1.4627910187086148</v>
      </c>
    </row>
    <row r="1120" spans="1:11" ht="16" customHeight="1" x14ac:dyDescent="0.35">
      <c r="A1120" s="23">
        <v>40169</v>
      </c>
      <c r="B1120" s="18">
        <v>1118.02</v>
      </c>
      <c r="C1120" s="1">
        <f t="shared" si="103"/>
        <v>3.5635743458552376E-3</v>
      </c>
      <c r="D1120" s="1">
        <f t="shared" si="106"/>
        <v>7.9190434163219176E-5</v>
      </c>
      <c r="E1120" s="1">
        <f t="shared" si="107"/>
        <v>9.2832939852591689</v>
      </c>
      <c r="F1120" s="1">
        <v>1117</v>
      </c>
      <c r="H1120" s="1">
        <f t="shared" si="102"/>
        <v>0.88989007277988663</v>
      </c>
      <c r="J1120" s="1">
        <f t="shared" si="104"/>
        <v>1.2699062118437584E-5</v>
      </c>
      <c r="K1120" s="1">
        <f t="shared" si="105"/>
        <v>0.16036106194674452</v>
      </c>
    </row>
    <row r="1121" spans="1:11" ht="16" customHeight="1" x14ac:dyDescent="0.35">
      <c r="A1121" s="23">
        <v>40170</v>
      </c>
      <c r="B1121" s="18">
        <v>1120.5899999999999</v>
      </c>
      <c r="C1121" s="1">
        <f t="shared" si="103"/>
        <v>2.2987066420993687E-3</v>
      </c>
      <c r="D1121" s="1">
        <f t="shared" si="106"/>
        <v>7.4478222230583898E-5</v>
      </c>
      <c r="E1121" s="1">
        <f t="shared" si="107"/>
        <v>9.4340561795027362</v>
      </c>
      <c r="F1121" s="1">
        <v>1118</v>
      </c>
      <c r="H1121" s="1">
        <f t="shared" si="102"/>
        <v>0.86300766062986889</v>
      </c>
      <c r="J1121" s="1">
        <f t="shared" si="104"/>
        <v>5.2840522264317548E-6</v>
      </c>
      <c r="K1121" s="1">
        <f t="shared" si="105"/>
        <v>7.094761486213215E-2</v>
      </c>
    </row>
    <row r="1122" spans="1:11" ht="16" customHeight="1" x14ac:dyDescent="0.35">
      <c r="A1122" s="23">
        <v>40171</v>
      </c>
      <c r="B1122" s="18">
        <v>1126.48</v>
      </c>
      <c r="C1122" s="1">
        <f t="shared" si="103"/>
        <v>5.2561597015858613E-3</v>
      </c>
      <c r="D1122" s="1">
        <f t="shared" si="106"/>
        <v>6.9571209041411041E-5</v>
      </c>
      <c r="E1122" s="1">
        <f t="shared" si="107"/>
        <v>9.1760527293459475</v>
      </c>
      <c r="F1122" s="1">
        <v>1119</v>
      </c>
      <c r="H1122" s="1">
        <f t="shared" si="102"/>
        <v>0.83409357413548657</v>
      </c>
      <c r="J1122" s="1">
        <f t="shared" si="104"/>
        <v>2.7627214808575172E-5</v>
      </c>
      <c r="K1122" s="1">
        <f t="shared" si="105"/>
        <v>0.3971070100582923</v>
      </c>
    </row>
    <row r="1123" spans="1:11" ht="16" customHeight="1" x14ac:dyDescent="0.35">
      <c r="A1123" s="23">
        <v>40175</v>
      </c>
      <c r="B1123" s="18">
        <v>1127.78</v>
      </c>
      <c r="C1123" s="1">
        <f t="shared" si="103"/>
        <v>1.1540373553014297E-3</v>
      </c>
      <c r="D1123" s="1">
        <f t="shared" si="106"/>
        <v>6.696849434611744E-5</v>
      </c>
      <c r="E1123" s="1">
        <f t="shared" si="107"/>
        <v>9.591401286236783</v>
      </c>
      <c r="F1123" s="1">
        <v>1120</v>
      </c>
      <c r="H1123" s="1">
        <f t="shared" si="102"/>
        <v>0.81834280314619645</v>
      </c>
      <c r="J1123" s="1">
        <f t="shared" si="104"/>
        <v>1.3318022174311182E-6</v>
      </c>
      <c r="K1123" s="1">
        <f t="shared" si="105"/>
        <v>1.9886996571072388E-2</v>
      </c>
    </row>
    <row r="1124" spans="1:11" ht="16" customHeight="1" x14ac:dyDescent="0.35">
      <c r="A1124" s="23">
        <v>40176</v>
      </c>
      <c r="B1124" s="18">
        <v>1126.2</v>
      </c>
      <c r="C1124" s="1">
        <f t="shared" si="103"/>
        <v>-1.4009824611182387E-3</v>
      </c>
      <c r="D1124" s="1">
        <f t="shared" si="106"/>
        <v>6.2406896732454756E-5</v>
      </c>
      <c r="E1124" s="1">
        <f t="shared" si="107"/>
        <v>9.6503838835599538</v>
      </c>
      <c r="F1124" s="1">
        <v>1121</v>
      </c>
      <c r="H1124" s="1">
        <f t="shared" si="102"/>
        <v>0.78998035882200734</v>
      </c>
      <c r="J1124" s="1">
        <f t="shared" si="104"/>
        <v>1.9627518563609173E-6</v>
      </c>
      <c r="K1124" s="1">
        <f t="shared" si="105"/>
        <v>3.1450880577758106E-2</v>
      </c>
    </row>
    <row r="1125" spans="1:11" ht="16" customHeight="1" x14ac:dyDescent="0.35">
      <c r="A1125" s="23">
        <v>40177</v>
      </c>
      <c r="B1125" s="18">
        <v>1126.42</v>
      </c>
      <c r="C1125" s="1">
        <f t="shared" si="103"/>
        <v>1.9534718522467347E-4</v>
      </c>
      <c r="D1125" s="1">
        <f t="shared" si="106"/>
        <v>5.8307927900475161E-5</v>
      </c>
      <c r="E1125" s="1">
        <f t="shared" si="107"/>
        <v>9.7491180238578021</v>
      </c>
      <c r="F1125" s="1">
        <v>1122</v>
      </c>
      <c r="H1125" s="1">
        <f t="shared" si="102"/>
        <v>0.76359628011453251</v>
      </c>
      <c r="J1125" s="1">
        <f t="shared" si="104"/>
        <v>3.8160522775202886E-8</v>
      </c>
      <c r="K1125" s="1">
        <f t="shared" si="105"/>
        <v>6.5446542433026343E-4</v>
      </c>
    </row>
    <row r="1126" spans="1:11" ht="16" customHeight="1" x14ac:dyDescent="0.35">
      <c r="A1126" s="23">
        <v>40178</v>
      </c>
      <c r="B1126" s="18">
        <v>1115.0999999999999</v>
      </c>
      <c r="C1126" s="1">
        <f t="shared" si="103"/>
        <v>-1.0049537472701268E-2</v>
      </c>
      <c r="D1126" s="1">
        <f t="shared" si="106"/>
        <v>5.4416893723958455E-5</v>
      </c>
      <c r="E1126" s="1">
        <f t="shared" si="107"/>
        <v>7.9629195442148539</v>
      </c>
      <c r="F1126" s="1">
        <v>1123</v>
      </c>
      <c r="H1126" s="1">
        <f t="shared" si="102"/>
        <v>0.73767807154583664</v>
      </c>
      <c r="J1126" s="1">
        <f t="shared" si="104"/>
        <v>1.0099320341522698E-4</v>
      </c>
      <c r="K1126" s="1">
        <f t="shared" si="105"/>
        <v>1.8559163617007799</v>
      </c>
    </row>
    <row r="1127" spans="1:11" ht="16" customHeight="1" x14ac:dyDescent="0.35">
      <c r="A1127" s="23">
        <v>40182</v>
      </c>
      <c r="B1127" s="18">
        <v>1132.99</v>
      </c>
      <c r="C1127" s="1">
        <f t="shared" si="103"/>
        <v>1.6043404178997491E-2</v>
      </c>
      <c r="D1127" s="1">
        <f t="shared" si="106"/>
        <v>5.9294431681273374E-5</v>
      </c>
      <c r="E1127" s="1">
        <f t="shared" si="107"/>
        <v>5.3921015799624046</v>
      </c>
      <c r="F1127" s="1">
        <v>1124</v>
      </c>
      <c r="H1127" s="1">
        <f t="shared" si="102"/>
        <v>0.77002877661340274</v>
      </c>
      <c r="J1127" s="1">
        <f t="shared" si="104"/>
        <v>2.5739081765067414E-4</v>
      </c>
      <c r="K1127" s="1">
        <f t="shared" si="105"/>
        <v>4.3408935772288446</v>
      </c>
    </row>
    <row r="1128" spans="1:11" ht="16" customHeight="1" x14ac:dyDescent="0.35">
      <c r="A1128" s="23">
        <v>40183</v>
      </c>
      <c r="B1128" s="18">
        <v>1136.52</v>
      </c>
      <c r="C1128" s="1">
        <f t="shared" si="103"/>
        <v>3.1156497409509112E-3</v>
      </c>
      <c r="D1128" s="1">
        <f t="shared" si="106"/>
        <v>7.6775852113254275E-5</v>
      </c>
      <c r="E1128" s="1">
        <f t="shared" si="107"/>
        <v>9.3481838501061727</v>
      </c>
      <c r="F1128" s="1">
        <v>1125</v>
      </c>
      <c r="H1128" s="1">
        <f t="shared" ref="H1128:H1191" si="108">SQRT(D1128)*100</f>
        <v>0.87621830677779311</v>
      </c>
      <c r="J1128" s="1">
        <f t="shared" si="104"/>
        <v>9.7072733082874791E-6</v>
      </c>
      <c r="K1128" s="1">
        <f t="shared" si="105"/>
        <v>0.12643654275524027</v>
      </c>
    </row>
    <row r="1129" spans="1:11" ht="16" customHeight="1" x14ac:dyDescent="0.35">
      <c r="A1129" s="23">
        <v>40184</v>
      </c>
      <c r="B1129" s="18">
        <v>1137.1400000000001</v>
      </c>
      <c r="C1129" s="1">
        <f t="shared" si="103"/>
        <v>5.4552493576894229E-4</v>
      </c>
      <c r="D1129" s="1">
        <f t="shared" si="106"/>
        <v>7.2031180514745745E-5</v>
      </c>
      <c r="E1129" s="1">
        <f t="shared" si="107"/>
        <v>9.5342799611966882</v>
      </c>
      <c r="F1129" s="1">
        <v>1126</v>
      </c>
      <c r="H1129" s="1">
        <f t="shared" si="108"/>
        <v>0.84871185048133824</v>
      </c>
      <c r="J1129" s="1">
        <f t="shared" si="104"/>
        <v>2.975974555457086E-7</v>
      </c>
      <c r="K1129" s="1">
        <f t="shared" si="105"/>
        <v>4.1315087913183154E-3</v>
      </c>
    </row>
    <row r="1130" spans="1:11" ht="16" customHeight="1" x14ac:dyDescent="0.35">
      <c r="A1130" s="23">
        <v>40185</v>
      </c>
      <c r="B1130" s="18">
        <v>1141.69</v>
      </c>
      <c r="C1130" s="1">
        <f t="shared" si="103"/>
        <v>4.0012663348399967E-3</v>
      </c>
      <c r="D1130" s="1">
        <f t="shared" si="106"/>
        <v>6.692828628129524E-5</v>
      </c>
      <c r="E1130" s="1">
        <f t="shared" si="107"/>
        <v>9.3726756247261473</v>
      </c>
      <c r="F1130" s="1">
        <v>1127</v>
      </c>
      <c r="H1130" s="1">
        <f t="shared" si="108"/>
        <v>0.81809709864596913</v>
      </c>
      <c r="J1130" s="1">
        <f t="shared" si="104"/>
        <v>1.60101322823239E-5</v>
      </c>
      <c r="K1130" s="1">
        <f t="shared" si="105"/>
        <v>0.2392132410956162</v>
      </c>
    </row>
    <row r="1131" spans="1:11" ht="16" customHeight="1" x14ac:dyDescent="0.35">
      <c r="A1131" s="23">
        <v>40186</v>
      </c>
      <c r="B1131" s="18">
        <v>1144.98</v>
      </c>
      <c r="C1131" s="1">
        <f t="shared" si="103"/>
        <v>2.8816929289036106E-3</v>
      </c>
      <c r="D1131" s="1">
        <f t="shared" si="106"/>
        <v>6.3594356433713573E-5</v>
      </c>
      <c r="E1131" s="1">
        <f t="shared" si="107"/>
        <v>9.5324057785465239</v>
      </c>
      <c r="F1131" s="1">
        <v>1128</v>
      </c>
      <c r="H1131" s="1">
        <f t="shared" si="108"/>
        <v>0.7974606976755253</v>
      </c>
      <c r="J1131" s="1">
        <f t="shared" si="104"/>
        <v>8.3041541364930694E-6</v>
      </c>
      <c r="K1131" s="1">
        <f t="shared" si="105"/>
        <v>0.13058004832785367</v>
      </c>
    </row>
    <row r="1132" spans="1:11" ht="16" customHeight="1" x14ac:dyDescent="0.35">
      <c r="A1132" s="23">
        <v>40189</v>
      </c>
      <c r="B1132" s="18">
        <v>1146.98</v>
      </c>
      <c r="C1132" s="1">
        <f t="shared" si="103"/>
        <v>1.7467554018410802E-3</v>
      </c>
      <c r="D1132" s="1">
        <f t="shared" si="106"/>
        <v>5.9917476016307273E-5</v>
      </c>
      <c r="E1132" s="1">
        <f t="shared" si="107"/>
        <v>9.6716197293552302</v>
      </c>
      <c r="F1132" s="1">
        <v>1129</v>
      </c>
      <c r="H1132" s="1">
        <f t="shared" si="108"/>
        <v>0.77406379592580909</v>
      </c>
      <c r="J1132" s="1">
        <f t="shared" si="104"/>
        <v>3.0511544338609936E-6</v>
      </c>
      <c r="K1132" s="1">
        <f t="shared" si="105"/>
        <v>5.0922612845550851E-2</v>
      </c>
    </row>
    <row r="1133" spans="1:11" ht="16" customHeight="1" x14ac:dyDescent="0.35">
      <c r="A1133" s="23">
        <v>40190</v>
      </c>
      <c r="B1133" s="18">
        <v>1136.22</v>
      </c>
      <c r="C1133" s="1">
        <f t="shared" si="103"/>
        <v>-9.3811574744110532E-3</v>
      </c>
      <c r="D1133" s="1">
        <f t="shared" si="106"/>
        <v>5.6133029166458778E-5</v>
      </c>
      <c r="E1133" s="1">
        <f t="shared" si="107"/>
        <v>8.2199727590361018</v>
      </c>
      <c r="F1133" s="1">
        <v>1130</v>
      </c>
      <c r="H1133" s="1">
        <f t="shared" si="108"/>
        <v>0.74921978862319683</v>
      </c>
      <c r="J1133" s="1">
        <f t="shared" si="104"/>
        <v>8.8006115559698364E-5</v>
      </c>
      <c r="K1133" s="1">
        <f t="shared" si="105"/>
        <v>1.5678134044525205</v>
      </c>
    </row>
    <row r="1134" spans="1:11" ht="16" customHeight="1" x14ac:dyDescent="0.35">
      <c r="A1134" s="23">
        <v>40191</v>
      </c>
      <c r="B1134" s="18">
        <v>1145.68</v>
      </c>
      <c r="C1134" s="1">
        <f t="shared" si="103"/>
        <v>8.325852387741842E-3</v>
      </c>
      <c r="D1134" s="1">
        <f t="shared" si="106"/>
        <v>5.9773296903357231E-5</v>
      </c>
      <c r="E1134" s="1">
        <f t="shared" si="107"/>
        <v>8.5652393982223778</v>
      </c>
      <c r="F1134" s="1">
        <v>1131</v>
      </c>
      <c r="H1134" s="1">
        <f t="shared" si="108"/>
        <v>0.77313192214108739</v>
      </c>
      <c r="J1134" s="1">
        <f t="shared" si="104"/>
        <v>6.9319817982466529E-5</v>
      </c>
      <c r="K1134" s="1">
        <f t="shared" si="105"/>
        <v>1.1597121385916578</v>
      </c>
    </row>
    <row r="1135" spans="1:11" ht="16" customHeight="1" x14ac:dyDescent="0.35">
      <c r="A1135" s="23">
        <v>40192</v>
      </c>
      <c r="B1135" s="18">
        <v>1148.46</v>
      </c>
      <c r="C1135" s="1">
        <f t="shared" si="103"/>
        <v>2.4265065288736581E-3</v>
      </c>
      <c r="D1135" s="1">
        <f t="shared" si="106"/>
        <v>6.1528078648186648E-5</v>
      </c>
      <c r="E1135" s="1">
        <f t="shared" si="107"/>
        <v>9.6003218516608442</v>
      </c>
      <c r="F1135" s="1">
        <v>1132</v>
      </c>
      <c r="H1135" s="1">
        <f t="shared" si="108"/>
        <v>0.78439835956092252</v>
      </c>
      <c r="J1135" s="1">
        <f t="shared" si="104"/>
        <v>5.8879339346664892E-6</v>
      </c>
      <c r="K1135" s="1">
        <f t="shared" si="105"/>
        <v>9.5695072299157816E-2</v>
      </c>
    </row>
    <row r="1136" spans="1:11" ht="16" customHeight="1" x14ac:dyDescent="0.35">
      <c r="A1136" s="23">
        <v>40193</v>
      </c>
      <c r="B1136" s="18">
        <v>1136.03</v>
      </c>
      <c r="C1136" s="1">
        <f t="shared" si="103"/>
        <v>-1.0823189314386276E-2</v>
      </c>
      <c r="D1136" s="1">
        <f t="shared" si="106"/>
        <v>5.7835429488192153E-5</v>
      </c>
      <c r="E1136" s="1">
        <f t="shared" si="107"/>
        <v>7.7324822366905419</v>
      </c>
      <c r="F1136" s="1">
        <v>1133</v>
      </c>
      <c r="H1136" s="1">
        <f t="shared" si="108"/>
        <v>0.7604960847249127</v>
      </c>
      <c r="J1136" s="1">
        <f t="shared" si="104"/>
        <v>1.1714142693504527E-4</v>
      </c>
      <c r="K1136" s="1">
        <f t="shared" si="105"/>
        <v>2.0254267664591512</v>
      </c>
    </row>
    <row r="1137" spans="1:11" ht="16" customHeight="1" x14ac:dyDescent="0.35">
      <c r="A1137" s="23">
        <v>40197</v>
      </c>
      <c r="B1137" s="18">
        <v>1150.23</v>
      </c>
      <c r="C1137" s="1">
        <f t="shared" si="103"/>
        <v>1.2499669903083585E-2</v>
      </c>
      <c r="D1137" s="1">
        <f t="shared" si="106"/>
        <v>6.3752328151062579E-5</v>
      </c>
      <c r="E1137" s="1">
        <f t="shared" si="107"/>
        <v>7.2097434123296713</v>
      </c>
      <c r="F1137" s="1">
        <v>1134</v>
      </c>
      <c r="H1137" s="1">
        <f t="shared" si="108"/>
        <v>0.79845055044794466</v>
      </c>
      <c r="J1137" s="1">
        <f t="shared" si="104"/>
        <v>1.5624174768605361E-4</v>
      </c>
      <c r="K1137" s="1">
        <f t="shared" si="105"/>
        <v>2.4507614422462387</v>
      </c>
    </row>
    <row r="1138" spans="1:11" ht="16" customHeight="1" x14ac:dyDescent="0.35">
      <c r="A1138" s="23">
        <v>40198</v>
      </c>
      <c r="B1138" s="18">
        <v>1138.04</v>
      </c>
      <c r="C1138" s="1">
        <f t="shared" si="103"/>
        <v>-1.0597880423915264E-2</v>
      </c>
      <c r="D1138" s="1">
        <f t="shared" si="106"/>
        <v>7.2398044555523977E-5</v>
      </c>
      <c r="E1138" s="1">
        <f t="shared" si="107"/>
        <v>7.9819762530848051</v>
      </c>
      <c r="F1138" s="1">
        <v>1135</v>
      </c>
      <c r="H1138" s="1">
        <f t="shared" si="108"/>
        <v>0.85087040467702235</v>
      </c>
      <c r="J1138" s="1">
        <f t="shared" si="104"/>
        <v>1.1231506947960639E-4</v>
      </c>
      <c r="K1138" s="1">
        <f t="shared" si="105"/>
        <v>1.5513550147541484</v>
      </c>
    </row>
    <row r="1139" spans="1:11" ht="16" customHeight="1" x14ac:dyDescent="0.35">
      <c r="A1139" s="23">
        <v>40199</v>
      </c>
      <c r="B1139" s="18">
        <v>1116.48</v>
      </c>
      <c r="C1139" s="1">
        <f t="shared" si="103"/>
        <v>-1.8944852553513011E-2</v>
      </c>
      <c r="D1139" s="1">
        <f t="shared" si="106"/>
        <v>7.6603524245752805E-5</v>
      </c>
      <c r="E1139" s="1">
        <f t="shared" si="107"/>
        <v>4.7916073398221268</v>
      </c>
      <c r="F1139" s="1">
        <v>1136</v>
      </c>
      <c r="H1139" s="1">
        <f t="shared" si="108"/>
        <v>0.87523439286714966</v>
      </c>
      <c r="J1139" s="1">
        <f t="shared" si="104"/>
        <v>3.5890743827434845E-4</v>
      </c>
      <c r="K1139" s="1">
        <f t="shared" si="105"/>
        <v>4.6852601340237641</v>
      </c>
    </row>
    <row r="1140" spans="1:11" ht="16" customHeight="1" x14ac:dyDescent="0.35">
      <c r="A1140" s="23">
        <v>40200</v>
      </c>
      <c r="B1140" s="18">
        <v>1091.76</v>
      </c>
      <c r="C1140" s="1">
        <f t="shared" si="103"/>
        <v>-2.2141014617368896E-2</v>
      </c>
      <c r="D1140" s="1">
        <f t="shared" si="106"/>
        <v>1.0099480467772607E-4</v>
      </c>
      <c r="E1140" s="1">
        <f t="shared" si="107"/>
        <v>4.3464835984878745</v>
      </c>
      <c r="F1140" s="1">
        <v>1137</v>
      </c>
      <c r="H1140" s="1">
        <f t="shared" si="108"/>
        <v>1.0049617140852982</v>
      </c>
      <c r="J1140" s="1">
        <f t="shared" si="104"/>
        <v>4.9022452828654313E-4</v>
      </c>
      <c r="K1140" s="1">
        <f t="shared" si="105"/>
        <v>4.8539578827925576</v>
      </c>
    </row>
    <row r="1141" spans="1:11" ht="16" customHeight="1" x14ac:dyDescent="0.35">
      <c r="A1141" s="23">
        <v>40203</v>
      </c>
      <c r="B1141" s="18">
        <v>1096.78</v>
      </c>
      <c r="C1141" s="1">
        <f t="shared" si="103"/>
        <v>4.598080164138622E-3</v>
      </c>
      <c r="D1141" s="1">
        <f t="shared" si="106"/>
        <v>1.3414449028843677E-4</v>
      </c>
      <c r="E1141" s="1">
        <f t="shared" si="107"/>
        <v>8.7589843348033263</v>
      </c>
      <c r="F1141" s="1">
        <v>1138</v>
      </c>
      <c r="H1141" s="1">
        <f t="shared" si="108"/>
        <v>1.1582076251192477</v>
      </c>
      <c r="J1141" s="1">
        <f t="shared" si="104"/>
        <v>2.1142341195845057E-5</v>
      </c>
      <c r="K1141" s="1">
        <f t="shared" si="105"/>
        <v>0.15760871840792645</v>
      </c>
    </row>
    <row r="1142" spans="1:11" ht="16" customHeight="1" x14ac:dyDescent="0.35">
      <c r="A1142" s="23">
        <v>40204</v>
      </c>
      <c r="B1142" s="18">
        <v>1092.17</v>
      </c>
      <c r="C1142" s="1">
        <f t="shared" si="103"/>
        <v>-4.2032130418132169E-3</v>
      </c>
      <c r="D1142" s="1">
        <f t="shared" si="106"/>
        <v>1.2519691239848833E-4</v>
      </c>
      <c r="E1142" s="1">
        <f t="shared" si="107"/>
        <v>8.8445090582586126</v>
      </c>
      <c r="F1142" s="1">
        <v>1139</v>
      </c>
      <c r="H1142" s="1">
        <f t="shared" si="108"/>
        <v>1.1189142612304499</v>
      </c>
      <c r="J1142" s="1">
        <f t="shared" si="104"/>
        <v>1.7666999874868716E-5</v>
      </c>
      <c r="K1142" s="1">
        <f t="shared" si="105"/>
        <v>0.14111370269768755</v>
      </c>
    </row>
    <row r="1143" spans="1:11" ht="16" customHeight="1" x14ac:dyDescent="0.35">
      <c r="A1143" s="23">
        <v>40205</v>
      </c>
      <c r="B1143" s="18">
        <v>1097.5</v>
      </c>
      <c r="C1143" s="1">
        <f t="shared" si="103"/>
        <v>4.8801926440022406E-3</v>
      </c>
      <c r="D1143" s="1">
        <f t="shared" si="106"/>
        <v>1.1676375949961211E-4</v>
      </c>
      <c r="E1143" s="1">
        <f t="shared" si="107"/>
        <v>8.8513880176541768</v>
      </c>
      <c r="F1143" s="1">
        <v>1140</v>
      </c>
      <c r="H1143" s="1">
        <f t="shared" si="108"/>
        <v>1.080572808743641</v>
      </c>
      <c r="J1143" s="1">
        <f t="shared" si="104"/>
        <v>2.381628024257358E-5</v>
      </c>
      <c r="K1143" s="1">
        <f t="shared" si="105"/>
        <v>0.20396979631897427</v>
      </c>
    </row>
    <row r="1144" spans="1:11" ht="16" customHeight="1" x14ac:dyDescent="0.35">
      <c r="A1144" s="23">
        <v>40206</v>
      </c>
      <c r="B1144" s="18">
        <v>1084.53</v>
      </c>
      <c r="C1144" s="1">
        <f t="shared" si="103"/>
        <v>-1.1817767653758566E-2</v>
      </c>
      <c r="D1144" s="1">
        <f t="shared" si="106"/>
        <v>1.0960140865132011E-4</v>
      </c>
      <c r="E1144" s="1">
        <f t="shared" si="107"/>
        <v>7.8444099901468434</v>
      </c>
      <c r="F1144" s="1">
        <v>1141</v>
      </c>
      <c r="H1144" s="1">
        <f t="shared" si="108"/>
        <v>1.0469069139676177</v>
      </c>
      <c r="J1144" s="1">
        <f t="shared" si="104"/>
        <v>1.3965963231822224E-4</v>
      </c>
      <c r="K1144" s="1">
        <f t="shared" si="105"/>
        <v>1.2742503407280805</v>
      </c>
    </row>
    <row r="1145" spans="1:11" ht="16" customHeight="1" x14ac:dyDescent="0.35">
      <c r="A1145" s="23">
        <v>40207</v>
      </c>
      <c r="B1145" s="18">
        <v>1073.8699999999999</v>
      </c>
      <c r="C1145" s="1">
        <f t="shared" si="103"/>
        <v>-9.8291425778909598E-3</v>
      </c>
      <c r="D1145" s="1">
        <f t="shared" si="106"/>
        <v>1.1274323184899133E-4</v>
      </c>
      <c r="E1145" s="1">
        <f t="shared" si="107"/>
        <v>8.2334766019040249</v>
      </c>
      <c r="F1145" s="1">
        <v>1142</v>
      </c>
      <c r="H1145" s="1">
        <f t="shared" si="108"/>
        <v>1.0618061586230858</v>
      </c>
      <c r="J1145" s="1">
        <f t="shared" si="104"/>
        <v>9.661204381650895E-5</v>
      </c>
      <c r="K1145" s="1">
        <f t="shared" si="105"/>
        <v>0.8569210074260728</v>
      </c>
    </row>
    <row r="1146" spans="1:11" ht="16" customHeight="1" x14ac:dyDescent="0.35">
      <c r="A1146" s="23">
        <v>40210</v>
      </c>
      <c r="B1146" s="18">
        <v>1089.19</v>
      </c>
      <c r="C1146" s="1">
        <f t="shared" si="103"/>
        <v>1.4266158846042971E-2</v>
      </c>
      <c r="D1146" s="1">
        <f t="shared" si="106"/>
        <v>1.1201283687958409E-4</v>
      </c>
      <c r="E1146" s="1">
        <f t="shared" si="107"/>
        <v>7.2799331133040512</v>
      </c>
      <c r="F1146" s="1">
        <v>1143</v>
      </c>
      <c r="H1146" s="1">
        <f t="shared" si="108"/>
        <v>1.0583611712434657</v>
      </c>
      <c r="J1146" s="1">
        <f t="shared" si="104"/>
        <v>2.0352328822053012E-4</v>
      </c>
      <c r="K1146" s="1">
        <f t="shared" si="105"/>
        <v>1.8169639649366394</v>
      </c>
    </row>
    <row r="1147" spans="1:11" ht="16" customHeight="1" x14ac:dyDescent="0.35">
      <c r="A1147" s="23">
        <v>40211</v>
      </c>
      <c r="B1147" s="18">
        <v>1103.32</v>
      </c>
      <c r="C1147" s="1">
        <f t="shared" si="103"/>
        <v>1.2972943196320093E-2</v>
      </c>
      <c r="D1147" s="1">
        <f t="shared" si="106"/>
        <v>1.2026362341113981E-4</v>
      </c>
      <c r="E1147" s="1">
        <f t="shared" si="107"/>
        <v>7.6264215311047874</v>
      </c>
      <c r="F1147" s="1">
        <v>1144</v>
      </c>
      <c r="H1147" s="1">
        <f t="shared" si="108"/>
        <v>1.0966477256217686</v>
      </c>
      <c r="J1147" s="1">
        <f t="shared" si="104"/>
        <v>1.6829725517494777E-4</v>
      </c>
      <c r="K1147" s="1">
        <f t="shared" si="105"/>
        <v>1.3994028318903844</v>
      </c>
    </row>
    <row r="1148" spans="1:11" ht="16" customHeight="1" x14ac:dyDescent="0.35">
      <c r="A1148" s="23">
        <v>40212</v>
      </c>
      <c r="B1148" s="18">
        <v>1097.28</v>
      </c>
      <c r="C1148" s="1">
        <f t="shared" si="103"/>
        <v>-5.4743863974186669E-3</v>
      </c>
      <c r="D1148" s="1">
        <f t="shared" si="106"/>
        <v>1.2483523420211019E-4</v>
      </c>
      <c r="E1148" s="1">
        <f t="shared" si="107"/>
        <v>8.7484481255546633</v>
      </c>
      <c r="F1148" s="1">
        <v>1145</v>
      </c>
      <c r="H1148" s="1">
        <f t="shared" si="108"/>
        <v>1.1172968907238137</v>
      </c>
      <c r="J1148" s="1">
        <f t="shared" si="104"/>
        <v>2.9968906428242531E-5</v>
      </c>
      <c r="K1148" s="1">
        <f t="shared" si="105"/>
        <v>0.2400676909831595</v>
      </c>
    </row>
    <row r="1149" spans="1:11" ht="16" customHeight="1" x14ac:dyDescent="0.35">
      <c r="A1149" s="23">
        <v>40213</v>
      </c>
      <c r="B1149" s="18">
        <v>1063.1099999999999</v>
      </c>
      <c r="C1149" s="1">
        <f t="shared" si="103"/>
        <v>-3.1140638670166296E-2</v>
      </c>
      <c r="D1149" s="1">
        <f t="shared" si="106"/>
        <v>1.1746046949992738E-4</v>
      </c>
      <c r="E1149" s="1">
        <f t="shared" si="107"/>
        <v>0.79353010825776771</v>
      </c>
      <c r="F1149" s="1">
        <v>1146</v>
      </c>
      <c r="H1149" s="1">
        <f t="shared" si="108"/>
        <v>1.0837918134952274</v>
      </c>
      <c r="J1149" s="1">
        <f t="shared" si="104"/>
        <v>9.6973937678585648E-4</v>
      </c>
      <c r="K1149" s="1">
        <f t="shared" si="105"/>
        <v>8.2558786025153417</v>
      </c>
    </row>
    <row r="1150" spans="1:11" ht="16" customHeight="1" x14ac:dyDescent="0.35">
      <c r="A1150" s="23">
        <v>40214</v>
      </c>
      <c r="B1150" s="18">
        <v>1066.19</v>
      </c>
      <c r="C1150" s="1">
        <f t="shared" si="103"/>
        <v>2.897160218604053E-3</v>
      </c>
      <c r="D1150" s="1">
        <f t="shared" si="106"/>
        <v>1.8911781296018261E-4</v>
      </c>
      <c r="E1150" s="1">
        <f t="shared" si="107"/>
        <v>8.5287578035145284</v>
      </c>
      <c r="F1150" s="1">
        <v>1147</v>
      </c>
      <c r="H1150" s="1">
        <f t="shared" si="108"/>
        <v>1.375201123327721</v>
      </c>
      <c r="J1150" s="1">
        <f t="shared" si="104"/>
        <v>8.3935373322618836E-6</v>
      </c>
      <c r="K1150" s="1">
        <f t="shared" si="105"/>
        <v>4.4382584595714855E-2</v>
      </c>
    </row>
    <row r="1151" spans="1:11" ht="16" customHeight="1" x14ac:dyDescent="0.35">
      <c r="A1151" s="23">
        <v>40217</v>
      </c>
      <c r="B1151" s="18">
        <v>1056.74</v>
      </c>
      <c r="C1151" s="1">
        <f t="shared" si="103"/>
        <v>-8.8633358031870915E-3</v>
      </c>
      <c r="D1151" s="1">
        <f t="shared" si="106"/>
        <v>1.7416588946633392E-4</v>
      </c>
      <c r="E1151" s="1">
        <f t="shared" si="107"/>
        <v>8.2044454517721164</v>
      </c>
      <c r="F1151" s="1">
        <v>1148</v>
      </c>
      <c r="H1151" s="1">
        <f t="shared" si="108"/>
        <v>1.3197192484249591</v>
      </c>
      <c r="J1151" s="1">
        <f t="shared" si="104"/>
        <v>7.8558721560058166E-5</v>
      </c>
      <c r="K1151" s="1">
        <f t="shared" si="105"/>
        <v>0.45105687342551359</v>
      </c>
    </row>
    <row r="1152" spans="1:11" ht="16" customHeight="1" x14ac:dyDescent="0.35">
      <c r="A1152" s="23">
        <v>40218</v>
      </c>
      <c r="B1152" s="18">
        <v>1070.52</v>
      </c>
      <c r="C1152" s="1">
        <f t="shared" si="103"/>
        <v>1.3040104472244803E-2</v>
      </c>
      <c r="D1152" s="1">
        <f t="shared" si="106"/>
        <v>1.66409105790231E-4</v>
      </c>
      <c r="E1152" s="1">
        <f t="shared" si="107"/>
        <v>7.6792162370213832</v>
      </c>
      <c r="F1152" s="1">
        <v>1149</v>
      </c>
      <c r="H1152" s="1">
        <f t="shared" si="108"/>
        <v>1.2899965340660067</v>
      </c>
      <c r="J1152" s="1">
        <f t="shared" si="104"/>
        <v>1.7004432464705891E-4</v>
      </c>
      <c r="K1152" s="1">
        <f t="shared" si="105"/>
        <v>1.0218450717559311</v>
      </c>
    </row>
    <row r="1153" spans="1:11" ht="16" customHeight="1" x14ac:dyDescent="0.35">
      <c r="A1153" s="23">
        <v>40219</v>
      </c>
      <c r="B1153" s="18">
        <v>1068.1300000000001</v>
      </c>
      <c r="C1153" s="1">
        <f t="shared" si="103"/>
        <v>-2.2325598774426193E-3</v>
      </c>
      <c r="D1153" s="1">
        <f t="shared" si="106"/>
        <v>1.6697868712426675E-4</v>
      </c>
      <c r="E1153" s="1">
        <f t="shared" si="107"/>
        <v>8.6677943170378633</v>
      </c>
      <c r="F1153" s="1">
        <v>1150</v>
      </c>
      <c r="H1153" s="1">
        <f t="shared" si="108"/>
        <v>1.2922023337088768</v>
      </c>
      <c r="J1153" s="1">
        <f t="shared" si="104"/>
        <v>4.9843236063666028E-6</v>
      </c>
      <c r="K1153" s="1">
        <f t="shared" si="105"/>
        <v>2.9850058664416455E-2</v>
      </c>
    </row>
    <row r="1154" spans="1:11" ht="16" customHeight="1" x14ac:dyDescent="0.35">
      <c r="A1154" s="23">
        <v>40220</v>
      </c>
      <c r="B1154" s="18">
        <v>1078.47</v>
      </c>
      <c r="C1154" s="1">
        <f t="shared" si="103"/>
        <v>9.6804696057595212E-3</v>
      </c>
      <c r="D1154" s="1">
        <f t="shared" si="106"/>
        <v>1.5373240660453166E-4</v>
      </c>
      <c r="E1154" s="1">
        <f t="shared" si="107"/>
        <v>8.1707216959162938</v>
      </c>
      <c r="F1154" s="1">
        <v>1151</v>
      </c>
      <c r="H1154" s="1">
        <f t="shared" si="108"/>
        <v>1.2398887313163696</v>
      </c>
      <c r="J1154" s="1">
        <f t="shared" si="104"/>
        <v>9.3711491788033905E-5</v>
      </c>
      <c r="K1154" s="1">
        <f t="shared" si="105"/>
        <v>0.60957539049721421</v>
      </c>
    </row>
    <row r="1155" spans="1:11" ht="16" customHeight="1" x14ac:dyDescent="0.35">
      <c r="A1155" s="23">
        <v>40221</v>
      </c>
      <c r="B1155" s="18">
        <v>1075.51</v>
      </c>
      <c r="C1155" s="1">
        <f t="shared" si="103"/>
        <v>-2.7446289651080107E-3</v>
      </c>
      <c r="D1155" s="1">
        <f t="shared" si="106"/>
        <v>1.4907587558459873E-4</v>
      </c>
      <c r="E1155" s="1">
        <f t="shared" si="107"/>
        <v>8.7605239141590907</v>
      </c>
      <c r="F1155" s="1">
        <v>1152</v>
      </c>
      <c r="H1155" s="1">
        <f t="shared" si="108"/>
        <v>1.2209663205207535</v>
      </c>
      <c r="J1155" s="1">
        <f t="shared" si="104"/>
        <v>7.5329881561098699E-6</v>
      </c>
      <c r="K1155" s="1">
        <f t="shared" si="105"/>
        <v>5.0531235362994677E-2</v>
      </c>
    </row>
    <row r="1156" spans="1:11" ht="16" customHeight="1" x14ac:dyDescent="0.35">
      <c r="A1156" s="23">
        <v>40225</v>
      </c>
      <c r="B1156" s="18">
        <v>1094.8699999999999</v>
      </c>
      <c r="C1156" s="1">
        <f t="shared" ref="C1156:C1219" si="109">(B1156-B1155)/B1155</f>
        <v>1.8000762428987085E-2</v>
      </c>
      <c r="D1156" s="1">
        <f t="shared" si="106"/>
        <v>1.3765130171301847E-4</v>
      </c>
      <c r="E1156" s="1">
        <f t="shared" si="107"/>
        <v>6.5368138669903058</v>
      </c>
      <c r="F1156" s="1">
        <v>1153</v>
      </c>
      <c r="H1156" s="1">
        <f t="shared" si="108"/>
        <v>1.1732489152478194</v>
      </c>
      <c r="J1156" s="1">
        <f t="shared" si="104"/>
        <v>3.2402744802483306E-4</v>
      </c>
      <c r="K1156" s="1">
        <f t="shared" si="105"/>
        <v>2.3539730027426824</v>
      </c>
    </row>
    <row r="1157" spans="1:11" ht="16" customHeight="1" x14ac:dyDescent="0.35">
      <c r="A1157" s="23">
        <v>40226</v>
      </c>
      <c r="B1157" s="18">
        <v>1099.51</v>
      </c>
      <c r="C1157" s="1">
        <f t="shared" si="109"/>
        <v>4.2379460575229025E-3</v>
      </c>
      <c r="D1157" s="1">
        <f t="shared" si="106"/>
        <v>1.5364668131918825E-4</v>
      </c>
      <c r="E1157" s="1">
        <f t="shared" si="107"/>
        <v>8.6639620946424021</v>
      </c>
      <c r="F1157" s="1">
        <v>1154</v>
      </c>
      <c r="H1157" s="1">
        <f t="shared" si="108"/>
        <v>1.239542985616829</v>
      </c>
      <c r="J1157" s="1">
        <f t="shared" ref="J1157:J1220" si="110">C1157*C1157</f>
        <v>1.7960186786473913E-5</v>
      </c>
      <c r="K1157" s="1">
        <f t="shared" ref="K1157:K1220" si="111">J1157/D1157</f>
        <v>0.11689277394259569</v>
      </c>
    </row>
    <row r="1158" spans="1:11" ht="16" customHeight="1" x14ac:dyDescent="0.35">
      <c r="A1158" s="23">
        <v>40227</v>
      </c>
      <c r="B1158" s="18">
        <v>1106.75</v>
      </c>
      <c r="C1158" s="1">
        <f t="shared" si="109"/>
        <v>6.5847513892552216E-3</v>
      </c>
      <c r="D1158" s="1">
        <f t="shared" ref="D1158:D1221" si="112">C$1283+C$1284*D1157+C$1285*C1157*C1157</f>
        <v>1.4268081091781349E-4</v>
      </c>
      <c r="E1158" s="1">
        <f t="shared" ref="E1158:E1221" si="113">-LN(D1158)-C1158*C1158/D1158</f>
        <v>8.5510127621931211</v>
      </c>
      <c r="F1158" s="1">
        <v>1155</v>
      </c>
      <c r="H1158" s="1">
        <f t="shared" si="108"/>
        <v>1.1944907321440945</v>
      </c>
      <c r="J1158" s="1">
        <f t="shared" si="110"/>
        <v>4.3358950858298573E-5</v>
      </c>
      <c r="K1158" s="1">
        <f t="shared" si="111"/>
        <v>0.30388775182441352</v>
      </c>
    </row>
    <row r="1159" spans="1:11" ht="16" customHeight="1" x14ac:dyDescent="0.35">
      <c r="A1159" s="23">
        <v>40228</v>
      </c>
      <c r="B1159" s="18">
        <v>1109.17</v>
      </c>
      <c r="C1159" s="1">
        <f t="shared" si="109"/>
        <v>2.1865823356675609E-3</v>
      </c>
      <c r="D1159" s="1">
        <f t="shared" si="112"/>
        <v>1.3481864314239016E-4</v>
      </c>
      <c r="E1159" s="1">
        <f t="shared" si="113"/>
        <v>8.8761165567212306</v>
      </c>
      <c r="F1159" s="1">
        <v>1156</v>
      </c>
      <c r="H1159" s="1">
        <f t="shared" si="108"/>
        <v>1.1611143059250892</v>
      </c>
      <c r="J1159" s="1">
        <f t="shared" si="110"/>
        <v>4.7811423106534057E-6</v>
      </c>
      <c r="K1159" s="1">
        <f t="shared" si="111"/>
        <v>3.5463510084460283E-2</v>
      </c>
    </row>
    <row r="1160" spans="1:11" ht="16" customHeight="1" x14ac:dyDescent="0.35">
      <c r="A1160" s="23">
        <v>40231</v>
      </c>
      <c r="B1160" s="18">
        <v>1108.01</v>
      </c>
      <c r="C1160" s="1">
        <f t="shared" si="109"/>
        <v>-1.0458270598736729E-3</v>
      </c>
      <c r="D1160" s="1">
        <f t="shared" si="112"/>
        <v>1.2444607864731003E-4</v>
      </c>
      <c r="E1160" s="1">
        <f t="shared" si="113"/>
        <v>8.9828490579623423</v>
      </c>
      <c r="F1160" s="1">
        <v>1157</v>
      </c>
      <c r="H1160" s="1">
        <f t="shared" si="108"/>
        <v>1.1155540266939563</v>
      </c>
      <c r="J1160" s="1">
        <f t="shared" si="110"/>
        <v>1.0937542391640109E-6</v>
      </c>
      <c r="K1160" s="1">
        <f t="shared" si="111"/>
        <v>8.7889811479218757E-3</v>
      </c>
    </row>
    <row r="1161" spans="1:11" ht="16" customHeight="1" x14ac:dyDescent="0.35">
      <c r="A1161" s="23">
        <v>40232</v>
      </c>
      <c r="B1161" s="18">
        <v>1094.5999999999999</v>
      </c>
      <c r="C1161" s="1">
        <f t="shared" si="109"/>
        <v>-1.2102778855786573E-2</v>
      </c>
      <c r="D1161" s="1">
        <f t="shared" si="112"/>
        <v>1.1469833905266051E-4</v>
      </c>
      <c r="E1161" s="1">
        <f t="shared" si="113"/>
        <v>7.7961398258016006</v>
      </c>
      <c r="F1161" s="1">
        <v>1158</v>
      </c>
      <c r="H1161" s="1">
        <f t="shared" si="108"/>
        <v>1.0709731044833035</v>
      </c>
      <c r="J1161" s="1">
        <f t="shared" si="110"/>
        <v>1.4647725603207456E-4</v>
      </c>
      <c r="K1161" s="1">
        <f t="shared" si="111"/>
        <v>1.2770651889285307</v>
      </c>
    </row>
    <row r="1162" spans="1:11" ht="16" customHeight="1" x14ac:dyDescent="0.35">
      <c r="A1162" s="23">
        <v>40233</v>
      </c>
      <c r="B1162" s="18">
        <v>1105.24</v>
      </c>
      <c r="C1162" s="1">
        <f t="shared" si="109"/>
        <v>9.7204458249589808E-3</v>
      </c>
      <c r="D1162" s="1">
        <f t="shared" si="112"/>
        <v>1.1795056647197181E-4</v>
      </c>
      <c r="E1162" s="1">
        <f t="shared" si="113"/>
        <v>8.2441715009794478</v>
      </c>
      <c r="F1162" s="1">
        <v>1159</v>
      </c>
      <c r="H1162" s="1">
        <f t="shared" si="108"/>
        <v>1.0860504890288103</v>
      </c>
      <c r="J1162" s="1">
        <f t="shared" si="110"/>
        <v>9.448706703596248E-5</v>
      </c>
      <c r="K1162" s="1">
        <f t="shared" si="111"/>
        <v>0.80107344849772399</v>
      </c>
    </row>
    <row r="1163" spans="1:11" ht="16" customHeight="1" x14ac:dyDescent="0.35">
      <c r="A1163" s="23">
        <v>40234</v>
      </c>
      <c r="B1163" s="18">
        <v>1102.94</v>
      </c>
      <c r="C1163" s="1">
        <f t="shared" si="109"/>
        <v>-2.0809959827729312E-3</v>
      </c>
      <c r="D1163" s="1">
        <f t="shared" si="112"/>
        <v>1.1657491181988437E-4</v>
      </c>
      <c r="E1163" s="1">
        <f t="shared" si="113"/>
        <v>9.0198283047968228</v>
      </c>
      <c r="F1163" s="1">
        <v>1160</v>
      </c>
      <c r="H1163" s="1">
        <f t="shared" si="108"/>
        <v>1.079698623782972</v>
      </c>
      <c r="J1163" s="1">
        <f t="shared" si="110"/>
        <v>4.3305442803170775E-6</v>
      </c>
      <c r="K1163" s="1">
        <f t="shared" si="111"/>
        <v>3.7148166897248383E-2</v>
      </c>
    </row>
    <row r="1164" spans="1:11" ht="16" customHeight="1" x14ac:dyDescent="0.35">
      <c r="A1164" s="23">
        <v>40235</v>
      </c>
      <c r="B1164" s="18">
        <v>1104.49</v>
      </c>
      <c r="C1164" s="1">
        <f t="shared" si="109"/>
        <v>1.4053348323571132E-3</v>
      </c>
      <c r="D1164" s="1">
        <f t="shared" si="112"/>
        <v>1.0780458287915125E-4</v>
      </c>
      <c r="E1164" s="1">
        <f t="shared" si="113"/>
        <v>9.116870517160784</v>
      </c>
      <c r="F1164" s="1">
        <v>1161</v>
      </c>
      <c r="H1164" s="1">
        <f t="shared" si="108"/>
        <v>1.0382898577909314</v>
      </c>
      <c r="J1164" s="1">
        <f t="shared" si="110"/>
        <v>1.9749659910361955E-6</v>
      </c>
      <c r="K1164" s="1">
        <f t="shared" si="111"/>
        <v>1.8319870438626241E-2</v>
      </c>
    </row>
    <row r="1165" spans="1:11" ht="16" customHeight="1" x14ac:dyDescent="0.35">
      <c r="A1165" s="23">
        <v>40238</v>
      </c>
      <c r="B1165" s="18">
        <v>1115.71</v>
      </c>
      <c r="C1165" s="1">
        <f t="shared" si="109"/>
        <v>1.0158534708326944E-2</v>
      </c>
      <c r="D1165" s="1">
        <f t="shared" si="112"/>
        <v>9.9626126318685327E-5</v>
      </c>
      <c r="E1165" s="1">
        <f t="shared" si="113"/>
        <v>8.178255141739001</v>
      </c>
      <c r="F1165" s="1">
        <v>1162</v>
      </c>
      <c r="H1165" s="1">
        <f t="shared" si="108"/>
        <v>0.99812888105036479</v>
      </c>
      <c r="J1165" s="1">
        <f t="shared" si="110"/>
        <v>1.031958274202832E-4</v>
      </c>
      <c r="K1165" s="1">
        <f t="shared" si="111"/>
        <v>1.0358309735960129</v>
      </c>
    </row>
    <row r="1166" spans="1:11" ht="16" customHeight="1" x14ac:dyDescent="0.35">
      <c r="A1166" s="23">
        <v>40239</v>
      </c>
      <c r="B1166" s="18">
        <v>1118.31</v>
      </c>
      <c r="C1166" s="1">
        <f t="shared" si="109"/>
        <v>2.3303546620536777E-3</v>
      </c>
      <c r="D1166" s="1">
        <f t="shared" si="112"/>
        <v>1.0062377785056422E-4</v>
      </c>
      <c r="E1166" s="1">
        <f t="shared" si="113"/>
        <v>9.1501530853098991</v>
      </c>
      <c r="F1166" s="1">
        <v>1163</v>
      </c>
      <c r="H1166" s="1">
        <f t="shared" si="108"/>
        <v>1.0031140406283037</v>
      </c>
      <c r="J1166" s="1">
        <f t="shared" si="110"/>
        <v>5.43055285095531E-6</v>
      </c>
      <c r="K1166" s="1">
        <f t="shared" si="111"/>
        <v>5.3968882573860344E-2</v>
      </c>
    </row>
    <row r="1167" spans="1:11" ht="16" customHeight="1" x14ac:dyDescent="0.35">
      <c r="A1167" s="23">
        <v>40240</v>
      </c>
      <c r="B1167" s="18">
        <v>1118.79</v>
      </c>
      <c r="C1167" s="1">
        <f t="shared" si="109"/>
        <v>4.2921908951902262E-4</v>
      </c>
      <c r="D1167" s="1">
        <f t="shared" si="112"/>
        <v>9.3378925638859127E-5</v>
      </c>
      <c r="E1167" s="1">
        <f t="shared" si="113"/>
        <v>9.2768719550662304</v>
      </c>
      <c r="F1167" s="1">
        <v>1164</v>
      </c>
      <c r="H1167" s="1">
        <f t="shared" si="108"/>
        <v>0.96632771686865693</v>
      </c>
      <c r="J1167" s="1">
        <f t="shared" si="110"/>
        <v>1.8422902680753876E-7</v>
      </c>
      <c r="K1167" s="1">
        <f t="shared" si="111"/>
        <v>1.9729186810313105E-3</v>
      </c>
    </row>
    <row r="1168" spans="1:11" ht="16" customHeight="1" x14ac:dyDescent="0.35">
      <c r="A1168" s="23">
        <v>40241</v>
      </c>
      <c r="B1168" s="18">
        <v>1122.97</v>
      </c>
      <c r="C1168" s="1">
        <f t="shared" si="109"/>
        <v>3.7361792650989585E-3</v>
      </c>
      <c r="D1168" s="1">
        <f t="shared" si="112"/>
        <v>8.6347765766133994E-5</v>
      </c>
      <c r="E1168" s="1">
        <f t="shared" si="113"/>
        <v>9.1954669829503697</v>
      </c>
      <c r="F1168" s="1">
        <v>1165</v>
      </c>
      <c r="H1168" s="1">
        <f t="shared" si="108"/>
        <v>0.9292349851686279</v>
      </c>
      <c r="J1168" s="1">
        <f t="shared" si="110"/>
        <v>1.3959035500955394E-5</v>
      </c>
      <c r="K1168" s="1">
        <f t="shared" si="111"/>
        <v>0.16166064491769624</v>
      </c>
    </row>
    <row r="1169" spans="1:11" ht="16" customHeight="1" x14ac:dyDescent="0.35">
      <c r="A1169" s="23">
        <v>40242</v>
      </c>
      <c r="B1169" s="18">
        <v>1138.7</v>
      </c>
      <c r="C1169" s="1">
        <f t="shared" si="109"/>
        <v>1.4007497974122209E-2</v>
      </c>
      <c r="D1169" s="1">
        <f t="shared" si="112"/>
        <v>8.1097298852516857E-5</v>
      </c>
      <c r="E1169" s="1">
        <f t="shared" si="113"/>
        <v>7.0004215109588444</v>
      </c>
      <c r="F1169" s="1">
        <v>1166</v>
      </c>
      <c r="H1169" s="1">
        <f t="shared" si="108"/>
        <v>0.900540386948397</v>
      </c>
      <c r="J1169" s="1">
        <f t="shared" si="110"/>
        <v>1.9620999949503779E-4</v>
      </c>
      <c r="K1169" s="1">
        <f t="shared" si="111"/>
        <v>2.4194393928195352</v>
      </c>
    </row>
    <row r="1170" spans="1:11" ht="16" customHeight="1" x14ac:dyDescent="0.35">
      <c r="A1170" s="23">
        <v>40245</v>
      </c>
      <c r="B1170" s="18">
        <v>1138.5</v>
      </c>
      <c r="C1170" s="1">
        <f t="shared" si="109"/>
        <v>-1.7563888644949984E-4</v>
      </c>
      <c r="D1170" s="1">
        <f t="shared" si="112"/>
        <v>9.1517015451681951E-5</v>
      </c>
      <c r="E1170" s="1">
        <f t="shared" si="113"/>
        <v>9.298648556693184</v>
      </c>
      <c r="F1170" s="1">
        <v>1167</v>
      </c>
      <c r="H1170" s="1">
        <f t="shared" si="108"/>
        <v>0.95664526054165955</v>
      </c>
      <c r="J1170" s="1">
        <f t="shared" si="110"/>
        <v>3.0849018433220294E-8</v>
      </c>
      <c r="K1170" s="1">
        <f t="shared" si="111"/>
        <v>3.370850576908027E-4</v>
      </c>
    </row>
    <row r="1171" spans="1:11" ht="16" customHeight="1" x14ac:dyDescent="0.35">
      <c r="A1171" s="23">
        <v>40246</v>
      </c>
      <c r="B1171" s="18">
        <v>1140.45</v>
      </c>
      <c r="C1171" s="1">
        <f t="shared" si="109"/>
        <v>1.7127799736495787E-3</v>
      </c>
      <c r="D1171" s="1">
        <f t="shared" si="112"/>
        <v>8.4640420072141367E-5</v>
      </c>
      <c r="E1171" s="1">
        <f t="shared" si="113"/>
        <v>9.3424388834549301</v>
      </c>
      <c r="F1171" s="1">
        <v>1168</v>
      </c>
      <c r="H1171" s="1">
        <f t="shared" si="108"/>
        <v>0.92000228299793563</v>
      </c>
      <c r="J1171" s="1">
        <f t="shared" si="110"/>
        <v>2.9336152381350515E-6</v>
      </c>
      <c r="K1171" s="1">
        <f t="shared" si="111"/>
        <v>3.4659743366522167E-2</v>
      </c>
    </row>
    <row r="1172" spans="1:11" ht="16" customHeight="1" x14ac:dyDescent="0.35">
      <c r="A1172" s="23">
        <v>40247</v>
      </c>
      <c r="B1172" s="18">
        <v>1145.6099999999999</v>
      </c>
      <c r="C1172" s="1">
        <f t="shared" si="109"/>
        <v>4.5245297908718968E-3</v>
      </c>
      <c r="D1172" s="1">
        <f t="shared" si="112"/>
        <v>7.8623984831469097E-5</v>
      </c>
      <c r="E1172" s="1">
        <f t="shared" si="113"/>
        <v>9.190463208941928</v>
      </c>
      <c r="F1172" s="1">
        <v>1169</v>
      </c>
      <c r="H1172" s="1">
        <f t="shared" si="108"/>
        <v>0.88670166815828821</v>
      </c>
      <c r="J1172" s="1">
        <f t="shared" si="110"/>
        <v>2.047136982848729E-5</v>
      </c>
      <c r="K1172" s="1">
        <f t="shared" si="111"/>
        <v>0.26037054560854139</v>
      </c>
    </row>
    <row r="1173" spans="1:11" ht="16" customHeight="1" x14ac:dyDescent="0.35">
      <c r="A1173" s="23">
        <v>40248</v>
      </c>
      <c r="B1173" s="18">
        <v>1150.24</v>
      </c>
      <c r="C1173" s="1">
        <f t="shared" si="109"/>
        <v>4.0415150007420582E-3</v>
      </c>
      <c r="D1173" s="1">
        <f t="shared" si="112"/>
        <v>7.4610834837658536E-5</v>
      </c>
      <c r="E1173" s="1">
        <f t="shared" si="113"/>
        <v>9.2843042922594545</v>
      </c>
      <c r="F1173" s="1">
        <v>1170</v>
      </c>
      <c r="H1173" s="1">
        <f t="shared" si="108"/>
        <v>0.86377563543815328</v>
      </c>
      <c r="J1173" s="1">
        <f t="shared" si="110"/>
        <v>1.633384350122308E-5</v>
      </c>
      <c r="K1173" s="1">
        <f t="shared" si="111"/>
        <v>0.21892052993057856</v>
      </c>
    </row>
    <row r="1174" spans="1:11" ht="16" customHeight="1" x14ac:dyDescent="0.35">
      <c r="A1174" s="23">
        <v>40249</v>
      </c>
      <c r="B1174" s="18">
        <v>1149.99</v>
      </c>
      <c r="C1174" s="1">
        <f t="shared" si="109"/>
        <v>-2.1734594519404646E-4</v>
      </c>
      <c r="D1174" s="1">
        <f t="shared" si="112"/>
        <v>7.0613364958508669E-5</v>
      </c>
      <c r="E1174" s="1">
        <f t="shared" si="113"/>
        <v>9.5576221413322333</v>
      </c>
      <c r="F1174" s="1">
        <v>1171</v>
      </c>
      <c r="H1174" s="1">
        <f t="shared" si="108"/>
        <v>0.84031758852536631</v>
      </c>
      <c r="J1174" s="1">
        <f t="shared" si="110"/>
        <v>4.7239259892293448E-8</v>
      </c>
      <c r="K1174" s="1">
        <f t="shared" si="111"/>
        <v>6.6898468753118494E-4</v>
      </c>
    </row>
    <row r="1175" spans="1:11" ht="16" customHeight="1" x14ac:dyDescent="0.35">
      <c r="A1175" s="23">
        <v>40252</v>
      </c>
      <c r="B1175" s="18">
        <v>1150.51</v>
      </c>
      <c r="C1175" s="1">
        <f t="shared" si="109"/>
        <v>4.5217784502472354E-4</v>
      </c>
      <c r="D1175" s="1">
        <f t="shared" si="112"/>
        <v>6.5617031211000451E-5</v>
      </c>
      <c r="E1175" s="1">
        <f t="shared" si="113"/>
        <v>9.6285592410650338</v>
      </c>
      <c r="F1175" s="1">
        <v>1172</v>
      </c>
      <c r="H1175" s="1">
        <f t="shared" si="108"/>
        <v>0.81004340137427489</v>
      </c>
      <c r="J1175" s="1">
        <f t="shared" si="110"/>
        <v>2.0446480353120289E-7</v>
      </c>
      <c r="K1175" s="1">
        <f t="shared" si="111"/>
        <v>3.1160325262768844E-3</v>
      </c>
    </row>
    <row r="1176" spans="1:11" ht="16" customHeight="1" x14ac:dyDescent="0.35">
      <c r="A1176" s="23">
        <v>40253</v>
      </c>
      <c r="B1176" s="18">
        <v>1159.46</v>
      </c>
      <c r="C1176" s="1">
        <f t="shared" si="109"/>
        <v>7.7791588078330873E-3</v>
      </c>
      <c r="D1176" s="1">
        <f t="shared" si="112"/>
        <v>6.1082897133904934E-5</v>
      </c>
      <c r="E1176" s="1">
        <f t="shared" si="113"/>
        <v>8.7125706976351882</v>
      </c>
      <c r="F1176" s="1">
        <v>1173</v>
      </c>
      <c r="H1176" s="1">
        <f t="shared" si="108"/>
        <v>0.78155548193269642</v>
      </c>
      <c r="J1176" s="1">
        <f t="shared" si="110"/>
        <v>6.0515311757487101E-5</v>
      </c>
      <c r="K1176" s="1">
        <f t="shared" si="111"/>
        <v>0.99070794931069528</v>
      </c>
    </row>
    <row r="1177" spans="1:11" ht="16" customHeight="1" x14ac:dyDescent="0.35">
      <c r="A1177" s="23">
        <v>40254</v>
      </c>
      <c r="B1177" s="18">
        <v>1166.21</v>
      </c>
      <c r="C1177" s="1">
        <f t="shared" si="109"/>
        <v>5.8216756076104395E-3</v>
      </c>
      <c r="D1177" s="1">
        <f t="shared" si="112"/>
        <v>6.1985742893503519E-5</v>
      </c>
      <c r="E1177" s="1">
        <f t="shared" si="113"/>
        <v>9.1418367618918008</v>
      </c>
      <c r="F1177" s="1">
        <v>1174</v>
      </c>
      <c r="H1177" s="1">
        <f t="shared" si="108"/>
        <v>0.78731024947922224</v>
      </c>
      <c r="J1177" s="1">
        <f t="shared" si="110"/>
        <v>3.3891906880246379E-5</v>
      </c>
      <c r="K1177" s="1">
        <f t="shared" si="111"/>
        <v>0.54676939080129117</v>
      </c>
    </row>
    <row r="1178" spans="1:11" ht="16" customHeight="1" x14ac:dyDescent="0.35">
      <c r="A1178" s="23">
        <v>40255</v>
      </c>
      <c r="B1178" s="18">
        <v>1165.83</v>
      </c>
      <c r="C1178" s="1">
        <f t="shared" si="109"/>
        <v>-3.2584182951621846E-4</v>
      </c>
      <c r="D1178" s="1">
        <f t="shared" si="112"/>
        <v>6.0587261534270621E-5</v>
      </c>
      <c r="E1178" s="1">
        <f t="shared" si="113"/>
        <v>9.7096734963091773</v>
      </c>
      <c r="F1178" s="1">
        <v>1175</v>
      </c>
      <c r="H1178" s="1">
        <f t="shared" si="108"/>
        <v>0.77837819557250332</v>
      </c>
      <c r="J1178" s="1">
        <f t="shared" si="110"/>
        <v>1.0617289786247637E-7</v>
      </c>
      <c r="K1178" s="1">
        <f t="shared" si="111"/>
        <v>1.752396381249558E-3</v>
      </c>
    </row>
    <row r="1179" spans="1:11" ht="16" customHeight="1" x14ac:dyDescent="0.35">
      <c r="A1179" s="23">
        <v>40256</v>
      </c>
      <c r="B1179" s="18">
        <v>1159.9000000000001</v>
      </c>
      <c r="C1179" s="1">
        <f t="shared" si="109"/>
        <v>-5.0865048935092054E-3</v>
      </c>
      <c r="D1179" s="1">
        <f t="shared" si="112"/>
        <v>5.6497024384769633E-5</v>
      </c>
      <c r="E1179" s="1">
        <f t="shared" si="113"/>
        <v>9.3233775480183212</v>
      </c>
      <c r="F1179" s="1">
        <v>1176</v>
      </c>
      <c r="H1179" s="1">
        <f t="shared" si="108"/>
        <v>0.75164502515994636</v>
      </c>
      <c r="J1179" s="1">
        <f t="shared" si="110"/>
        <v>2.5872532031693094E-5</v>
      </c>
      <c r="K1179" s="1">
        <f t="shared" si="111"/>
        <v>0.45794503893673671</v>
      </c>
    </row>
    <row r="1180" spans="1:11" ht="16" customHeight="1" x14ac:dyDescent="0.35">
      <c r="A1180" s="23">
        <v>40259</v>
      </c>
      <c r="B1180" s="18">
        <v>1165.81</v>
      </c>
      <c r="C1180" s="1">
        <f t="shared" si="109"/>
        <v>5.0952668333475769E-3</v>
      </c>
      <c r="D1180" s="1">
        <f t="shared" si="112"/>
        <v>5.4923137817965884E-5</v>
      </c>
      <c r="E1180" s="1">
        <f t="shared" si="113"/>
        <v>9.3368835486419854</v>
      </c>
      <c r="F1180" s="1">
        <v>1177</v>
      </c>
      <c r="H1180" s="1">
        <f t="shared" si="108"/>
        <v>0.74110146281036238</v>
      </c>
      <c r="J1180" s="1">
        <f t="shared" si="110"/>
        <v>2.5961744103011844E-5</v>
      </c>
      <c r="K1180" s="1">
        <f t="shared" si="111"/>
        <v>0.47269229571438487</v>
      </c>
    </row>
    <row r="1181" spans="1:11" ht="16" customHeight="1" x14ac:dyDescent="0.35">
      <c r="A1181" s="23">
        <v>40260</v>
      </c>
      <c r="B1181" s="18">
        <v>1174.17</v>
      </c>
      <c r="C1181" s="1">
        <f t="shared" si="109"/>
        <v>7.1709798337637586E-3</v>
      </c>
      <c r="D1181" s="1">
        <f t="shared" si="112"/>
        <v>5.3498157364521318E-5</v>
      </c>
      <c r="E1181" s="1">
        <f t="shared" si="113"/>
        <v>8.8746535719451511</v>
      </c>
      <c r="F1181" s="1">
        <v>1178</v>
      </c>
      <c r="H1181" s="1">
        <f t="shared" si="108"/>
        <v>0.73142434581111204</v>
      </c>
      <c r="J1181" s="1">
        <f t="shared" si="110"/>
        <v>5.1422951776246504E-5</v>
      </c>
      <c r="K1181" s="1">
        <f t="shared" si="111"/>
        <v>0.96120977449494283</v>
      </c>
    </row>
    <row r="1182" spans="1:11" ht="16" customHeight="1" x14ac:dyDescent="0.35">
      <c r="A1182" s="23">
        <v>40261</v>
      </c>
      <c r="B1182" s="18">
        <v>1167.72</v>
      </c>
      <c r="C1182" s="1">
        <f t="shared" si="109"/>
        <v>-5.4932420347990878E-3</v>
      </c>
      <c r="D1182" s="1">
        <f t="shared" si="112"/>
        <v>5.4324517538176862E-5</v>
      </c>
      <c r="E1182" s="1">
        <f t="shared" si="113"/>
        <v>9.2650636557040897</v>
      </c>
      <c r="F1182" s="1">
        <v>1179</v>
      </c>
      <c r="H1182" s="1">
        <f t="shared" si="108"/>
        <v>0.73705167755169554</v>
      </c>
      <c r="J1182" s="1">
        <f t="shared" si="110"/>
        <v>3.0175708052883623E-5</v>
      </c>
      <c r="K1182" s="1">
        <f t="shared" si="111"/>
        <v>0.55547125718470436</v>
      </c>
    </row>
    <row r="1183" spans="1:11" ht="16" customHeight="1" x14ac:dyDescent="0.35">
      <c r="A1183" s="23">
        <v>40262</v>
      </c>
      <c r="B1183" s="18">
        <v>1165.73</v>
      </c>
      <c r="C1183" s="1">
        <f t="shared" si="109"/>
        <v>-1.7041756585482899E-3</v>
      </c>
      <c r="D1183" s="1">
        <f t="shared" si="112"/>
        <v>5.3304753643349363E-5</v>
      </c>
      <c r="E1183" s="1">
        <f t="shared" si="113"/>
        <v>9.7850018231758042</v>
      </c>
      <c r="F1183" s="1">
        <v>1180</v>
      </c>
      <c r="H1183" s="1">
        <f t="shared" si="108"/>
        <v>0.73010104535844467</v>
      </c>
      <c r="J1183" s="1">
        <f t="shared" si="110"/>
        <v>2.9042146751884979E-6</v>
      </c>
      <c r="K1183" s="1">
        <f t="shared" si="111"/>
        <v>5.4483221039158598E-2</v>
      </c>
    </row>
    <row r="1184" spans="1:11" ht="16" customHeight="1" x14ac:dyDescent="0.35">
      <c r="A1184" s="23">
        <v>40263</v>
      </c>
      <c r="B1184" s="18">
        <v>1166.5899999999999</v>
      </c>
      <c r="C1184" s="1">
        <f t="shared" si="109"/>
        <v>7.3773515307995843E-4</v>
      </c>
      <c r="D1184" s="1">
        <f t="shared" si="112"/>
        <v>5.0102428330594262E-5</v>
      </c>
      <c r="E1184" s="1">
        <f t="shared" si="113"/>
        <v>9.8905782714434718</v>
      </c>
      <c r="F1184" s="1">
        <v>1181</v>
      </c>
      <c r="H1184" s="1">
        <f t="shared" si="108"/>
        <v>0.70783068830472629</v>
      </c>
      <c r="J1184" s="1">
        <f t="shared" si="110"/>
        <v>5.4425315608990972E-7</v>
      </c>
      <c r="K1184" s="1">
        <f t="shared" si="111"/>
        <v>1.0862809932060121E-2</v>
      </c>
    </row>
    <row r="1185" spans="1:11" ht="16" customHeight="1" x14ac:dyDescent="0.35">
      <c r="A1185" s="23">
        <v>40266</v>
      </c>
      <c r="B1185" s="18">
        <v>1173.22</v>
      </c>
      <c r="C1185" s="1">
        <f t="shared" si="109"/>
        <v>5.6832306122974732E-3</v>
      </c>
      <c r="D1185" s="1">
        <f t="shared" si="112"/>
        <v>4.6991137805401731E-5</v>
      </c>
      <c r="E1185" s="1">
        <f t="shared" si="113"/>
        <v>9.2782068169999459</v>
      </c>
      <c r="F1185" s="1">
        <v>1182</v>
      </c>
      <c r="H1185" s="1">
        <f t="shared" si="108"/>
        <v>0.68550082279601776</v>
      </c>
      <c r="J1185" s="1">
        <f t="shared" si="110"/>
        <v>3.229911019255511E-5</v>
      </c>
      <c r="K1185" s="1">
        <f t="shared" si="111"/>
        <v>0.68734471436531719</v>
      </c>
    </row>
    <row r="1186" spans="1:11" ht="16" customHeight="1" x14ac:dyDescent="0.35">
      <c r="A1186" s="23">
        <v>40267</v>
      </c>
      <c r="B1186" s="18">
        <v>1173.27</v>
      </c>
      <c r="C1186" s="1">
        <f t="shared" si="109"/>
        <v>4.2617752851088906E-5</v>
      </c>
      <c r="D1186" s="1">
        <f t="shared" si="112"/>
        <v>4.6807598814211041E-5</v>
      </c>
      <c r="E1186" s="1">
        <f t="shared" si="113"/>
        <v>9.9694261974471257</v>
      </c>
      <c r="F1186" s="1">
        <v>1183</v>
      </c>
      <c r="H1186" s="1">
        <f t="shared" si="108"/>
        <v>0.68416079114643102</v>
      </c>
      <c r="J1186" s="1">
        <f t="shared" si="110"/>
        <v>1.8162728580764966E-9</v>
      </c>
      <c r="K1186" s="1">
        <f t="shared" si="111"/>
        <v>3.8802948753805044E-5</v>
      </c>
    </row>
    <row r="1187" spans="1:11" ht="16" customHeight="1" x14ac:dyDescent="0.35">
      <c r="A1187" s="23">
        <v>40268</v>
      </c>
      <c r="B1187" s="18">
        <v>1169.43</v>
      </c>
      <c r="C1187" s="1">
        <f t="shared" si="109"/>
        <v>-3.2729039351555209E-3</v>
      </c>
      <c r="D1187" s="1">
        <f t="shared" si="112"/>
        <v>4.3947224503909344E-5</v>
      </c>
      <c r="E1187" s="1">
        <f t="shared" si="113"/>
        <v>9.7887764526657612</v>
      </c>
      <c r="F1187" s="1">
        <v>1184</v>
      </c>
      <c r="H1187" s="1">
        <f t="shared" si="108"/>
        <v>0.6629270284421156</v>
      </c>
      <c r="J1187" s="1">
        <f t="shared" si="110"/>
        <v>1.0711900168756495E-5</v>
      </c>
      <c r="K1187" s="1">
        <f t="shared" si="111"/>
        <v>0.24374463438080404</v>
      </c>
    </row>
    <row r="1188" spans="1:11" ht="16" customHeight="1" x14ac:dyDescent="0.35">
      <c r="A1188" s="23">
        <v>40269</v>
      </c>
      <c r="B1188" s="18">
        <v>1178.0999999999999</v>
      </c>
      <c r="C1188" s="1">
        <f t="shared" si="109"/>
        <v>7.4138682948101595E-3</v>
      </c>
      <c r="D1188" s="1">
        <f t="shared" si="112"/>
        <v>4.2237085023910576E-5</v>
      </c>
      <c r="E1188" s="1">
        <f t="shared" si="113"/>
        <v>8.770856899747244</v>
      </c>
      <c r="F1188" s="1">
        <v>1185</v>
      </c>
      <c r="H1188" s="1">
        <f t="shared" si="108"/>
        <v>0.64990064643690404</v>
      </c>
      <c r="J1188" s="1">
        <f t="shared" si="110"/>
        <v>5.4965443092791299E-5</v>
      </c>
      <c r="K1188" s="1">
        <f t="shared" si="111"/>
        <v>1.3013550310509154</v>
      </c>
    </row>
    <row r="1189" spans="1:11" ht="16" customHeight="1" x14ac:dyDescent="0.35">
      <c r="A1189" s="23">
        <v>40273</v>
      </c>
      <c r="B1189" s="18">
        <v>1187.44</v>
      </c>
      <c r="C1189" s="1">
        <f t="shared" si="109"/>
        <v>7.9280196927256994E-3</v>
      </c>
      <c r="D1189" s="1">
        <f t="shared" si="112"/>
        <v>4.4371045682851632E-5</v>
      </c>
      <c r="E1189" s="1">
        <f t="shared" si="113"/>
        <v>8.6063803785548956</v>
      </c>
      <c r="F1189" s="1">
        <v>1186</v>
      </c>
      <c r="H1189" s="1">
        <f t="shared" si="108"/>
        <v>0.66611594848683531</v>
      </c>
      <c r="J1189" s="1">
        <f t="shared" si="110"/>
        <v>6.2853496248246491E-5</v>
      </c>
      <c r="K1189" s="1">
        <f t="shared" si="111"/>
        <v>1.4165430469568108</v>
      </c>
    </row>
    <row r="1190" spans="1:11" ht="16" customHeight="1" x14ac:dyDescent="0.35">
      <c r="A1190" s="23">
        <v>40274</v>
      </c>
      <c r="B1190" s="18">
        <v>1189.44</v>
      </c>
      <c r="C1190" s="1">
        <f t="shared" si="109"/>
        <v>1.6842956275685507E-3</v>
      </c>
      <c r="D1190" s="1">
        <f t="shared" si="112"/>
        <v>4.6970998010756203E-5</v>
      </c>
      <c r="E1190" s="1">
        <f t="shared" si="113"/>
        <v>9.9055843941500683</v>
      </c>
      <c r="F1190" s="1">
        <v>1187</v>
      </c>
      <c r="H1190" s="1">
        <f t="shared" si="108"/>
        <v>0.68535390865417989</v>
      </c>
      <c r="J1190" s="1">
        <f t="shared" si="110"/>
        <v>2.8368517610465378E-6</v>
      </c>
      <c r="K1190" s="1">
        <f t="shared" si="111"/>
        <v>6.0395816167178484E-2</v>
      </c>
    </row>
    <row r="1191" spans="1:11" ht="16" customHeight="1" x14ac:dyDescent="0.35">
      <c r="A1191" s="23">
        <v>40275</v>
      </c>
      <c r="B1191" s="18">
        <v>1182.45</v>
      </c>
      <c r="C1191" s="1">
        <f t="shared" si="109"/>
        <v>-5.8767150928167953E-3</v>
      </c>
      <c r="D1191" s="1">
        <f t="shared" si="112"/>
        <v>4.4332355771063219E-5</v>
      </c>
      <c r="E1191" s="1">
        <f t="shared" si="113"/>
        <v>9.2447760285745719</v>
      </c>
      <c r="F1191" s="1">
        <v>1188</v>
      </c>
      <c r="H1191" s="1">
        <f t="shared" si="108"/>
        <v>0.66582547090857991</v>
      </c>
      <c r="J1191" s="1">
        <f t="shared" si="110"/>
        <v>3.4535780282140713E-5</v>
      </c>
      <c r="K1191" s="1">
        <f t="shared" si="111"/>
        <v>0.77901974035593746</v>
      </c>
    </row>
    <row r="1192" spans="1:11" ht="16" customHeight="1" x14ac:dyDescent="0.35">
      <c r="A1192" s="23">
        <v>40276</v>
      </c>
      <c r="B1192" s="18">
        <v>1186.44</v>
      </c>
      <c r="C1192" s="1">
        <f t="shared" si="109"/>
        <v>3.3743498668019865E-3</v>
      </c>
      <c r="D1192" s="1">
        <f t="shared" si="112"/>
        <v>4.4574317763426565E-5</v>
      </c>
      <c r="E1192" s="1">
        <f t="shared" si="113"/>
        <v>9.7629088119390222</v>
      </c>
      <c r="F1192" s="1">
        <v>1189</v>
      </c>
      <c r="H1192" s="1">
        <f t="shared" ref="H1192:H1255" si="114">SQRT(D1192)*100</f>
        <v>0.66764000601691442</v>
      </c>
      <c r="J1192" s="1">
        <f t="shared" si="110"/>
        <v>1.1386237023586584E-5</v>
      </c>
      <c r="K1192" s="1">
        <f t="shared" si="111"/>
        <v>0.25544388775657367</v>
      </c>
    </row>
    <row r="1193" spans="1:11" ht="16" customHeight="1" x14ac:dyDescent="0.35">
      <c r="A1193" s="23">
        <v>40277</v>
      </c>
      <c r="B1193" s="18">
        <v>1194.3699999999999</v>
      </c>
      <c r="C1193" s="1">
        <f t="shared" si="109"/>
        <v>6.6838609622061262E-3</v>
      </c>
      <c r="D1193" s="1">
        <f t="shared" si="112"/>
        <v>4.2864047126391854E-5</v>
      </c>
      <c r="E1193" s="1">
        <f t="shared" si="113"/>
        <v>9.0152517760469664</v>
      </c>
      <c r="F1193" s="1">
        <v>1190</v>
      </c>
      <c r="H1193" s="1">
        <f t="shared" si="114"/>
        <v>0.65470640081178255</v>
      </c>
      <c r="J1193" s="1">
        <f t="shared" si="110"/>
        <v>4.4673997362103005E-5</v>
      </c>
      <c r="K1193" s="1">
        <f t="shared" si="111"/>
        <v>1.0422253696757613</v>
      </c>
    </row>
    <row r="1194" spans="1:11" ht="16" customHeight="1" x14ac:dyDescent="0.35">
      <c r="A1194" s="23">
        <v>40280</v>
      </c>
      <c r="B1194" s="18">
        <v>1196.48</v>
      </c>
      <c r="C1194" s="1">
        <f t="shared" si="109"/>
        <v>1.7666217336337379E-3</v>
      </c>
      <c r="D1194" s="1">
        <f t="shared" si="112"/>
        <v>4.4083431055615225E-5</v>
      </c>
      <c r="E1194" s="1">
        <f t="shared" si="113"/>
        <v>9.9586300654170206</v>
      </c>
      <c r="F1194" s="1">
        <v>1191</v>
      </c>
      <c r="H1194" s="1">
        <f t="shared" si="114"/>
        <v>0.66395354548051944</v>
      </c>
      <c r="J1194" s="1">
        <f t="shared" si="110"/>
        <v>3.1209523497470734E-6</v>
      </c>
      <c r="K1194" s="1">
        <f t="shared" si="111"/>
        <v>7.0796493716873132E-2</v>
      </c>
    </row>
    <row r="1195" spans="1:11" ht="16" customHeight="1" x14ac:dyDescent="0.35">
      <c r="A1195" s="23">
        <v>40281</v>
      </c>
      <c r="B1195" s="18">
        <v>1197.3</v>
      </c>
      <c r="C1195" s="1">
        <f t="shared" si="109"/>
        <v>6.8534367477929954E-4</v>
      </c>
      <c r="D1195" s="1">
        <f t="shared" si="112"/>
        <v>4.1728025340128397E-5</v>
      </c>
      <c r="E1195" s="1">
        <f t="shared" si="113"/>
        <v>10.073081457394151</v>
      </c>
      <c r="F1195" s="1">
        <v>1192</v>
      </c>
      <c r="H1195" s="1">
        <f t="shared" si="114"/>
        <v>0.64597233176141833</v>
      </c>
      <c r="J1195" s="1">
        <f t="shared" si="110"/>
        <v>4.696959525599943E-7</v>
      </c>
      <c r="K1195" s="1">
        <f t="shared" si="111"/>
        <v>1.1256126996939488E-2</v>
      </c>
    </row>
    <row r="1196" spans="1:11" ht="16" customHeight="1" x14ac:dyDescent="0.35">
      <c r="A1196" s="23">
        <v>40282</v>
      </c>
      <c r="B1196" s="18">
        <v>1210.6500000000001</v>
      </c>
      <c r="C1196" s="1">
        <f t="shared" si="109"/>
        <v>1.1150087697319082E-2</v>
      </c>
      <c r="D1196" s="1">
        <f t="shared" si="112"/>
        <v>3.9363238620664646E-5</v>
      </c>
      <c r="E1196" s="1">
        <f t="shared" si="113"/>
        <v>6.9842882978099254</v>
      </c>
      <c r="F1196" s="1">
        <v>1193</v>
      </c>
      <c r="H1196" s="1">
        <f t="shared" si="114"/>
        <v>0.62740129598738192</v>
      </c>
      <c r="J1196" s="1">
        <f t="shared" si="110"/>
        <v>1.2432445565790636E-4</v>
      </c>
      <c r="K1196" s="1">
        <f t="shared" si="111"/>
        <v>3.158389909326194</v>
      </c>
    </row>
    <row r="1197" spans="1:11" ht="16" customHeight="1" x14ac:dyDescent="0.35">
      <c r="A1197" s="23">
        <v>40283</v>
      </c>
      <c r="B1197" s="18">
        <v>1211.67</v>
      </c>
      <c r="C1197" s="1">
        <f t="shared" si="109"/>
        <v>8.4252261182008153E-4</v>
      </c>
      <c r="D1197" s="1">
        <f t="shared" si="112"/>
        <v>4.7539490179221831E-5</v>
      </c>
      <c r="E1197" s="1">
        <f t="shared" si="113"/>
        <v>9.9390181423007178</v>
      </c>
      <c r="F1197" s="1">
        <v>1194</v>
      </c>
      <c r="H1197" s="1">
        <f t="shared" si="114"/>
        <v>0.68948886995528669</v>
      </c>
      <c r="J1197" s="1">
        <f t="shared" si="110"/>
        <v>7.0984435142813176E-7</v>
      </c>
      <c r="K1197" s="1">
        <f t="shared" si="111"/>
        <v>1.4931677827255806E-2</v>
      </c>
    </row>
    <row r="1198" spans="1:11" ht="16" customHeight="1" x14ac:dyDescent="0.35">
      <c r="A1198" s="23">
        <v>40284</v>
      </c>
      <c r="B1198" s="18">
        <v>1192.1300000000001</v>
      </c>
      <c r="C1198" s="1">
        <f t="shared" si="109"/>
        <v>-1.6126503090775509E-2</v>
      </c>
      <c r="D1198" s="1">
        <f t="shared" si="112"/>
        <v>4.4672374658505156E-5</v>
      </c>
      <c r="E1198" s="1">
        <f t="shared" si="113"/>
        <v>4.1945685691902925</v>
      </c>
      <c r="F1198" s="1">
        <v>1195</v>
      </c>
      <c r="H1198" s="1">
        <f t="shared" si="114"/>
        <v>0.66837395714154779</v>
      </c>
      <c r="J1198" s="1">
        <f t="shared" si="110"/>
        <v>2.6006410193679202E-4</v>
      </c>
      <c r="K1198" s="1">
        <f t="shared" si="111"/>
        <v>5.8215866947936812</v>
      </c>
    </row>
    <row r="1199" spans="1:11" ht="16" customHeight="1" x14ac:dyDescent="0.35">
      <c r="A1199" s="23">
        <v>40287</v>
      </c>
      <c r="B1199" s="18">
        <v>1197.52</v>
      </c>
      <c r="C1199" s="1">
        <f t="shared" si="109"/>
        <v>4.5213189836677816E-3</v>
      </c>
      <c r="D1199" s="1">
        <f t="shared" si="112"/>
        <v>6.369100807245248E-5</v>
      </c>
      <c r="E1199" s="1">
        <f t="shared" si="113"/>
        <v>9.3405062332626621</v>
      </c>
      <c r="F1199" s="1">
        <v>1196</v>
      </c>
      <c r="H1199" s="1">
        <f t="shared" si="114"/>
        <v>0.79806646385155466</v>
      </c>
      <c r="J1199" s="1">
        <f t="shared" si="110"/>
        <v>2.0442325352074663E-5</v>
      </c>
      <c r="K1199" s="1">
        <f t="shared" si="111"/>
        <v>0.32096093264562947</v>
      </c>
    </row>
    <row r="1200" spans="1:11" ht="16" customHeight="1" x14ac:dyDescent="0.35">
      <c r="A1200" s="23">
        <v>40288</v>
      </c>
      <c r="B1200" s="18">
        <v>1207.17</v>
      </c>
      <c r="C1200" s="1">
        <f t="shared" si="109"/>
        <v>8.0583205290935354E-3</v>
      </c>
      <c r="D1200" s="1">
        <f t="shared" si="112"/>
        <v>6.1017665328354302E-5</v>
      </c>
      <c r="E1200" s="1">
        <f t="shared" si="113"/>
        <v>8.6401220604289684</v>
      </c>
      <c r="F1200" s="1">
        <v>1197</v>
      </c>
      <c r="H1200" s="1">
        <f t="shared" si="114"/>
        <v>0.78113805008048542</v>
      </c>
      <c r="J1200" s="1">
        <f t="shared" si="110"/>
        <v>6.4936529749610311E-5</v>
      </c>
      <c r="K1200" s="1">
        <f t="shared" si="111"/>
        <v>1.0642250797398987</v>
      </c>
    </row>
    <row r="1201" spans="1:11" ht="16" customHeight="1" x14ac:dyDescent="0.35">
      <c r="A1201" s="23">
        <v>40289</v>
      </c>
      <c r="B1201" s="18">
        <v>1205.94</v>
      </c>
      <c r="C1201" s="1">
        <f t="shared" si="109"/>
        <v>-1.0189120007952635E-3</v>
      </c>
      <c r="D1201" s="1">
        <f t="shared" si="112"/>
        <v>6.2295068090896012E-5</v>
      </c>
      <c r="E1201" s="1">
        <f t="shared" si="113"/>
        <v>9.6669627476761484</v>
      </c>
      <c r="F1201" s="1">
        <v>1198</v>
      </c>
      <c r="H1201" s="1">
        <f t="shared" si="114"/>
        <v>0.78927224764903536</v>
      </c>
      <c r="J1201" s="1">
        <f t="shared" si="110"/>
        <v>1.038181665364607E-6</v>
      </c>
      <c r="K1201" s="1">
        <f t="shared" si="111"/>
        <v>1.6665551498391089E-2</v>
      </c>
    </row>
    <row r="1202" spans="1:11" ht="16" customHeight="1" x14ac:dyDescent="0.35">
      <c r="A1202" s="23">
        <v>40290</v>
      </c>
      <c r="B1202" s="18">
        <v>1208.67</v>
      </c>
      <c r="C1202" s="1">
        <f t="shared" si="109"/>
        <v>2.2637942186178569E-3</v>
      </c>
      <c r="D1202" s="1">
        <f t="shared" si="112"/>
        <v>5.8129049159018773E-5</v>
      </c>
      <c r="E1202" s="1">
        <f t="shared" si="113"/>
        <v>9.6646831878046768</v>
      </c>
      <c r="F1202" s="1">
        <v>1199</v>
      </c>
      <c r="H1202" s="1">
        <f t="shared" si="114"/>
        <v>0.76242408906735615</v>
      </c>
      <c r="J1202" s="1">
        <f t="shared" si="110"/>
        <v>5.1247642642476331E-6</v>
      </c>
      <c r="K1202" s="1">
        <f t="shared" si="111"/>
        <v>8.8161845727568064E-2</v>
      </c>
    </row>
    <row r="1203" spans="1:11" ht="16" customHeight="1" x14ac:dyDescent="0.35">
      <c r="A1203" s="23">
        <v>40291</v>
      </c>
      <c r="B1203" s="18">
        <v>1217.28</v>
      </c>
      <c r="C1203" s="1">
        <f t="shared" si="109"/>
        <v>7.1235324778474683E-3</v>
      </c>
      <c r="D1203" s="1">
        <f t="shared" si="112"/>
        <v>5.4678274755053596E-5</v>
      </c>
      <c r="E1203" s="1">
        <f t="shared" si="113"/>
        <v>8.885984184340785</v>
      </c>
      <c r="F1203" s="1">
        <v>1200</v>
      </c>
      <c r="H1203" s="1">
        <f t="shared" si="114"/>
        <v>0.73944759621661893</v>
      </c>
      <c r="J1203" s="1">
        <f t="shared" si="110"/>
        <v>5.0744714962947692E-5</v>
      </c>
      <c r="K1203" s="1">
        <f t="shared" si="111"/>
        <v>0.92805991392875198</v>
      </c>
    </row>
    <row r="1204" spans="1:11" ht="16" customHeight="1" x14ac:dyDescent="0.35">
      <c r="A1204" s="23">
        <v>40294</v>
      </c>
      <c r="B1204" s="18">
        <v>1212.05</v>
      </c>
      <c r="C1204" s="1">
        <f t="shared" si="109"/>
        <v>-4.2964642481598467E-3</v>
      </c>
      <c r="D1204" s="1">
        <f t="shared" si="112"/>
        <v>5.5342002308388093E-5</v>
      </c>
      <c r="E1204" s="1">
        <f t="shared" si="113"/>
        <v>9.4684233398797701</v>
      </c>
      <c r="F1204" s="1">
        <v>1201</v>
      </c>
      <c r="H1204" s="1">
        <f t="shared" si="114"/>
        <v>0.74392205444110937</v>
      </c>
      <c r="J1204" s="1">
        <f t="shared" si="110"/>
        <v>1.8459605035715756E-5</v>
      </c>
      <c r="K1204" s="1">
        <f t="shared" si="111"/>
        <v>0.33355506244337435</v>
      </c>
    </row>
    <row r="1205" spans="1:11" ht="16" customHeight="1" x14ac:dyDescent="0.35">
      <c r="A1205" s="23">
        <v>40295</v>
      </c>
      <c r="B1205" s="18">
        <v>1183.71</v>
      </c>
      <c r="C1205" s="1">
        <f t="shared" si="109"/>
        <v>-2.3381873685078932E-2</v>
      </c>
      <c r="D1205" s="1">
        <f t="shared" si="112"/>
        <v>5.3253755243534012E-5</v>
      </c>
      <c r="E1205" s="1">
        <f t="shared" si="113"/>
        <v>-0.42572612312797808</v>
      </c>
      <c r="F1205" s="1">
        <v>1202</v>
      </c>
      <c r="H1205" s="1">
        <f t="shared" si="114"/>
        <v>0.72975170601742356</v>
      </c>
      <c r="J1205" s="1">
        <f t="shared" si="110"/>
        <v>5.4671201702498665E-4</v>
      </c>
      <c r="K1205" s="1">
        <f t="shared" si="111"/>
        <v>10.266168357983874</v>
      </c>
    </row>
    <row r="1206" spans="1:11" ht="16" customHeight="1" x14ac:dyDescent="0.35">
      <c r="A1206" s="23">
        <v>40296</v>
      </c>
      <c r="B1206" s="18">
        <v>1191.3599999999999</v>
      </c>
      <c r="C1206" s="1">
        <f t="shared" si="109"/>
        <v>6.4627315812148785E-3</v>
      </c>
      <c r="D1206" s="1">
        <f t="shared" si="112"/>
        <v>9.5405175593605044E-5</v>
      </c>
      <c r="E1206" s="1">
        <f t="shared" si="113"/>
        <v>8.8195933091766552</v>
      </c>
      <c r="F1206" s="1">
        <v>1203</v>
      </c>
      <c r="H1206" s="1">
        <f t="shared" si="114"/>
        <v>0.97675572992230275</v>
      </c>
      <c r="J1206" s="1">
        <f t="shared" si="110"/>
        <v>4.1766899490832166E-5</v>
      </c>
      <c r="K1206" s="1">
        <f t="shared" si="111"/>
        <v>0.43778442029964437</v>
      </c>
    </row>
    <row r="1207" spans="1:11" ht="16" customHeight="1" x14ac:dyDescent="0.35">
      <c r="A1207" s="23">
        <v>40297</v>
      </c>
      <c r="B1207" s="18">
        <v>1206.78</v>
      </c>
      <c r="C1207" s="1">
        <f t="shared" si="109"/>
        <v>1.2943190975020207E-2</v>
      </c>
      <c r="D1207" s="1">
        <f t="shared" si="112"/>
        <v>9.1659546714245759E-5</v>
      </c>
      <c r="E1207" s="1">
        <f t="shared" si="113"/>
        <v>7.469728997762461</v>
      </c>
      <c r="F1207" s="1">
        <v>1204</v>
      </c>
      <c r="H1207" s="1">
        <f t="shared" si="114"/>
        <v>0.95738992429545522</v>
      </c>
      <c r="J1207" s="1">
        <f t="shared" si="110"/>
        <v>1.6752619261584453E-4</v>
      </c>
      <c r="K1207" s="1">
        <f t="shared" si="111"/>
        <v>1.8277004264282224</v>
      </c>
    </row>
    <row r="1208" spans="1:11" ht="16" customHeight="1" x14ac:dyDescent="0.35">
      <c r="A1208" s="23">
        <v>40298</v>
      </c>
      <c r="B1208" s="18">
        <v>1186.69</v>
      </c>
      <c r="C1208" s="1">
        <f t="shared" si="109"/>
        <v>-1.66476076832562E-2</v>
      </c>
      <c r="D1208" s="1">
        <f t="shared" si="112"/>
        <v>9.8737893787574998E-5</v>
      </c>
      <c r="E1208" s="1">
        <f t="shared" si="113"/>
        <v>6.4161878631397684</v>
      </c>
      <c r="F1208" s="1">
        <v>1205</v>
      </c>
      <c r="H1208" s="1">
        <f t="shared" si="114"/>
        <v>0.99366943088521653</v>
      </c>
      <c r="J1208" s="1">
        <f t="shared" si="110"/>
        <v>2.7714284157561087E-4</v>
      </c>
      <c r="K1208" s="1">
        <f t="shared" si="111"/>
        <v>2.8068538931148037</v>
      </c>
    </row>
    <row r="1209" spans="1:11" ht="16" customHeight="1" x14ac:dyDescent="0.35">
      <c r="A1209" s="23">
        <v>40301</v>
      </c>
      <c r="B1209" s="18">
        <v>1202.26</v>
      </c>
      <c r="C1209" s="1">
        <f t="shared" si="109"/>
        <v>1.3120528528933365E-2</v>
      </c>
      <c r="D1209" s="1">
        <f t="shared" si="112"/>
        <v>1.1432115352320723E-4</v>
      </c>
      <c r="E1209" s="1">
        <f t="shared" si="113"/>
        <v>7.5706685293669462</v>
      </c>
      <c r="F1209" s="1">
        <v>1206</v>
      </c>
      <c r="H1209" s="1">
        <f t="shared" si="114"/>
        <v>1.069210706657987</v>
      </c>
      <c r="J1209" s="1">
        <f t="shared" si="110"/>
        <v>1.7214826887855433E-4</v>
      </c>
      <c r="K1209" s="1">
        <f t="shared" si="111"/>
        <v>1.5058304047256501</v>
      </c>
    </row>
    <row r="1210" spans="1:11" ht="16" customHeight="1" x14ac:dyDescent="0.35">
      <c r="A1210" s="23">
        <v>40302</v>
      </c>
      <c r="B1210" s="18">
        <v>1173.5999999999999</v>
      </c>
      <c r="C1210" s="1">
        <f t="shared" si="109"/>
        <v>-2.3838437609169465E-2</v>
      </c>
      <c r="D1210" s="1">
        <f t="shared" si="112"/>
        <v>1.1974803806732453E-4</v>
      </c>
      <c r="E1210" s="1">
        <f t="shared" si="113"/>
        <v>4.2845639779544635</v>
      </c>
      <c r="F1210" s="1">
        <v>1207</v>
      </c>
      <c r="H1210" s="1">
        <f t="shared" si="114"/>
        <v>1.0942944670760451</v>
      </c>
      <c r="J1210" s="1">
        <f t="shared" si="110"/>
        <v>5.6827110764626524E-4</v>
      </c>
      <c r="K1210" s="1">
        <f t="shared" si="111"/>
        <v>4.7455567274244013</v>
      </c>
    </row>
    <row r="1211" spans="1:11" ht="16" customHeight="1" x14ac:dyDescent="0.35">
      <c r="A1211" s="23">
        <v>40303</v>
      </c>
      <c r="B1211" s="18">
        <v>1165.8699999999999</v>
      </c>
      <c r="C1211" s="1">
        <f t="shared" si="109"/>
        <v>-6.5865712338105138E-3</v>
      </c>
      <c r="D1211" s="1">
        <f t="shared" si="112"/>
        <v>1.5772056798320959E-4</v>
      </c>
      <c r="E1211" s="1">
        <f t="shared" si="113"/>
        <v>8.4796237381147463</v>
      </c>
      <c r="F1211" s="1">
        <v>1208</v>
      </c>
      <c r="H1211" s="1">
        <f t="shared" si="114"/>
        <v>1.2558684962336208</v>
      </c>
      <c r="J1211" s="1">
        <f t="shared" si="110"/>
        <v>4.3382920618060151E-5</v>
      </c>
      <c r="K1211" s="1">
        <f t="shared" si="111"/>
        <v>0.27506190963424981</v>
      </c>
    </row>
    <row r="1212" spans="1:11" ht="16" customHeight="1" x14ac:dyDescent="0.35">
      <c r="A1212" s="23">
        <v>40304</v>
      </c>
      <c r="B1212" s="18">
        <v>1128.1500000000001</v>
      </c>
      <c r="C1212" s="1">
        <f t="shared" si="109"/>
        <v>-3.2353521404616128E-2</v>
      </c>
      <c r="D1212" s="1">
        <f t="shared" si="112"/>
        <v>1.4850857197226439E-4</v>
      </c>
      <c r="E1212" s="1">
        <f t="shared" si="113"/>
        <v>1.7664508511116512</v>
      </c>
      <c r="F1212" s="1">
        <v>1209</v>
      </c>
      <c r="H1212" s="1">
        <f t="shared" si="114"/>
        <v>1.2186409314160771</v>
      </c>
      <c r="J1212" s="1">
        <f t="shared" si="110"/>
        <v>1.046750347278954E-3</v>
      </c>
      <c r="K1212" s="1">
        <f t="shared" si="111"/>
        <v>7.0484170265568657</v>
      </c>
    </row>
    <row r="1213" spans="1:11" ht="16" customHeight="1" x14ac:dyDescent="0.35">
      <c r="A1213" s="23">
        <v>40305</v>
      </c>
      <c r="B1213" s="18">
        <v>1110.8800000000001</v>
      </c>
      <c r="C1213" s="1">
        <f t="shared" si="109"/>
        <v>-1.5308248016664434E-2</v>
      </c>
      <c r="D1213" s="1">
        <f t="shared" si="112"/>
        <v>2.2379729157784181E-4</v>
      </c>
      <c r="E1213" s="1">
        <f t="shared" si="113"/>
        <v>7.3576505907629208</v>
      </c>
      <c r="F1213" s="1">
        <v>1210</v>
      </c>
      <c r="H1213" s="1">
        <f t="shared" si="114"/>
        <v>1.4959856001240179</v>
      </c>
      <c r="J1213" s="1">
        <f t="shared" si="110"/>
        <v>2.3434245733971058E-4</v>
      </c>
      <c r="K1213" s="1">
        <f t="shared" si="111"/>
        <v>1.0471192733724435</v>
      </c>
    </row>
    <row r="1214" spans="1:11" ht="16" customHeight="1" x14ac:dyDescent="0.35">
      <c r="A1214" s="23">
        <v>40308</v>
      </c>
      <c r="B1214" s="18">
        <v>1159.73</v>
      </c>
      <c r="C1214" s="1">
        <f t="shared" si="109"/>
        <v>4.3974146622497393E-2</v>
      </c>
      <c r="D1214" s="1">
        <f t="shared" si="112"/>
        <v>2.2457056062376887E-4</v>
      </c>
      <c r="E1214" s="1">
        <f t="shared" si="113"/>
        <v>-0.20944995711460201</v>
      </c>
      <c r="F1214" s="1">
        <v>1211</v>
      </c>
      <c r="H1214" s="1">
        <f t="shared" si="114"/>
        <v>1.4985678517296734</v>
      </c>
      <c r="J1214" s="1">
        <f t="shared" si="110"/>
        <v>1.9337255711768988E-3</v>
      </c>
      <c r="K1214" s="1">
        <f t="shared" si="111"/>
        <v>8.6107705560593875</v>
      </c>
    </row>
    <row r="1215" spans="1:11" ht="16" customHeight="1" x14ac:dyDescent="0.35">
      <c r="A1215" s="23">
        <v>40309</v>
      </c>
      <c r="B1215" s="18">
        <v>1155.79</v>
      </c>
      <c r="C1215" s="1">
        <f t="shared" si="109"/>
        <v>-3.3973424848887713E-3</v>
      </c>
      <c r="D1215" s="1">
        <f t="shared" si="112"/>
        <v>3.6698909927375807E-4</v>
      </c>
      <c r="E1215" s="1">
        <f t="shared" si="113"/>
        <v>7.8787280616722031</v>
      </c>
      <c r="F1215" s="1">
        <v>1212</v>
      </c>
      <c r="H1215" s="1">
        <f t="shared" si="114"/>
        <v>1.9156959551916324</v>
      </c>
      <c r="J1215" s="1">
        <f t="shared" si="110"/>
        <v>1.1541935959630212E-5</v>
      </c>
      <c r="K1215" s="1">
        <f t="shared" si="111"/>
        <v>3.1450350929961617E-2</v>
      </c>
    </row>
    <row r="1216" spans="1:11" ht="16" customHeight="1" x14ac:dyDescent="0.35">
      <c r="A1216" s="23">
        <v>40310</v>
      </c>
      <c r="B1216" s="18">
        <v>1171.67</v>
      </c>
      <c r="C1216" s="1">
        <f t="shared" si="109"/>
        <v>1.3739520155045561E-2</v>
      </c>
      <c r="D1216" s="1">
        <f t="shared" si="112"/>
        <v>3.3631201974977681E-4</v>
      </c>
      <c r="E1216" s="1">
        <f t="shared" si="113"/>
        <v>7.436163832314115</v>
      </c>
      <c r="F1216" s="1">
        <v>1213</v>
      </c>
      <c r="H1216" s="1">
        <f t="shared" si="114"/>
        <v>1.8338811841277416</v>
      </c>
      <c r="J1216" s="1">
        <f t="shared" si="110"/>
        <v>1.887744140909032E-4</v>
      </c>
      <c r="K1216" s="1">
        <f t="shared" si="111"/>
        <v>0.5613073663895668</v>
      </c>
    </row>
    <row r="1217" spans="1:11" ht="16" customHeight="1" x14ac:dyDescent="0.35">
      <c r="A1217" s="23">
        <v>40311</v>
      </c>
      <c r="B1217" s="18">
        <v>1157.44</v>
      </c>
      <c r="C1217" s="1">
        <f t="shared" si="109"/>
        <v>-1.214505790879686E-2</v>
      </c>
      <c r="D1217" s="1">
        <f t="shared" si="112"/>
        <v>3.2317205752500065E-4</v>
      </c>
      <c r="E1217" s="1">
        <f t="shared" si="113"/>
        <v>7.5809049446516337</v>
      </c>
      <c r="F1217" s="1">
        <v>1214</v>
      </c>
      <c r="H1217" s="1">
        <f t="shared" si="114"/>
        <v>1.7976986886711592</v>
      </c>
      <c r="J1217" s="1">
        <f t="shared" si="110"/>
        <v>1.4750243160802914E-4</v>
      </c>
      <c r="K1217" s="1">
        <f t="shared" si="111"/>
        <v>0.45642074608080352</v>
      </c>
    </row>
    <row r="1218" spans="1:11" ht="16" customHeight="1" x14ac:dyDescent="0.35">
      <c r="A1218" s="23">
        <v>40312</v>
      </c>
      <c r="B1218" s="18">
        <v>1135.68</v>
      </c>
      <c r="C1218" s="1">
        <f t="shared" si="109"/>
        <v>-1.8800110588885807E-2</v>
      </c>
      <c r="D1218" s="1">
        <f t="shared" si="112"/>
        <v>3.0777141334628556E-4</v>
      </c>
      <c r="E1218" s="1">
        <f t="shared" si="113"/>
        <v>6.9377549465767636</v>
      </c>
      <c r="F1218" s="1">
        <v>1215</v>
      </c>
      <c r="H1218" s="1">
        <f t="shared" si="114"/>
        <v>1.7543415099298243</v>
      </c>
      <c r="J1218" s="1">
        <f t="shared" si="110"/>
        <v>3.5344415815433621E-4</v>
      </c>
      <c r="K1218" s="1">
        <f t="shared" si="111"/>
        <v>1.1483982684144303</v>
      </c>
    </row>
    <row r="1219" spans="1:11" ht="16" customHeight="1" x14ac:dyDescent="0.35">
      <c r="A1219" s="23">
        <v>40315</v>
      </c>
      <c r="B1219" s="18">
        <v>1136.94</v>
      </c>
      <c r="C1219" s="1">
        <f t="shared" si="109"/>
        <v>1.1094674556212938E-3</v>
      </c>
      <c r="D1219" s="1">
        <f t="shared" si="112"/>
        <v>3.1092890441286304E-4</v>
      </c>
      <c r="E1219" s="1">
        <f t="shared" si="113"/>
        <v>8.0719874342851021</v>
      </c>
      <c r="F1219" s="1">
        <v>1216</v>
      </c>
      <c r="H1219" s="1">
        <f t="shared" si="114"/>
        <v>1.7633176242891211</v>
      </c>
      <c r="J1219" s="1">
        <f t="shared" si="110"/>
        <v>1.2309180350827876E-6</v>
      </c>
      <c r="K1219" s="1">
        <f t="shared" si="111"/>
        <v>3.9588408076990118E-3</v>
      </c>
    </row>
    <row r="1220" spans="1:11" ht="16" customHeight="1" x14ac:dyDescent="0.35">
      <c r="A1220" s="23">
        <v>40316</v>
      </c>
      <c r="B1220" s="18">
        <v>1120.8</v>
      </c>
      <c r="C1220" s="1">
        <f t="shared" ref="C1220:C1281" si="115">(B1220-B1219)/B1219</f>
        <v>-1.4195999788907154E-2</v>
      </c>
      <c r="D1220" s="1">
        <f t="shared" si="112"/>
        <v>2.8443086027225839E-4</v>
      </c>
      <c r="E1220" s="1">
        <f t="shared" si="113"/>
        <v>7.4564952337112231</v>
      </c>
      <c r="F1220" s="1">
        <v>1217</v>
      </c>
      <c r="H1220" s="1">
        <f t="shared" si="114"/>
        <v>1.6865078128258357</v>
      </c>
      <c r="J1220" s="1">
        <f t="shared" si="110"/>
        <v>2.0152641000665197E-4</v>
      </c>
      <c r="K1220" s="1">
        <f t="shared" si="111"/>
        <v>0.7085251221113984</v>
      </c>
    </row>
    <row r="1221" spans="1:11" ht="16" customHeight="1" x14ac:dyDescent="0.35">
      <c r="A1221" s="23">
        <v>40317</v>
      </c>
      <c r="B1221" s="18">
        <v>1115.05</v>
      </c>
      <c r="C1221" s="1">
        <f t="shared" si="115"/>
        <v>-5.1302640970735192E-3</v>
      </c>
      <c r="D1221" s="1">
        <f t="shared" si="112"/>
        <v>2.7701757516294961E-4</v>
      </c>
      <c r="E1221" s="1">
        <f t="shared" si="113"/>
        <v>8.0964189922674485</v>
      </c>
      <c r="F1221" s="1">
        <v>1218</v>
      </c>
      <c r="H1221" s="1">
        <f t="shared" si="114"/>
        <v>1.6643844963317511</v>
      </c>
      <c r="J1221" s="1">
        <f t="shared" ref="J1221:J1281" si="116">C1221*C1221</f>
        <v>2.6319609705721572E-5</v>
      </c>
      <c r="K1221" s="1">
        <f t="shared" ref="K1221:K1281" si="117">J1221/D1221</f>
        <v>9.5010613280545941E-2</v>
      </c>
    </row>
    <row r="1222" spans="1:11" ht="16" customHeight="1" x14ac:dyDescent="0.35">
      <c r="A1222" s="23">
        <v>40318</v>
      </c>
      <c r="B1222" s="18">
        <v>1071.5899999999999</v>
      </c>
      <c r="C1222" s="1">
        <f t="shared" si="115"/>
        <v>-3.8975830680238591E-2</v>
      </c>
      <c r="D1222" s="1">
        <f t="shared" ref="D1222:D1281" si="118">C$1283+C$1284*D1221+C$1285*C1221*C1221</f>
        <v>2.556597959754354E-4</v>
      </c>
      <c r="E1222" s="1">
        <f t="shared" ref="E1222:E1281" si="119">-LN(D1222)-C1222*C1222/D1222</f>
        <v>2.3297221013078291</v>
      </c>
      <c r="F1222" s="1">
        <v>1219</v>
      </c>
      <c r="H1222" s="1">
        <f t="shared" si="114"/>
        <v>1.5989365089816274</v>
      </c>
      <c r="J1222" s="1">
        <f t="shared" si="116"/>
        <v>1.5191153772146277E-3</v>
      </c>
      <c r="K1222" s="1">
        <f t="shared" si="117"/>
        <v>5.9419408179477271</v>
      </c>
    </row>
    <row r="1223" spans="1:11" ht="16" customHeight="1" x14ac:dyDescent="0.35">
      <c r="A1223" s="23">
        <v>40319</v>
      </c>
      <c r="B1223" s="18">
        <v>1087.69</v>
      </c>
      <c r="C1223" s="1">
        <f t="shared" si="115"/>
        <v>1.5024402989949642E-2</v>
      </c>
      <c r="D1223" s="1">
        <f t="shared" si="118"/>
        <v>3.6070879434860843E-4</v>
      </c>
      <c r="E1223" s="1">
        <f t="shared" si="119"/>
        <v>7.3016364793004085</v>
      </c>
      <c r="F1223" s="1">
        <v>1220</v>
      </c>
      <c r="H1223" s="1">
        <f t="shared" si="114"/>
        <v>1.8992335147332684</v>
      </c>
      <c r="J1223" s="1">
        <f t="shared" si="116"/>
        <v>2.2573268520440775E-4</v>
      </c>
      <c r="K1223" s="1">
        <f t="shared" si="117"/>
        <v>0.6258031097136143</v>
      </c>
    </row>
    <row r="1224" spans="1:11" ht="16" customHeight="1" x14ac:dyDescent="0.35">
      <c r="A1224" s="23">
        <v>40322</v>
      </c>
      <c r="B1224" s="18">
        <v>1073.6500000000001</v>
      </c>
      <c r="C1224" s="1">
        <f t="shared" si="115"/>
        <v>-1.2908089621123631E-2</v>
      </c>
      <c r="D1224" s="1">
        <f t="shared" si="118"/>
        <v>3.4845798299383703E-4</v>
      </c>
      <c r="E1224" s="1">
        <f t="shared" si="119"/>
        <v>7.4838325889044457</v>
      </c>
      <c r="F1224" s="1">
        <v>1221</v>
      </c>
      <c r="H1224" s="1">
        <f t="shared" si="114"/>
        <v>1.8667029302860083</v>
      </c>
      <c r="J1224" s="1">
        <f t="shared" si="116"/>
        <v>1.6661877766695961E-4</v>
      </c>
      <c r="K1224" s="1">
        <f t="shared" si="117"/>
        <v>0.47816031142528448</v>
      </c>
    </row>
    <row r="1225" spans="1:11" ht="16" customHeight="1" x14ac:dyDescent="0.35">
      <c r="A1225" s="23">
        <v>40323</v>
      </c>
      <c r="B1225" s="18">
        <v>1074.03</v>
      </c>
      <c r="C1225" s="1">
        <f t="shared" si="115"/>
        <v>3.5393284589939155E-4</v>
      </c>
      <c r="D1225" s="1">
        <f t="shared" si="118"/>
        <v>3.3237869773247719E-4</v>
      </c>
      <c r="E1225" s="1">
        <f t="shared" si="119"/>
        <v>8.008858698539651</v>
      </c>
      <c r="F1225" s="1">
        <v>1222</v>
      </c>
      <c r="H1225" s="1">
        <f t="shared" si="114"/>
        <v>1.8231256065682286</v>
      </c>
      <c r="J1225" s="1">
        <f t="shared" si="116"/>
        <v>1.2526845940644244E-7</v>
      </c>
      <c r="K1225" s="1">
        <f t="shared" si="117"/>
        <v>3.7688474099284094E-4</v>
      </c>
    </row>
    <row r="1226" spans="1:11" ht="16" customHeight="1" x14ac:dyDescent="0.35">
      <c r="A1226" s="23">
        <v>40324</v>
      </c>
      <c r="B1226" s="18">
        <v>1067.95</v>
      </c>
      <c r="C1226" s="1">
        <f t="shared" si="115"/>
        <v>-5.6609219481764264E-3</v>
      </c>
      <c r="D1226" s="1">
        <f t="shared" si="118"/>
        <v>3.03860467293408E-4</v>
      </c>
      <c r="E1226" s="1">
        <f t="shared" si="119"/>
        <v>7.9934789483239301</v>
      </c>
      <c r="F1226" s="1">
        <v>1223</v>
      </c>
      <c r="H1226" s="1">
        <f t="shared" si="114"/>
        <v>1.7431593940125154</v>
      </c>
      <c r="J1226" s="1">
        <f t="shared" si="116"/>
        <v>3.2046037303345584E-5</v>
      </c>
      <c r="K1226" s="1">
        <f t="shared" si="117"/>
        <v>0.10546300276831305</v>
      </c>
    </row>
    <row r="1227" spans="1:11" ht="16" customHeight="1" x14ac:dyDescent="0.35">
      <c r="A1227" s="23">
        <v>40325</v>
      </c>
      <c r="B1227" s="18">
        <v>1103.06</v>
      </c>
      <c r="C1227" s="1">
        <f t="shared" si="115"/>
        <v>3.2876070977105577E-2</v>
      </c>
      <c r="D1227" s="1">
        <f t="shared" si="118"/>
        <v>2.8056749065521276E-4</v>
      </c>
      <c r="E1227" s="1">
        <f t="shared" si="119"/>
        <v>4.3263752295833697</v>
      </c>
      <c r="F1227" s="1">
        <v>1224</v>
      </c>
      <c r="H1227" s="1">
        <f t="shared" si="114"/>
        <v>1.6750148974119985</v>
      </c>
      <c r="J1227" s="1">
        <f t="shared" si="116"/>
        <v>1.0808360428916836E-3</v>
      </c>
      <c r="K1227" s="1">
        <f t="shared" si="117"/>
        <v>3.8523210239632317</v>
      </c>
    </row>
    <row r="1228" spans="1:11" ht="16" customHeight="1" x14ac:dyDescent="0.35">
      <c r="A1228" s="23">
        <v>40326</v>
      </c>
      <c r="B1228" s="18">
        <v>1089.4100000000001</v>
      </c>
      <c r="C1228" s="1">
        <f t="shared" si="115"/>
        <v>-1.2374666835892757E-2</v>
      </c>
      <c r="D1228" s="1">
        <f t="shared" si="118"/>
        <v>3.4682875331446005E-4</v>
      </c>
      <c r="E1228" s="1">
        <f t="shared" si="119"/>
        <v>7.5251578257076766</v>
      </c>
      <c r="F1228" s="1">
        <v>1225</v>
      </c>
      <c r="H1228" s="1">
        <f t="shared" si="114"/>
        <v>1.8623338941083041</v>
      </c>
      <c r="J1228" s="1">
        <f t="shared" si="116"/>
        <v>1.5313237929934407E-4</v>
      </c>
      <c r="K1228" s="1">
        <f t="shared" si="117"/>
        <v>0.44152158042243739</v>
      </c>
    </row>
    <row r="1229" spans="1:11" ht="16" customHeight="1" x14ac:dyDescent="0.35">
      <c r="A1229" s="23">
        <v>40330</v>
      </c>
      <c r="B1229" s="18">
        <v>1070.71</v>
      </c>
      <c r="C1229" s="1">
        <f t="shared" si="115"/>
        <v>-1.7165254587345483E-2</v>
      </c>
      <c r="D1229" s="1">
        <f t="shared" si="118"/>
        <v>3.2977125275811996E-4</v>
      </c>
      <c r="E1229" s="1">
        <f t="shared" si="119"/>
        <v>7.1236254158531116</v>
      </c>
      <c r="F1229" s="1">
        <v>1226</v>
      </c>
      <c r="H1229" s="1">
        <f t="shared" si="114"/>
        <v>1.8159604972524044</v>
      </c>
      <c r="J1229" s="1">
        <f t="shared" si="116"/>
        <v>2.9464596504838513E-4</v>
      </c>
      <c r="K1229" s="1">
        <f t="shared" si="117"/>
        <v>0.89348590146667983</v>
      </c>
    </row>
    <row r="1230" spans="1:11" ht="16" customHeight="1" x14ac:dyDescent="0.35">
      <c r="A1230" s="23">
        <v>40331</v>
      </c>
      <c r="B1230" s="18">
        <v>1098.3800000000001</v>
      </c>
      <c r="C1230" s="1">
        <f t="shared" si="115"/>
        <v>2.5842665147425607E-2</v>
      </c>
      <c r="D1230" s="1">
        <f t="shared" si="118"/>
        <v>3.2604802703468483E-4</v>
      </c>
      <c r="E1230" s="1">
        <f t="shared" si="119"/>
        <v>5.9801684165771309</v>
      </c>
      <c r="F1230" s="1">
        <v>1227</v>
      </c>
      <c r="H1230" s="1">
        <f t="shared" si="114"/>
        <v>1.8056800022005139</v>
      </c>
      <c r="J1230" s="1">
        <f t="shared" si="116"/>
        <v>6.6784334192196621E-4</v>
      </c>
      <c r="K1230" s="1">
        <f t="shared" si="117"/>
        <v>2.0482974486789991</v>
      </c>
    </row>
    <row r="1231" spans="1:11" ht="16" customHeight="1" x14ac:dyDescent="0.35">
      <c r="A1231" s="23">
        <v>40332</v>
      </c>
      <c r="B1231" s="18">
        <v>1102.83</v>
      </c>
      <c r="C1231" s="1">
        <f t="shared" si="115"/>
        <v>4.0514211839252513E-3</v>
      </c>
      <c r="D1231" s="1">
        <f t="shared" si="118"/>
        <v>3.5378109364590083E-4</v>
      </c>
      <c r="E1231" s="1">
        <f t="shared" si="119"/>
        <v>7.9004362552415897</v>
      </c>
      <c r="F1231" s="1">
        <v>1228</v>
      </c>
      <c r="H1231" s="1">
        <f t="shared" si="114"/>
        <v>1.8809069451886788</v>
      </c>
      <c r="J1231" s="1">
        <f t="shared" si="116"/>
        <v>1.6414013609558283E-5</v>
      </c>
      <c r="K1231" s="1">
        <f t="shared" si="117"/>
        <v>4.6395960395744194E-2</v>
      </c>
    </row>
    <row r="1232" spans="1:11" ht="16" customHeight="1" x14ac:dyDescent="0.35">
      <c r="A1232" s="23">
        <v>40333</v>
      </c>
      <c r="B1232" s="18">
        <v>1064.8800000000001</v>
      </c>
      <c r="C1232" s="1">
        <f t="shared" si="115"/>
        <v>-3.4411468676042382E-2</v>
      </c>
      <c r="D1232" s="1">
        <f t="shared" si="118"/>
        <v>3.2469748865012491E-4</v>
      </c>
      <c r="E1232" s="1">
        <f t="shared" si="119"/>
        <v>4.3856861076786071</v>
      </c>
      <c r="F1232" s="1">
        <v>1229</v>
      </c>
      <c r="H1232" s="1">
        <f t="shared" si="114"/>
        <v>1.8019364268756124</v>
      </c>
      <c r="J1232" s="1">
        <f t="shared" si="116"/>
        <v>1.184149176442246E-3</v>
      </c>
      <c r="K1232" s="1">
        <f t="shared" si="117"/>
        <v>3.6469305055765804</v>
      </c>
    </row>
    <row r="1233" spans="1:11" ht="16" customHeight="1" x14ac:dyDescent="0.35">
      <c r="A1233" s="23">
        <v>40336</v>
      </c>
      <c r="B1233" s="18">
        <v>1050.47</v>
      </c>
      <c r="C1233" s="1">
        <f t="shared" si="115"/>
        <v>-1.353204116895808E-2</v>
      </c>
      <c r="D1233" s="1">
        <f t="shared" si="118"/>
        <v>3.9560766708046917E-4</v>
      </c>
      <c r="E1233" s="1">
        <f t="shared" si="119"/>
        <v>7.372214500380986</v>
      </c>
      <c r="F1233" s="1">
        <v>1230</v>
      </c>
      <c r="H1233" s="1">
        <f t="shared" si="114"/>
        <v>1.9889888563802189</v>
      </c>
      <c r="J1233" s="1">
        <f t="shared" si="116"/>
        <v>1.8311613819837637E-4</v>
      </c>
      <c r="K1233" s="1">
        <f t="shared" si="117"/>
        <v>0.46287307713156467</v>
      </c>
    </row>
    <row r="1234" spans="1:11" ht="16" customHeight="1" x14ac:dyDescent="0.35">
      <c r="A1234" s="23">
        <v>40337</v>
      </c>
      <c r="B1234" s="18">
        <v>1062</v>
      </c>
      <c r="C1234" s="1">
        <f t="shared" si="115"/>
        <v>1.0976039296695739E-2</v>
      </c>
      <c r="D1234" s="1">
        <f t="shared" si="118"/>
        <v>3.7666614580855864E-4</v>
      </c>
      <c r="E1234" s="1">
        <f t="shared" si="119"/>
        <v>7.5643098879096886</v>
      </c>
      <c r="F1234" s="1">
        <v>1231</v>
      </c>
      <c r="H1234" s="1">
        <f t="shared" si="114"/>
        <v>1.9407888751962656</v>
      </c>
      <c r="J1234" s="1">
        <f t="shared" si="116"/>
        <v>1.2047343864260909E-4</v>
      </c>
      <c r="K1234" s="1">
        <f t="shared" si="117"/>
        <v>0.31984142982640112</v>
      </c>
    </row>
    <row r="1235" spans="1:11" ht="16" customHeight="1" x14ac:dyDescent="0.35">
      <c r="A1235" s="23">
        <v>40338</v>
      </c>
      <c r="B1235" s="18">
        <v>1055.69</v>
      </c>
      <c r="C1235" s="1">
        <f t="shared" si="115"/>
        <v>-5.9416195856873306E-3</v>
      </c>
      <c r="D1235" s="1">
        <f t="shared" si="118"/>
        <v>3.5420326290658467E-4</v>
      </c>
      <c r="E1235" s="1">
        <f t="shared" si="119"/>
        <v>7.8459713030159666</v>
      </c>
      <c r="F1235" s="1">
        <v>1232</v>
      </c>
      <c r="H1235" s="1">
        <f t="shared" si="114"/>
        <v>1.8820288597855899</v>
      </c>
      <c r="J1235" s="1">
        <f t="shared" si="116"/>
        <v>3.5302843301023286E-5</v>
      </c>
      <c r="K1235" s="1">
        <f t="shared" si="117"/>
        <v>9.9668317596311451E-2</v>
      </c>
    </row>
    <row r="1236" spans="1:11" ht="16" customHeight="1" x14ac:dyDescent="0.35">
      <c r="A1236" s="23">
        <v>40339</v>
      </c>
      <c r="B1236" s="18">
        <v>1086.8399999999999</v>
      </c>
      <c r="C1236" s="1">
        <f t="shared" si="115"/>
        <v>2.9506768085327949E-2</v>
      </c>
      <c r="D1236" s="1">
        <f t="shared" si="118"/>
        <v>3.2665688708211912E-4</v>
      </c>
      <c r="E1236" s="1">
        <f t="shared" si="119"/>
        <v>5.3612672679495876</v>
      </c>
      <c r="F1236" s="1">
        <v>1233</v>
      </c>
      <c r="H1236" s="1">
        <f t="shared" si="114"/>
        <v>1.8073651736218641</v>
      </c>
      <c r="J1236" s="1">
        <f t="shared" si="116"/>
        <v>8.7064936284132798E-4</v>
      </c>
      <c r="K1236" s="1">
        <f t="shared" si="117"/>
        <v>2.6653329449700327</v>
      </c>
    </row>
    <row r="1237" spans="1:11" ht="16" customHeight="1" x14ac:dyDescent="0.35">
      <c r="A1237" s="23">
        <v>40340</v>
      </c>
      <c r="B1237" s="18">
        <v>1091.5999999999999</v>
      </c>
      <c r="C1237" s="1">
        <f t="shared" si="115"/>
        <v>4.3796695005704532E-3</v>
      </c>
      <c r="D1237" s="1">
        <f t="shared" si="118"/>
        <v>3.7124760505239713E-4</v>
      </c>
      <c r="E1237" s="1">
        <f t="shared" si="119"/>
        <v>7.8469736322371242</v>
      </c>
      <c r="F1237" s="1">
        <v>1234</v>
      </c>
      <c r="H1237" s="1">
        <f t="shared" si="114"/>
        <v>1.9267786719091458</v>
      </c>
      <c r="J1237" s="1">
        <f t="shared" si="116"/>
        <v>1.9181504934227044E-5</v>
      </c>
      <c r="K1237" s="1">
        <f t="shared" si="117"/>
        <v>5.1667686668361953E-2</v>
      </c>
    </row>
    <row r="1238" spans="1:11" ht="16" customHeight="1" x14ac:dyDescent="0.35">
      <c r="A1238" s="23">
        <v>40343</v>
      </c>
      <c r="B1238" s="18">
        <v>1089.6300000000001</v>
      </c>
      <c r="C1238" s="1">
        <f t="shared" si="115"/>
        <v>-1.8046903627700623E-3</v>
      </c>
      <c r="D1238" s="1">
        <f t="shared" si="118"/>
        <v>3.4082483392253605E-4</v>
      </c>
      <c r="E1238" s="1">
        <f t="shared" si="119"/>
        <v>7.9745859396189944</v>
      </c>
      <c r="F1238" s="1">
        <v>1235</v>
      </c>
      <c r="H1238" s="1">
        <f t="shared" si="114"/>
        <v>1.846144181591828</v>
      </c>
      <c r="J1238" s="1">
        <f t="shared" si="116"/>
        <v>3.2569073054751391E-6</v>
      </c>
      <c r="K1238" s="1">
        <f t="shared" si="117"/>
        <v>9.5559565539622068E-3</v>
      </c>
    </row>
    <row r="1239" spans="1:11" ht="16" customHeight="1" x14ac:dyDescent="0.35">
      <c r="A1239" s="23">
        <v>40344</v>
      </c>
      <c r="B1239" s="18">
        <v>1115.23</v>
      </c>
      <c r="C1239" s="1">
        <f t="shared" si="115"/>
        <v>2.3494213632150276E-2</v>
      </c>
      <c r="D1239" s="1">
        <f t="shared" si="118"/>
        <v>3.1180858786479277E-4</v>
      </c>
      <c r="E1239" s="1">
        <f t="shared" si="119"/>
        <v>6.3028745176276484</v>
      </c>
      <c r="F1239" s="1">
        <v>1236</v>
      </c>
      <c r="H1239" s="1">
        <f t="shared" si="114"/>
        <v>1.7658102612251203</v>
      </c>
      <c r="J1239" s="1">
        <f t="shared" si="116"/>
        <v>5.519780741931159E-4</v>
      </c>
      <c r="K1239" s="1">
        <f t="shared" si="117"/>
        <v>1.7702465412288966</v>
      </c>
    </row>
    <row r="1240" spans="1:11" ht="16" customHeight="1" x14ac:dyDescent="0.35">
      <c r="A1240" s="23">
        <v>40345</v>
      </c>
      <c r="B1240" s="18">
        <v>1114.6099999999999</v>
      </c>
      <c r="C1240" s="1">
        <f t="shared" si="115"/>
        <v>-5.5593913363173359E-4</v>
      </c>
      <c r="D1240" s="1">
        <f t="shared" si="118"/>
        <v>3.3115932222195726E-4</v>
      </c>
      <c r="E1240" s="1">
        <f t="shared" si="119"/>
        <v>8.0119776704522998</v>
      </c>
      <c r="F1240" s="1">
        <v>1237</v>
      </c>
      <c r="H1240" s="1">
        <f t="shared" si="114"/>
        <v>1.8197783442550284</v>
      </c>
      <c r="J1240" s="1">
        <f t="shared" si="116"/>
        <v>3.0906832030320253E-7</v>
      </c>
      <c r="K1240" s="1">
        <f t="shared" si="117"/>
        <v>9.332919219349399E-4</v>
      </c>
    </row>
    <row r="1241" spans="1:11" ht="16" customHeight="1" x14ac:dyDescent="0.35">
      <c r="A1241" s="23">
        <v>40346</v>
      </c>
      <c r="B1241" s="18">
        <v>1116.04</v>
      </c>
      <c r="C1241" s="1">
        <f t="shared" si="115"/>
        <v>1.2829599590888866E-3</v>
      </c>
      <c r="D1241" s="1">
        <f t="shared" si="118"/>
        <v>3.0276602103021001E-4</v>
      </c>
      <c r="E1241" s="1">
        <f t="shared" si="119"/>
        <v>8.0971137626006655</v>
      </c>
      <c r="F1241" s="1">
        <v>1238</v>
      </c>
      <c r="H1241" s="1">
        <f t="shared" si="114"/>
        <v>1.7400173017249283</v>
      </c>
      <c r="J1241" s="1">
        <f t="shared" si="116"/>
        <v>1.6459862566253576E-6</v>
      </c>
      <c r="K1241" s="1">
        <f t="shared" si="117"/>
        <v>5.4364959813674764E-3</v>
      </c>
    </row>
    <row r="1242" spans="1:11" ht="16" customHeight="1" x14ac:dyDescent="0.35">
      <c r="A1242" s="23">
        <v>40347</v>
      </c>
      <c r="B1242" s="18">
        <v>1117.51</v>
      </c>
      <c r="C1242" s="1">
        <f t="shared" si="115"/>
        <v>1.3171570911437111E-3</v>
      </c>
      <c r="D1242" s="1">
        <f t="shared" si="118"/>
        <v>2.7703629934775246E-4</v>
      </c>
      <c r="E1242" s="1">
        <f t="shared" si="119"/>
        <v>8.1850996494214137</v>
      </c>
      <c r="F1242" s="1">
        <v>1239</v>
      </c>
      <c r="H1242" s="1">
        <f t="shared" si="114"/>
        <v>1.6644407449583551</v>
      </c>
      <c r="J1242" s="1">
        <f t="shared" si="116"/>
        <v>1.7349028027501623E-6</v>
      </c>
      <c r="K1242" s="1">
        <f t="shared" si="117"/>
        <v>6.2623663643889826E-3</v>
      </c>
    </row>
    <row r="1243" spans="1:11" ht="16" customHeight="1" x14ac:dyDescent="0.35">
      <c r="A1243" s="23">
        <v>40350</v>
      </c>
      <c r="B1243" s="18">
        <v>1113.2</v>
      </c>
      <c r="C1243" s="1">
        <f t="shared" si="115"/>
        <v>-3.8567887535681518E-3</v>
      </c>
      <c r="D1243" s="1">
        <f t="shared" si="118"/>
        <v>2.5362667193064205E-4</v>
      </c>
      <c r="E1243" s="1">
        <f t="shared" si="119"/>
        <v>8.2209986849692633</v>
      </c>
      <c r="F1243" s="1">
        <v>1240</v>
      </c>
      <c r="H1243" s="1">
        <f t="shared" si="114"/>
        <v>1.5925660800439085</v>
      </c>
      <c r="J1243" s="1">
        <f t="shared" si="116"/>
        <v>1.4874819489649778E-5</v>
      </c>
      <c r="K1243" s="1">
        <f t="shared" si="117"/>
        <v>5.8648482734172044E-2</v>
      </c>
    </row>
    <row r="1244" spans="1:11" ht="16" customHeight="1" x14ac:dyDescent="0.35">
      <c r="A1244" s="23">
        <v>40351</v>
      </c>
      <c r="B1244" s="18">
        <v>1095.31</v>
      </c>
      <c r="C1244" s="1">
        <f t="shared" si="115"/>
        <v>-1.6070786920589383E-2</v>
      </c>
      <c r="D1244" s="1">
        <f t="shared" si="118"/>
        <v>2.3341694801354176E-4</v>
      </c>
      <c r="E1244" s="1">
        <f t="shared" si="119"/>
        <v>7.2562084787319456</v>
      </c>
      <c r="F1244" s="1">
        <v>1241</v>
      </c>
      <c r="H1244" s="1">
        <f t="shared" si="114"/>
        <v>1.527798900423553</v>
      </c>
      <c r="J1244" s="1">
        <f t="shared" si="116"/>
        <v>2.5827019224698678E-4</v>
      </c>
      <c r="K1244" s="1">
        <f t="shared" si="117"/>
        <v>1.1064757484191043</v>
      </c>
    </row>
    <row r="1245" spans="1:11" ht="16" customHeight="1" x14ac:dyDescent="0.35">
      <c r="A1245" s="23">
        <v>40352</v>
      </c>
      <c r="B1245" s="18">
        <v>1092.04</v>
      </c>
      <c r="C1245" s="1">
        <f t="shared" si="115"/>
        <v>-2.9854561722251981E-3</v>
      </c>
      <c r="D1245" s="1">
        <f t="shared" si="118"/>
        <v>2.3532094705204742E-4</v>
      </c>
      <c r="E1245" s="1">
        <f t="shared" si="119"/>
        <v>8.3166845308604707</v>
      </c>
      <c r="F1245" s="1">
        <v>1242</v>
      </c>
      <c r="H1245" s="1">
        <f t="shared" si="114"/>
        <v>1.534017428362688</v>
      </c>
      <c r="J1245" s="1">
        <f t="shared" si="116"/>
        <v>8.9129485562775314E-6</v>
      </c>
      <c r="K1245" s="1">
        <f t="shared" si="117"/>
        <v>3.7875712587142521E-2</v>
      </c>
    </row>
    <row r="1246" spans="1:11" ht="16" customHeight="1" x14ac:dyDescent="0.35">
      <c r="A1246" s="23">
        <v>40353</v>
      </c>
      <c r="B1246" s="18">
        <v>1073.69</v>
      </c>
      <c r="C1246" s="1">
        <f t="shared" si="115"/>
        <v>-1.6803413794366423E-2</v>
      </c>
      <c r="D1246" s="1">
        <f t="shared" si="118"/>
        <v>2.1625943541472565E-4</v>
      </c>
      <c r="E1246" s="1">
        <f t="shared" si="119"/>
        <v>7.1334022043046215</v>
      </c>
      <c r="F1246" s="1">
        <v>1243</v>
      </c>
      <c r="H1246" s="1">
        <f t="shared" si="114"/>
        <v>1.4705761980078613</v>
      </c>
      <c r="J1246" s="1">
        <f t="shared" si="116"/>
        <v>2.8235471514470378E-4</v>
      </c>
      <c r="K1246" s="1">
        <f t="shared" si="117"/>
        <v>1.3056295768238999</v>
      </c>
    </row>
    <row r="1247" spans="1:11" ht="16" customHeight="1" x14ac:dyDescent="0.35">
      <c r="A1247" s="23">
        <v>40354</v>
      </c>
      <c r="B1247" s="18">
        <v>1076.76</v>
      </c>
      <c r="C1247" s="1">
        <f t="shared" si="115"/>
        <v>2.8592983077051441E-3</v>
      </c>
      <c r="D1247" s="1">
        <f t="shared" si="118"/>
        <v>2.2171406695105958E-4</v>
      </c>
      <c r="E1247" s="1">
        <f t="shared" si="119"/>
        <v>8.3772475315269297</v>
      </c>
      <c r="F1247" s="1">
        <v>1244</v>
      </c>
      <c r="H1247" s="1">
        <f t="shared" si="114"/>
        <v>1.4890066049251078</v>
      </c>
      <c r="J1247" s="1">
        <f t="shared" si="116"/>
        <v>8.1755868124455005E-6</v>
      </c>
      <c r="K1247" s="1">
        <f t="shared" si="117"/>
        <v>3.6874461439788356E-2</v>
      </c>
    </row>
    <row r="1248" spans="1:11" ht="16" customHeight="1" x14ac:dyDescent="0.35">
      <c r="A1248" s="23">
        <v>40357</v>
      </c>
      <c r="B1248" s="18">
        <v>1074.57</v>
      </c>
      <c r="C1248" s="1">
        <f t="shared" si="115"/>
        <v>-2.0338794160259062E-3</v>
      </c>
      <c r="D1248" s="1">
        <f t="shared" si="118"/>
        <v>2.0381410033882346E-4</v>
      </c>
      <c r="E1248" s="1">
        <f t="shared" si="119"/>
        <v>8.4780059850375142</v>
      </c>
      <c r="F1248" s="1">
        <v>1245</v>
      </c>
      <c r="H1248" s="1">
        <f t="shared" si="114"/>
        <v>1.4276347583987421</v>
      </c>
      <c r="J1248" s="1">
        <f t="shared" si="116"/>
        <v>4.136665478933881E-6</v>
      </c>
      <c r="K1248" s="1">
        <f t="shared" si="117"/>
        <v>2.0296267392967561E-2</v>
      </c>
    </row>
    <row r="1249" spans="1:21" ht="16" customHeight="1" x14ac:dyDescent="0.35">
      <c r="A1249" s="23">
        <v>40358</v>
      </c>
      <c r="B1249" s="18">
        <v>1041.24</v>
      </c>
      <c r="C1249" s="1">
        <f t="shared" si="115"/>
        <v>-3.1017057985985027E-2</v>
      </c>
      <c r="D1249" s="1">
        <f t="shared" si="118"/>
        <v>1.8718623340928926E-4</v>
      </c>
      <c r="E1249" s="1">
        <f t="shared" si="119"/>
        <v>3.4438304648116578</v>
      </c>
      <c r="F1249" s="1">
        <v>1246</v>
      </c>
      <c r="H1249" s="1">
        <f t="shared" si="114"/>
        <v>1.3681602004490894</v>
      </c>
      <c r="J1249" s="1">
        <f t="shared" si="116"/>
        <v>9.6205788610595748E-4</v>
      </c>
      <c r="K1249" s="1">
        <f t="shared" si="117"/>
        <v>5.1395760712935772</v>
      </c>
    </row>
    <row r="1250" spans="1:21" ht="16" customHeight="1" x14ac:dyDescent="0.35">
      <c r="A1250" s="23">
        <v>40359</v>
      </c>
      <c r="B1250" s="18">
        <v>1030.71</v>
      </c>
      <c r="C1250" s="1">
        <f t="shared" si="115"/>
        <v>-1.0112942261150141E-2</v>
      </c>
      <c r="D1250" s="1">
        <f t="shared" si="118"/>
        <v>2.519358019558147E-4</v>
      </c>
      <c r="E1250" s="1">
        <f t="shared" si="119"/>
        <v>7.8803931541525332</v>
      </c>
      <c r="F1250" s="1">
        <v>1247</v>
      </c>
      <c r="H1250" s="1">
        <f t="shared" si="114"/>
        <v>1.5872485689261611</v>
      </c>
      <c r="J1250" s="1">
        <f t="shared" si="116"/>
        <v>1.0227160117735654E-4</v>
      </c>
      <c r="K1250" s="1">
        <f t="shared" si="117"/>
        <v>0.40594310289925867</v>
      </c>
    </row>
    <row r="1251" spans="1:21" ht="16" customHeight="1" x14ac:dyDescent="0.35">
      <c r="A1251" s="23">
        <v>40360</v>
      </c>
      <c r="B1251" s="18">
        <v>1027.3699999999999</v>
      </c>
      <c r="C1251" s="1">
        <f t="shared" si="115"/>
        <v>-3.2404847144202982E-3</v>
      </c>
      <c r="D1251" s="1">
        <f t="shared" si="118"/>
        <v>2.3916624249078553E-4</v>
      </c>
      <c r="E1251" s="1">
        <f t="shared" si="119"/>
        <v>8.2944460566355236</v>
      </c>
      <c r="F1251" s="1">
        <v>1248</v>
      </c>
      <c r="H1251" s="1">
        <f t="shared" si="114"/>
        <v>1.5465000565495803</v>
      </c>
      <c r="J1251" s="1">
        <f t="shared" si="116"/>
        <v>1.0500741184391602E-5</v>
      </c>
      <c r="K1251" s="1">
        <f t="shared" si="117"/>
        <v>4.390561592234811E-2</v>
      </c>
    </row>
    <row r="1252" spans="1:21" ht="16" customHeight="1" x14ac:dyDescent="0.35">
      <c r="A1252" s="23">
        <v>40361</v>
      </c>
      <c r="B1252" s="18">
        <v>1022.58</v>
      </c>
      <c r="C1252" s="1">
        <f t="shared" si="115"/>
        <v>-4.6623903754244821E-3</v>
      </c>
      <c r="D1252" s="1">
        <f t="shared" si="118"/>
        <v>2.1989151098783822E-4</v>
      </c>
      <c r="E1252" s="1">
        <f t="shared" si="119"/>
        <v>8.3235189517279515</v>
      </c>
      <c r="F1252" s="1">
        <v>1249</v>
      </c>
      <c r="H1252" s="1">
        <f t="shared" si="114"/>
        <v>1.4828739359360195</v>
      </c>
      <c r="J1252" s="1">
        <f t="shared" si="116"/>
        <v>2.1737884012850842E-5</v>
      </c>
      <c r="K1252" s="1">
        <f t="shared" si="117"/>
        <v>9.885731338693253E-2</v>
      </c>
    </row>
    <row r="1253" spans="1:21" ht="16" customHeight="1" x14ac:dyDescent="0.35">
      <c r="A1253" s="23">
        <v>40365</v>
      </c>
      <c r="B1253" s="18">
        <v>1028.06</v>
      </c>
      <c r="C1253" s="1">
        <f t="shared" si="115"/>
        <v>5.3589939173462262E-3</v>
      </c>
      <c r="D1253" s="1">
        <f t="shared" si="118"/>
        <v>2.0328634784858241E-4</v>
      </c>
      <c r="E1253" s="1">
        <f t="shared" si="119"/>
        <v>8.3596222698291136</v>
      </c>
      <c r="F1253" s="1">
        <v>1250</v>
      </c>
      <c r="H1253" s="1">
        <f t="shared" si="114"/>
        <v>1.4257852147100643</v>
      </c>
      <c r="J1253" s="1">
        <f t="shared" si="116"/>
        <v>2.8718815806153851E-5</v>
      </c>
      <c r="K1253" s="1">
        <f t="shared" si="117"/>
        <v>0.14127272249263401</v>
      </c>
    </row>
    <row r="1254" spans="1:21" ht="16" customHeight="1" x14ac:dyDescent="0.35">
      <c r="A1254" s="23">
        <v>40366</v>
      </c>
      <c r="B1254" s="18">
        <v>1060.27</v>
      </c>
      <c r="C1254" s="1">
        <f t="shared" si="115"/>
        <v>3.1330856175709625E-2</v>
      </c>
      <c r="D1254" s="1">
        <f t="shared" si="118"/>
        <v>1.8875586923438277E-4</v>
      </c>
      <c r="E1254" s="1">
        <f t="shared" si="119"/>
        <v>3.3745685210098433</v>
      </c>
      <c r="F1254" s="1">
        <v>1251</v>
      </c>
      <c r="H1254" s="1">
        <f t="shared" si="114"/>
        <v>1.3738845265683095</v>
      </c>
      <c r="J1254" s="1">
        <f t="shared" si="116"/>
        <v>9.8162254870300201E-4</v>
      </c>
      <c r="K1254" s="1">
        <f t="shared" si="117"/>
        <v>5.2004875540272462</v>
      </c>
    </row>
    <row r="1255" spans="1:21" ht="16" customHeight="1" x14ac:dyDescent="0.35">
      <c r="A1255" s="23">
        <v>40367</v>
      </c>
      <c r="B1255" s="18">
        <v>1070.25</v>
      </c>
      <c r="C1255" s="1">
        <f t="shared" si="115"/>
        <v>9.4126967659181326E-3</v>
      </c>
      <c r="D1255" s="1">
        <f t="shared" si="118"/>
        <v>2.5499588754115797E-4</v>
      </c>
      <c r="E1255" s="1">
        <f t="shared" si="119"/>
        <v>7.9268110253641062</v>
      </c>
      <c r="F1255" s="1">
        <v>1252</v>
      </c>
      <c r="H1255" s="1">
        <f t="shared" si="114"/>
        <v>1.5968590656070998</v>
      </c>
      <c r="J1255" s="1">
        <f t="shared" si="116"/>
        <v>8.8598860407125668E-5</v>
      </c>
      <c r="K1255" s="1">
        <f t="shared" si="117"/>
        <v>0.34745211486136318</v>
      </c>
    </row>
    <row r="1256" spans="1:21" ht="16" customHeight="1" x14ac:dyDescent="0.35">
      <c r="A1256" s="23">
        <v>40368</v>
      </c>
      <c r="B1256" s="18">
        <v>1077.96</v>
      </c>
      <c r="C1256" s="1">
        <f t="shared" si="115"/>
        <v>7.2039243167484569E-3</v>
      </c>
      <c r="D1256" s="1">
        <f t="shared" si="118"/>
        <v>2.4081108091932304E-4</v>
      </c>
      <c r="E1256" s="1">
        <f t="shared" si="119"/>
        <v>8.1159906127698758</v>
      </c>
      <c r="F1256" s="1">
        <v>1253</v>
      </c>
      <c r="H1256" s="1">
        <f t="shared" ref="H1256:H1281" si="120">SQRT(D1256)*100</f>
        <v>1.5518088829470045</v>
      </c>
      <c r="J1256" s="1">
        <f t="shared" si="116"/>
        <v>5.1896525561439725E-5</v>
      </c>
      <c r="K1256" s="1">
        <f t="shared" si="117"/>
        <v>0.21550721571166484</v>
      </c>
    </row>
    <row r="1257" spans="1:21" ht="16" customHeight="1" x14ac:dyDescent="0.35">
      <c r="A1257" s="23">
        <v>40371</v>
      </c>
      <c r="B1257" s="18">
        <v>1078.75</v>
      </c>
      <c r="C1257" s="1">
        <f t="shared" si="115"/>
        <v>7.3286578351697989E-4</v>
      </c>
      <c r="D1257" s="1">
        <f t="shared" si="118"/>
        <v>2.2484057825647544E-4</v>
      </c>
      <c r="E1257" s="1">
        <f t="shared" si="119"/>
        <v>8.3977301787386871</v>
      </c>
      <c r="F1257" s="1">
        <v>1254</v>
      </c>
      <c r="H1257" s="1">
        <f t="shared" si="120"/>
        <v>1.4994685000241768</v>
      </c>
      <c r="J1257" s="1">
        <f t="shared" si="116"/>
        <v>5.3709225664995684E-7</v>
      </c>
      <c r="K1257" s="1">
        <f t="shared" si="117"/>
        <v>2.3887692373629112E-3</v>
      </c>
    </row>
    <row r="1258" spans="1:21" ht="16" customHeight="1" x14ac:dyDescent="0.35">
      <c r="A1258" s="23">
        <v>40372</v>
      </c>
      <c r="B1258" s="18">
        <v>1095.3399999999999</v>
      </c>
      <c r="C1258" s="1">
        <f t="shared" si="115"/>
        <v>1.5378910776361453E-2</v>
      </c>
      <c r="D1258" s="1">
        <f t="shared" si="118"/>
        <v>2.0602260111737865E-4</v>
      </c>
      <c r="E1258" s="1">
        <f t="shared" si="119"/>
        <v>7.3395394823945912</v>
      </c>
      <c r="F1258" s="1">
        <v>1255</v>
      </c>
      <c r="H1258" s="1">
        <f t="shared" si="120"/>
        <v>1.4353487420044604</v>
      </c>
      <c r="J1258" s="1">
        <f t="shared" si="116"/>
        <v>2.3651089666728645E-4</v>
      </c>
      <c r="K1258" s="1">
        <f t="shared" si="117"/>
        <v>1.1479851986362288</v>
      </c>
    </row>
    <row r="1259" spans="1:21" ht="16" customHeight="1" x14ac:dyDescent="0.35">
      <c r="A1259" s="23">
        <v>40373</v>
      </c>
      <c r="B1259" s="18">
        <v>1095.17</v>
      </c>
      <c r="C1259" s="1">
        <f t="shared" si="115"/>
        <v>-1.5520295068183887E-4</v>
      </c>
      <c r="D1259" s="1">
        <f t="shared" si="118"/>
        <v>2.0857435313012171E-4</v>
      </c>
      <c r="E1259" s="1">
        <f t="shared" si="119"/>
        <v>8.4750994819786047</v>
      </c>
      <c r="F1259" s="1">
        <v>1256</v>
      </c>
      <c r="H1259" s="1">
        <f t="shared" si="120"/>
        <v>1.4442103487031301</v>
      </c>
      <c r="J1259" s="1">
        <f t="shared" si="116"/>
        <v>2.408795590034931E-8</v>
      </c>
      <c r="K1259" s="1">
        <f t="shared" si="117"/>
        <v>1.1548858015789573E-4</v>
      </c>
    </row>
    <row r="1260" spans="1:21" ht="16" customHeight="1" x14ac:dyDescent="0.35">
      <c r="A1260" s="23">
        <v>40374</v>
      </c>
      <c r="B1260" s="18">
        <v>1096.48</v>
      </c>
      <c r="C1260" s="1">
        <f t="shared" si="115"/>
        <v>1.1961613265519923E-3</v>
      </c>
      <c r="D1260" s="1">
        <f t="shared" si="118"/>
        <v>1.9117566204360117E-4</v>
      </c>
      <c r="E1260" s="1">
        <f t="shared" si="119"/>
        <v>8.5548336297089715</v>
      </c>
      <c r="F1260" s="1">
        <v>1257</v>
      </c>
      <c r="H1260" s="1">
        <f t="shared" si="120"/>
        <v>1.382662873022926</v>
      </c>
      <c r="J1260" s="1">
        <f t="shared" si="116"/>
        <v>1.430801919138622E-6</v>
      </c>
      <c r="K1260" s="1">
        <f t="shared" si="117"/>
        <v>7.4842263070719799E-3</v>
      </c>
      <c r="N1260" s="18"/>
      <c r="O1260" s="18"/>
      <c r="P1260" s="18"/>
      <c r="Q1260" s="18"/>
      <c r="R1260" s="18"/>
      <c r="S1260" s="18"/>
      <c r="T1260" s="18"/>
      <c r="U1260" s="18"/>
    </row>
    <row r="1261" spans="1:21" ht="16" customHeight="1" x14ac:dyDescent="0.35">
      <c r="A1261" s="23">
        <v>40375</v>
      </c>
      <c r="B1261" s="18">
        <v>1064.8800000000001</v>
      </c>
      <c r="C1261" s="1">
        <f t="shared" si="115"/>
        <v>-2.8819495111629859E-2</v>
      </c>
      <c r="D1261" s="1">
        <f t="shared" si="118"/>
        <v>1.754581360366669E-4</v>
      </c>
      <c r="E1261" s="1">
        <f t="shared" si="119"/>
        <v>3.914426499172067</v>
      </c>
      <c r="F1261" s="1">
        <v>1258</v>
      </c>
      <c r="H1261" s="1">
        <f t="shared" si="120"/>
        <v>1.3246061151778927</v>
      </c>
      <c r="J1261" s="1">
        <f t="shared" si="116"/>
        <v>8.3056329848925727E-4</v>
      </c>
      <c r="K1261" s="1">
        <f t="shared" si="117"/>
        <v>4.7336835854433543</v>
      </c>
      <c r="N1261" s="18"/>
      <c r="O1261" s="18"/>
      <c r="P1261" s="18"/>
      <c r="Q1261" s="18"/>
      <c r="R1261" s="18"/>
      <c r="S1261" s="18"/>
      <c r="T1261" s="18"/>
      <c r="U1261" s="18"/>
    </row>
    <row r="1262" spans="1:21" ht="16" customHeight="1" x14ac:dyDescent="0.35">
      <c r="A1262" s="23">
        <v>40378</v>
      </c>
      <c r="B1262" s="18">
        <v>1071.25</v>
      </c>
      <c r="C1262" s="1">
        <f t="shared" si="115"/>
        <v>5.9818946735781401E-3</v>
      </c>
      <c r="D1262" s="1">
        <f t="shared" si="118"/>
        <v>2.3029628539002618E-4</v>
      </c>
      <c r="E1262" s="1">
        <f t="shared" si="119"/>
        <v>8.2207655000914635</v>
      </c>
      <c r="F1262" s="1">
        <v>1259</v>
      </c>
      <c r="H1262" s="1">
        <f t="shared" si="120"/>
        <v>1.5175515984309269</v>
      </c>
      <c r="J1262" s="1">
        <f t="shared" si="116"/>
        <v>3.5783063885782521E-5</v>
      </c>
      <c r="K1262" s="1">
        <f t="shared" si="117"/>
        <v>0.15537838061600032</v>
      </c>
      <c r="N1262" s="18"/>
      <c r="O1262" s="18"/>
      <c r="P1262" s="18"/>
      <c r="Q1262" s="18"/>
      <c r="R1262" s="18"/>
      <c r="S1262" s="18"/>
      <c r="T1262" s="18"/>
      <c r="U1262" s="18"/>
    </row>
    <row r="1263" spans="1:21" ht="16" customHeight="1" x14ac:dyDescent="0.35">
      <c r="A1263" s="23">
        <v>40379</v>
      </c>
      <c r="B1263" s="18">
        <v>1083.48</v>
      </c>
      <c r="C1263" s="1">
        <f t="shared" si="115"/>
        <v>1.1416569428238056E-2</v>
      </c>
      <c r="D1263" s="1">
        <f t="shared" si="118"/>
        <v>2.1392715806826037E-4</v>
      </c>
      <c r="E1263" s="1">
        <f t="shared" si="119"/>
        <v>7.8406112573119273</v>
      </c>
      <c r="F1263" s="1">
        <v>1260</v>
      </c>
      <c r="H1263" s="1">
        <f t="shared" si="120"/>
        <v>1.4626248940458397</v>
      </c>
      <c r="J1263" s="1">
        <f t="shared" si="116"/>
        <v>1.3033805750977981E-4</v>
      </c>
      <c r="K1263" s="1">
        <f t="shared" si="117"/>
        <v>0.60926372643248616</v>
      </c>
      <c r="N1263" s="18"/>
      <c r="O1263" s="18"/>
      <c r="P1263" s="18"/>
      <c r="Q1263" s="18"/>
      <c r="R1263" s="18"/>
      <c r="S1263" s="18"/>
      <c r="T1263" s="18"/>
      <c r="U1263" s="18"/>
    </row>
    <row r="1264" spans="1:21" ht="16" customHeight="1" x14ac:dyDescent="0.35">
      <c r="A1264" s="23">
        <v>40380</v>
      </c>
      <c r="B1264" s="18">
        <v>1069.5899999999999</v>
      </c>
      <c r="C1264" s="1">
        <f t="shared" si="115"/>
        <v>-1.281980285745939E-2</v>
      </c>
      <c r="D1264" s="1">
        <f t="shared" si="118"/>
        <v>2.0691446627059843E-4</v>
      </c>
      <c r="E1264" s="1">
        <f t="shared" si="119"/>
        <v>7.6889283282300314</v>
      </c>
      <c r="F1264" s="1">
        <v>1261</v>
      </c>
      <c r="H1264" s="1">
        <f t="shared" si="120"/>
        <v>1.4384521760232365</v>
      </c>
      <c r="J1264" s="1">
        <f t="shared" si="116"/>
        <v>1.6434734530412393E-4</v>
      </c>
      <c r="K1264" s="1">
        <f t="shared" si="117"/>
        <v>0.79427672828440088</v>
      </c>
      <c r="N1264" s="18"/>
      <c r="O1264" s="18"/>
      <c r="P1264" s="18"/>
      <c r="Q1264" s="18"/>
      <c r="R1264" s="18"/>
      <c r="S1264" s="18"/>
      <c r="T1264" s="18"/>
      <c r="U1264" s="18"/>
    </row>
    <row r="1265" spans="1:21" ht="16" customHeight="1" x14ac:dyDescent="0.35">
      <c r="A1265" s="23">
        <v>40381</v>
      </c>
      <c r="B1265" s="18">
        <v>1093.67</v>
      </c>
      <c r="C1265" s="1">
        <f t="shared" si="115"/>
        <v>2.2513299488589232E-2</v>
      </c>
      <c r="D1265" s="1">
        <f t="shared" si="118"/>
        <v>2.0336819914464299E-4</v>
      </c>
      <c r="E1265" s="1">
        <f t="shared" si="119"/>
        <v>6.0082214879724614</v>
      </c>
      <c r="F1265" s="1">
        <v>1262</v>
      </c>
      <c r="H1265" s="1">
        <f t="shared" si="120"/>
        <v>1.4260722251858178</v>
      </c>
      <c r="J1265" s="1">
        <f t="shared" si="116"/>
        <v>5.0684865386291223E-4</v>
      </c>
      <c r="K1265" s="1">
        <f t="shared" si="117"/>
        <v>2.4922709449889102</v>
      </c>
      <c r="N1265" s="18"/>
      <c r="O1265" s="18"/>
      <c r="P1265" s="18"/>
      <c r="Q1265" s="18"/>
      <c r="R1265" s="18"/>
      <c r="S1265" s="18"/>
      <c r="T1265" s="18"/>
      <c r="U1265" s="18"/>
    </row>
    <row r="1266" spans="1:21" ht="16" customHeight="1" x14ac:dyDescent="0.35">
      <c r="A1266" s="23">
        <v>40382</v>
      </c>
      <c r="B1266" s="18">
        <v>1102.6600000000001</v>
      </c>
      <c r="C1266" s="1">
        <f t="shared" si="115"/>
        <v>8.2200298078945275E-3</v>
      </c>
      <c r="D1266" s="1">
        <f t="shared" si="118"/>
        <v>2.2870251545585685E-4</v>
      </c>
      <c r="E1266" s="1">
        <f t="shared" si="119"/>
        <v>8.0876440030343009</v>
      </c>
      <c r="F1266" s="1">
        <v>1263</v>
      </c>
      <c r="H1266" s="1">
        <f t="shared" si="120"/>
        <v>1.5122913590173583</v>
      </c>
      <c r="J1266" s="1">
        <f t="shared" si="116"/>
        <v>6.7568890042674545E-5</v>
      </c>
      <c r="K1266" s="1">
        <f t="shared" si="117"/>
        <v>0.29544445502925126</v>
      </c>
      <c r="N1266" s="18"/>
      <c r="O1266" s="18"/>
      <c r="P1266" s="18"/>
      <c r="Q1266" s="18"/>
      <c r="R1266" s="18"/>
      <c r="S1266" s="18"/>
      <c r="T1266" s="18"/>
      <c r="U1266" s="18"/>
    </row>
    <row r="1267" spans="1:21" ht="16" customHeight="1" x14ac:dyDescent="0.35">
      <c r="A1267" s="23">
        <v>40385</v>
      </c>
      <c r="B1267" s="18">
        <v>1115.01</v>
      </c>
      <c r="C1267" s="1">
        <f t="shared" si="115"/>
        <v>1.1200188634755871E-2</v>
      </c>
      <c r="D1267" s="1">
        <f t="shared" si="118"/>
        <v>2.15127322067108E-4</v>
      </c>
      <c r="E1267" s="1">
        <f t="shared" si="119"/>
        <v>7.8611643145946664</v>
      </c>
      <c r="F1267" s="1">
        <v>1264</v>
      </c>
      <c r="H1267" s="1">
        <f t="shared" si="120"/>
        <v>1.4667219302482253</v>
      </c>
      <c r="J1267" s="1">
        <f t="shared" si="116"/>
        <v>1.2544422545411458E-4</v>
      </c>
      <c r="K1267" s="1">
        <f t="shared" si="117"/>
        <v>0.58311619485963206</v>
      </c>
      <c r="N1267" s="18"/>
      <c r="O1267" s="18"/>
      <c r="P1267" s="18"/>
      <c r="Q1267" s="18"/>
      <c r="R1267" s="18"/>
      <c r="S1267" s="18"/>
      <c r="T1267" s="18"/>
      <c r="U1267" s="18"/>
    </row>
    <row r="1268" spans="1:21" ht="16" customHeight="1" x14ac:dyDescent="0.35">
      <c r="A1268" s="23">
        <v>40386</v>
      </c>
      <c r="B1268" s="18">
        <v>1113.8399999999999</v>
      </c>
      <c r="C1268" s="1">
        <f t="shared" si="115"/>
        <v>-1.0493179433368964E-3</v>
      </c>
      <c r="D1268" s="1">
        <f t="shared" si="118"/>
        <v>2.075986493234318E-4</v>
      </c>
      <c r="E1268" s="1">
        <f t="shared" si="119"/>
        <v>8.4746000818700029</v>
      </c>
      <c r="F1268" s="1">
        <v>1265</v>
      </c>
      <c r="H1268" s="1">
        <f t="shared" si="120"/>
        <v>1.4408284052010907</v>
      </c>
      <c r="J1268" s="1">
        <f t="shared" si="116"/>
        <v>1.1010681462087741E-6</v>
      </c>
      <c r="K1268" s="1">
        <f t="shared" si="117"/>
        <v>5.3038309728756783E-3</v>
      </c>
      <c r="N1268" s="18"/>
      <c r="O1268" s="18"/>
      <c r="P1268" s="18"/>
      <c r="Q1268" s="18"/>
      <c r="R1268" s="18"/>
      <c r="S1268" s="18"/>
      <c r="T1268" s="18"/>
      <c r="U1268" s="18"/>
    </row>
    <row r="1269" spans="1:21" ht="16" customHeight="1" x14ac:dyDescent="0.35">
      <c r="A1269" s="23">
        <v>40387</v>
      </c>
      <c r="B1269" s="18">
        <v>1106.1300000000001</v>
      </c>
      <c r="C1269" s="1">
        <f t="shared" si="115"/>
        <v>-6.9219995690582214E-3</v>
      </c>
      <c r="D1269" s="1">
        <f t="shared" si="118"/>
        <v>1.9037746939850909E-4</v>
      </c>
      <c r="E1269" s="1">
        <f t="shared" si="119"/>
        <v>8.3148224241229691</v>
      </c>
      <c r="F1269" s="1">
        <v>1266</v>
      </c>
      <c r="H1269" s="1">
        <f t="shared" si="120"/>
        <v>1.3797734212489712</v>
      </c>
      <c r="J1269" s="1">
        <f t="shared" si="116"/>
        <v>4.7914078034042202E-5</v>
      </c>
      <c r="K1269" s="1">
        <f t="shared" si="117"/>
        <v>0.25167935147696335</v>
      </c>
      <c r="N1269" s="18"/>
      <c r="O1269" s="18"/>
      <c r="P1269" s="18"/>
      <c r="Q1269" s="18"/>
      <c r="R1269" s="18"/>
      <c r="S1269" s="18"/>
      <c r="T1269" s="18"/>
      <c r="U1269" s="18"/>
    </row>
    <row r="1270" spans="1:21" ht="16" customHeight="1" x14ac:dyDescent="0.35">
      <c r="A1270" s="23">
        <v>40388</v>
      </c>
      <c r="B1270" s="18">
        <v>1101.53</v>
      </c>
      <c r="C1270" s="1">
        <f t="shared" si="115"/>
        <v>-4.1586431974543099E-3</v>
      </c>
      <c r="D1270" s="1">
        <f t="shared" si="118"/>
        <v>1.7860801615992504E-4</v>
      </c>
      <c r="E1270" s="1">
        <f t="shared" si="119"/>
        <v>8.5334886922513853</v>
      </c>
      <c r="F1270" s="1">
        <v>1267</v>
      </c>
      <c r="H1270" s="1">
        <f t="shared" si="120"/>
        <v>1.3364431007713162</v>
      </c>
      <c r="J1270" s="1">
        <f t="shared" si="116"/>
        <v>1.7294313243733006E-5</v>
      </c>
      <c r="K1270" s="1">
        <f t="shared" si="117"/>
        <v>9.6828314963465778E-2</v>
      </c>
      <c r="N1270" s="18"/>
      <c r="O1270" s="18"/>
      <c r="P1270" s="18"/>
      <c r="Q1270" s="18"/>
      <c r="R1270" s="18"/>
      <c r="S1270" s="18"/>
      <c r="T1270" s="18"/>
      <c r="U1270" s="18"/>
    </row>
    <row r="1271" spans="1:21" ht="16" customHeight="1" x14ac:dyDescent="0.35">
      <c r="A1271" s="23">
        <v>40389</v>
      </c>
      <c r="B1271" s="18">
        <v>1101.5999999999999</v>
      </c>
      <c r="C1271" s="1">
        <f t="shared" si="115"/>
        <v>6.3547974181308125E-5</v>
      </c>
      <c r="D1271" s="1">
        <f t="shared" si="118"/>
        <v>1.6534300331306868E-4</v>
      </c>
      <c r="E1271" s="1">
        <f t="shared" si="119"/>
        <v>8.7074640097917229</v>
      </c>
      <c r="F1271" s="1">
        <v>1268</v>
      </c>
      <c r="H1271" s="1">
        <f t="shared" si="120"/>
        <v>1.2858577032979532</v>
      </c>
      <c r="J1271" s="1">
        <f t="shared" si="116"/>
        <v>4.0383450225482043E-9</v>
      </c>
      <c r="K1271" s="1">
        <f t="shared" si="117"/>
        <v>2.4424045418491646E-5</v>
      </c>
      <c r="N1271" s="18"/>
      <c r="O1271" s="18"/>
      <c r="P1271" s="18"/>
      <c r="Q1271" s="18"/>
      <c r="R1271" s="18"/>
      <c r="S1271" s="18"/>
      <c r="T1271" s="18"/>
      <c r="U1271" s="18"/>
    </row>
    <row r="1272" spans="1:21" ht="16" customHeight="1" x14ac:dyDescent="0.35">
      <c r="A1272" s="23">
        <v>40392</v>
      </c>
      <c r="B1272" s="18">
        <v>1125.8599999999999</v>
      </c>
      <c r="C1272" s="1">
        <f t="shared" si="115"/>
        <v>2.2022512708787211E-2</v>
      </c>
      <c r="D1272" s="1">
        <f t="shared" si="118"/>
        <v>1.5182842848776075E-4</v>
      </c>
      <c r="E1272" s="1">
        <f t="shared" si="119"/>
        <v>5.5984230982507039</v>
      </c>
      <c r="F1272" s="1">
        <v>1269</v>
      </c>
      <c r="H1272" s="1">
        <f t="shared" si="120"/>
        <v>1.2321867897675285</v>
      </c>
      <c r="J1272" s="1">
        <f t="shared" si="116"/>
        <v>4.8499106600869422E-4</v>
      </c>
      <c r="K1272" s="1">
        <f t="shared" si="117"/>
        <v>3.1943363363455384</v>
      </c>
      <c r="N1272" s="18"/>
      <c r="O1272" s="18"/>
      <c r="P1272" s="18"/>
      <c r="Q1272" s="18"/>
      <c r="R1272" s="18"/>
      <c r="S1272" s="18"/>
      <c r="T1272" s="18"/>
      <c r="U1272" s="18"/>
    </row>
    <row r="1273" spans="1:21" ht="16" customHeight="1" x14ac:dyDescent="0.35">
      <c r="A1273" s="23">
        <v>40393</v>
      </c>
      <c r="B1273" s="18">
        <v>1120.46</v>
      </c>
      <c r="C1273" s="1">
        <f t="shared" si="115"/>
        <v>-4.7963334695253976E-3</v>
      </c>
      <c r="D1273" s="1">
        <f t="shared" si="118"/>
        <v>1.7997257798103091E-4</v>
      </c>
      <c r="E1273" s="1">
        <f t="shared" si="119"/>
        <v>8.4948820635459832</v>
      </c>
      <c r="F1273" s="1">
        <v>1270</v>
      </c>
      <c r="H1273" s="1">
        <f t="shared" si="120"/>
        <v>1.3415385867765075</v>
      </c>
      <c r="J1273" s="1">
        <f t="shared" si="116"/>
        <v>2.3004814750889539E-5</v>
      </c>
      <c r="K1273" s="1">
        <f t="shared" si="117"/>
        <v>0.12782399968351982</v>
      </c>
      <c r="N1273" s="18"/>
      <c r="O1273" s="18"/>
      <c r="P1273" s="18"/>
      <c r="Q1273" s="18"/>
      <c r="R1273" s="18"/>
      <c r="S1273" s="18"/>
      <c r="T1273" s="18"/>
      <c r="U1273" s="18"/>
    </row>
    <row r="1274" spans="1:21" ht="16" customHeight="1" x14ac:dyDescent="0.35">
      <c r="A1274" s="23">
        <v>40394</v>
      </c>
      <c r="B1274" s="18">
        <v>1127.24</v>
      </c>
      <c r="C1274" s="1">
        <f t="shared" si="115"/>
        <v>6.0510861610409764E-3</v>
      </c>
      <c r="D1274" s="1">
        <f t="shared" si="118"/>
        <v>1.6706112296784888E-4</v>
      </c>
      <c r="E1274" s="1">
        <f t="shared" si="119"/>
        <v>8.477975674417733</v>
      </c>
      <c r="F1274" s="1">
        <v>1271</v>
      </c>
      <c r="H1274" s="1">
        <f t="shared" si="120"/>
        <v>1.2925212685594343</v>
      </c>
      <c r="J1274" s="1">
        <f t="shared" si="116"/>
        <v>3.6615643728341622E-5</v>
      </c>
      <c r="K1274" s="1">
        <f t="shared" si="117"/>
        <v>0.21917513229806523</v>
      </c>
      <c r="N1274" s="18"/>
      <c r="O1274" s="18"/>
      <c r="P1274" s="18"/>
      <c r="Q1274" s="18"/>
      <c r="R1274" s="18"/>
      <c r="S1274" s="18"/>
      <c r="T1274" s="18"/>
      <c r="U1274" s="18"/>
    </row>
    <row r="1275" spans="1:21" ht="16" customHeight="1" x14ac:dyDescent="0.35">
      <c r="A1275" s="23">
        <v>40395</v>
      </c>
      <c r="B1275" s="18">
        <v>1125.81</v>
      </c>
      <c r="C1275" s="1">
        <f t="shared" si="115"/>
        <v>-1.2685852169902272E-3</v>
      </c>
      <c r="D1275" s="1">
        <f t="shared" si="118"/>
        <v>1.5644522846420167E-4</v>
      </c>
      <c r="E1275" s="1">
        <f t="shared" si="119"/>
        <v>8.752517865876472</v>
      </c>
      <c r="F1275" s="1">
        <v>1272</v>
      </c>
      <c r="H1275" s="1">
        <f t="shared" si="120"/>
        <v>1.250780670078498</v>
      </c>
      <c r="J1275" s="1">
        <f t="shared" si="116"/>
        <v>1.6093084527661419E-6</v>
      </c>
      <c r="K1275" s="1">
        <f t="shared" si="117"/>
        <v>1.0286721228665592E-2</v>
      </c>
      <c r="N1275" s="18"/>
      <c r="O1275" s="18"/>
      <c r="P1275" s="18"/>
      <c r="Q1275" s="18"/>
      <c r="R1275" s="18"/>
      <c r="S1275" s="18"/>
      <c r="T1275" s="18"/>
      <c r="U1275" s="18"/>
    </row>
    <row r="1276" spans="1:21" ht="16" customHeight="1" x14ac:dyDescent="0.35">
      <c r="A1276" s="23">
        <v>40396</v>
      </c>
      <c r="B1276" s="18">
        <v>1121.6400000000001</v>
      </c>
      <c r="C1276" s="1">
        <f t="shared" si="115"/>
        <v>-3.7039997868200192E-3</v>
      </c>
      <c r="D1276" s="1">
        <f t="shared" si="118"/>
        <v>1.4386428395626326E-4</v>
      </c>
      <c r="E1276" s="1">
        <f t="shared" si="119"/>
        <v>8.7512751963038564</v>
      </c>
      <c r="F1276" s="1">
        <v>1273</v>
      </c>
      <c r="H1276" s="1">
        <f t="shared" si="120"/>
        <v>1.1994343831834373</v>
      </c>
      <c r="J1276" s="1">
        <f t="shared" si="116"/>
        <v>1.3719614420762747E-5</v>
      </c>
      <c r="K1276" s="1">
        <f t="shared" si="117"/>
        <v>9.5364979016846874E-2</v>
      </c>
      <c r="N1276" s="18"/>
      <c r="O1276" s="18"/>
      <c r="P1276" s="18"/>
      <c r="Q1276" s="18"/>
      <c r="R1276" s="18"/>
      <c r="S1276" s="18"/>
      <c r="T1276" s="18"/>
      <c r="U1276" s="18"/>
    </row>
    <row r="1277" spans="1:21" ht="16" customHeight="1" x14ac:dyDescent="0.35">
      <c r="A1277" s="23">
        <v>40399</v>
      </c>
      <c r="B1277" s="18">
        <v>1127.79</v>
      </c>
      <c r="C1277" s="1">
        <f t="shared" si="115"/>
        <v>5.4830426874931913E-3</v>
      </c>
      <c r="D1277" s="1">
        <f>C$1283+C$1284*D1276+C$1285*C1276*C1276</f>
        <v>1.3342406103899869E-4</v>
      </c>
      <c r="E1277" s="1">
        <f t="shared" si="119"/>
        <v>8.6966532188447481</v>
      </c>
      <c r="F1277" s="1">
        <v>1274</v>
      </c>
      <c r="H1277" s="1">
        <f t="shared" si="120"/>
        <v>1.1550933340600607</v>
      </c>
      <c r="J1277" s="1">
        <f t="shared" si="116"/>
        <v>3.0063757112872559E-5</v>
      </c>
      <c r="K1277" s="1">
        <f t="shared" si="117"/>
        <v>0.22532485429359841</v>
      </c>
      <c r="N1277" s="18"/>
      <c r="O1277" s="18"/>
      <c r="P1277" s="18"/>
      <c r="Q1277" s="18"/>
      <c r="R1277" s="18"/>
      <c r="S1277" s="18"/>
      <c r="T1277" s="18"/>
      <c r="U1277" s="18"/>
    </row>
    <row r="1278" spans="1:21" ht="16" customHeight="1" x14ac:dyDescent="0.35">
      <c r="A1278" s="23">
        <v>40400</v>
      </c>
      <c r="B1278" s="18">
        <v>1121.06</v>
      </c>
      <c r="C1278" s="1">
        <f t="shared" si="115"/>
        <v>-5.9674230131496276E-3</v>
      </c>
      <c r="D1278" s="1">
        <f t="shared" si="118"/>
        <v>1.2528521166118353E-4</v>
      </c>
      <c r="E1278" s="1">
        <f t="shared" si="119"/>
        <v>8.7006851586814662</v>
      </c>
      <c r="F1278" s="1">
        <v>1275</v>
      </c>
      <c r="H1278" s="1">
        <f t="shared" si="120"/>
        <v>1.1193087673255468</v>
      </c>
      <c r="J1278" s="1">
        <f t="shared" si="116"/>
        <v>3.5610137417867781E-5</v>
      </c>
      <c r="K1278" s="1">
        <f t="shared" si="117"/>
        <v>0.28423256780034389</v>
      </c>
      <c r="N1278" s="18"/>
      <c r="O1278" s="18"/>
      <c r="P1278" s="18"/>
      <c r="Q1278" s="18"/>
      <c r="R1278" s="18"/>
      <c r="S1278" s="18"/>
      <c r="T1278" s="18"/>
      <c r="U1278" s="18"/>
    </row>
    <row r="1279" spans="1:21" ht="16" customHeight="1" x14ac:dyDescent="0.35">
      <c r="A1279" s="23">
        <v>40401</v>
      </c>
      <c r="B1279" s="18">
        <v>1089.47</v>
      </c>
      <c r="C1279" s="1">
        <f t="shared" si="115"/>
        <v>-2.8178688027402567E-2</v>
      </c>
      <c r="D1279" s="1">
        <f t="shared" si="118"/>
        <v>1.1834043430443684E-4</v>
      </c>
      <c r="E1279" s="1">
        <f t="shared" si="119"/>
        <v>2.3321635326015029</v>
      </c>
      <c r="F1279" s="1">
        <v>1276</v>
      </c>
      <c r="H1279" s="1">
        <f t="shared" si="120"/>
        <v>1.0878438964503907</v>
      </c>
      <c r="J1279" s="1">
        <f t="shared" si="116"/>
        <v>7.9403845894568078E-4</v>
      </c>
      <c r="K1279" s="1">
        <f t="shared" si="117"/>
        <v>6.7097815181493763</v>
      </c>
    </row>
    <row r="1280" spans="1:21" ht="16" customHeight="1" x14ac:dyDescent="0.35">
      <c r="A1280" s="23">
        <v>40402</v>
      </c>
      <c r="B1280" s="18">
        <v>1083.6099999999999</v>
      </c>
      <c r="C1280" s="1">
        <f t="shared" si="115"/>
        <v>-5.3787621504035243E-3</v>
      </c>
      <c r="D1280" s="1">
        <f t="shared" si="118"/>
        <v>1.7526665134637412E-4</v>
      </c>
      <c r="E1280" s="1">
        <f t="shared" si="119"/>
        <v>8.484133070818773</v>
      </c>
      <c r="F1280" s="1">
        <v>1277</v>
      </c>
      <c r="H1280" s="1">
        <f t="shared" si="120"/>
        <v>1.3238831192608134</v>
      </c>
      <c r="J1280" s="1">
        <f t="shared" si="116"/>
        <v>2.8931082270613544E-5</v>
      </c>
      <c r="K1280" s="1">
        <f t="shared" si="117"/>
        <v>0.1650689509291641</v>
      </c>
    </row>
    <row r="1281" spans="1:15" ht="16" customHeight="1" x14ac:dyDescent="0.35">
      <c r="A1281" s="23">
        <v>40403</v>
      </c>
      <c r="B1281" s="18">
        <v>1079.25</v>
      </c>
      <c r="C1281" s="1">
        <f t="shared" si="115"/>
        <v>-4.0235878221868571E-3</v>
      </c>
      <c r="D1281" s="1">
        <f t="shared" si="118"/>
        <v>1.6327238450211667E-4</v>
      </c>
      <c r="E1281" s="1">
        <f t="shared" si="119"/>
        <v>8.6209357689985122</v>
      </c>
      <c r="F1281" s="1">
        <v>1278</v>
      </c>
      <c r="H1281" s="1">
        <f t="shared" si="120"/>
        <v>1.2777808282413565</v>
      </c>
      <c r="J1281" s="1">
        <f t="shared" si="116"/>
        <v>1.6189258962850377E-5</v>
      </c>
      <c r="K1281" s="1">
        <f t="shared" si="117"/>
        <v>9.9154912278754032E-2</v>
      </c>
      <c r="N1281" s="19" t="s">
        <v>14</v>
      </c>
      <c r="O1281" s="19" t="s">
        <v>14</v>
      </c>
    </row>
    <row r="1282" spans="1:15" ht="16" customHeight="1" x14ac:dyDescent="0.35">
      <c r="D1282" s="1"/>
      <c r="E1282" s="18"/>
      <c r="F1282" s="18"/>
      <c r="H1282" s="1"/>
      <c r="I1282" s="18" t="s">
        <v>15</v>
      </c>
      <c r="J1282" s="18"/>
      <c r="K1282" s="18"/>
      <c r="L1282" s="18"/>
      <c r="M1282" s="19" t="s">
        <v>16</v>
      </c>
      <c r="N1282" s="18" t="s">
        <v>20</v>
      </c>
      <c r="O1282" s="19" t="s">
        <v>21</v>
      </c>
    </row>
    <row r="1283" spans="1:15" ht="16" customHeight="1" x14ac:dyDescent="0.35">
      <c r="A1283" s="2" t="s">
        <v>22</v>
      </c>
      <c r="B1283" s="1">
        <v>0.1346708505331968</v>
      </c>
      <c r="C1283" s="38">
        <f>0.00001*B1283</f>
        <v>1.3467085053319681E-6</v>
      </c>
      <c r="D1283" s="18" t="s">
        <v>33</v>
      </c>
      <c r="E1283" s="33">
        <f>SUM(E3:E1281)</f>
        <v>10228.234893089408</v>
      </c>
      <c r="F1283" s="18"/>
      <c r="H1283" s="18"/>
      <c r="I1283" s="18">
        <v>1</v>
      </c>
      <c r="J1283" s="18">
        <f>CORREL(J$5:J1280,J6:J$1281)</f>
        <v>0.18333440688972857</v>
      </c>
      <c r="K1283" s="18">
        <f>CORREL(K$5:K1280,K6:K$1281)</f>
        <v>-6.2518434609798917E-2</v>
      </c>
      <c r="L1283" s="18"/>
      <c r="M1283" s="18">
        <f>1279/(1277-I1283)</f>
        <v>1.0023510971786833</v>
      </c>
      <c r="N1283" s="18">
        <f t="shared" ref="N1283:O1285" si="121">$M1283*J1283*J1283</f>
        <v>3.3690528663596661E-2</v>
      </c>
      <c r="O1283" s="18">
        <f t="shared" si="121"/>
        <v>3.9177440579078061E-3</v>
      </c>
    </row>
    <row r="1284" spans="1:15" ht="16" customHeight="1" x14ac:dyDescent="0.35">
      <c r="A1284" s="2" t="s">
        <v>23</v>
      </c>
      <c r="B1284" s="18">
        <v>0.91011642586572727</v>
      </c>
      <c r="C1284" s="39">
        <f>B1284</f>
        <v>0.91011642586572727</v>
      </c>
      <c r="E1284" s="18"/>
      <c r="F1284" s="18"/>
      <c r="H1284" s="18"/>
      <c r="I1284" s="18">
        <v>2</v>
      </c>
      <c r="J1284" s="18">
        <f>CORREL(J$5:J1279,J7:J$1281)</f>
        <v>0.38475158668351594</v>
      </c>
      <c r="K1284" s="18">
        <f>CORREL(K$5:K1279,K7:K$1281)</f>
        <v>-4.0650589000256867E-3</v>
      </c>
      <c r="L1284" s="18"/>
      <c r="M1284" s="18">
        <f t="shared" ref="M1284:M1297" si="122">1279/(1277-I1284)</f>
        <v>1.0031372549019608</v>
      </c>
      <c r="N1284" s="18">
        <f t="shared" si="121"/>
        <v>0.1484982031682846</v>
      </c>
      <c r="O1284" s="18">
        <f t="shared" si="121"/>
        <v>1.6576546068868409E-5</v>
      </c>
    </row>
    <row r="1285" spans="1:15" ht="16" customHeight="1" x14ac:dyDescent="0.35">
      <c r="A1285" s="2" t="s">
        <v>24</v>
      </c>
      <c r="B1285" s="1">
        <v>0.83391892408349932</v>
      </c>
      <c r="C1285" s="40">
        <f>0.1*B1285</f>
        <v>8.3391892408349932E-2</v>
      </c>
      <c r="E1285" s="57" t="s">
        <v>67</v>
      </c>
      <c r="F1285" s="57"/>
      <c r="G1285" s="57"/>
      <c r="H1285" s="57"/>
      <c r="I1285" s="18">
        <v>3</v>
      </c>
      <c r="J1285" s="18">
        <f>CORREL(J$5:J1278,J8:J$1281)</f>
        <v>0.16015024495486727</v>
      </c>
      <c r="K1285" s="18">
        <f>CORREL(K$5:K1278,K8:K$1281)</f>
        <v>-7.1977786511594963E-3</v>
      </c>
      <c r="L1285" s="18"/>
      <c r="M1285" s="18">
        <f t="shared" si="122"/>
        <v>1.0039246467817897</v>
      </c>
      <c r="N1285" s="18">
        <f t="shared" si="121"/>
        <v>2.5748760695992152E-2</v>
      </c>
      <c r="O1285" s="18">
        <f t="shared" si="121"/>
        <v>5.2011345680283213E-5</v>
      </c>
    </row>
    <row r="1286" spans="1:15" ht="16" customHeight="1" x14ac:dyDescent="0.35">
      <c r="E1286" s="57"/>
      <c r="F1286" s="57"/>
      <c r="G1286" s="57"/>
      <c r="H1286" s="57"/>
      <c r="I1286" s="18">
        <v>4</v>
      </c>
      <c r="J1286" s="18">
        <f>CORREL(J$5:J1277,J9:J$1281)</f>
        <v>0.30116823630807571</v>
      </c>
      <c r="K1286" s="18">
        <f>CORREL(K$5:K1277,K9:K$1281)</f>
        <v>2.2500233577938046E-2</v>
      </c>
      <c r="L1286" s="18"/>
      <c r="M1286" s="18">
        <f t="shared" si="122"/>
        <v>1.0047132757266299</v>
      </c>
      <c r="N1286" s="18">
        <f t="shared" ref="N1286:O1297" si="123">$M1286*J1286*J1286</f>
        <v>9.1129811540779843E-2</v>
      </c>
      <c r="O1286" s="18">
        <f t="shared" si="123"/>
        <v>5.0864665643990945E-4</v>
      </c>
    </row>
    <row r="1287" spans="1:15" ht="16" customHeight="1" x14ac:dyDescent="0.35">
      <c r="A1287" s="1" t="s">
        <v>25</v>
      </c>
      <c r="C1287" s="1">
        <f>C1283/(1-C1284-C1285)</f>
        <v>2.0745140661382829E-4</v>
      </c>
      <c r="D1287" s="1"/>
      <c r="E1287" s="57"/>
      <c r="F1287" s="57"/>
      <c r="G1287" s="57"/>
      <c r="H1287" s="57"/>
      <c r="I1287" s="18">
        <v>5</v>
      </c>
      <c r="J1287" s="18">
        <f>CORREL(J$5:J1276,J10:J$1281)</f>
        <v>0.3387357740687108</v>
      </c>
      <c r="K1287" s="18">
        <f>CORREL(K$5:K1276,K10:K$1281)</f>
        <v>1.4226322753279782E-2</v>
      </c>
      <c r="L1287" s="18"/>
      <c r="M1287" s="18">
        <f t="shared" si="122"/>
        <v>1.0055031446540881</v>
      </c>
      <c r="N1287" s="18">
        <f t="shared" ref="N1287:O1292" si="124">$M1287*J1287*J1287</f>
        <v>0.11537336604307767</v>
      </c>
      <c r="O1287" s="18">
        <f t="shared" si="124"/>
        <v>2.03502030946495E-4</v>
      </c>
    </row>
    <row r="1288" spans="1:15" ht="16" customHeight="1" x14ac:dyDescent="0.35">
      <c r="A1288" s="1" t="s">
        <v>26</v>
      </c>
      <c r="C1288" s="19">
        <f>SQRT(C1287)</f>
        <v>1.4403173491068845E-2</v>
      </c>
      <c r="E1288" s="57"/>
      <c r="F1288" s="57"/>
      <c r="G1288" s="57"/>
      <c r="H1288" s="57"/>
      <c r="I1288" s="18">
        <v>6</v>
      </c>
      <c r="J1288" s="18">
        <f>CORREL(J$5:J1275,J11:J$1281)</f>
        <v>0.30761110528377644</v>
      </c>
      <c r="K1288" s="18">
        <f>CORREL(K$5:K1275,K11:K$1281)</f>
        <v>-1.1222825584066027E-2</v>
      </c>
      <c r="L1288" s="18"/>
      <c r="M1288" s="18">
        <f t="shared" si="122"/>
        <v>1.0062942564909521</v>
      </c>
      <c r="N1288" s="18">
        <f t="shared" si="124"/>
        <v>9.5220183546897347E-2</v>
      </c>
      <c r="O1288" s="18">
        <f t="shared" si="124"/>
        <v>1.2674458711375242E-4</v>
      </c>
    </row>
    <row r="1289" spans="1:15" ht="16" customHeight="1" x14ac:dyDescent="0.35">
      <c r="A1289" s="1" t="s">
        <v>27</v>
      </c>
      <c r="C1289" s="19">
        <f>C1288*SQRT(252)</f>
        <v>0.22864329088491694</v>
      </c>
      <c r="E1289" s="57"/>
      <c r="F1289" s="57"/>
      <c r="G1289" s="57"/>
      <c r="H1289" s="57"/>
      <c r="I1289" s="18">
        <v>7</v>
      </c>
      <c r="J1289" s="18">
        <f>CORREL(J$5:J1274,J12:J$1281)</f>
        <v>0.32914309084119914</v>
      </c>
      <c r="K1289" s="18">
        <f>CORREL(K$5:K1274,K12:K$1281)</f>
        <v>2.6234742664392071E-2</v>
      </c>
      <c r="L1289" s="18"/>
      <c r="M1289" s="18">
        <f t="shared" si="122"/>
        <v>1.0070866141732284</v>
      </c>
      <c r="N1289" s="18">
        <f t="shared" si="124"/>
        <v>0.10910290382978645</v>
      </c>
      <c r="O1289" s="18">
        <f t="shared" si="124"/>
        <v>6.9313916794561527E-4</v>
      </c>
    </row>
    <row r="1290" spans="1:15" ht="16" customHeight="1" x14ac:dyDescent="0.35">
      <c r="E1290" s="57"/>
      <c r="F1290" s="57"/>
      <c r="G1290" s="57"/>
      <c r="H1290" s="57"/>
      <c r="I1290" s="18">
        <v>8</v>
      </c>
      <c r="J1290" s="18">
        <f>CORREL(J$5:J1273,J13:J$1281)</f>
        <v>0.20741944995284212</v>
      </c>
      <c r="K1290" s="18">
        <f>CORREL(K$5:K1273,K13:K$1281)</f>
        <v>3.7508292393089088E-2</v>
      </c>
      <c r="L1290" s="18"/>
      <c r="M1290" s="18">
        <f t="shared" si="122"/>
        <v>1.0078802206461781</v>
      </c>
      <c r="N1290" s="18">
        <f t="shared" si="124"/>
        <v>4.3361857597925858E-2</v>
      </c>
      <c r="O1290" s="18">
        <f t="shared" si="124"/>
        <v>1.4179584600125686E-3</v>
      </c>
    </row>
    <row r="1291" spans="1:15" ht="16" customHeight="1" x14ac:dyDescent="0.35">
      <c r="A1291" s="2" t="s">
        <v>28</v>
      </c>
      <c r="C1291" s="19">
        <f>C1283/C1287</f>
        <v>6.4916817259227932E-3</v>
      </c>
      <c r="E1291" s="57"/>
      <c r="F1291" s="57"/>
      <c r="G1291" s="57"/>
      <c r="H1291" s="57"/>
      <c r="I1291" s="19">
        <v>9</v>
      </c>
      <c r="J1291" s="18">
        <f>CORREL(J$5:J1272,J14:J$1281)</f>
        <v>0.32414541244257378</v>
      </c>
      <c r="K1291" s="18">
        <f>CORREL(K$5:K1272,K14:K$1281)</f>
        <v>4.1139965499702343E-2</v>
      </c>
      <c r="M1291" s="18">
        <f t="shared" si="122"/>
        <v>1.0086750788643533</v>
      </c>
      <c r="N1291" s="18">
        <f t="shared" si="124"/>
        <v>0.10598174109879908</v>
      </c>
      <c r="O1291" s="18">
        <f t="shared" si="124"/>
        <v>1.7071793041987839E-3</v>
      </c>
    </row>
    <row r="1292" spans="1:15" ht="16" customHeight="1" x14ac:dyDescent="0.35">
      <c r="A1292" s="2" t="s">
        <v>29</v>
      </c>
      <c r="C1292" s="19">
        <f>C1291+C1284+C1285</f>
        <v>1</v>
      </c>
      <c r="E1292" s="57"/>
      <c r="F1292" s="57"/>
      <c r="G1292" s="57"/>
      <c r="H1292" s="57"/>
      <c r="I1292" s="19">
        <v>10</v>
      </c>
      <c r="J1292" s="18">
        <f>CORREL(J$5:J1271,J15:J$1281)</f>
        <v>0.26896534158959401</v>
      </c>
      <c r="K1292" s="18">
        <f>CORREL(K$5:K1271,K15:K$1281)</f>
        <v>8.3324466373918701E-2</v>
      </c>
      <c r="M1292" s="18">
        <f t="shared" si="122"/>
        <v>1.0094711917916337</v>
      </c>
      <c r="N1292" s="18">
        <f t="shared" si="124"/>
        <v>7.3027523295046984E-2</v>
      </c>
      <c r="O1292" s="18">
        <f t="shared" si="124"/>
        <v>7.0087248656837695E-3</v>
      </c>
    </row>
    <row r="1293" spans="1:15" ht="16" customHeight="1" x14ac:dyDescent="0.35">
      <c r="E1293" s="57"/>
      <c r="F1293" s="57"/>
      <c r="G1293" s="57"/>
      <c r="H1293" s="57"/>
      <c r="I1293" s="19">
        <v>11</v>
      </c>
      <c r="J1293" s="18">
        <f>CORREL(J$5:J1270,J16:J$1281)</f>
        <v>0.43068548042063348</v>
      </c>
      <c r="K1293" s="18">
        <f>CORREL(K$5:K1270,K16:K$1281)</f>
        <v>-7.4186209284633304E-3</v>
      </c>
      <c r="M1293" s="18">
        <f t="shared" si="122"/>
        <v>1.0102685624012637</v>
      </c>
      <c r="N1293" s="18">
        <f t="shared" si="123"/>
        <v>0.18739469851086035</v>
      </c>
      <c r="O1293" s="18">
        <f t="shared" si="123"/>
        <v>5.56010764282934E-5</v>
      </c>
    </row>
    <row r="1294" spans="1:15" ht="16" customHeight="1" x14ac:dyDescent="0.35">
      <c r="E1294" s="57"/>
      <c r="F1294" s="57"/>
      <c r="G1294" s="57"/>
      <c r="H1294" s="57"/>
      <c r="I1294" s="19">
        <v>12</v>
      </c>
      <c r="J1294" s="18">
        <f>CORREL(J$5:J1269,J17:J$1281)</f>
        <v>0.28592735712082745</v>
      </c>
      <c r="K1294" s="18">
        <f>CORREL(K$5:K1269,K17:K$1281)</f>
        <v>6.2999119554543043E-3</v>
      </c>
      <c r="M1294" s="18">
        <f t="shared" si="122"/>
        <v>1.0110671936758893</v>
      </c>
      <c r="N1294" s="18">
        <f t="shared" si="123"/>
        <v>8.2659245921406652E-2</v>
      </c>
      <c r="O1294" s="18">
        <f t="shared" si="123"/>
        <v>4.0128135286041815E-5</v>
      </c>
    </row>
    <row r="1295" spans="1:15" ht="16" customHeight="1" x14ac:dyDescent="0.35">
      <c r="E1295" s="57"/>
      <c r="F1295" s="57"/>
      <c r="G1295" s="57"/>
      <c r="H1295" s="57"/>
      <c r="I1295" s="19">
        <v>13</v>
      </c>
      <c r="J1295" s="18">
        <f>CORREL(J$5:J1268,J18:J$1281)</f>
        <v>0.22362113753246834</v>
      </c>
      <c r="K1295" s="18">
        <f>CORREL(K$5:K1268,K18:K$1281)</f>
        <v>6.6432333614359536E-4</v>
      </c>
      <c r="M1295" s="18">
        <f t="shared" si="122"/>
        <v>1.0118670886075949</v>
      </c>
      <c r="N1295" s="18">
        <f t="shared" si="123"/>
        <v>5.0599843687129775E-2</v>
      </c>
      <c r="O1295" s="18">
        <f t="shared" si="123"/>
        <v>4.465627436982588E-7</v>
      </c>
    </row>
    <row r="1296" spans="1:15" ht="16" customHeight="1" x14ac:dyDescent="0.35">
      <c r="E1296" s="57"/>
      <c r="F1296" s="57"/>
      <c r="G1296" s="57"/>
      <c r="H1296" s="57"/>
      <c r="I1296" s="19">
        <v>14</v>
      </c>
      <c r="J1296" s="18">
        <f>CORREL(J$5:J1267,J19:J$1281)</f>
        <v>0.12143121940398847</v>
      </c>
      <c r="K1296" s="18">
        <f>CORREL(K$5:K1267,K19:K$1281)</f>
        <v>1.7261127441019458E-2</v>
      </c>
      <c r="M1296" s="18">
        <f t="shared" si="122"/>
        <v>1.0126682501979414</v>
      </c>
      <c r="N1296" s="18">
        <f t="shared" si="123"/>
        <v>1.4932341249213563E-2</v>
      </c>
      <c r="O1296" s="18">
        <f t="shared" si="123"/>
        <v>3.0172098160285982E-4</v>
      </c>
    </row>
    <row r="1297" spans="5:15" ht="16" customHeight="1" x14ac:dyDescent="0.35">
      <c r="E1297" s="57"/>
      <c r="F1297" s="57"/>
      <c r="G1297" s="57"/>
      <c r="H1297" s="57"/>
      <c r="I1297" s="19">
        <v>15</v>
      </c>
      <c r="J1297" s="18">
        <f>CORREL(J$5:J1266,J20:J$1281)</f>
        <v>0.22199410998708113</v>
      </c>
      <c r="K1297" s="18">
        <f>CORREL(K$5:K1266,K20:K$1281)</f>
        <v>-3.1068821233791791E-2</v>
      </c>
      <c r="M1297" s="18">
        <f t="shared" si="122"/>
        <v>1.0134706814580032</v>
      </c>
      <c r="N1297" s="18">
        <f t="shared" si="123"/>
        <v>4.9945238706335243E-2</v>
      </c>
      <c r="O1297" s="18">
        <f t="shared" si="123"/>
        <v>9.7827451981339275E-4</v>
      </c>
    </row>
    <row r="1298" spans="5:15" ht="16" customHeight="1" x14ac:dyDescent="0.35">
      <c r="E1298" s="34"/>
      <c r="F1298" s="34"/>
      <c r="G1298" s="34"/>
      <c r="H1298" s="34"/>
    </row>
    <row r="1299" spans="5:15" ht="16" customHeight="1" x14ac:dyDescent="0.35">
      <c r="N1299" s="19">
        <f>1277*SUM(N1283:N1297)</f>
        <v>1566.4527981279041</v>
      </c>
      <c r="O1299" s="19">
        <f>1277*SUM(O1283:O1297)</f>
        <v>21.745264626382713</v>
      </c>
    </row>
  </sheetData>
  <mergeCells count="1">
    <mergeCell ref="E1285:H1297"/>
  </mergeCells>
  <phoneticPr fontId="1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8BC8C-F601-6041-9C05-71B9E51D99A7}">
  <dimension ref="A1:AH1299"/>
  <sheetViews>
    <sheetView tabSelected="1" topLeftCell="A1278" workbookViewId="0">
      <selection activeCell="K1285" sqref="K1285"/>
    </sheetView>
  </sheetViews>
  <sheetFormatPr defaultColWidth="10.84375" defaultRowHeight="16" customHeight="1" x14ac:dyDescent="0.35"/>
  <cols>
    <col min="1" max="2" width="10.84375" style="8"/>
    <col min="3" max="6" width="10.84375" style="9"/>
    <col min="7" max="7" width="10.84375" style="17"/>
    <col min="8" max="16384" width="10.84375" style="9"/>
  </cols>
  <sheetData>
    <row r="1" spans="1:34" s="4" customFormat="1" ht="16" customHeight="1" x14ac:dyDescent="0.35">
      <c r="A1" s="3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11" t="s">
        <v>32</v>
      </c>
      <c r="G1" s="3"/>
      <c r="H1" s="4" t="s">
        <v>5</v>
      </c>
      <c r="K1" s="4" t="s">
        <v>6</v>
      </c>
    </row>
    <row r="2" spans="1:34" s="1" customFormat="1" ht="16" customHeight="1" x14ac:dyDescent="0.35">
      <c r="A2" s="23"/>
      <c r="B2" s="17" t="s">
        <v>7</v>
      </c>
      <c r="C2" s="7" t="s">
        <v>8</v>
      </c>
      <c r="D2" s="7" t="s">
        <v>9</v>
      </c>
      <c r="E2" s="7" t="s">
        <v>10</v>
      </c>
      <c r="F2" s="17"/>
      <c r="G2" s="17"/>
      <c r="H2" s="17" t="s">
        <v>11</v>
      </c>
      <c r="I2" s="17"/>
      <c r="J2" s="7" t="s">
        <v>12</v>
      </c>
      <c r="K2" s="17" t="s">
        <v>13</v>
      </c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</row>
    <row r="3" spans="1:34" ht="16" customHeight="1" x14ac:dyDescent="0.35">
      <c r="A3" s="6">
        <v>38551</v>
      </c>
      <c r="B3" s="17">
        <v>1221.1300000000001</v>
      </c>
      <c r="C3" s="8"/>
      <c r="D3" s="8"/>
      <c r="E3" s="17"/>
      <c r="F3" s="1">
        <v>0</v>
      </c>
      <c r="H3" s="8"/>
      <c r="J3" s="17"/>
      <c r="K3" s="17"/>
    </row>
    <row r="4" spans="1:34" ht="16" customHeight="1" x14ac:dyDescent="0.35">
      <c r="A4" s="6">
        <v>38552</v>
      </c>
      <c r="B4" s="17">
        <v>1229.3499999999999</v>
      </c>
      <c r="C4" s="8">
        <f t="shared" ref="C4:C67" si="0">(B4-B3)/B3</f>
        <v>6.7314700318555762E-3</v>
      </c>
      <c r="D4" s="8"/>
      <c r="E4" s="17"/>
      <c r="F4" s="1">
        <v>1</v>
      </c>
      <c r="H4" s="8"/>
      <c r="J4" s="17"/>
      <c r="K4" s="17"/>
    </row>
    <row r="5" spans="1:34" ht="16" customHeight="1" x14ac:dyDescent="0.35">
      <c r="A5" s="6">
        <v>38553</v>
      </c>
      <c r="B5" s="17">
        <v>1235.2</v>
      </c>
      <c r="C5" s="8">
        <f t="shared" si="0"/>
        <v>4.7586122747794663E-3</v>
      </c>
      <c r="D5" s="8">
        <f>C4*C4</f>
        <v>4.531268878976971E-5</v>
      </c>
      <c r="E5" s="8">
        <f t="shared" ref="E5:E68" si="1">-LN(D5)-C5*C5/D5</f>
        <v>9.5021872617416214</v>
      </c>
      <c r="F5" s="1">
        <v>2</v>
      </c>
      <c r="H5" s="8">
        <f t="shared" ref="H5:H68" si="2">SQRT(D5)*100</f>
        <v>0.67314700318555765</v>
      </c>
      <c r="J5" s="8">
        <f t="shared" ref="J5:J68" si="3">C5*C5</f>
        <v>2.2644390781681806E-5</v>
      </c>
      <c r="K5" s="8">
        <f t="shared" ref="K5:K68" si="4">J5/D5</f>
        <v>0.49973619722152202</v>
      </c>
    </row>
    <row r="6" spans="1:34" ht="16" customHeight="1" x14ac:dyDescent="0.35">
      <c r="A6" s="6">
        <v>38554</v>
      </c>
      <c r="B6" s="17">
        <v>1227.04</v>
      </c>
      <c r="C6" s="8">
        <f t="shared" si="0"/>
        <v>-6.6062176165803772E-3</v>
      </c>
      <c r="D6" s="8">
        <f>C$1283+C$1284*D5+C$1285*C5*C5</f>
        <v>4.4470545290644885E-5</v>
      </c>
      <c r="E6" s="8">
        <f t="shared" si="1"/>
        <v>9.039312318487795</v>
      </c>
      <c r="F6" s="1">
        <v>3</v>
      </c>
      <c r="H6" s="8">
        <f t="shared" si="2"/>
        <v>0.66686239428119565</v>
      </c>
      <c r="J6" s="8">
        <f t="shared" si="3"/>
        <v>4.3642111197616917E-5</v>
      </c>
      <c r="K6" s="8">
        <f t="shared" si="4"/>
        <v>0.98137117304018662</v>
      </c>
    </row>
    <row r="7" spans="1:34" ht="16" customHeight="1" x14ac:dyDescent="0.35">
      <c r="A7" s="6">
        <v>38555</v>
      </c>
      <c r="B7" s="17">
        <v>1233.68</v>
      </c>
      <c r="C7" s="8">
        <f t="shared" si="0"/>
        <v>5.4113965314904981E-3</v>
      </c>
      <c r="D7" s="8">
        <f t="shared" ref="D7:D70" si="5">C$1283+C$1284*D6+C$1285*C6*C6</f>
        <v>4.5476830953095106E-5</v>
      </c>
      <c r="E7" s="8">
        <f t="shared" si="1"/>
        <v>9.3543925975150266</v>
      </c>
      <c r="F7" s="1">
        <v>4</v>
      </c>
      <c r="H7" s="8">
        <f t="shared" si="2"/>
        <v>0.67436511589119963</v>
      </c>
      <c r="J7" s="8">
        <f t="shared" si="3"/>
        <v>2.9283212421027393E-5</v>
      </c>
      <c r="K7" s="8">
        <f t="shared" si="4"/>
        <v>0.64391497400577791</v>
      </c>
    </row>
    <row r="8" spans="1:34" ht="16" customHeight="1" x14ac:dyDescent="0.35">
      <c r="A8" s="6">
        <v>38558</v>
      </c>
      <c r="B8" s="17">
        <v>1229.03</v>
      </c>
      <c r="C8" s="8">
        <f t="shared" si="0"/>
        <v>-3.7692108164192424E-3</v>
      </c>
      <c r="D8" s="8">
        <f t="shared" si="5"/>
        <v>4.5180412031474204E-5</v>
      </c>
      <c r="E8" s="8">
        <f t="shared" si="1"/>
        <v>9.690397599709117</v>
      </c>
      <c r="F8" s="1">
        <v>5</v>
      </c>
      <c r="H8" s="8">
        <f t="shared" si="2"/>
        <v>0.67216376004270129</v>
      </c>
      <c r="J8" s="8">
        <f t="shared" si="3"/>
        <v>1.4206950178611811E-5</v>
      </c>
      <c r="K8" s="8">
        <f t="shared" si="4"/>
        <v>0.3144493274810059</v>
      </c>
    </row>
    <row r="9" spans="1:34" ht="16" customHeight="1" x14ac:dyDescent="0.35">
      <c r="A9" s="6">
        <v>38559</v>
      </c>
      <c r="B9" s="17">
        <v>1231.1600000000001</v>
      </c>
      <c r="C9" s="8">
        <f t="shared" si="0"/>
        <v>1.7330740502673728E-3</v>
      </c>
      <c r="D9" s="8">
        <f t="shared" si="5"/>
        <v>4.3637831672458036E-5</v>
      </c>
      <c r="E9" s="8">
        <f t="shared" si="1"/>
        <v>9.9707571457165791</v>
      </c>
      <c r="F9" s="1">
        <v>6</v>
      </c>
      <c r="H9" s="8">
        <f t="shared" si="2"/>
        <v>0.66058937073236379</v>
      </c>
      <c r="J9" s="8">
        <f t="shared" si="3"/>
        <v>3.0035456637101561E-6</v>
      </c>
      <c r="K9" s="8">
        <f t="shared" si="4"/>
        <v>6.8828939216194832E-2</v>
      </c>
    </row>
    <row r="10" spans="1:34" ht="16" customHeight="1" x14ac:dyDescent="0.35">
      <c r="A10" s="6">
        <v>38560</v>
      </c>
      <c r="B10" s="17">
        <v>1236.79</v>
      </c>
      <c r="C10" s="8">
        <f t="shared" si="0"/>
        <v>4.5729230969166323E-3</v>
      </c>
      <c r="D10" s="8">
        <f t="shared" si="5"/>
        <v>4.1288077840920377E-5</v>
      </c>
      <c r="E10" s="8">
        <f t="shared" si="1"/>
        <v>9.5884558033536589</v>
      </c>
      <c r="F10" s="1">
        <v>7</v>
      </c>
      <c r="H10" s="8">
        <f t="shared" si="2"/>
        <v>0.64255799614447551</v>
      </c>
      <c r="J10" s="8">
        <f t="shared" si="3"/>
        <v>2.0911625650313604E-5</v>
      </c>
      <c r="K10" s="8">
        <f t="shared" si="4"/>
        <v>0.50648096845012758</v>
      </c>
    </row>
    <row r="11" spans="1:34" ht="16" customHeight="1" x14ac:dyDescent="0.35">
      <c r="A11" s="6">
        <v>38561</v>
      </c>
      <c r="B11" s="17">
        <v>1243.72</v>
      </c>
      <c r="C11" s="8">
        <f t="shared" si="0"/>
        <v>5.6032147737288176E-3</v>
      </c>
      <c r="D11" s="8">
        <f t="shared" si="5"/>
        <v>4.0661437650175875E-5</v>
      </c>
      <c r="E11" s="8">
        <f t="shared" si="1"/>
        <v>9.3380979344928203</v>
      </c>
      <c r="F11" s="1">
        <v>8</v>
      </c>
      <c r="H11" s="8">
        <f t="shared" si="2"/>
        <v>0.63766321557837935</v>
      </c>
      <c r="J11" s="8">
        <f t="shared" si="3"/>
        <v>3.1396015800532881E-5</v>
      </c>
      <c r="K11" s="8">
        <f t="shared" si="4"/>
        <v>0.77213245804645281</v>
      </c>
    </row>
    <row r="12" spans="1:34" ht="16" customHeight="1" x14ac:dyDescent="0.35">
      <c r="A12" s="6">
        <v>38562</v>
      </c>
      <c r="B12" s="17">
        <v>1234.18</v>
      </c>
      <c r="C12" s="8">
        <f t="shared" si="0"/>
        <v>-7.6705367767664449E-3</v>
      </c>
      <c r="D12" s="8">
        <f t="shared" si="5"/>
        <v>4.097626993334813E-5</v>
      </c>
      <c r="E12" s="8">
        <f t="shared" si="1"/>
        <v>8.6666343178607104</v>
      </c>
      <c r="F12" s="1">
        <v>9</v>
      </c>
      <c r="H12" s="8">
        <f t="shared" si="2"/>
        <v>0.64012709623439723</v>
      </c>
      <c r="J12" s="8">
        <f t="shared" si="3"/>
        <v>5.8837134443726564E-5</v>
      </c>
      <c r="K12" s="8">
        <f t="shared" si="4"/>
        <v>1.4358831230717404</v>
      </c>
    </row>
    <row r="13" spans="1:34" ht="16" customHeight="1" x14ac:dyDescent="0.35">
      <c r="A13" s="6">
        <v>38565</v>
      </c>
      <c r="B13" s="17">
        <v>1235.3499999999999</v>
      </c>
      <c r="C13" s="8">
        <f t="shared" si="0"/>
        <v>9.4799786092777819E-4</v>
      </c>
      <c r="D13" s="8">
        <f t="shared" si="5"/>
        <v>4.3579506880908629E-5</v>
      </c>
      <c r="E13" s="8">
        <f t="shared" si="1"/>
        <v>10.020301466823611</v>
      </c>
      <c r="F13" s="1">
        <v>10</v>
      </c>
      <c r="H13" s="8">
        <f t="shared" si="2"/>
        <v>0.66014776286001775</v>
      </c>
      <c r="J13" s="8">
        <f t="shared" si="3"/>
        <v>8.9869994432364311E-7</v>
      </c>
      <c r="K13" s="8">
        <f t="shared" si="4"/>
        <v>2.0622076949598226E-2</v>
      </c>
    </row>
    <row r="14" spans="1:34" ht="16" customHeight="1" x14ac:dyDescent="0.35">
      <c r="A14" s="6">
        <v>38566</v>
      </c>
      <c r="B14" s="17">
        <v>1244.1199999999999</v>
      </c>
      <c r="C14" s="8">
        <f t="shared" si="0"/>
        <v>7.0992026551179683E-3</v>
      </c>
      <c r="D14" s="8">
        <f t="shared" si="5"/>
        <v>4.1057295309505016E-5</v>
      </c>
      <c r="E14" s="8">
        <f t="shared" si="1"/>
        <v>8.8730213577148866</v>
      </c>
      <c r="F14" s="1">
        <v>11</v>
      </c>
      <c r="H14" s="8">
        <f t="shared" si="2"/>
        <v>0.64075966874878298</v>
      </c>
      <c r="J14" s="8">
        <f t="shared" si="3"/>
        <v>5.0398678338434009E-5</v>
      </c>
      <c r="K14" s="8">
        <f t="shared" si="4"/>
        <v>1.2275206624915307</v>
      </c>
    </row>
    <row r="15" spans="1:34" ht="16" customHeight="1" x14ac:dyDescent="0.35">
      <c r="A15" s="6">
        <v>38567</v>
      </c>
      <c r="B15" s="17">
        <v>1245.04</v>
      </c>
      <c r="C15" s="8">
        <f t="shared" si="0"/>
        <v>7.3947850689649939E-4</v>
      </c>
      <c r="D15" s="8">
        <f t="shared" si="5"/>
        <v>4.2940834922913127E-5</v>
      </c>
      <c r="E15" s="8">
        <f t="shared" si="1"/>
        <v>10.042952859024043</v>
      </c>
      <c r="F15" s="1">
        <v>12</v>
      </c>
      <c r="H15" s="8">
        <f t="shared" si="2"/>
        <v>0.65529256765900468</v>
      </c>
      <c r="J15" s="8">
        <f t="shared" si="3"/>
        <v>5.4682846216187606E-7</v>
      </c>
      <c r="K15" s="8">
        <f t="shared" si="4"/>
        <v>1.2734462735611358E-2</v>
      </c>
    </row>
    <row r="16" spans="1:34" ht="16" customHeight="1" x14ac:dyDescent="0.35">
      <c r="A16" s="6">
        <v>38568</v>
      </c>
      <c r="B16" s="17">
        <v>1235.8599999999999</v>
      </c>
      <c r="C16" s="8">
        <f t="shared" si="0"/>
        <v>-7.3732570841097992E-3</v>
      </c>
      <c r="D16" s="8">
        <f t="shared" si="5"/>
        <v>4.044632998239558E-5</v>
      </c>
      <c r="E16" s="8">
        <f t="shared" si="1"/>
        <v>8.7714097288877628</v>
      </c>
      <c r="F16" s="1">
        <v>13</v>
      </c>
      <c r="H16" s="8">
        <f t="shared" si="2"/>
        <v>0.63597429179484588</v>
      </c>
      <c r="J16" s="8">
        <f t="shared" si="3"/>
        <v>5.4364920028375339E-5</v>
      </c>
      <c r="K16" s="8">
        <f t="shared" si="4"/>
        <v>1.3441249194188416</v>
      </c>
    </row>
    <row r="17" spans="1:11" ht="16" customHeight="1" x14ac:dyDescent="0.35">
      <c r="A17" s="6">
        <v>38569</v>
      </c>
      <c r="B17" s="17">
        <v>1226.42</v>
      </c>
      <c r="C17" s="8">
        <f t="shared" si="0"/>
        <v>-7.6384056446521676E-3</v>
      </c>
      <c r="D17" s="8">
        <f t="shared" si="5"/>
        <v>4.2719640675665313E-5</v>
      </c>
      <c r="E17" s="8">
        <f t="shared" si="1"/>
        <v>8.6950809049528477</v>
      </c>
      <c r="F17" s="1">
        <v>14</v>
      </c>
      <c r="H17" s="8">
        <f t="shared" si="2"/>
        <v>0.65360263674242713</v>
      </c>
      <c r="J17" s="8">
        <f t="shared" si="3"/>
        <v>5.8345240792254094E-5</v>
      </c>
      <c r="K17" s="8">
        <f t="shared" si="4"/>
        <v>1.365770869545017</v>
      </c>
    </row>
    <row r="18" spans="1:11" ht="16" customHeight="1" x14ac:dyDescent="0.35">
      <c r="A18" s="6">
        <v>38572</v>
      </c>
      <c r="B18" s="17">
        <v>1223.1300000000001</v>
      </c>
      <c r="C18" s="8">
        <f t="shared" si="0"/>
        <v>-2.6826046541967379E-3</v>
      </c>
      <c r="D18" s="8">
        <f t="shared" si="5"/>
        <v>4.5124629813850646E-5</v>
      </c>
      <c r="E18" s="8">
        <f t="shared" si="1"/>
        <v>9.8466047434286939</v>
      </c>
      <c r="F18" s="1">
        <v>15</v>
      </c>
      <c r="H18" s="8">
        <f t="shared" si="2"/>
        <v>0.67174868674118482</v>
      </c>
      <c r="J18" s="8">
        <f t="shared" si="3"/>
        <v>7.1963677307180001E-6</v>
      </c>
      <c r="K18" s="8">
        <f t="shared" si="4"/>
        <v>0.15947760148736184</v>
      </c>
    </row>
    <row r="19" spans="1:11" ht="16" customHeight="1" x14ac:dyDescent="0.35">
      <c r="A19" s="6">
        <v>38573</v>
      </c>
      <c r="B19" s="17">
        <v>1231.3800000000001</v>
      </c>
      <c r="C19" s="8">
        <f t="shared" si="0"/>
        <v>6.7449903117411877E-3</v>
      </c>
      <c r="D19" s="8">
        <f t="shared" si="5"/>
        <v>4.2995198117050628E-5</v>
      </c>
      <c r="E19" s="8">
        <f t="shared" si="1"/>
        <v>8.9962831582280263</v>
      </c>
      <c r="F19" s="1">
        <v>16</v>
      </c>
      <c r="H19" s="8">
        <f t="shared" si="2"/>
        <v>0.6557072373937215</v>
      </c>
      <c r="J19" s="8">
        <f t="shared" si="3"/>
        <v>4.5494894305482487E-5</v>
      </c>
      <c r="K19" s="8">
        <f t="shared" si="4"/>
        <v>1.0581389619749317</v>
      </c>
    </row>
    <row r="20" spans="1:11" ht="16" customHeight="1" x14ac:dyDescent="0.35">
      <c r="A20" s="6">
        <v>38574</v>
      </c>
      <c r="B20" s="17">
        <v>1229.1300000000001</v>
      </c>
      <c r="C20" s="8">
        <f t="shared" si="0"/>
        <v>-1.8272182429469373E-3</v>
      </c>
      <c r="D20" s="8">
        <f t="shared" si="5"/>
        <v>4.4290530274629922E-5</v>
      </c>
      <c r="E20" s="8">
        <f t="shared" si="1"/>
        <v>9.9493572664586338</v>
      </c>
      <c r="F20" s="1">
        <v>17</v>
      </c>
      <c r="H20" s="8">
        <f t="shared" si="2"/>
        <v>0.66551130925499624</v>
      </c>
      <c r="J20" s="8">
        <f t="shared" si="3"/>
        <v>3.3387265073580929E-6</v>
      </c>
      <c r="K20" s="8">
        <f t="shared" si="4"/>
        <v>7.5382400857606127E-2</v>
      </c>
    </row>
    <row r="21" spans="1:11" ht="16" customHeight="1" x14ac:dyDescent="0.35">
      <c r="A21" s="6">
        <v>38575</v>
      </c>
      <c r="B21" s="17">
        <v>1237.81</v>
      </c>
      <c r="C21" s="8">
        <f t="shared" si="0"/>
        <v>7.0619055754882198E-3</v>
      </c>
      <c r="D21" s="8">
        <f t="shared" si="5"/>
        <v>4.1910399789544742E-5</v>
      </c>
      <c r="E21" s="8">
        <f t="shared" si="1"/>
        <v>8.8900449263178043</v>
      </c>
      <c r="F21" s="1">
        <v>18</v>
      </c>
      <c r="H21" s="8">
        <f t="shared" si="2"/>
        <v>0.64738242013159997</v>
      </c>
      <c r="J21" s="8">
        <f t="shared" si="3"/>
        <v>4.9870510357111608E-5</v>
      </c>
      <c r="K21" s="8">
        <f t="shared" si="4"/>
        <v>1.1899316305150744</v>
      </c>
    </row>
    <row r="22" spans="1:11" ht="16" customHeight="1" x14ac:dyDescent="0.35">
      <c r="A22" s="6">
        <v>38576</v>
      </c>
      <c r="B22" s="17">
        <v>1230.3900000000001</v>
      </c>
      <c r="C22" s="8">
        <f t="shared" si="0"/>
        <v>-5.9944579539669626E-3</v>
      </c>
      <c r="D22" s="8">
        <f t="shared" si="5"/>
        <v>4.3672659404605895E-5</v>
      </c>
      <c r="E22" s="8">
        <f t="shared" si="1"/>
        <v>9.2159960338837195</v>
      </c>
      <c r="F22" s="1">
        <v>19</v>
      </c>
      <c r="H22" s="8">
        <f t="shared" si="2"/>
        <v>0.66085292921047034</v>
      </c>
      <c r="J22" s="8">
        <f t="shared" si="3"/>
        <v>3.5933526161877783E-5</v>
      </c>
      <c r="K22" s="8">
        <f t="shared" si="4"/>
        <v>0.82279226069040556</v>
      </c>
    </row>
    <row r="23" spans="1:11" ht="16" customHeight="1" x14ac:dyDescent="0.35">
      <c r="A23" s="6">
        <v>38579</v>
      </c>
      <c r="B23" s="17">
        <v>1233.8699999999999</v>
      </c>
      <c r="C23" s="8">
        <f t="shared" si="0"/>
        <v>2.8283714919657916E-3</v>
      </c>
      <c r="D23" s="8">
        <f t="shared" si="5"/>
        <v>4.4099876334986916E-5</v>
      </c>
      <c r="E23" s="8">
        <f t="shared" si="1"/>
        <v>9.8476543114724446</v>
      </c>
      <c r="F23" s="1">
        <v>20</v>
      </c>
      <c r="H23" s="8">
        <f t="shared" si="2"/>
        <v>0.6640773775320683</v>
      </c>
      <c r="J23" s="8">
        <f t="shared" si="3"/>
        <v>7.999685296564798E-6</v>
      </c>
      <c r="K23" s="8">
        <f t="shared" si="4"/>
        <v>0.18139926823826935</v>
      </c>
    </row>
    <row r="24" spans="1:11" ht="16" customHeight="1" x14ac:dyDescent="0.35">
      <c r="A24" s="6">
        <v>38580</v>
      </c>
      <c r="B24" s="17">
        <v>1219.3399999999999</v>
      </c>
      <c r="C24" s="8">
        <f t="shared" si="0"/>
        <v>-1.1775956948462944E-2</v>
      </c>
      <c r="D24" s="8">
        <f t="shared" si="5"/>
        <v>4.2130384382719201E-5</v>
      </c>
      <c r="E24" s="8">
        <f t="shared" si="1"/>
        <v>6.7832175783854645</v>
      </c>
      <c r="F24" s="1">
        <v>21</v>
      </c>
      <c r="H24" s="8">
        <f t="shared" si="2"/>
        <v>0.64907922769658244</v>
      </c>
      <c r="J24" s="8">
        <f t="shared" si="3"/>
        <v>1.386731620520527E-4</v>
      </c>
      <c r="K24" s="8">
        <f t="shared" si="4"/>
        <v>3.2915237799001158</v>
      </c>
    </row>
    <row r="25" spans="1:11" ht="16" customHeight="1" x14ac:dyDescent="0.35">
      <c r="A25" s="6">
        <v>38581</v>
      </c>
      <c r="B25" s="17">
        <v>1220.24</v>
      </c>
      <c r="C25" s="8">
        <f t="shared" si="0"/>
        <v>7.3810422031598329E-4</v>
      </c>
      <c r="D25" s="8">
        <f t="shared" si="5"/>
        <v>5.1370000016641464E-5</v>
      </c>
      <c r="E25" s="8">
        <f t="shared" si="1"/>
        <v>9.8658508434926269</v>
      </c>
      <c r="F25" s="1">
        <v>22</v>
      </c>
      <c r="H25" s="8">
        <f t="shared" si="2"/>
        <v>0.71672867960366615</v>
      </c>
      <c r="J25" s="8">
        <f t="shared" si="3"/>
        <v>5.4479784004826559E-7</v>
      </c>
      <c r="K25" s="8">
        <f t="shared" si="4"/>
        <v>1.0605369668518137E-2</v>
      </c>
    </row>
    <row r="26" spans="1:11" ht="16" customHeight="1" x14ac:dyDescent="0.35">
      <c r="A26" s="6">
        <v>38582</v>
      </c>
      <c r="B26" s="17">
        <v>1219.02</v>
      </c>
      <c r="C26" s="8">
        <f t="shared" si="0"/>
        <v>-9.9980331738020985E-4</v>
      </c>
      <c r="D26" s="8">
        <f t="shared" si="5"/>
        <v>4.8117585999996263E-5</v>
      </c>
      <c r="E26" s="8">
        <f t="shared" si="1"/>
        <v>9.9210885861860749</v>
      </c>
      <c r="F26" s="1">
        <v>23</v>
      </c>
      <c r="H26" s="8">
        <f t="shared" si="2"/>
        <v>0.69366840781454264</v>
      </c>
      <c r="J26" s="8">
        <f t="shared" si="3"/>
        <v>9.9960667344447259E-7</v>
      </c>
      <c r="K26" s="8">
        <f t="shared" si="4"/>
        <v>2.0774248181206559E-2</v>
      </c>
    </row>
    <row r="27" spans="1:11" ht="16" customHeight="1" x14ac:dyDescent="0.35">
      <c r="A27" s="6">
        <v>38583</v>
      </c>
      <c r="B27" s="17">
        <v>1219.71</v>
      </c>
      <c r="C27" s="8">
        <f t="shared" si="0"/>
        <v>5.6602844908209432E-4</v>
      </c>
      <c r="D27" s="8">
        <f t="shared" si="5"/>
        <v>4.5195943979919741E-5</v>
      </c>
      <c r="E27" s="8">
        <f t="shared" si="1"/>
        <v>9.9974143393628623</v>
      </c>
      <c r="F27" s="1">
        <v>24</v>
      </c>
      <c r="H27" s="8">
        <f t="shared" si="2"/>
        <v>0.67227928705203865</v>
      </c>
      <c r="J27" s="8">
        <f t="shared" si="3"/>
        <v>3.2038820517028102E-7</v>
      </c>
      <c r="K27" s="8">
        <f t="shared" si="4"/>
        <v>7.0888707471765027E-3</v>
      </c>
    </row>
    <row r="28" spans="1:11" ht="16" customHeight="1" x14ac:dyDescent="0.35">
      <c r="A28" s="6">
        <v>38586</v>
      </c>
      <c r="B28" s="17">
        <v>1221.73</v>
      </c>
      <c r="C28" s="8">
        <f t="shared" si="0"/>
        <v>1.6561313754908805E-3</v>
      </c>
      <c r="D28" s="8">
        <f t="shared" si="5"/>
        <v>4.2479599451031027E-5</v>
      </c>
      <c r="E28" s="8">
        <f t="shared" si="1"/>
        <v>10.001919825941448</v>
      </c>
      <c r="F28" s="1">
        <v>25</v>
      </c>
      <c r="H28" s="8">
        <f t="shared" si="2"/>
        <v>0.65176375667131903</v>
      </c>
      <c r="J28" s="8">
        <f t="shared" si="3"/>
        <v>2.742771132885316E-6</v>
      </c>
      <c r="K28" s="8">
        <f t="shared" si="4"/>
        <v>6.4566784252452408E-2</v>
      </c>
    </row>
    <row r="29" spans="1:11" ht="16" customHeight="1" x14ac:dyDescent="0.35">
      <c r="A29" s="6">
        <v>38587</v>
      </c>
      <c r="B29" s="17">
        <v>1217.5899999999999</v>
      </c>
      <c r="C29" s="8">
        <f t="shared" si="0"/>
        <v>-3.3886374239808304E-3</v>
      </c>
      <c r="D29" s="8">
        <f t="shared" si="5"/>
        <v>4.0211948814348451E-5</v>
      </c>
      <c r="E29" s="8">
        <f t="shared" si="1"/>
        <v>9.8357878771487197</v>
      </c>
      <c r="F29" s="1">
        <v>26</v>
      </c>
      <c r="H29" s="8">
        <f t="shared" si="2"/>
        <v>0.63412892075940241</v>
      </c>
      <c r="J29" s="8">
        <f t="shared" si="3"/>
        <v>1.1482863591203437E-5</v>
      </c>
      <c r="K29" s="8">
        <f t="shared" si="4"/>
        <v>0.28555849516813558</v>
      </c>
    </row>
    <row r="30" spans="1:11" ht="16" customHeight="1" x14ac:dyDescent="0.35">
      <c r="A30" s="6">
        <v>38588</v>
      </c>
      <c r="B30" s="17">
        <v>1209.5899999999999</v>
      </c>
      <c r="C30" s="8">
        <f t="shared" si="0"/>
        <v>-6.5703561954352455E-3</v>
      </c>
      <c r="D30" s="8">
        <f t="shared" si="5"/>
        <v>3.8886027169788412E-5</v>
      </c>
      <c r="E30" s="8">
        <f t="shared" si="1"/>
        <v>9.0447189493823785</v>
      </c>
      <c r="F30" s="1">
        <v>27</v>
      </c>
      <c r="H30" s="8">
        <f t="shared" si="2"/>
        <v>0.62358661924217407</v>
      </c>
      <c r="J30" s="8">
        <f t="shared" si="3"/>
        <v>4.3169580534894313E-5</v>
      </c>
      <c r="K30" s="8">
        <f t="shared" si="4"/>
        <v>1.1101566212049017</v>
      </c>
    </row>
    <row r="31" spans="1:11" ht="16" customHeight="1" x14ac:dyDescent="0.35">
      <c r="A31" s="6">
        <v>38589</v>
      </c>
      <c r="B31" s="17">
        <v>1212.3699999999999</v>
      </c>
      <c r="C31" s="8">
        <f t="shared" si="0"/>
        <v>2.298299423771669E-3</v>
      </c>
      <c r="D31" s="8">
        <f t="shared" si="5"/>
        <v>4.0354438432463972E-5</v>
      </c>
      <c r="E31" s="8">
        <f t="shared" si="1"/>
        <v>9.986914517335034</v>
      </c>
      <c r="F31" s="1">
        <v>28</v>
      </c>
      <c r="H31" s="8">
        <f t="shared" si="2"/>
        <v>0.63525143394142747</v>
      </c>
      <c r="J31" s="8">
        <f t="shared" si="3"/>
        <v>5.2821802413091855E-6</v>
      </c>
      <c r="K31" s="8">
        <f t="shared" si="4"/>
        <v>0.13089465363640954</v>
      </c>
    </row>
    <row r="32" spans="1:11" ht="16" customHeight="1" x14ac:dyDescent="0.35">
      <c r="A32" s="6">
        <v>38590</v>
      </c>
      <c r="B32" s="17">
        <v>1205.0999999999999</v>
      </c>
      <c r="C32" s="8">
        <f t="shared" si="0"/>
        <v>-5.9965192144312233E-3</v>
      </c>
      <c r="D32" s="8">
        <f t="shared" si="5"/>
        <v>3.8492217290054158E-5</v>
      </c>
      <c r="E32" s="8">
        <f t="shared" si="1"/>
        <v>9.2308853151107169</v>
      </c>
      <c r="F32" s="1">
        <v>29</v>
      </c>
      <c r="H32" s="8">
        <f t="shared" si="2"/>
        <v>0.62042096426582938</v>
      </c>
      <c r="J32" s="8">
        <f t="shared" si="3"/>
        <v>3.5958242689042857E-5</v>
      </c>
      <c r="K32" s="8">
        <f t="shared" si="4"/>
        <v>0.93416917030482305</v>
      </c>
    </row>
    <row r="33" spans="1:11" ht="16" customHeight="1" x14ac:dyDescent="0.35">
      <c r="A33" s="6">
        <v>38593</v>
      </c>
      <c r="B33" s="17">
        <v>1212.28</v>
      </c>
      <c r="C33" s="8">
        <f t="shared" si="0"/>
        <v>5.958011783254555E-3</v>
      </c>
      <c r="D33" s="8">
        <f t="shared" si="5"/>
        <v>3.9387215423986139E-5</v>
      </c>
      <c r="E33" s="8">
        <f t="shared" si="1"/>
        <v>9.2408147945745398</v>
      </c>
      <c r="F33" s="1">
        <v>30</v>
      </c>
      <c r="H33" s="8">
        <f t="shared" si="2"/>
        <v>0.62759234718076462</v>
      </c>
      <c r="J33" s="8">
        <f t="shared" si="3"/>
        <v>3.5497904409400123E-5</v>
      </c>
      <c r="K33" s="8">
        <f t="shared" si="4"/>
        <v>0.9012544813661163</v>
      </c>
    </row>
    <row r="34" spans="1:11" ht="16" customHeight="1" x14ac:dyDescent="0.35">
      <c r="A34" s="6">
        <v>38594</v>
      </c>
      <c r="B34" s="17">
        <v>1208.4100000000001</v>
      </c>
      <c r="C34" s="8">
        <f t="shared" si="0"/>
        <v>-3.1923318045335163E-3</v>
      </c>
      <c r="D34" s="8">
        <f t="shared" si="5"/>
        <v>4.016289403808529E-5</v>
      </c>
      <c r="E34" s="8">
        <f t="shared" si="1"/>
        <v>9.8688257870815121</v>
      </c>
      <c r="F34" s="1">
        <v>31</v>
      </c>
      <c r="H34" s="8">
        <f t="shared" si="2"/>
        <v>0.63374201405686603</v>
      </c>
      <c r="J34" s="8">
        <f t="shared" si="3"/>
        <v>1.0190982350236216E-5</v>
      </c>
      <c r="K34" s="8">
        <f t="shared" si="4"/>
        <v>0.253741235394352</v>
      </c>
    </row>
    <row r="35" spans="1:11" ht="16" customHeight="1" x14ac:dyDescent="0.35">
      <c r="A35" s="6">
        <v>38595</v>
      </c>
      <c r="B35" s="17">
        <v>1220.33</v>
      </c>
      <c r="C35" s="8">
        <f t="shared" si="0"/>
        <v>9.8642017196149019E-3</v>
      </c>
      <c r="D35" s="8">
        <f t="shared" si="5"/>
        <v>3.8732315557557699E-5</v>
      </c>
      <c r="E35" s="8">
        <f t="shared" si="1"/>
        <v>7.6466581620216942</v>
      </c>
      <c r="F35" s="1">
        <v>32</v>
      </c>
      <c r="H35" s="8">
        <f t="shared" si="2"/>
        <v>0.62235291882948296</v>
      </c>
      <c r="J35" s="8">
        <f t="shared" si="3"/>
        <v>9.7302475565253584E-5</v>
      </c>
      <c r="K35" s="8">
        <f t="shared" si="4"/>
        <v>2.5121781170211315</v>
      </c>
    </row>
    <row r="36" spans="1:11" ht="16" customHeight="1" x14ac:dyDescent="0.35">
      <c r="A36" s="6">
        <v>38596</v>
      </c>
      <c r="B36" s="17">
        <v>1221.5899999999999</v>
      </c>
      <c r="C36" s="8">
        <f t="shared" si="0"/>
        <v>1.0325076004031623E-3</v>
      </c>
      <c r="D36" s="8">
        <f t="shared" si="5"/>
        <v>4.4784694603716271E-5</v>
      </c>
      <c r="E36" s="8">
        <f t="shared" si="1"/>
        <v>9.9898397339664466</v>
      </c>
      <c r="F36" s="1">
        <v>33</v>
      </c>
      <c r="H36" s="8">
        <f t="shared" si="2"/>
        <v>0.66921367741339732</v>
      </c>
      <c r="J36" s="8">
        <f t="shared" si="3"/>
        <v>1.0660719448902963E-6</v>
      </c>
      <c r="K36" s="8">
        <f t="shared" si="4"/>
        <v>2.380438125845415E-2</v>
      </c>
    </row>
    <row r="37" spans="1:11" ht="16" customHeight="1" x14ac:dyDescent="0.35">
      <c r="A37" s="6">
        <v>38597</v>
      </c>
      <c r="B37" s="17">
        <v>1218.02</v>
      </c>
      <c r="C37" s="8">
        <f t="shared" si="0"/>
        <v>-2.9224207794758769E-3</v>
      </c>
      <c r="D37" s="8">
        <f t="shared" si="5"/>
        <v>4.2168273310115364E-5</v>
      </c>
      <c r="E37" s="8">
        <f t="shared" si="1"/>
        <v>9.8713076272254021</v>
      </c>
      <c r="F37" s="1">
        <v>34</v>
      </c>
      <c r="H37" s="8">
        <f t="shared" si="2"/>
        <v>0.6493710288434138</v>
      </c>
      <c r="J37" s="8">
        <f t="shared" si="3"/>
        <v>8.5405432123123911E-6</v>
      </c>
      <c r="K37" s="8">
        <f t="shared" si="4"/>
        <v>0.20253480974910296</v>
      </c>
    </row>
    <row r="38" spans="1:11" ht="16" customHeight="1" x14ac:dyDescent="0.35">
      <c r="A38" s="6">
        <v>38601</v>
      </c>
      <c r="B38" s="17">
        <v>1233.3900000000001</v>
      </c>
      <c r="C38" s="8">
        <f t="shared" si="0"/>
        <v>1.2618840413129603E-2</v>
      </c>
      <c r="D38" s="8">
        <f t="shared" si="5"/>
        <v>4.0418084050301846E-5</v>
      </c>
      <c r="E38" s="8">
        <f t="shared" si="1"/>
        <v>6.1765330591428755</v>
      </c>
      <c r="F38" s="1">
        <v>35</v>
      </c>
      <c r="H38" s="8">
        <f t="shared" si="2"/>
        <v>0.6357521848196972</v>
      </c>
      <c r="J38" s="8">
        <f t="shared" si="3"/>
        <v>1.5923513337203288E-4</v>
      </c>
      <c r="K38" s="8">
        <f t="shared" si="4"/>
        <v>3.9397001890010097</v>
      </c>
    </row>
    <row r="39" spans="1:11" ht="16" customHeight="1" x14ac:dyDescent="0.35">
      <c r="A39" s="6">
        <v>38602</v>
      </c>
      <c r="B39" s="17">
        <v>1236.3599999999999</v>
      </c>
      <c r="C39" s="8">
        <f t="shared" si="0"/>
        <v>2.4079974703863334E-3</v>
      </c>
      <c r="D39" s="8">
        <f t="shared" si="5"/>
        <v>5.1547563413433E-5</v>
      </c>
      <c r="E39" s="8">
        <f t="shared" si="1"/>
        <v>9.7605182066954477</v>
      </c>
      <c r="F39" s="1">
        <v>36</v>
      </c>
      <c r="H39" s="8">
        <f t="shared" si="2"/>
        <v>0.71796631824503443</v>
      </c>
      <c r="J39" s="8">
        <f t="shared" si="3"/>
        <v>5.798451817386981E-6</v>
      </c>
      <c r="K39" s="8">
        <f t="shared" si="4"/>
        <v>0.1124874083936999</v>
      </c>
    </row>
    <row r="40" spans="1:11" ht="16" customHeight="1" x14ac:dyDescent="0.35">
      <c r="A40" s="6">
        <v>38603</v>
      </c>
      <c r="B40" s="17">
        <v>1231.67</v>
      </c>
      <c r="C40" s="8">
        <f t="shared" si="0"/>
        <v>-3.7933935099807724E-3</v>
      </c>
      <c r="D40" s="8">
        <f t="shared" si="5"/>
        <v>4.872272520132944E-5</v>
      </c>
      <c r="E40" s="8">
        <f t="shared" si="1"/>
        <v>9.6340236730252595</v>
      </c>
      <c r="F40" s="1">
        <v>37</v>
      </c>
      <c r="H40" s="8">
        <f t="shared" si="2"/>
        <v>0.69801665597125584</v>
      </c>
      <c r="J40" s="8">
        <f t="shared" si="3"/>
        <v>1.4389834321564244E-5</v>
      </c>
      <c r="K40" s="8">
        <f t="shared" si="4"/>
        <v>0.29534132711385375</v>
      </c>
    </row>
    <row r="41" spans="1:11" ht="16" customHeight="1" x14ac:dyDescent="0.35">
      <c r="A41" s="6">
        <v>38604</v>
      </c>
      <c r="B41" s="17">
        <v>1241.48</v>
      </c>
      <c r="C41" s="8">
        <f t="shared" si="0"/>
        <v>7.964795765099373E-3</v>
      </c>
      <c r="D41" s="8">
        <f t="shared" si="5"/>
        <v>4.6877149432388289E-5</v>
      </c>
      <c r="E41" s="8">
        <f t="shared" si="1"/>
        <v>8.6146988805833047</v>
      </c>
      <c r="F41" s="1">
        <v>38</v>
      </c>
      <c r="H41" s="8">
        <f t="shared" si="2"/>
        <v>0.6846688939362463</v>
      </c>
      <c r="J41" s="8">
        <f t="shared" si="3"/>
        <v>6.3437971579744903E-5</v>
      </c>
      <c r="K41" s="8">
        <f t="shared" si="4"/>
        <v>1.3532813395840668</v>
      </c>
    </row>
    <row r="42" spans="1:11" ht="16" customHeight="1" x14ac:dyDescent="0.35">
      <c r="A42" s="6">
        <v>38607</v>
      </c>
      <c r="B42" s="17">
        <v>1240.56</v>
      </c>
      <c r="C42" s="8">
        <f t="shared" si="0"/>
        <v>-7.4105100364087444E-4</v>
      </c>
      <c r="D42" s="8">
        <f t="shared" si="5"/>
        <v>4.9338352322658367E-5</v>
      </c>
      <c r="E42" s="8">
        <f t="shared" si="1"/>
        <v>9.9056784216404363</v>
      </c>
      <c r="F42" s="1">
        <v>39</v>
      </c>
      <c r="H42" s="8">
        <f t="shared" si="2"/>
        <v>0.70241264455203523</v>
      </c>
      <c r="J42" s="8">
        <f t="shared" si="3"/>
        <v>5.4915658999714735E-7</v>
      </c>
      <c r="K42" s="8">
        <f t="shared" si="4"/>
        <v>1.1130420132513225E-2</v>
      </c>
    </row>
    <row r="43" spans="1:11" ht="16" customHeight="1" x14ac:dyDescent="0.35">
      <c r="A43" s="6">
        <v>38608</v>
      </c>
      <c r="B43" s="17">
        <v>1231.2</v>
      </c>
      <c r="C43" s="8">
        <f t="shared" si="0"/>
        <v>-7.5449796865930709E-3</v>
      </c>
      <c r="D43" s="8">
        <f t="shared" si="5"/>
        <v>4.6268940742046828E-5</v>
      </c>
      <c r="E43" s="8">
        <f t="shared" si="1"/>
        <v>8.7506955436167519</v>
      </c>
      <c r="F43" s="1">
        <v>40</v>
      </c>
      <c r="H43" s="8">
        <f t="shared" si="2"/>
        <v>0.68021276628748173</v>
      </c>
      <c r="J43" s="8">
        <f t="shared" si="3"/>
        <v>5.6926718471102074E-5</v>
      </c>
      <c r="K43" s="8">
        <f t="shared" si="4"/>
        <v>1.2303441046656598</v>
      </c>
    </row>
    <row r="44" spans="1:11" ht="16" customHeight="1" x14ac:dyDescent="0.35">
      <c r="A44" s="6">
        <v>38609</v>
      </c>
      <c r="B44" s="17">
        <v>1227.1600000000001</v>
      </c>
      <c r="C44" s="8">
        <f t="shared" si="0"/>
        <v>-3.2813515269655325E-3</v>
      </c>
      <c r="D44" s="8">
        <f t="shared" si="5"/>
        <v>4.8235108228427781E-5</v>
      </c>
      <c r="E44" s="8">
        <f t="shared" si="1"/>
        <v>9.7161987097705644</v>
      </c>
      <c r="F44" s="1">
        <v>41</v>
      </c>
      <c r="H44" s="8">
        <f t="shared" si="2"/>
        <v>0.69451499788289517</v>
      </c>
      <c r="J44" s="8">
        <f t="shared" si="3"/>
        <v>1.0767267843519032E-5</v>
      </c>
      <c r="K44" s="8">
        <f t="shared" si="4"/>
        <v>0.2232247057999395</v>
      </c>
    </row>
    <row r="45" spans="1:11" ht="16" customHeight="1" x14ac:dyDescent="0.35">
      <c r="A45" s="6">
        <v>38610</v>
      </c>
      <c r="B45" s="17">
        <v>1227.73</v>
      </c>
      <c r="C45" s="8">
        <f t="shared" si="0"/>
        <v>4.6448710844546455E-4</v>
      </c>
      <c r="D45" s="8">
        <f t="shared" si="5"/>
        <v>4.6127532809090753E-5</v>
      </c>
      <c r="E45" s="8">
        <f t="shared" si="1"/>
        <v>9.9794233327422646</v>
      </c>
      <c r="F45" s="1">
        <v>42</v>
      </c>
      <c r="H45" s="8">
        <f t="shared" si="2"/>
        <v>0.67917253190254057</v>
      </c>
      <c r="J45" s="8">
        <f t="shared" si="3"/>
        <v>2.1574827391202874E-7</v>
      </c>
      <c r="K45" s="8">
        <f t="shared" si="4"/>
        <v>4.6772125187131046E-3</v>
      </c>
    </row>
    <row r="46" spans="1:11" ht="16" customHeight="1" x14ac:dyDescent="0.35">
      <c r="A46" s="6">
        <v>38611</v>
      </c>
      <c r="B46" s="17">
        <v>1237.9100000000001</v>
      </c>
      <c r="C46" s="8">
        <f t="shared" si="0"/>
        <v>8.2917253793587057E-3</v>
      </c>
      <c r="D46" s="8">
        <f t="shared" si="5"/>
        <v>4.3318609152490942E-5</v>
      </c>
      <c r="E46" s="8">
        <f t="shared" si="1"/>
        <v>8.4597879556149778</v>
      </c>
      <c r="F46" s="1">
        <v>43</v>
      </c>
      <c r="H46" s="8">
        <f t="shared" si="2"/>
        <v>0.65816874092052524</v>
      </c>
      <c r="J46" s="8">
        <f t="shared" si="3"/>
        <v>6.8752709766701272E-5</v>
      </c>
      <c r="K46" s="8">
        <f t="shared" si="4"/>
        <v>1.5871402870917843</v>
      </c>
    </row>
    <row r="47" spans="1:11" ht="16" customHeight="1" x14ac:dyDescent="0.35">
      <c r="A47" s="6">
        <v>38614</v>
      </c>
      <c r="B47" s="17">
        <v>1231.02</v>
      </c>
      <c r="C47" s="8">
        <f t="shared" si="0"/>
        <v>-5.5658327342053135E-3</v>
      </c>
      <c r="D47" s="8">
        <f t="shared" si="5"/>
        <v>4.6548400944482058E-5</v>
      </c>
      <c r="E47" s="8">
        <f t="shared" si="1"/>
        <v>9.3095064515144141</v>
      </c>
      <c r="F47" s="1">
        <v>44</v>
      </c>
      <c r="H47" s="8">
        <f t="shared" si="2"/>
        <v>0.68226388549066597</v>
      </c>
      <c r="J47" s="8">
        <f t="shared" si="3"/>
        <v>3.0978494025151395E-5</v>
      </c>
      <c r="K47" s="8">
        <f t="shared" si="4"/>
        <v>0.66551145467057438</v>
      </c>
    </row>
    <row r="48" spans="1:11" ht="16" customHeight="1" x14ac:dyDescent="0.35">
      <c r="A48" s="6">
        <v>38615</v>
      </c>
      <c r="B48" s="17">
        <v>1221.3399999999999</v>
      </c>
      <c r="C48" s="8">
        <f t="shared" si="0"/>
        <v>-7.8633978326916407E-3</v>
      </c>
      <c r="D48" s="8">
        <f t="shared" si="5"/>
        <v>4.629877704343617E-5</v>
      </c>
      <c r="E48" s="8">
        <f t="shared" si="1"/>
        <v>8.6448732234897925</v>
      </c>
      <c r="F48" s="1">
        <v>45</v>
      </c>
      <c r="H48" s="8">
        <f t="shared" si="2"/>
        <v>0.68043204688959336</v>
      </c>
      <c r="J48" s="8">
        <f t="shared" si="3"/>
        <v>6.1833025475179599E-5</v>
      </c>
      <c r="K48" s="8">
        <f t="shared" si="4"/>
        <v>1.3355217874798215</v>
      </c>
    </row>
    <row r="49" spans="1:11" ht="16" customHeight="1" x14ac:dyDescent="0.35">
      <c r="A49" s="6">
        <v>38616</v>
      </c>
      <c r="B49" s="17">
        <v>1210.2</v>
      </c>
      <c r="C49" s="8">
        <f t="shared" si="0"/>
        <v>-9.1211292514777817E-3</v>
      </c>
      <c r="D49" s="8">
        <f t="shared" si="5"/>
        <v>4.8676475582321638E-5</v>
      </c>
      <c r="E49" s="8">
        <f t="shared" si="1"/>
        <v>8.2211728977650225</v>
      </c>
      <c r="F49" s="1">
        <v>46</v>
      </c>
      <c r="H49" s="8">
        <f t="shared" si="2"/>
        <v>0.69768528422435316</v>
      </c>
      <c r="J49" s="8">
        <f t="shared" si="3"/>
        <v>8.319499882216364E-5</v>
      </c>
      <c r="K49" s="8">
        <f t="shared" si="4"/>
        <v>1.7091417944067107</v>
      </c>
    </row>
    <row r="50" spans="1:11" ht="16" customHeight="1" x14ac:dyDescent="0.35">
      <c r="A50" s="6">
        <v>38617</v>
      </c>
      <c r="B50" s="17">
        <v>1214.6199999999999</v>
      </c>
      <c r="C50" s="8">
        <f t="shared" si="0"/>
        <v>3.6522888778712983E-3</v>
      </c>
      <c r="D50" s="8">
        <f t="shared" si="5"/>
        <v>5.2643908326609231E-5</v>
      </c>
      <c r="E50" s="8">
        <f t="shared" si="1"/>
        <v>9.5985743181577057</v>
      </c>
      <c r="F50" s="1">
        <v>47</v>
      </c>
      <c r="H50" s="8">
        <f t="shared" si="2"/>
        <v>0.72556121951637709</v>
      </c>
      <c r="J50" s="8">
        <f t="shared" si="3"/>
        <v>1.3339214047422387E-5</v>
      </c>
      <c r="K50" s="8">
        <f t="shared" si="4"/>
        <v>0.25338570921946518</v>
      </c>
    </row>
    <row r="51" spans="1:11" ht="16" customHeight="1" x14ac:dyDescent="0.35">
      <c r="A51" s="6">
        <v>38618</v>
      </c>
      <c r="B51" s="17">
        <v>1215.29</v>
      </c>
      <c r="C51" s="8">
        <f t="shared" si="0"/>
        <v>5.5161285010955918E-4</v>
      </c>
      <c r="D51" s="8">
        <f t="shared" si="5"/>
        <v>5.0357140569460442E-5</v>
      </c>
      <c r="E51" s="8">
        <f t="shared" si="1"/>
        <v>9.8903277550145674</v>
      </c>
      <c r="F51" s="1">
        <v>48</v>
      </c>
      <c r="H51" s="8">
        <f t="shared" si="2"/>
        <v>0.70962765285366691</v>
      </c>
      <c r="J51" s="8">
        <f t="shared" si="3"/>
        <v>3.0427673640599098E-7</v>
      </c>
      <c r="K51" s="8">
        <f t="shared" si="4"/>
        <v>6.0423751818530066E-3</v>
      </c>
    </row>
    <row r="52" spans="1:11" ht="16" customHeight="1" x14ac:dyDescent="0.35">
      <c r="A52" s="6">
        <v>38621</v>
      </c>
      <c r="B52" s="17">
        <v>1215.6300000000001</v>
      </c>
      <c r="C52" s="8">
        <f t="shared" si="0"/>
        <v>2.7976861489862134E-4</v>
      </c>
      <c r="D52" s="8">
        <f t="shared" si="5"/>
        <v>4.7175471387489164E-5</v>
      </c>
      <c r="E52" s="8">
        <f t="shared" si="1"/>
        <v>9.9599773393981419</v>
      </c>
      <c r="F52" s="1">
        <v>49</v>
      </c>
      <c r="H52" s="8">
        <f t="shared" si="2"/>
        <v>0.6868440244152173</v>
      </c>
      <c r="J52" s="8">
        <f t="shared" si="3"/>
        <v>7.8270477882293098E-8</v>
      </c>
      <c r="K52" s="8">
        <f t="shared" si="4"/>
        <v>1.6591350458249E-3</v>
      </c>
    </row>
    <row r="53" spans="1:11" ht="16" customHeight="1" x14ac:dyDescent="0.35">
      <c r="A53" s="6">
        <v>38622</v>
      </c>
      <c r="B53" s="17">
        <v>1215.6600000000001</v>
      </c>
      <c r="C53" s="8">
        <f t="shared" si="0"/>
        <v>2.4678561733399728E-5</v>
      </c>
      <c r="D53" s="8">
        <f t="shared" si="5"/>
        <v>4.4260737047455206E-5</v>
      </c>
      <c r="E53" s="8">
        <f t="shared" si="1"/>
        <v>10.025398810720816</v>
      </c>
      <c r="F53" s="1">
        <v>50</v>
      </c>
      <c r="H53" s="8">
        <f t="shared" si="2"/>
        <v>0.66528743447817507</v>
      </c>
      <c r="J53" s="8">
        <f t="shared" si="3"/>
        <v>6.0903140922922141E-10</v>
      </c>
      <c r="K53" s="8">
        <f t="shared" si="4"/>
        <v>1.3760082860261316E-5</v>
      </c>
    </row>
    <row r="54" spans="1:11" ht="16" customHeight="1" x14ac:dyDescent="0.35">
      <c r="A54" s="6">
        <v>38623</v>
      </c>
      <c r="B54" s="17">
        <v>1216.8900000000001</v>
      </c>
      <c r="C54" s="8">
        <f t="shared" si="0"/>
        <v>1.0117960613987612E-3</v>
      </c>
      <c r="D54" s="8">
        <f t="shared" si="5"/>
        <v>4.1601465466618493E-5</v>
      </c>
      <c r="E54" s="8">
        <f t="shared" si="1"/>
        <v>10.062767105880196</v>
      </c>
      <c r="F54" s="1">
        <v>51</v>
      </c>
      <c r="H54" s="8">
        <f t="shared" si="2"/>
        <v>0.64499198031152682</v>
      </c>
      <c r="J54" s="8">
        <f t="shared" si="3"/>
        <v>1.0237312698620458E-6</v>
      </c>
      <c r="K54" s="8">
        <f t="shared" si="4"/>
        <v>2.4608057874391465E-2</v>
      </c>
    </row>
    <row r="55" spans="1:11" ht="16" customHeight="1" x14ac:dyDescent="0.35">
      <c r="A55" s="6">
        <v>38624</v>
      </c>
      <c r="B55" s="17">
        <v>1227.68</v>
      </c>
      <c r="C55" s="8">
        <f t="shared" si="0"/>
        <v>8.8668655342717603E-3</v>
      </c>
      <c r="D55" s="8">
        <f t="shared" si="5"/>
        <v>3.9267625146614903E-5</v>
      </c>
      <c r="E55" s="8">
        <f t="shared" si="1"/>
        <v>8.1429186888939302</v>
      </c>
      <c r="F55" s="1">
        <v>52</v>
      </c>
      <c r="H55" s="8">
        <f t="shared" si="2"/>
        <v>0.62663885250289819</v>
      </c>
      <c r="J55" s="8">
        <f t="shared" si="3"/>
        <v>7.8621304402856428E-5</v>
      </c>
      <c r="K55" s="8">
        <f t="shared" si="4"/>
        <v>2.0021914773125524</v>
      </c>
    </row>
    <row r="56" spans="1:11" ht="16" customHeight="1" x14ac:dyDescent="0.35">
      <c r="A56" s="6">
        <v>38625</v>
      </c>
      <c r="B56" s="17">
        <v>1228.81</v>
      </c>
      <c r="C56" s="8">
        <f t="shared" si="0"/>
        <v>9.204352925842905E-4</v>
      </c>
      <c r="D56" s="8">
        <f t="shared" si="5"/>
        <v>4.3694731612860889E-5</v>
      </c>
      <c r="E56" s="8">
        <f t="shared" si="1"/>
        <v>10.018893930180019</v>
      </c>
      <c r="F56" s="1">
        <v>53</v>
      </c>
      <c r="H56" s="8">
        <f t="shared" si="2"/>
        <v>0.66101990600027227</v>
      </c>
      <c r="J56" s="8">
        <f t="shared" si="3"/>
        <v>8.472011278347285E-7</v>
      </c>
      <c r="K56" s="8">
        <f t="shared" si="4"/>
        <v>1.9389091008522583E-2</v>
      </c>
    </row>
    <row r="57" spans="1:11" ht="16" customHeight="1" x14ac:dyDescent="0.35">
      <c r="A57" s="6">
        <v>38628</v>
      </c>
      <c r="B57" s="17">
        <v>1226.7</v>
      </c>
      <c r="C57" s="8">
        <f t="shared" si="0"/>
        <v>-1.717108421969141E-3</v>
      </c>
      <c r="D57" s="8">
        <f t="shared" si="5"/>
        <v>4.1157814174832668E-5</v>
      </c>
      <c r="E57" s="8">
        <f t="shared" si="1"/>
        <v>10.026458806434361</v>
      </c>
      <c r="F57" s="1">
        <v>54</v>
      </c>
      <c r="H57" s="8">
        <f t="shared" si="2"/>
        <v>0.6415435618477725</v>
      </c>
      <c r="J57" s="8">
        <f t="shared" si="3"/>
        <v>2.9484613327973538E-6</v>
      </c>
      <c r="K57" s="8">
        <f t="shared" si="4"/>
        <v>7.1637947541934574E-2</v>
      </c>
    </row>
    <row r="58" spans="1:11" ht="16" customHeight="1" x14ac:dyDescent="0.35">
      <c r="A58" s="6">
        <v>38629</v>
      </c>
      <c r="B58" s="17">
        <v>1214.47</v>
      </c>
      <c r="C58" s="8">
        <f t="shared" si="0"/>
        <v>-9.969837776147402E-3</v>
      </c>
      <c r="D58" s="8">
        <f t="shared" si="5"/>
        <v>3.9026350407803998E-5</v>
      </c>
      <c r="E58" s="8">
        <f t="shared" si="1"/>
        <v>7.6043362462531672</v>
      </c>
      <c r="F58" s="1">
        <v>55</v>
      </c>
      <c r="H58" s="8">
        <f t="shared" si="2"/>
        <v>0.62471073632365237</v>
      </c>
      <c r="J58" s="8">
        <f t="shared" si="3"/>
        <v>9.9397665282695779E-5</v>
      </c>
      <c r="K58" s="8">
        <f t="shared" si="4"/>
        <v>2.5469372422490082</v>
      </c>
    </row>
    <row r="59" spans="1:11" ht="16" customHeight="1" x14ac:dyDescent="0.35">
      <c r="A59" s="6">
        <v>38630</v>
      </c>
      <c r="B59" s="17">
        <v>1196.3900000000001</v>
      </c>
      <c r="C59" s="8">
        <f t="shared" si="0"/>
        <v>-1.4887152420397315E-2</v>
      </c>
      <c r="D59" s="8">
        <f t="shared" si="5"/>
        <v>4.5229182893907711E-5</v>
      </c>
      <c r="E59" s="8">
        <f t="shared" si="1"/>
        <v>5.1036727254715828</v>
      </c>
      <c r="F59" s="1">
        <v>56</v>
      </c>
      <c r="H59" s="8">
        <f t="shared" si="2"/>
        <v>0.67252645222257024</v>
      </c>
      <c r="J59" s="8">
        <f t="shared" si="3"/>
        <v>2.2162730718814163E-4</v>
      </c>
      <c r="K59" s="8">
        <f t="shared" si="4"/>
        <v>4.9000953147441102</v>
      </c>
    </row>
    <row r="60" spans="1:11" ht="16" customHeight="1" x14ac:dyDescent="0.35">
      <c r="A60" s="6">
        <v>38631</v>
      </c>
      <c r="B60" s="17">
        <v>1191.49</v>
      </c>
      <c r="C60" s="8">
        <f t="shared" si="0"/>
        <v>-4.0956544270681723E-3</v>
      </c>
      <c r="D60" s="8">
        <f t="shared" si="5"/>
        <v>6.1193606272433077E-5</v>
      </c>
      <c r="E60" s="8">
        <f t="shared" si="1"/>
        <v>9.4273479473292525</v>
      </c>
      <c r="F60" s="1">
        <v>57</v>
      </c>
      <c r="H60" s="8">
        <f t="shared" si="2"/>
        <v>0.78226342284701689</v>
      </c>
      <c r="J60" s="8">
        <f t="shared" si="3"/>
        <v>1.6774385185963118E-5</v>
      </c>
      <c r="K60" s="8">
        <f t="shared" si="4"/>
        <v>0.27411989924705188</v>
      </c>
    </row>
    <row r="61" spans="1:11" ht="16" customHeight="1" x14ac:dyDescent="0.35">
      <c r="A61" s="6">
        <v>38632</v>
      </c>
      <c r="B61" s="17">
        <v>1195.9000000000001</v>
      </c>
      <c r="C61" s="8">
        <f t="shared" si="0"/>
        <v>3.701248017188631E-3</v>
      </c>
      <c r="D61" s="8">
        <f t="shared" si="5"/>
        <v>5.8428278674113283E-5</v>
      </c>
      <c r="E61" s="8">
        <f t="shared" si="1"/>
        <v>9.5132481197143548</v>
      </c>
      <c r="F61" s="1">
        <v>58</v>
      </c>
      <c r="H61" s="8">
        <f t="shared" si="2"/>
        <v>0.76438392627077978</v>
      </c>
      <c r="J61" s="8">
        <f t="shared" si="3"/>
        <v>1.3699236884742772E-5</v>
      </c>
      <c r="K61" s="8">
        <f t="shared" si="4"/>
        <v>0.23446244174248171</v>
      </c>
    </row>
    <row r="62" spans="1:11" ht="16" customHeight="1" x14ac:dyDescent="0.35">
      <c r="A62" s="6">
        <v>38635</v>
      </c>
      <c r="B62" s="17">
        <v>1187.33</v>
      </c>
      <c r="C62" s="8">
        <f t="shared" si="0"/>
        <v>-7.1661510159713717E-3</v>
      </c>
      <c r="D62" s="8">
        <f t="shared" si="5"/>
        <v>5.565192121978596E-5</v>
      </c>
      <c r="E62" s="8">
        <f t="shared" si="1"/>
        <v>8.8736276045310287</v>
      </c>
      <c r="F62" s="1">
        <v>59</v>
      </c>
      <c r="H62" s="8">
        <f t="shared" si="2"/>
        <v>0.74600215294452032</v>
      </c>
      <c r="J62" s="8">
        <f t="shared" si="3"/>
        <v>5.1353720383707522E-5</v>
      </c>
      <c r="K62" s="8">
        <f t="shared" si="4"/>
        <v>0.92276635304101062</v>
      </c>
    </row>
    <row r="63" spans="1:11" ht="16" customHeight="1" x14ac:dyDescent="0.35">
      <c r="A63" s="6">
        <v>38636</v>
      </c>
      <c r="B63" s="17">
        <v>1184.8699999999999</v>
      </c>
      <c r="C63" s="8">
        <f t="shared" si="0"/>
        <v>-2.0718755527107348E-3</v>
      </c>
      <c r="D63" s="8">
        <f t="shared" si="5"/>
        <v>5.6304109743703052E-5</v>
      </c>
      <c r="E63" s="8">
        <f t="shared" si="1"/>
        <v>9.7085022649210497</v>
      </c>
      <c r="F63" s="1">
        <v>60</v>
      </c>
      <c r="H63" s="8">
        <f t="shared" si="2"/>
        <v>0.75036064491485055</v>
      </c>
      <c r="J63" s="8">
        <f t="shared" si="3"/>
        <v>4.2926683059204124E-6</v>
      </c>
      <c r="K63" s="8">
        <f t="shared" si="4"/>
        <v>7.624076333789287E-2</v>
      </c>
    </row>
    <row r="64" spans="1:11" ht="16" customHeight="1" x14ac:dyDescent="0.35">
      <c r="A64" s="6">
        <v>38637</v>
      </c>
      <c r="B64" s="17">
        <v>1177.68</v>
      </c>
      <c r="C64" s="8">
        <f t="shared" si="0"/>
        <v>-6.0681762556228343E-3</v>
      </c>
      <c r="D64" s="8">
        <f t="shared" si="5"/>
        <v>5.2924557791313528E-5</v>
      </c>
      <c r="E64" s="8">
        <f t="shared" si="1"/>
        <v>9.1508836114268828</v>
      </c>
      <c r="F64" s="1">
        <v>61</v>
      </c>
      <c r="H64" s="8">
        <f t="shared" si="2"/>
        <v>0.72749266519541989</v>
      </c>
      <c r="J64" s="8">
        <f t="shared" si="3"/>
        <v>3.6822763069304759E-5</v>
      </c>
      <c r="K64" s="8">
        <f t="shared" si="4"/>
        <v>0.69575948493514772</v>
      </c>
    </row>
    <row r="65" spans="1:11" ht="16" customHeight="1" x14ac:dyDescent="0.35">
      <c r="A65" s="6">
        <v>38638</v>
      </c>
      <c r="B65" s="17">
        <v>1176.8399999999999</v>
      </c>
      <c r="C65" s="8">
        <f t="shared" si="0"/>
        <v>-7.1326676176902508E-4</v>
      </c>
      <c r="D65" s="8">
        <f t="shared" si="5"/>
        <v>5.2595151182568282E-5</v>
      </c>
      <c r="E65" s="8">
        <f t="shared" si="1"/>
        <v>9.843213690410618</v>
      </c>
      <c r="F65" s="1">
        <v>62</v>
      </c>
      <c r="H65" s="8">
        <f t="shared" si="2"/>
        <v>0.72522514561043927</v>
      </c>
      <c r="J65" s="8">
        <f t="shared" si="3"/>
        <v>5.0874947344447122E-7</v>
      </c>
      <c r="K65" s="8">
        <f t="shared" si="4"/>
        <v>9.6729348999967709E-3</v>
      </c>
    </row>
    <row r="66" spans="1:11" ht="16" customHeight="1" x14ac:dyDescent="0.35">
      <c r="A66" s="6">
        <v>38639</v>
      </c>
      <c r="B66" s="17">
        <v>1186.57</v>
      </c>
      <c r="C66" s="8">
        <f t="shared" si="0"/>
        <v>8.2679038781822665E-3</v>
      </c>
      <c r="D66" s="8">
        <f t="shared" si="5"/>
        <v>4.9229559144810638E-5</v>
      </c>
      <c r="E66" s="8">
        <f t="shared" si="1"/>
        <v>8.5304555495299539</v>
      </c>
      <c r="F66" s="1">
        <v>63</v>
      </c>
      <c r="H66" s="8">
        <f t="shared" si="2"/>
        <v>0.70163779220343192</v>
      </c>
      <c r="J66" s="8">
        <f t="shared" si="3"/>
        <v>6.8358234538861367E-5</v>
      </c>
      <c r="K66" s="8">
        <f t="shared" si="4"/>
        <v>1.3885607697152638</v>
      </c>
    </row>
    <row r="67" spans="1:11" ht="16" customHeight="1" x14ac:dyDescent="0.35">
      <c r="A67" s="6">
        <v>38642</v>
      </c>
      <c r="B67" s="17">
        <v>1190.0999999999999</v>
      </c>
      <c r="C67" s="8">
        <f t="shared" si="0"/>
        <v>2.974961443488351E-3</v>
      </c>
      <c r="D67" s="8">
        <f t="shared" si="5"/>
        <v>5.189468417086644E-5</v>
      </c>
      <c r="E67" s="8">
        <f t="shared" si="1"/>
        <v>9.695748876103746</v>
      </c>
      <c r="F67" s="1">
        <v>64</v>
      </c>
      <c r="H67" s="8">
        <f t="shared" si="2"/>
        <v>0.72037965109285562</v>
      </c>
      <c r="J67" s="8">
        <f t="shared" si="3"/>
        <v>8.8503955902422924E-6</v>
      </c>
      <c r="K67" s="8">
        <f t="shared" si="4"/>
        <v>0.1705453213878674</v>
      </c>
    </row>
    <row r="68" spans="1:11" ht="16" customHeight="1" x14ac:dyDescent="0.35">
      <c r="A68" s="6">
        <v>38643</v>
      </c>
      <c r="B68" s="17">
        <v>1178.1400000000001</v>
      </c>
      <c r="C68" s="8">
        <f t="shared" ref="C68:C131" si="6">(B68-B67)/B67</f>
        <v>-1.0049575665910268E-2</v>
      </c>
      <c r="D68" s="8">
        <f t="shared" si="5"/>
        <v>4.9296300866792306E-5</v>
      </c>
      <c r="E68" s="8">
        <f t="shared" si="1"/>
        <v>7.868948540707704</v>
      </c>
      <c r="F68" s="1">
        <v>65</v>
      </c>
      <c r="H68" s="8">
        <f t="shared" si="2"/>
        <v>0.70211324490278848</v>
      </c>
      <c r="J68" s="8">
        <f t="shared" si="3"/>
        <v>1.009939710648558E-4</v>
      </c>
      <c r="K68" s="8">
        <f t="shared" si="4"/>
        <v>2.0487129721509962</v>
      </c>
    </row>
    <row r="69" spans="1:11" ht="16" customHeight="1" x14ac:dyDescent="0.35">
      <c r="A69" s="6">
        <v>38644</v>
      </c>
      <c r="B69" s="17">
        <v>1195.76</v>
      </c>
      <c r="C69" s="8">
        <f t="shared" si="6"/>
        <v>1.495577775137071E-2</v>
      </c>
      <c r="D69" s="8">
        <f t="shared" si="5"/>
        <v>5.4710686314785822E-5</v>
      </c>
      <c r="E69" s="8">
        <f t="shared" ref="E69:E132" si="7">-LN(D69)-C69*C69/D69</f>
        <v>5.7251224564284655</v>
      </c>
      <c r="F69" s="1">
        <v>66</v>
      </c>
      <c r="H69" s="8">
        <f t="shared" ref="H69:H132" si="8">SQRT(D69)*100</f>
        <v>0.73966672437514602</v>
      </c>
      <c r="J69" s="8">
        <f t="shared" ref="J69:J132" si="9">C69*C69</f>
        <v>2.2367528814839515E-4</v>
      </c>
      <c r="K69" s="8">
        <f t="shared" ref="K69:K132" si="10">J69/D69</f>
        <v>4.0883290489438782</v>
      </c>
    </row>
    <row r="70" spans="1:11" ht="16" customHeight="1" x14ac:dyDescent="0.35">
      <c r="A70" s="6">
        <v>38645</v>
      </c>
      <c r="B70" s="17">
        <v>1177.8</v>
      </c>
      <c r="C70" s="8">
        <f t="shared" si="6"/>
        <v>-1.5019736401953599E-2</v>
      </c>
      <c r="D70" s="8">
        <f t="shared" si="5"/>
        <v>6.9995672412321159E-5</v>
      </c>
      <c r="E70" s="8">
        <f t="shared" si="7"/>
        <v>6.3441281522428383</v>
      </c>
      <c r="F70" s="1">
        <v>67</v>
      </c>
      <c r="H70" s="8">
        <f t="shared" si="8"/>
        <v>0.83663416385132849</v>
      </c>
      <c r="J70" s="8">
        <f t="shared" si="9"/>
        <v>2.2559248158417005E-4</v>
      </c>
      <c r="K70" s="8">
        <f t="shared" si="10"/>
        <v>3.2229489882643025</v>
      </c>
    </row>
    <row r="71" spans="1:11" ht="16" customHeight="1" x14ac:dyDescent="0.35">
      <c r="A71" s="6">
        <v>38646</v>
      </c>
      <c r="B71" s="17">
        <v>1179.5899999999999</v>
      </c>
      <c r="C71" s="8">
        <f t="shared" si="6"/>
        <v>1.5197826456104294E-3</v>
      </c>
      <c r="D71" s="8">
        <f t="shared" ref="D71:D134" si="11">C$1283+C$1284*D70+C$1285*C70*C70</f>
        <v>8.4068476947977256E-5</v>
      </c>
      <c r="E71" s="8">
        <f t="shared" si="7"/>
        <v>9.3564043904075191</v>
      </c>
      <c r="F71" s="1">
        <v>68</v>
      </c>
      <c r="H71" s="8">
        <f t="shared" si="8"/>
        <v>0.91688863526590436</v>
      </c>
      <c r="J71" s="8">
        <f t="shared" si="9"/>
        <v>2.3097392898986361E-6</v>
      </c>
      <c r="K71" s="8">
        <f t="shared" si="10"/>
        <v>2.7474499048292918E-2</v>
      </c>
    </row>
    <row r="72" spans="1:11" ht="16" customHeight="1" x14ac:dyDescent="0.35">
      <c r="A72" s="6">
        <v>38649</v>
      </c>
      <c r="B72" s="17">
        <v>1199.3800000000001</v>
      </c>
      <c r="C72" s="8">
        <f t="shared" si="6"/>
        <v>1.677701574275824E-2</v>
      </c>
      <c r="D72" s="8">
        <f t="shared" si="11"/>
        <v>7.8025646243480494E-5</v>
      </c>
      <c r="E72" s="8">
        <f t="shared" si="7"/>
        <v>5.8510916866364617</v>
      </c>
      <c r="F72" s="1">
        <v>69</v>
      </c>
      <c r="H72" s="8">
        <f t="shared" si="8"/>
        <v>0.88332126796245825</v>
      </c>
      <c r="J72" s="8">
        <f t="shared" si="9"/>
        <v>2.8146825723275782E-4</v>
      </c>
      <c r="K72" s="8">
        <f t="shared" si="10"/>
        <v>3.6073813006870949</v>
      </c>
    </row>
    <row r="73" spans="1:11" ht="16" customHeight="1" x14ac:dyDescent="0.35">
      <c r="A73" s="6">
        <v>38650</v>
      </c>
      <c r="B73" s="17">
        <v>1196.54</v>
      </c>
      <c r="C73" s="8">
        <f t="shared" si="6"/>
        <v>-2.3678900765396666E-3</v>
      </c>
      <c r="D73" s="8">
        <f t="shared" si="11"/>
        <v>9.6093890311905244E-5</v>
      </c>
      <c r="E73" s="8">
        <f t="shared" si="7"/>
        <v>9.1918366423894362</v>
      </c>
      <c r="F73" s="1">
        <v>70</v>
      </c>
      <c r="H73" s="8">
        <f t="shared" si="8"/>
        <v>0.98027491201144823</v>
      </c>
      <c r="J73" s="8">
        <f t="shared" si="9"/>
        <v>5.6069034145750282E-6</v>
      </c>
      <c r="K73" s="8">
        <f t="shared" si="10"/>
        <v>5.8348177978599113E-2</v>
      </c>
    </row>
    <row r="74" spans="1:11" ht="16" customHeight="1" x14ac:dyDescent="0.35">
      <c r="A74" s="6">
        <v>38651</v>
      </c>
      <c r="B74" s="17">
        <v>1191.3800000000001</v>
      </c>
      <c r="C74" s="8">
        <f t="shared" si="6"/>
        <v>-4.3124341852339701E-3</v>
      </c>
      <c r="D74" s="8">
        <f t="shared" si="11"/>
        <v>8.924840002531788E-5</v>
      </c>
      <c r="E74" s="8">
        <f t="shared" si="7"/>
        <v>9.115712588208309</v>
      </c>
      <c r="F74" s="1">
        <v>71</v>
      </c>
      <c r="H74" s="8">
        <f t="shared" si="8"/>
        <v>0.94471371338261978</v>
      </c>
      <c r="J74" s="8">
        <f t="shared" si="9"/>
        <v>1.8597088601974575E-5</v>
      </c>
      <c r="K74" s="8">
        <f t="shared" si="10"/>
        <v>0.20837447614409865</v>
      </c>
    </row>
    <row r="75" spans="1:11" ht="16" customHeight="1" x14ac:dyDescent="0.35">
      <c r="A75" s="6">
        <v>38652</v>
      </c>
      <c r="B75" s="17">
        <v>1178.9000000000001</v>
      </c>
      <c r="C75" s="8">
        <f t="shared" si="6"/>
        <v>-1.0475247192331597E-2</v>
      </c>
      <c r="D75" s="8">
        <f t="shared" si="11"/>
        <v>8.4114974984466441E-5</v>
      </c>
      <c r="E75" s="8">
        <f t="shared" si="7"/>
        <v>8.0787924330452974</v>
      </c>
      <c r="F75" s="1">
        <v>72</v>
      </c>
      <c r="H75" s="8">
        <f t="shared" si="8"/>
        <v>0.91714216446779095</v>
      </c>
      <c r="J75" s="8">
        <f t="shared" si="9"/>
        <v>1.0973080374045101E-4</v>
      </c>
      <c r="K75" s="8">
        <f t="shared" si="10"/>
        <v>1.3045335121447168</v>
      </c>
    </row>
    <row r="76" spans="1:11" ht="16" customHeight="1" x14ac:dyDescent="0.35">
      <c r="A76" s="6">
        <v>38653</v>
      </c>
      <c r="B76" s="17">
        <v>1198.4100000000001</v>
      </c>
      <c r="C76" s="8">
        <f t="shared" si="6"/>
        <v>1.6549325642548129E-2</v>
      </c>
      <c r="D76" s="8">
        <f t="shared" si="11"/>
        <v>8.7136948534129551E-5</v>
      </c>
      <c r="E76" s="8">
        <f t="shared" si="7"/>
        <v>6.2049291394387449</v>
      </c>
      <c r="F76" s="1">
        <v>73</v>
      </c>
      <c r="H76" s="8">
        <f t="shared" si="8"/>
        <v>0.93347173783746418</v>
      </c>
      <c r="J76" s="8">
        <f t="shared" si="9"/>
        <v>2.7388017922310104E-4</v>
      </c>
      <c r="K76" s="8">
        <f t="shared" si="10"/>
        <v>3.1431004164189709</v>
      </c>
    </row>
    <row r="77" spans="1:11" ht="16" customHeight="1" x14ac:dyDescent="0.35">
      <c r="A77" s="6">
        <v>38656</v>
      </c>
      <c r="B77" s="17">
        <v>1207.01</v>
      </c>
      <c r="C77" s="8">
        <f t="shared" si="6"/>
        <v>7.1761750986723315E-3</v>
      </c>
      <c r="D77" s="8">
        <f t="shared" si="11"/>
        <v>1.0374551369386242E-4</v>
      </c>
      <c r="E77" s="8">
        <f t="shared" si="7"/>
        <v>8.6771868367436849</v>
      </c>
      <c r="F77" s="1">
        <v>74</v>
      </c>
      <c r="H77" s="8">
        <f t="shared" si="8"/>
        <v>1.018555416724404</v>
      </c>
      <c r="J77" s="8">
        <f t="shared" si="9"/>
        <v>5.1497489046804848E-5</v>
      </c>
      <c r="K77" s="8">
        <f t="shared" si="10"/>
        <v>0.49638280454966255</v>
      </c>
    </row>
    <row r="78" spans="1:11" ht="16" customHeight="1" x14ac:dyDescent="0.35">
      <c r="A78" s="6">
        <v>38657</v>
      </c>
      <c r="B78" s="17">
        <v>1202.76</v>
      </c>
      <c r="C78" s="8">
        <f t="shared" si="6"/>
        <v>-3.5210975882552756E-3</v>
      </c>
      <c r="D78" s="8">
        <f t="shared" si="11"/>
        <v>1.0008647863204087E-4</v>
      </c>
      <c r="E78" s="8">
        <f t="shared" si="7"/>
        <v>9.0856018017847848</v>
      </c>
      <c r="F78" s="1">
        <v>75</v>
      </c>
      <c r="H78" s="8">
        <f t="shared" si="8"/>
        <v>1.000432299718681</v>
      </c>
      <c r="J78" s="8">
        <f t="shared" si="9"/>
        <v>1.2398128226017119E-5</v>
      </c>
      <c r="K78" s="8">
        <f t="shared" si="10"/>
        <v>0.12387415758324105</v>
      </c>
    </row>
    <row r="79" spans="1:11" ht="16" customHeight="1" x14ac:dyDescent="0.35">
      <c r="A79" s="6">
        <v>38658</v>
      </c>
      <c r="B79" s="17">
        <v>1214.76</v>
      </c>
      <c r="C79" s="8">
        <f t="shared" si="6"/>
        <v>9.9770527786091981E-3</v>
      </c>
      <c r="D79" s="8">
        <f t="shared" si="11"/>
        <v>9.345542231645979E-5</v>
      </c>
      <c r="E79" s="8">
        <f t="shared" si="7"/>
        <v>8.2129023347238572</v>
      </c>
      <c r="F79" s="1">
        <v>76</v>
      </c>
      <c r="H79" s="8">
        <f t="shared" si="8"/>
        <v>0.96672344709570268</v>
      </c>
      <c r="J79" s="8">
        <f t="shared" si="9"/>
        <v>9.9541582147153523E-5</v>
      </c>
      <c r="K79" s="8">
        <f t="shared" si="10"/>
        <v>1.0651236673040192</v>
      </c>
    </row>
    <row r="80" spans="1:11" ht="16" customHeight="1" x14ac:dyDescent="0.35">
      <c r="A80" s="6">
        <v>38659</v>
      </c>
      <c r="B80" s="17">
        <v>1219.94</v>
      </c>
      <c r="C80" s="8">
        <f t="shared" si="6"/>
        <v>4.2642168000263953E-3</v>
      </c>
      <c r="D80" s="8">
        <f t="shared" si="11"/>
        <v>9.4777517424255003E-5</v>
      </c>
      <c r="E80" s="8">
        <f t="shared" si="7"/>
        <v>9.0721232893035904</v>
      </c>
      <c r="F80" s="1">
        <v>77</v>
      </c>
      <c r="H80" s="8">
        <f t="shared" si="8"/>
        <v>0.97353745394953861</v>
      </c>
      <c r="J80" s="8">
        <f t="shared" si="9"/>
        <v>1.818354491762735E-5</v>
      </c>
      <c r="K80" s="8">
        <f t="shared" si="10"/>
        <v>0.19185504549809937</v>
      </c>
    </row>
    <row r="81" spans="1:11" ht="16" customHeight="1" x14ac:dyDescent="0.35">
      <c r="A81" s="6">
        <v>38660</v>
      </c>
      <c r="B81" s="17">
        <v>1220.1400000000001</v>
      </c>
      <c r="C81" s="8">
        <f t="shared" si="6"/>
        <v>1.6394248897490487E-4</v>
      </c>
      <c r="D81" s="8">
        <f t="shared" si="11"/>
        <v>8.9112140513368326E-5</v>
      </c>
      <c r="E81" s="8">
        <f t="shared" si="7"/>
        <v>9.3253133653021578</v>
      </c>
      <c r="F81" s="1">
        <v>78</v>
      </c>
      <c r="H81" s="8">
        <f t="shared" si="8"/>
        <v>0.94399226963661265</v>
      </c>
      <c r="J81" s="8">
        <f t="shared" si="9"/>
        <v>2.6877139691286807E-8</v>
      </c>
      <c r="K81" s="8">
        <f t="shared" si="10"/>
        <v>3.0161030288858098E-4</v>
      </c>
    </row>
    <row r="82" spans="1:11" ht="16" customHeight="1" x14ac:dyDescent="0.35">
      <c r="A82" s="6">
        <v>38663</v>
      </c>
      <c r="B82" s="17">
        <v>1222.81</v>
      </c>
      <c r="C82" s="8">
        <f t="shared" si="6"/>
        <v>2.188273476814009E-3</v>
      </c>
      <c r="D82" s="8">
        <f t="shared" si="11"/>
        <v>8.2423181157493866E-5</v>
      </c>
      <c r="E82" s="8">
        <f t="shared" si="7"/>
        <v>9.3455468206767964</v>
      </c>
      <c r="F82" s="1">
        <v>79</v>
      </c>
      <c r="H82" s="8">
        <f t="shared" si="8"/>
        <v>0.90787213393458588</v>
      </c>
      <c r="J82" s="8">
        <f t="shared" si="9"/>
        <v>4.7885408093276714E-6</v>
      </c>
      <c r="K82" s="8">
        <f t="shared" si="10"/>
        <v>5.8097015209565228E-2</v>
      </c>
    </row>
    <row r="83" spans="1:11" ht="16" customHeight="1" x14ac:dyDescent="0.35">
      <c r="A83" s="6">
        <v>38664</v>
      </c>
      <c r="B83" s="17">
        <v>1218.5899999999999</v>
      </c>
      <c r="C83" s="8">
        <f t="shared" si="6"/>
        <v>-3.451067622934084E-3</v>
      </c>
      <c r="D83" s="8">
        <f t="shared" si="11"/>
        <v>7.6737525811651754E-5</v>
      </c>
      <c r="E83" s="8">
        <f t="shared" si="7"/>
        <v>9.3199170599264196</v>
      </c>
      <c r="F83" s="1">
        <v>80</v>
      </c>
      <c r="H83" s="8">
        <f t="shared" si="8"/>
        <v>0.87599957655042138</v>
      </c>
      <c r="J83" s="8">
        <f t="shared" si="9"/>
        <v>1.1909867738063909E-5</v>
      </c>
      <c r="K83" s="8">
        <f t="shared" si="10"/>
        <v>0.15520265492134913</v>
      </c>
    </row>
    <row r="84" spans="1:11" ht="16" customHeight="1" x14ac:dyDescent="0.35">
      <c r="A84" s="6">
        <v>38665</v>
      </c>
      <c r="B84" s="17">
        <v>1220.6500000000001</v>
      </c>
      <c r="C84" s="8">
        <f t="shared" si="6"/>
        <v>1.6904783397206386E-3</v>
      </c>
      <c r="D84" s="8">
        <f t="shared" si="11"/>
        <v>7.2164196428243078E-5</v>
      </c>
      <c r="E84" s="8">
        <f t="shared" si="7"/>
        <v>9.496966323785978</v>
      </c>
      <c r="F84" s="1">
        <v>81</v>
      </c>
      <c r="H84" s="8">
        <f t="shared" si="8"/>
        <v>0.84949512316577236</v>
      </c>
      <c r="J84" s="8">
        <f t="shared" si="9"/>
        <v>2.8577170170646468E-6</v>
      </c>
      <c r="K84" s="8">
        <f t="shared" si="10"/>
        <v>3.9600205621443257E-2</v>
      </c>
    </row>
    <row r="85" spans="1:11" ht="16" customHeight="1" x14ac:dyDescent="0.35">
      <c r="A85" s="6">
        <v>38666</v>
      </c>
      <c r="B85" s="17">
        <v>1230.96</v>
      </c>
      <c r="C85" s="8">
        <f t="shared" si="6"/>
        <v>8.4463195838282434E-3</v>
      </c>
      <c r="D85" s="8">
        <f t="shared" si="11"/>
        <v>6.7237760798055299E-5</v>
      </c>
      <c r="E85" s="8">
        <f t="shared" si="7"/>
        <v>8.5462599308460518</v>
      </c>
      <c r="F85" s="1">
        <v>82</v>
      </c>
      <c r="H85" s="8">
        <f t="shared" si="8"/>
        <v>0.81998634621593125</v>
      </c>
      <c r="J85" s="8">
        <f t="shared" si="9"/>
        <v>7.1340314512160515E-5</v>
      </c>
      <c r="K85" s="8">
        <f t="shared" si="10"/>
        <v>1.0610156207674286</v>
      </c>
    </row>
    <row r="86" spans="1:11" ht="16" customHeight="1" x14ac:dyDescent="0.35">
      <c r="A86" s="6">
        <v>38667</v>
      </c>
      <c r="B86" s="17">
        <v>1234.72</v>
      </c>
      <c r="C86" s="8">
        <f t="shared" si="6"/>
        <v>3.0545265483849929E-3</v>
      </c>
      <c r="D86" s="8">
        <f t="shared" si="11"/>
        <v>6.8535804153410236E-5</v>
      </c>
      <c r="E86" s="8">
        <f t="shared" si="7"/>
        <v>9.452019104225764</v>
      </c>
      <c r="F86" s="1">
        <v>83</v>
      </c>
      <c r="H86" s="8">
        <f t="shared" si="8"/>
        <v>0.82786354040632948</v>
      </c>
      <c r="J86" s="8">
        <f t="shared" si="9"/>
        <v>9.3301324347887388E-6</v>
      </c>
      <c r="K86" s="8">
        <f t="shared" si="10"/>
        <v>0.13613515665336343</v>
      </c>
    </row>
    <row r="87" spans="1:11" ht="16" customHeight="1" x14ac:dyDescent="0.35">
      <c r="A87" s="6">
        <v>38670</v>
      </c>
      <c r="B87" s="17">
        <v>1233.76</v>
      </c>
      <c r="C87" s="8">
        <f t="shared" si="6"/>
        <v>-7.7750421148117495E-4</v>
      </c>
      <c r="D87" s="8">
        <f t="shared" si="11"/>
        <v>6.4481973230106498E-5</v>
      </c>
      <c r="E87" s="8">
        <f t="shared" si="7"/>
        <v>9.6397499464295535</v>
      </c>
      <c r="F87" s="1">
        <v>84</v>
      </c>
      <c r="H87" s="8">
        <f t="shared" si="8"/>
        <v>0.80300668260050312</v>
      </c>
      <c r="J87" s="8">
        <f t="shared" si="9"/>
        <v>6.0451279887096358E-7</v>
      </c>
      <c r="K87" s="8">
        <f t="shared" si="10"/>
        <v>9.374911600700175E-3</v>
      </c>
    </row>
    <row r="88" spans="1:11" ht="16" customHeight="1" x14ac:dyDescent="0.35">
      <c r="A88" s="6">
        <v>38671</v>
      </c>
      <c r="B88" s="17">
        <v>1229.01</v>
      </c>
      <c r="C88" s="8">
        <f t="shared" si="6"/>
        <v>-3.8500194527298663E-3</v>
      </c>
      <c r="D88" s="8">
        <f t="shared" si="11"/>
        <v>6.0055903146489256E-5</v>
      </c>
      <c r="E88" s="8">
        <f t="shared" si="7"/>
        <v>9.473420508816</v>
      </c>
      <c r="F88" s="1">
        <v>85</v>
      </c>
      <c r="H88" s="8">
        <f t="shared" si="8"/>
        <v>0.77495743848607102</v>
      </c>
      <c r="J88" s="8">
        <f t="shared" si="9"/>
        <v>1.4822649786398378E-5</v>
      </c>
      <c r="K88" s="8">
        <f t="shared" si="10"/>
        <v>0.24681420159884615</v>
      </c>
    </row>
    <row r="89" spans="1:11" ht="16" customHeight="1" x14ac:dyDescent="0.35">
      <c r="A89" s="6">
        <v>38672</v>
      </c>
      <c r="B89" s="17">
        <v>1231.21</v>
      </c>
      <c r="C89" s="8">
        <f t="shared" si="6"/>
        <v>1.7900586651044706E-3</v>
      </c>
      <c r="D89" s="8">
        <f t="shared" si="11"/>
        <v>5.7228074530685892E-5</v>
      </c>
      <c r="E89" s="8">
        <f t="shared" si="7"/>
        <v>9.712474042082448</v>
      </c>
      <c r="F89" s="1">
        <v>86</v>
      </c>
      <c r="H89" s="8">
        <f t="shared" si="8"/>
        <v>0.75649239606678065</v>
      </c>
      <c r="J89" s="8">
        <f t="shared" si="9"/>
        <v>3.204310024515599E-6</v>
      </c>
      <c r="K89" s="8">
        <f t="shared" si="10"/>
        <v>5.599192443207987E-2</v>
      </c>
    </row>
    <row r="90" spans="1:11" ht="16" customHeight="1" x14ac:dyDescent="0.35">
      <c r="A90" s="6">
        <v>38673</v>
      </c>
      <c r="B90" s="17">
        <v>1242.8</v>
      </c>
      <c r="C90" s="8">
        <f t="shared" si="6"/>
        <v>9.4135037889555139E-3</v>
      </c>
      <c r="D90" s="8">
        <f t="shared" si="11"/>
        <v>5.3673578749019635E-5</v>
      </c>
      <c r="E90" s="8">
        <f t="shared" si="7"/>
        <v>8.1816087889900864</v>
      </c>
      <c r="F90" s="1">
        <v>87</v>
      </c>
      <c r="H90" s="8">
        <f t="shared" si="8"/>
        <v>0.73262254093782586</v>
      </c>
      <c r="J90" s="8">
        <f t="shared" si="9"/>
        <v>8.8614053584679814E-5</v>
      </c>
      <c r="K90" s="8">
        <f t="shared" si="10"/>
        <v>1.6509809043858172</v>
      </c>
    </row>
    <row r="91" spans="1:11" ht="16" customHeight="1" x14ac:dyDescent="0.35">
      <c r="A91" s="6">
        <v>38674</v>
      </c>
      <c r="B91" s="17">
        <v>1248.27</v>
      </c>
      <c r="C91" s="8">
        <f t="shared" si="6"/>
        <v>4.4013517862890473E-3</v>
      </c>
      <c r="D91" s="8">
        <f t="shared" si="11"/>
        <v>5.7649299903069951E-5</v>
      </c>
      <c r="E91" s="8">
        <f t="shared" si="7"/>
        <v>9.4251023979950812</v>
      </c>
      <c r="F91" s="1">
        <v>88</v>
      </c>
      <c r="H91" s="8">
        <f t="shared" si="8"/>
        <v>0.75927136060218914</v>
      </c>
      <c r="J91" s="8">
        <f t="shared" si="9"/>
        <v>1.9371897546669787E-5</v>
      </c>
      <c r="K91" s="8">
        <f t="shared" si="10"/>
        <v>0.33603005724685636</v>
      </c>
    </row>
    <row r="92" spans="1:11" ht="16" customHeight="1" x14ac:dyDescent="0.35">
      <c r="A92" s="6">
        <v>38677</v>
      </c>
      <c r="B92" s="17">
        <v>1254.8499999999999</v>
      </c>
      <c r="C92" s="8">
        <f t="shared" si="6"/>
        <v>5.2712954729344829E-3</v>
      </c>
      <c r="D92" s="8">
        <f t="shared" si="11"/>
        <v>5.5421880853477734E-5</v>
      </c>
      <c r="E92" s="8">
        <f t="shared" si="7"/>
        <v>9.2991717184277292</v>
      </c>
      <c r="F92" s="1">
        <v>89</v>
      </c>
      <c r="H92" s="8">
        <f t="shared" si="8"/>
        <v>0.74445873528005391</v>
      </c>
      <c r="J92" s="8">
        <f t="shared" si="9"/>
        <v>2.7786555962979573E-5</v>
      </c>
      <c r="K92" s="8">
        <f t="shared" si="10"/>
        <v>0.5013643625058597</v>
      </c>
    </row>
    <row r="93" spans="1:11" ht="16" customHeight="1" x14ac:dyDescent="0.35">
      <c r="A93" s="6">
        <v>38678</v>
      </c>
      <c r="B93" s="17">
        <v>1261.23</v>
      </c>
      <c r="C93" s="8">
        <f t="shared" si="6"/>
        <v>5.0842730206798496E-3</v>
      </c>
      <c r="D93" s="8">
        <f t="shared" si="11"/>
        <v>5.4105099537478775E-5</v>
      </c>
      <c r="E93" s="8">
        <f t="shared" si="7"/>
        <v>9.3468113991674855</v>
      </c>
      <c r="F93" s="1">
        <v>90</v>
      </c>
      <c r="H93" s="8">
        <f t="shared" si="8"/>
        <v>0.7355616869949031</v>
      </c>
      <c r="J93" s="8">
        <f t="shared" si="9"/>
        <v>2.5849832148813001E-5</v>
      </c>
      <c r="K93" s="8">
        <f t="shared" si="10"/>
        <v>0.47777071606543742</v>
      </c>
    </row>
    <row r="94" spans="1:11" ht="16" customHeight="1" x14ac:dyDescent="0.35">
      <c r="A94" s="6">
        <v>38679</v>
      </c>
      <c r="B94" s="17">
        <v>1265.6099999999999</v>
      </c>
      <c r="C94" s="8">
        <f t="shared" si="6"/>
        <v>3.4728003615517246E-3</v>
      </c>
      <c r="D94" s="8">
        <f t="shared" si="11"/>
        <v>5.2743182739740264E-5</v>
      </c>
      <c r="E94" s="8">
        <f t="shared" si="7"/>
        <v>9.6214143970536856</v>
      </c>
      <c r="F94" s="1">
        <v>91</v>
      </c>
      <c r="H94" s="8">
        <f t="shared" si="8"/>
        <v>0.72624501884515713</v>
      </c>
      <c r="J94" s="8">
        <f t="shared" si="9"/>
        <v>1.2060342351193789E-5</v>
      </c>
      <c r="K94" s="8">
        <f t="shared" si="10"/>
        <v>0.2286616340675762</v>
      </c>
    </row>
    <row r="95" spans="1:11" ht="16" customHeight="1" x14ac:dyDescent="0.35">
      <c r="A95" s="6">
        <v>38681</v>
      </c>
      <c r="B95" s="17">
        <v>1268.25</v>
      </c>
      <c r="C95" s="8">
        <f t="shared" si="6"/>
        <v>2.0859506483040589E-3</v>
      </c>
      <c r="D95" s="8">
        <f t="shared" si="11"/>
        <v>5.0339522458125632E-5</v>
      </c>
      <c r="E95" s="8">
        <f t="shared" si="7"/>
        <v>9.8102831975729679</v>
      </c>
      <c r="F95" s="1">
        <v>92</v>
      </c>
      <c r="H95" s="8">
        <f t="shared" si="8"/>
        <v>0.70950350568637532</v>
      </c>
      <c r="J95" s="8">
        <f t="shared" si="9"/>
        <v>4.3511901071601237E-6</v>
      </c>
      <c r="K95" s="8">
        <f t="shared" si="10"/>
        <v>8.6436857059572075E-2</v>
      </c>
    </row>
    <row r="96" spans="1:11" ht="16" customHeight="1" x14ac:dyDescent="0.35">
      <c r="A96" s="6">
        <v>38684</v>
      </c>
      <c r="B96" s="17">
        <v>1257.46</v>
      </c>
      <c r="C96" s="8">
        <f t="shared" si="6"/>
        <v>-8.5077863197318849E-3</v>
      </c>
      <c r="D96" s="8">
        <f t="shared" si="11"/>
        <v>4.750109623694092E-5</v>
      </c>
      <c r="E96" s="8">
        <f t="shared" si="7"/>
        <v>8.4309523451402608</v>
      </c>
      <c r="F96" s="1">
        <v>93</v>
      </c>
      <c r="H96" s="8">
        <f t="shared" si="8"/>
        <v>0.68921039049727717</v>
      </c>
      <c r="J96" s="8">
        <f t="shared" si="9"/>
        <v>7.2382428062217006E-5</v>
      </c>
      <c r="K96" s="8">
        <f t="shared" si="10"/>
        <v>1.5238054233772869</v>
      </c>
    </row>
    <row r="97" spans="1:11" ht="16" customHeight="1" x14ac:dyDescent="0.35">
      <c r="A97" s="6">
        <v>38685</v>
      </c>
      <c r="B97" s="17">
        <v>1257.48</v>
      </c>
      <c r="C97" s="8">
        <f t="shared" si="6"/>
        <v>1.5905078491547891E-5</v>
      </c>
      <c r="D97" s="8">
        <f t="shared" si="11"/>
        <v>5.0661342064644589E-5</v>
      </c>
      <c r="E97" s="8">
        <f t="shared" si="7"/>
        <v>9.8903424287541775</v>
      </c>
      <c r="F97" s="1">
        <v>94</v>
      </c>
      <c r="H97" s="8">
        <f t="shared" si="8"/>
        <v>0.71176781371908482</v>
      </c>
      <c r="J97" s="8">
        <f t="shared" si="9"/>
        <v>2.5297152182229932E-10</v>
      </c>
      <c r="K97" s="8">
        <f t="shared" si="10"/>
        <v>4.9933837421737477E-6</v>
      </c>
    </row>
    <row r="98" spans="1:11" ht="16" customHeight="1" x14ac:dyDescent="0.35">
      <c r="A98" s="6">
        <v>38686</v>
      </c>
      <c r="B98" s="17">
        <v>1249.48</v>
      </c>
      <c r="C98" s="8">
        <f t="shared" si="6"/>
        <v>-6.3619302096256007E-3</v>
      </c>
      <c r="D98" s="8">
        <f t="shared" si="11"/>
        <v>4.7426659671563532E-5</v>
      </c>
      <c r="E98" s="8">
        <f t="shared" si="7"/>
        <v>9.1029208890088285</v>
      </c>
      <c r="F98" s="1">
        <v>95</v>
      </c>
      <c r="H98" s="8">
        <f t="shared" si="8"/>
        <v>0.6886701654025934</v>
      </c>
      <c r="J98" s="8">
        <f t="shared" si="9"/>
        <v>4.0474155992146838E-5</v>
      </c>
      <c r="K98" s="8">
        <f t="shared" si="10"/>
        <v>0.85340515803634942</v>
      </c>
    </row>
    <row r="99" spans="1:11" ht="16" customHeight="1" x14ac:dyDescent="0.35">
      <c r="A99" s="6">
        <v>38687</v>
      </c>
      <c r="B99" s="17">
        <v>1264.67</v>
      </c>
      <c r="C99" s="8">
        <f t="shared" si="6"/>
        <v>1.2157057335851758E-2</v>
      </c>
      <c r="D99" s="8">
        <f t="shared" si="11"/>
        <v>4.7899752724650761E-5</v>
      </c>
      <c r="E99" s="8">
        <f t="shared" si="7"/>
        <v>6.8609136598946847</v>
      </c>
      <c r="F99" s="1">
        <v>96</v>
      </c>
      <c r="H99" s="8">
        <f t="shared" si="8"/>
        <v>0.6920964724996852</v>
      </c>
      <c r="J99" s="8">
        <f t="shared" si="9"/>
        <v>1.4779404306718705E-4</v>
      </c>
      <c r="K99" s="8">
        <f t="shared" si="10"/>
        <v>3.0854865559906628</v>
      </c>
    </row>
    <row r="100" spans="1:11" ht="16" customHeight="1" x14ac:dyDescent="0.35">
      <c r="A100" s="6">
        <v>38688</v>
      </c>
      <c r="B100" s="17">
        <v>1265.08</v>
      </c>
      <c r="C100" s="8">
        <f t="shared" si="6"/>
        <v>3.2419524460915058E-4</v>
      </c>
      <c r="D100" s="8">
        <f t="shared" si="11"/>
        <v>5.739075951889689E-5</v>
      </c>
      <c r="E100" s="8">
        <f t="shared" si="7"/>
        <v>9.7637959017779039</v>
      </c>
      <c r="F100" s="1">
        <v>97</v>
      </c>
      <c r="H100" s="8">
        <f t="shared" si="8"/>
        <v>0.75756689156071821</v>
      </c>
      <c r="J100" s="8">
        <f t="shared" si="9"/>
        <v>1.0510255662718698E-7</v>
      </c>
      <c r="K100" s="8">
        <f t="shared" si="10"/>
        <v>1.8313498115072021E-3</v>
      </c>
    </row>
    <row r="101" spans="1:11" ht="16" customHeight="1" x14ac:dyDescent="0.35">
      <c r="A101" s="6">
        <v>38691</v>
      </c>
      <c r="B101" s="17">
        <v>1262.0899999999999</v>
      </c>
      <c r="C101" s="8">
        <f t="shared" si="6"/>
        <v>-2.3634868941094706E-3</v>
      </c>
      <c r="D101" s="8">
        <f t="shared" si="11"/>
        <v>5.3559989751790196E-5</v>
      </c>
      <c r="E101" s="8">
        <f t="shared" si="7"/>
        <v>9.730412646565135</v>
      </c>
      <c r="F101" s="1">
        <v>98</v>
      </c>
      <c r="H101" s="8">
        <f t="shared" si="8"/>
        <v>0.73184690852520651</v>
      </c>
      <c r="J101" s="8">
        <f t="shared" si="9"/>
        <v>5.5860702986272324E-6</v>
      </c>
      <c r="K101" s="8">
        <f t="shared" si="10"/>
        <v>0.10429558191692004</v>
      </c>
    </row>
    <row r="102" spans="1:11" ht="16" customHeight="1" x14ac:dyDescent="0.35">
      <c r="A102" s="6">
        <v>38692</v>
      </c>
      <c r="B102" s="17">
        <v>1263.7</v>
      </c>
      <c r="C102" s="8">
        <f t="shared" si="6"/>
        <v>1.2756617990794059E-3</v>
      </c>
      <c r="D102" s="8">
        <f t="shared" si="11"/>
        <v>5.0536314756125628E-5</v>
      </c>
      <c r="E102" s="8">
        <f t="shared" si="7"/>
        <v>9.8606175114963275</v>
      </c>
      <c r="F102" s="1">
        <v>99</v>
      </c>
      <c r="H102" s="8">
        <f t="shared" si="8"/>
        <v>0.71088898399205502</v>
      </c>
      <c r="J102" s="8">
        <f t="shared" si="9"/>
        <v>1.6273130256305065E-6</v>
      </c>
      <c r="K102" s="8">
        <f t="shared" si="10"/>
        <v>3.2200864536392731E-2</v>
      </c>
    </row>
    <row r="103" spans="1:11" ht="16" customHeight="1" x14ac:dyDescent="0.35">
      <c r="A103" s="6">
        <v>38693</v>
      </c>
      <c r="B103" s="17">
        <v>1257.3699999999999</v>
      </c>
      <c r="C103" s="8">
        <f t="shared" si="6"/>
        <v>-5.0091002611380503E-3</v>
      </c>
      <c r="D103" s="8">
        <f t="shared" si="11"/>
        <v>4.7450235612567469E-5</v>
      </c>
      <c r="E103" s="8">
        <f t="shared" si="7"/>
        <v>9.4270416946751396</v>
      </c>
      <c r="F103" s="1">
        <v>100</v>
      </c>
      <c r="H103" s="8">
        <f t="shared" si="8"/>
        <v>0.68884131418322658</v>
      </c>
      <c r="J103" s="8">
        <f t="shared" si="9"/>
        <v>2.5091085426133284E-5</v>
      </c>
      <c r="K103" s="8">
        <f t="shared" si="10"/>
        <v>0.52878737275411469</v>
      </c>
    </row>
    <row r="104" spans="1:11" ht="16" customHeight="1" x14ac:dyDescent="0.35">
      <c r="A104" s="6">
        <v>38694</v>
      </c>
      <c r="B104" s="17">
        <v>1255.8399999999999</v>
      </c>
      <c r="C104" s="8">
        <f t="shared" si="6"/>
        <v>-1.2168255962842862E-3</v>
      </c>
      <c r="D104" s="8">
        <f t="shared" si="11"/>
        <v>4.6622499191066659E-5</v>
      </c>
      <c r="E104" s="8">
        <f t="shared" si="7"/>
        <v>9.9416687346293866</v>
      </c>
      <c r="F104" s="1">
        <v>101</v>
      </c>
      <c r="H104" s="8">
        <f t="shared" si="8"/>
        <v>0.68280670171774571</v>
      </c>
      <c r="J104" s="8">
        <f t="shared" si="9"/>
        <v>1.4806645317726087E-6</v>
      </c>
      <c r="K104" s="8">
        <f t="shared" si="10"/>
        <v>3.1758583462130639E-2</v>
      </c>
    </row>
    <row r="105" spans="1:11" ht="16" customHeight="1" x14ac:dyDescent="0.35">
      <c r="A105" s="6">
        <v>38695</v>
      </c>
      <c r="B105" s="17">
        <v>1259.3699999999999</v>
      </c>
      <c r="C105" s="8">
        <f t="shared" si="6"/>
        <v>2.8108676264492075E-3</v>
      </c>
      <c r="D105" s="8">
        <f t="shared" si="11"/>
        <v>4.3875870751751352E-5</v>
      </c>
      <c r="E105" s="8">
        <f t="shared" si="7"/>
        <v>9.8540703603873325</v>
      </c>
      <c r="F105" s="1">
        <v>102</v>
      </c>
      <c r="H105" s="8">
        <f t="shared" si="8"/>
        <v>0.66238863782338053</v>
      </c>
      <c r="J105" s="8">
        <f t="shared" si="9"/>
        <v>7.9009768134202019E-6</v>
      </c>
      <c r="K105" s="8">
        <f t="shared" si="10"/>
        <v>0.18007566979408213</v>
      </c>
    </row>
    <row r="106" spans="1:11" ht="16" customHeight="1" x14ac:dyDescent="0.35">
      <c r="A106" s="6">
        <v>38698</v>
      </c>
      <c r="B106" s="17">
        <v>1260.43</v>
      </c>
      <c r="C106" s="8">
        <f t="shared" si="6"/>
        <v>8.4169068661328508E-4</v>
      </c>
      <c r="D106" s="8">
        <f t="shared" si="11"/>
        <v>4.1918182296447991E-5</v>
      </c>
      <c r="E106" s="8">
        <f t="shared" si="7"/>
        <v>10.062890261527729</v>
      </c>
      <c r="F106" s="1">
        <v>103</v>
      </c>
      <c r="H106" s="8">
        <f t="shared" si="8"/>
        <v>0.6474425248348149</v>
      </c>
      <c r="J106" s="8">
        <f t="shared" si="9"/>
        <v>7.0844321193154324E-7</v>
      </c>
      <c r="K106" s="8">
        <f t="shared" si="10"/>
        <v>1.6900618612739188E-2</v>
      </c>
    </row>
    <row r="107" spans="1:11" ht="16" customHeight="1" x14ac:dyDescent="0.35">
      <c r="A107" s="6">
        <v>38699</v>
      </c>
      <c r="B107" s="17">
        <v>1267.43</v>
      </c>
      <c r="C107" s="8">
        <f t="shared" si="6"/>
        <v>5.553660258800568E-3</v>
      </c>
      <c r="D107" s="8">
        <f t="shared" si="11"/>
        <v>3.9529252718693947E-5</v>
      </c>
      <c r="E107" s="8">
        <f t="shared" si="7"/>
        <v>9.3582083822387325</v>
      </c>
      <c r="F107" s="1">
        <v>104</v>
      </c>
      <c r="H107" s="8">
        <f t="shared" si="8"/>
        <v>0.62872293356210529</v>
      </c>
      <c r="J107" s="8">
        <f t="shared" si="9"/>
        <v>3.0843142270180794E-5</v>
      </c>
      <c r="K107" s="8">
        <f t="shared" si="10"/>
        <v>0.78026120275212363</v>
      </c>
    </row>
    <row r="108" spans="1:11" ht="16" customHeight="1" x14ac:dyDescent="0.35">
      <c r="A108" s="6">
        <v>38700</v>
      </c>
      <c r="B108" s="17">
        <v>1272.74</v>
      </c>
      <c r="C108" s="8">
        <f t="shared" si="6"/>
        <v>4.189580489652245E-3</v>
      </c>
      <c r="D108" s="8">
        <f t="shared" si="11"/>
        <v>3.9899186330760512E-5</v>
      </c>
      <c r="E108" s="8">
        <f t="shared" si="7"/>
        <v>9.6892312527688063</v>
      </c>
      <c r="F108" s="1">
        <v>105</v>
      </c>
      <c r="H108" s="8">
        <f t="shared" si="8"/>
        <v>0.63165802718528408</v>
      </c>
      <c r="J108" s="8">
        <f t="shared" si="9"/>
        <v>1.7552584679274746E-5</v>
      </c>
      <c r="K108" s="8">
        <f t="shared" si="10"/>
        <v>0.43992337422035294</v>
      </c>
    </row>
    <row r="109" spans="1:11" ht="16" customHeight="1" x14ac:dyDescent="0.35">
      <c r="A109" s="6">
        <v>38701</v>
      </c>
      <c r="B109" s="17">
        <v>1270.94</v>
      </c>
      <c r="C109" s="8">
        <f t="shared" si="6"/>
        <v>-1.4142715715699629E-3</v>
      </c>
      <c r="D109" s="8">
        <f t="shared" si="11"/>
        <v>3.9113814378585424E-5</v>
      </c>
      <c r="E109" s="8">
        <f t="shared" si="7"/>
        <v>10.097897820110411</v>
      </c>
      <c r="F109" s="1">
        <v>106</v>
      </c>
      <c r="H109" s="8">
        <f t="shared" si="8"/>
        <v>0.62541038029909146</v>
      </c>
      <c r="J109" s="8">
        <f t="shared" si="9"/>
        <v>2.0001640781509729E-6</v>
      </c>
      <c r="K109" s="8">
        <f t="shared" si="10"/>
        <v>5.1137024346212846E-2</v>
      </c>
    </row>
    <row r="110" spans="1:11" ht="16" customHeight="1" x14ac:dyDescent="0.35">
      <c r="A110" s="6">
        <v>38702</v>
      </c>
      <c r="B110" s="17">
        <v>1267.32</v>
      </c>
      <c r="C110" s="8">
        <f t="shared" si="6"/>
        <v>-2.8482855209530883E-3</v>
      </c>
      <c r="D110" s="8">
        <f t="shared" si="11"/>
        <v>3.7086035800969655E-5</v>
      </c>
      <c r="E110" s="8">
        <f t="shared" si="7"/>
        <v>9.9835157363299469</v>
      </c>
      <c r="F110" s="1">
        <v>107</v>
      </c>
      <c r="H110" s="8">
        <f t="shared" si="8"/>
        <v>0.60898305231730099</v>
      </c>
      <c r="J110" s="8">
        <f t="shared" si="9"/>
        <v>8.1127304088710061E-6</v>
      </c>
      <c r="K110" s="8">
        <f t="shared" si="10"/>
        <v>0.21875431637961396</v>
      </c>
    </row>
    <row r="111" spans="1:11" ht="16" customHeight="1" x14ac:dyDescent="0.35">
      <c r="A111" s="6">
        <v>38705</v>
      </c>
      <c r="B111" s="17">
        <v>1259.92</v>
      </c>
      <c r="C111" s="8">
        <f t="shared" si="6"/>
        <v>-5.8390935201842187E-3</v>
      </c>
      <c r="D111" s="8">
        <f t="shared" si="11"/>
        <v>3.5756595043133746E-5</v>
      </c>
      <c r="E111" s="8">
        <f t="shared" si="7"/>
        <v>9.2852450721563287</v>
      </c>
      <c r="F111" s="1">
        <v>108</v>
      </c>
      <c r="H111" s="8">
        <f t="shared" si="8"/>
        <v>0.59796818513307004</v>
      </c>
      <c r="J111" s="8">
        <f t="shared" si="9"/>
        <v>3.4095013137457334E-5</v>
      </c>
      <c r="K111" s="8">
        <f t="shared" si="10"/>
        <v>0.95353075695065426</v>
      </c>
    </row>
    <row r="112" spans="1:11" ht="16" customHeight="1" x14ac:dyDescent="0.35">
      <c r="A112" s="6">
        <v>38706</v>
      </c>
      <c r="B112" s="17">
        <v>1259.6199999999999</v>
      </c>
      <c r="C112" s="8">
        <f t="shared" si="6"/>
        <v>-2.3811035621323725E-4</v>
      </c>
      <c r="D112" s="8">
        <f t="shared" si="11"/>
        <v>3.6740208764464575E-5</v>
      </c>
      <c r="E112" s="8">
        <f t="shared" si="7"/>
        <v>10.210095621796034</v>
      </c>
      <c r="F112" s="1">
        <v>109</v>
      </c>
      <c r="H112" s="8">
        <f t="shared" si="8"/>
        <v>0.60613702051982088</v>
      </c>
      <c r="J112" s="8">
        <f t="shared" si="9"/>
        <v>5.6696541735994727E-8</v>
      </c>
      <c r="K112" s="8">
        <f t="shared" si="10"/>
        <v>1.5431741855215608E-3</v>
      </c>
    </row>
    <row r="113" spans="1:11" ht="16" customHeight="1" x14ac:dyDescent="0.35">
      <c r="A113" s="6">
        <v>38707</v>
      </c>
      <c r="B113" s="17">
        <v>1262.79</v>
      </c>
      <c r="C113" s="8">
        <f t="shared" si="6"/>
        <v>2.5166320001270806E-3</v>
      </c>
      <c r="D113" s="8">
        <f t="shared" si="11"/>
        <v>3.4761728318972441E-5</v>
      </c>
      <c r="E113" s="8">
        <f t="shared" si="7"/>
        <v>10.084797860333913</v>
      </c>
      <c r="F113" s="1">
        <v>110</v>
      </c>
      <c r="H113" s="8">
        <f t="shared" si="8"/>
        <v>0.58959077603853705</v>
      </c>
      <c r="J113" s="8">
        <f t="shared" si="9"/>
        <v>6.33343662406363E-6</v>
      </c>
      <c r="K113" s="8">
        <f t="shared" si="10"/>
        <v>0.18219567697981615</v>
      </c>
    </row>
    <row r="114" spans="1:11" ht="16" customHeight="1" x14ac:dyDescent="0.35">
      <c r="A114" s="6">
        <v>38708</v>
      </c>
      <c r="B114" s="17">
        <v>1268.1199999999999</v>
      </c>
      <c r="C114" s="8">
        <f t="shared" si="6"/>
        <v>4.2208126450161369E-3</v>
      </c>
      <c r="D114" s="8">
        <f t="shared" si="11"/>
        <v>3.349101435936892E-5</v>
      </c>
      <c r="E114" s="8">
        <f t="shared" si="7"/>
        <v>9.7722919139613058</v>
      </c>
      <c r="F114" s="1">
        <v>111</v>
      </c>
      <c r="H114" s="8">
        <f t="shared" si="8"/>
        <v>0.57871421582132332</v>
      </c>
      <c r="J114" s="8">
        <f t="shared" si="9"/>
        <v>1.7815259384328118E-5</v>
      </c>
      <c r="K114" s="8">
        <f t="shared" si="10"/>
        <v>0.53194146923007124</v>
      </c>
    </row>
    <row r="115" spans="1:11" ht="16" customHeight="1" x14ac:dyDescent="0.35">
      <c r="A115" s="6">
        <v>38709</v>
      </c>
      <c r="B115" s="17">
        <v>1268.6600000000001</v>
      </c>
      <c r="C115" s="8">
        <f t="shared" si="6"/>
        <v>4.2582720878165395E-4</v>
      </c>
      <c r="D115" s="8">
        <f t="shared" si="11"/>
        <v>3.3303879604786695E-5</v>
      </c>
      <c r="E115" s="8">
        <f t="shared" si="7"/>
        <v>10.304391987783925</v>
      </c>
      <c r="F115" s="1">
        <v>112</v>
      </c>
      <c r="H115" s="8">
        <f t="shared" si="8"/>
        <v>0.57709513604592699</v>
      </c>
      <c r="J115" s="8">
        <f t="shared" si="9"/>
        <v>1.813288117387743E-7</v>
      </c>
      <c r="K115" s="8">
        <f t="shared" si="10"/>
        <v>5.4446753318406873E-3</v>
      </c>
    </row>
    <row r="116" spans="1:11" ht="16" customHeight="1" x14ac:dyDescent="0.35">
      <c r="A116" s="6">
        <v>38713</v>
      </c>
      <c r="B116" s="17">
        <v>1256.54</v>
      </c>
      <c r="C116" s="8">
        <f t="shared" si="6"/>
        <v>-9.5533870382924647E-3</v>
      </c>
      <c r="D116" s="8">
        <f t="shared" si="11"/>
        <v>3.1644829124708151E-5</v>
      </c>
      <c r="E116" s="8">
        <f t="shared" si="7"/>
        <v>7.4768246689424895</v>
      </c>
      <c r="F116" s="1">
        <v>113</v>
      </c>
      <c r="H116" s="8">
        <f t="shared" si="8"/>
        <v>0.56253736875614002</v>
      </c>
      <c r="J116" s="8">
        <f t="shared" si="9"/>
        <v>9.1267203903414476E-5</v>
      </c>
      <c r="K116" s="8">
        <f t="shared" si="10"/>
        <v>2.8841111305655125</v>
      </c>
    </row>
    <row r="117" spans="1:11" ht="16" customHeight="1" x14ac:dyDescent="0.35">
      <c r="A117" s="6">
        <v>38714</v>
      </c>
      <c r="B117" s="17">
        <v>1258.17</v>
      </c>
      <c r="C117" s="8">
        <f t="shared" si="6"/>
        <v>1.2972129816799379E-3</v>
      </c>
      <c r="D117" s="8">
        <f t="shared" si="11"/>
        <v>3.7824810343556629E-5</v>
      </c>
      <c r="E117" s="8">
        <f t="shared" si="7"/>
        <v>10.138057012092554</v>
      </c>
      <c r="F117" s="1">
        <v>114</v>
      </c>
      <c r="H117" s="8">
        <f t="shared" si="8"/>
        <v>0.61501878299411827</v>
      </c>
      <c r="J117" s="8">
        <f t="shared" si="9"/>
        <v>1.6827615198389549E-6</v>
      </c>
      <c r="K117" s="8">
        <f t="shared" si="10"/>
        <v>4.4488300259927394E-2</v>
      </c>
    </row>
    <row r="118" spans="1:11" ht="16" customHeight="1" x14ac:dyDescent="0.35">
      <c r="A118" s="6">
        <v>38715</v>
      </c>
      <c r="B118" s="17">
        <v>1254.42</v>
      </c>
      <c r="C118" s="8">
        <f t="shared" si="6"/>
        <v>-2.9805193256873075E-3</v>
      </c>
      <c r="D118" s="8">
        <f t="shared" si="11"/>
        <v>3.5886109858989319E-5</v>
      </c>
      <c r="E118" s="8">
        <f t="shared" si="7"/>
        <v>9.987613343712761</v>
      </c>
      <c r="F118" s="1">
        <v>115</v>
      </c>
      <c r="H118" s="8">
        <f t="shared" si="8"/>
        <v>0.59905016366736197</v>
      </c>
      <c r="J118" s="8">
        <f t="shared" si="9"/>
        <v>8.8834954507955223E-6</v>
      </c>
      <c r="K118" s="8">
        <f t="shared" si="10"/>
        <v>0.24754690563291146</v>
      </c>
    </row>
    <row r="119" spans="1:11" ht="16" customHeight="1" x14ac:dyDescent="0.35">
      <c r="A119" s="6">
        <v>38716</v>
      </c>
      <c r="B119" s="17">
        <v>1248.29</v>
      </c>
      <c r="C119" s="8">
        <f t="shared" si="6"/>
        <v>-4.8867205561136688E-3</v>
      </c>
      <c r="D119" s="8">
        <f t="shared" si="11"/>
        <v>3.472960769452503E-5</v>
      </c>
      <c r="E119" s="8">
        <f t="shared" si="7"/>
        <v>9.5803191520594062</v>
      </c>
      <c r="F119" s="1">
        <v>116</v>
      </c>
      <c r="H119" s="8">
        <f t="shared" si="8"/>
        <v>0.58931831546732905</v>
      </c>
      <c r="J119" s="8">
        <f t="shared" si="9"/>
        <v>2.3880037793543883E-5</v>
      </c>
      <c r="K119" s="8">
        <f t="shared" si="10"/>
        <v>0.68759883508008834</v>
      </c>
    </row>
    <row r="120" spans="1:11" ht="16" customHeight="1" x14ac:dyDescent="0.35">
      <c r="A120" s="6">
        <v>38720</v>
      </c>
      <c r="B120" s="17">
        <v>1268.8</v>
      </c>
      <c r="C120" s="8">
        <f t="shared" si="6"/>
        <v>1.643047689238878E-2</v>
      </c>
      <c r="D120" s="8">
        <f t="shared" si="11"/>
        <v>3.4943146613670607E-5</v>
      </c>
      <c r="E120" s="8">
        <f t="shared" si="7"/>
        <v>2.536079525073422</v>
      </c>
      <c r="F120" s="1">
        <v>117</v>
      </c>
      <c r="H120" s="8">
        <f t="shared" si="8"/>
        <v>0.5911272842093368</v>
      </c>
      <c r="J120" s="8">
        <f t="shared" si="9"/>
        <v>2.6996057091132166E-4</v>
      </c>
      <c r="K120" s="8">
        <f t="shared" si="10"/>
        <v>7.7257086746076418</v>
      </c>
    </row>
    <row r="121" spans="1:11" ht="16" customHeight="1" x14ac:dyDescent="0.35">
      <c r="A121" s="6">
        <v>38721</v>
      </c>
      <c r="B121" s="17">
        <v>1273.46</v>
      </c>
      <c r="C121" s="8">
        <f t="shared" si="6"/>
        <v>3.6727616645650077E-3</v>
      </c>
      <c r="D121" s="8">
        <f t="shared" si="11"/>
        <v>5.5912748754243993E-5</v>
      </c>
      <c r="E121" s="8">
        <f t="shared" si="7"/>
        <v>9.5504640694572185</v>
      </c>
      <c r="F121" s="1">
        <v>118</v>
      </c>
      <c r="H121" s="8">
        <f t="shared" si="8"/>
        <v>0.74774827819423295</v>
      </c>
      <c r="J121" s="8">
        <f t="shared" si="9"/>
        <v>1.3489178244698326E-5</v>
      </c>
      <c r="K121" s="8">
        <f t="shared" si="10"/>
        <v>0.24125407076636426</v>
      </c>
    </row>
    <row r="122" spans="1:11" ht="16" customHeight="1" x14ac:dyDescent="0.35">
      <c r="A122" s="6">
        <v>38722</v>
      </c>
      <c r="B122" s="17">
        <v>1273.48</v>
      </c>
      <c r="C122" s="8">
        <f t="shared" si="6"/>
        <v>1.5705243980950961E-5</v>
      </c>
      <c r="D122" s="8">
        <f t="shared" si="11"/>
        <v>5.334479009502634E-5</v>
      </c>
      <c r="E122" s="8">
        <f t="shared" si="7"/>
        <v>9.8387296164039419</v>
      </c>
      <c r="F122" s="1">
        <v>119</v>
      </c>
      <c r="H122" s="8">
        <f t="shared" si="8"/>
        <v>0.73037517821340514</v>
      </c>
      <c r="J122" s="8">
        <f t="shared" si="9"/>
        <v>2.4665468850119637E-10</v>
      </c>
      <c r="K122" s="8">
        <f t="shared" si="10"/>
        <v>4.6237821549548754E-6</v>
      </c>
    </row>
    <row r="123" spans="1:11" ht="16" customHeight="1" x14ac:dyDescent="0.35">
      <c r="A123" s="6">
        <v>38723</v>
      </c>
      <c r="B123" s="17">
        <v>1285.45</v>
      </c>
      <c r="C123" s="8">
        <f t="shared" si="6"/>
        <v>9.3994409020950673E-3</v>
      </c>
      <c r="D123" s="8">
        <f t="shared" si="11"/>
        <v>4.9868879293850179E-5</v>
      </c>
      <c r="E123" s="8">
        <f t="shared" si="7"/>
        <v>8.1344776631643487</v>
      </c>
      <c r="F123" s="1">
        <v>120</v>
      </c>
      <c r="H123" s="8">
        <f t="shared" si="8"/>
        <v>0.70617900913189269</v>
      </c>
      <c r="J123" s="8">
        <f t="shared" si="9"/>
        <v>8.8349489271977727E-5</v>
      </c>
      <c r="K123" s="8">
        <f t="shared" si="10"/>
        <v>1.7716357480460359</v>
      </c>
    </row>
    <row r="124" spans="1:11" ht="16" customHeight="1" x14ac:dyDescent="0.35">
      <c r="A124" s="6">
        <v>38726</v>
      </c>
      <c r="B124" s="17">
        <v>1290.1500000000001</v>
      </c>
      <c r="C124" s="8">
        <f t="shared" si="6"/>
        <v>3.6563071297989382E-3</v>
      </c>
      <c r="D124" s="8">
        <f t="shared" si="11"/>
        <v>5.4164287187340164E-5</v>
      </c>
      <c r="E124" s="8">
        <f t="shared" si="7"/>
        <v>9.576673344775708</v>
      </c>
      <c r="F124" s="1">
        <v>121</v>
      </c>
      <c r="H124" s="8">
        <f t="shared" si="8"/>
        <v>0.73596390663768396</v>
      </c>
      <c r="J124" s="8">
        <f t="shared" si="9"/>
        <v>1.336858182741855E-5</v>
      </c>
      <c r="K124" s="8">
        <f t="shared" si="10"/>
        <v>0.24681542990088851</v>
      </c>
    </row>
    <row r="125" spans="1:11" ht="16" customHeight="1" x14ac:dyDescent="0.35">
      <c r="A125" s="6">
        <v>38727</v>
      </c>
      <c r="B125" s="17">
        <v>1289.69</v>
      </c>
      <c r="C125" s="8">
        <f t="shared" si="6"/>
        <v>-3.5654768825333207E-4</v>
      </c>
      <c r="D125" s="8">
        <f t="shared" si="11"/>
        <v>5.174332472523052E-5</v>
      </c>
      <c r="E125" s="8">
        <f t="shared" si="7"/>
        <v>9.8667582620718868</v>
      </c>
      <c r="F125" s="1">
        <v>122</v>
      </c>
      <c r="H125" s="8">
        <f t="shared" si="8"/>
        <v>0.71932833063372748</v>
      </c>
      <c r="J125" s="8">
        <f t="shared" si="9"/>
        <v>1.2712625399879527E-7</v>
      </c>
      <c r="K125" s="8">
        <f t="shared" si="10"/>
        <v>2.4568628837413563E-3</v>
      </c>
    </row>
    <row r="126" spans="1:11" ht="16" customHeight="1" x14ac:dyDescent="0.35">
      <c r="A126" s="6">
        <v>38728</v>
      </c>
      <c r="B126" s="17">
        <v>1294.18</v>
      </c>
      <c r="C126" s="8">
        <f t="shared" si="6"/>
        <v>3.4814567841884555E-3</v>
      </c>
      <c r="D126" s="8">
        <f t="shared" si="11"/>
        <v>4.8422089008026845E-5</v>
      </c>
      <c r="E126" s="8">
        <f t="shared" si="7"/>
        <v>9.6852442937079406</v>
      </c>
      <c r="F126" s="1">
        <v>123</v>
      </c>
      <c r="H126" s="8">
        <f t="shared" si="8"/>
        <v>0.69585982071123231</v>
      </c>
      <c r="J126" s="8">
        <f t="shared" si="9"/>
        <v>1.2120541340171822E-5</v>
      </c>
      <c r="K126" s="8">
        <f t="shared" si="10"/>
        <v>0.25031017018209645</v>
      </c>
    </row>
    <row r="127" spans="1:11" ht="16" customHeight="1" x14ac:dyDescent="0.35">
      <c r="A127" s="6">
        <v>38729</v>
      </c>
      <c r="B127" s="17">
        <v>1286.06</v>
      </c>
      <c r="C127" s="8">
        <f t="shared" si="6"/>
        <v>-6.2742431501028586E-3</v>
      </c>
      <c r="D127" s="8">
        <f t="shared" si="11"/>
        <v>4.6411954620634305E-5</v>
      </c>
      <c r="E127" s="8">
        <f t="shared" si="7"/>
        <v>9.1297641072403977</v>
      </c>
      <c r="F127" s="1">
        <v>124</v>
      </c>
      <c r="H127" s="8">
        <f t="shared" si="8"/>
        <v>0.68126319892266529</v>
      </c>
      <c r="J127" s="8">
        <f t="shared" si="9"/>
        <v>3.9366127106612645E-5</v>
      </c>
      <c r="K127" s="8">
        <f t="shared" si="10"/>
        <v>0.84818938198976102</v>
      </c>
    </row>
    <row r="128" spans="1:11" ht="16" customHeight="1" x14ac:dyDescent="0.35">
      <c r="A128" s="6">
        <v>38730</v>
      </c>
      <c r="B128" s="17">
        <v>1287.6099999999999</v>
      </c>
      <c r="C128" s="8">
        <f t="shared" si="6"/>
        <v>1.2052314822014172E-3</v>
      </c>
      <c r="D128" s="8">
        <f t="shared" si="11"/>
        <v>4.6882719390419105E-5</v>
      </c>
      <c r="E128" s="8">
        <f t="shared" si="7"/>
        <v>9.9368780735005711</v>
      </c>
      <c r="F128" s="1">
        <v>125</v>
      </c>
      <c r="H128" s="8">
        <f t="shared" si="8"/>
        <v>0.6847095690175441</v>
      </c>
      <c r="J128" s="8">
        <f t="shared" si="9"/>
        <v>1.452582925689425E-6</v>
      </c>
      <c r="K128" s="8">
        <f t="shared" si="10"/>
        <v>3.0983333402504656E-2</v>
      </c>
    </row>
    <row r="129" spans="1:11" ht="16" customHeight="1" x14ac:dyDescent="0.35">
      <c r="A129" s="6">
        <v>38734</v>
      </c>
      <c r="B129" s="17">
        <v>1283.03</v>
      </c>
      <c r="C129" s="8">
        <f t="shared" si="6"/>
        <v>-3.5569776562778539E-3</v>
      </c>
      <c r="D129" s="8">
        <f t="shared" si="11"/>
        <v>4.4110327743445084E-5</v>
      </c>
      <c r="E129" s="8">
        <f t="shared" si="7"/>
        <v>9.7419883198983381</v>
      </c>
      <c r="F129" s="1">
        <v>126</v>
      </c>
      <c r="H129" s="8">
        <f t="shared" si="8"/>
        <v>0.66415606406510419</v>
      </c>
      <c r="J129" s="8">
        <f t="shared" si="9"/>
        <v>1.2652090047259895E-5</v>
      </c>
      <c r="K129" s="8">
        <f t="shared" si="10"/>
        <v>0.28682829383737757</v>
      </c>
    </row>
    <row r="130" spans="1:11" ht="16" customHeight="1" x14ac:dyDescent="0.35">
      <c r="A130" s="6">
        <v>38735</v>
      </c>
      <c r="B130" s="17">
        <v>1277.93</v>
      </c>
      <c r="C130" s="8">
        <f t="shared" si="6"/>
        <v>-3.9749655113285806E-3</v>
      </c>
      <c r="D130" s="8">
        <f t="shared" si="11"/>
        <v>4.2532673838548855E-5</v>
      </c>
      <c r="E130" s="8">
        <f t="shared" si="7"/>
        <v>9.6937506188957023</v>
      </c>
      <c r="F130" s="1">
        <v>127</v>
      </c>
      <c r="H130" s="8">
        <f t="shared" si="8"/>
        <v>0.65217078927646599</v>
      </c>
      <c r="J130" s="8">
        <f t="shared" si="9"/>
        <v>1.5800350816251684E-5</v>
      </c>
      <c r="K130" s="8">
        <f t="shared" si="10"/>
        <v>0.37148736230947399</v>
      </c>
    </row>
    <row r="131" spans="1:11" ht="16" customHeight="1" x14ac:dyDescent="0.35">
      <c r="A131" s="6">
        <v>38736</v>
      </c>
      <c r="B131" s="17">
        <v>1285.04</v>
      </c>
      <c r="C131" s="8">
        <f t="shared" si="6"/>
        <v>5.5636850218712293E-3</v>
      </c>
      <c r="D131" s="8">
        <f t="shared" si="11"/>
        <v>4.1362633495243745E-5</v>
      </c>
      <c r="E131" s="8">
        <f t="shared" si="7"/>
        <v>9.344761762899255</v>
      </c>
      <c r="F131" s="1">
        <v>128</v>
      </c>
      <c r="H131" s="8">
        <f t="shared" si="8"/>
        <v>0.64313788175821007</v>
      </c>
      <c r="J131" s="8">
        <f t="shared" si="9"/>
        <v>3.0954591022594264E-5</v>
      </c>
      <c r="K131" s="8">
        <f t="shared" si="10"/>
        <v>0.74837089437629034</v>
      </c>
    </row>
    <row r="132" spans="1:11" ht="16" customHeight="1" x14ac:dyDescent="0.35">
      <c r="A132" s="6">
        <v>38737</v>
      </c>
      <c r="B132" s="17">
        <v>1261.49</v>
      </c>
      <c r="C132" s="8">
        <f t="shared" ref="C132:C195" si="12">(B132-B131)/B131</f>
        <v>-1.8326277781236348E-2</v>
      </c>
      <c r="D132" s="8">
        <f t="shared" si="11"/>
        <v>4.1577164831286992E-5</v>
      </c>
      <c r="E132" s="8">
        <f t="shared" si="7"/>
        <v>2.0101489954677962</v>
      </c>
      <c r="F132" s="1">
        <v>129</v>
      </c>
      <c r="H132" s="8">
        <f t="shared" si="8"/>
        <v>0.64480357343370076</v>
      </c>
      <c r="J132" s="8">
        <f t="shared" si="9"/>
        <v>3.3585245731503706E-4</v>
      </c>
      <c r="K132" s="8">
        <f t="shared" si="10"/>
        <v>8.0778104682671064</v>
      </c>
    </row>
    <row r="133" spans="1:11" ht="16" customHeight="1" x14ac:dyDescent="0.35">
      <c r="A133" s="6">
        <v>38740</v>
      </c>
      <c r="B133" s="17">
        <v>1263.82</v>
      </c>
      <c r="C133" s="8">
        <f t="shared" si="12"/>
        <v>1.8470221721931424E-3</v>
      </c>
      <c r="D133" s="8">
        <f t="shared" si="11"/>
        <v>6.7513302074719597E-5</v>
      </c>
      <c r="E133" s="8">
        <f t="shared" ref="E133:E196" si="13">-LN(D133)-C133*C133/D133</f>
        <v>9.5526552636961011</v>
      </c>
      <c r="F133" s="1">
        <v>130</v>
      </c>
      <c r="H133" s="8">
        <f t="shared" ref="H133:H196" si="14">SQRT(D133)*100</f>
        <v>0.82166478611852178</v>
      </c>
      <c r="J133" s="8">
        <f t="shared" ref="J133:J196" si="15">C133*C133</f>
        <v>3.411490904573074E-6</v>
      </c>
      <c r="K133" s="8">
        <f t="shared" ref="K133:K196" si="16">J133/D133</f>
        <v>5.0530648031367871E-2</v>
      </c>
    </row>
    <row r="134" spans="1:11" ht="16" customHeight="1" x14ac:dyDescent="0.35">
      <c r="A134" s="6">
        <v>38741</v>
      </c>
      <c r="B134" s="17">
        <v>1266.8599999999999</v>
      </c>
      <c r="C134" s="8">
        <f t="shared" si="12"/>
        <v>2.4054058331091166E-3</v>
      </c>
      <c r="D134" s="8">
        <f t="shared" si="11"/>
        <v>6.3051709562125869E-5</v>
      </c>
      <c r="E134" s="8">
        <f t="shared" si="13"/>
        <v>9.5797897932229645</v>
      </c>
      <c r="F134" s="1">
        <v>131</v>
      </c>
      <c r="H134" s="8">
        <f t="shared" si="14"/>
        <v>0.7940510661294139</v>
      </c>
      <c r="J134" s="8">
        <f t="shared" si="15"/>
        <v>5.7859772219553638E-6</v>
      </c>
      <c r="K134" s="8">
        <f t="shared" si="16"/>
        <v>9.176558831056511E-2</v>
      </c>
    </row>
    <row r="135" spans="1:11" ht="16" customHeight="1" x14ac:dyDescent="0.35">
      <c r="A135" s="6">
        <v>38742</v>
      </c>
      <c r="B135" s="17">
        <v>1264.68</v>
      </c>
      <c r="C135" s="8">
        <f t="shared" si="12"/>
        <v>-1.7207899846864187E-3</v>
      </c>
      <c r="D135" s="8">
        <f t="shared" ref="D135:D198" si="17">C$1283+C$1284*D134+C$1285*C134*C134</f>
        <v>5.9191655909289491E-5</v>
      </c>
      <c r="E135" s="8">
        <f t="shared" si="13"/>
        <v>9.6847040344262503</v>
      </c>
      <c r="F135" s="1">
        <v>132</v>
      </c>
      <c r="H135" s="8">
        <f t="shared" si="14"/>
        <v>0.76936113697852904</v>
      </c>
      <c r="J135" s="8">
        <f t="shared" si="15"/>
        <v>2.9611181713970851E-6</v>
      </c>
      <c r="K135" s="8">
        <f t="shared" si="16"/>
        <v>5.0025939060312205E-2</v>
      </c>
    </row>
    <row r="136" spans="1:11" ht="16" customHeight="1" x14ac:dyDescent="0.35">
      <c r="A136" s="6">
        <v>38743</v>
      </c>
      <c r="B136" s="17">
        <v>1273.83</v>
      </c>
      <c r="C136" s="8">
        <f t="shared" si="12"/>
        <v>7.2350317866969214E-3</v>
      </c>
      <c r="D136" s="8">
        <f t="shared" si="17"/>
        <v>5.5440113097994604E-5</v>
      </c>
      <c r="E136" s="8">
        <f t="shared" si="13"/>
        <v>8.8560228526670048</v>
      </c>
      <c r="F136" s="1">
        <v>133</v>
      </c>
      <c r="H136" s="8">
        <f t="shared" si="14"/>
        <v>0.74458117823374104</v>
      </c>
      <c r="J136" s="8">
        <f t="shared" si="15"/>
        <v>5.2345684954514847E-5</v>
      </c>
      <c r="K136" s="8">
        <f t="shared" si="16"/>
        <v>0.94418431041058448</v>
      </c>
    </row>
    <row r="137" spans="1:11" ht="16" customHeight="1" x14ac:dyDescent="0.35">
      <c r="A137" s="6">
        <v>38744</v>
      </c>
      <c r="B137" s="17">
        <v>1283.72</v>
      </c>
      <c r="C137" s="8">
        <f t="shared" si="12"/>
        <v>7.7639873452502303E-3</v>
      </c>
      <c r="D137" s="8">
        <f t="shared" si="17"/>
        <v>5.6195088305942535E-5</v>
      </c>
      <c r="E137" s="8">
        <f t="shared" si="13"/>
        <v>8.7139984936307311</v>
      </c>
      <c r="F137" s="1">
        <v>134</v>
      </c>
      <c r="H137" s="8">
        <f t="shared" si="14"/>
        <v>0.74963383265393335</v>
      </c>
      <c r="J137" s="8">
        <f t="shared" si="15"/>
        <v>6.0279499497205719E-5</v>
      </c>
      <c r="K137" s="8">
        <f t="shared" si="16"/>
        <v>1.0726827079446242</v>
      </c>
    </row>
    <row r="138" spans="1:11" ht="16" customHeight="1" x14ac:dyDescent="0.35">
      <c r="A138" s="6">
        <v>38747</v>
      </c>
      <c r="B138" s="17">
        <v>1285.19</v>
      </c>
      <c r="C138" s="8">
        <f t="shared" si="12"/>
        <v>1.1451095254417063E-3</v>
      </c>
      <c r="D138" s="8">
        <f t="shared" si="17"/>
        <v>5.7552004609368186E-5</v>
      </c>
      <c r="E138" s="8">
        <f t="shared" si="13"/>
        <v>9.740037400618931</v>
      </c>
      <c r="F138" s="1">
        <v>135</v>
      </c>
      <c r="H138" s="8">
        <f t="shared" si="14"/>
        <v>0.75863037514568443</v>
      </c>
      <c r="J138" s="8">
        <f t="shared" si="15"/>
        <v>1.3112758252573298E-6</v>
      </c>
      <c r="K138" s="8">
        <f t="shared" si="16"/>
        <v>2.2784190301581315E-2</v>
      </c>
    </row>
    <row r="139" spans="1:11" ht="16" customHeight="1" x14ac:dyDescent="0.35">
      <c r="A139" s="6">
        <v>38748</v>
      </c>
      <c r="B139" s="17">
        <v>1280.08</v>
      </c>
      <c r="C139" s="8">
        <f t="shared" si="12"/>
        <v>-3.9760657957190202E-3</v>
      </c>
      <c r="D139" s="8">
        <f t="shared" si="17"/>
        <v>5.3808570494307608E-5</v>
      </c>
      <c r="E139" s="8">
        <f t="shared" si="13"/>
        <v>9.5362751764861819</v>
      </c>
      <c r="F139" s="1">
        <v>136</v>
      </c>
      <c r="H139" s="8">
        <f t="shared" si="14"/>
        <v>0.73354325362794803</v>
      </c>
      <c r="J139" s="8">
        <f t="shared" si="15"/>
        <v>1.5809099211886726E-5</v>
      </c>
      <c r="K139" s="8">
        <f t="shared" si="16"/>
        <v>0.2938026241295365</v>
      </c>
    </row>
    <row r="140" spans="1:11" ht="16" customHeight="1" x14ac:dyDescent="0.35">
      <c r="A140" s="6">
        <v>38749</v>
      </c>
      <c r="B140" s="17">
        <v>1282.46</v>
      </c>
      <c r="C140" s="8">
        <f t="shared" si="12"/>
        <v>1.8592587963253151E-3</v>
      </c>
      <c r="D140" s="8">
        <f t="shared" si="17"/>
        <v>5.1625624883375656E-5</v>
      </c>
      <c r="E140" s="8">
        <f t="shared" si="13"/>
        <v>9.8045325684899574</v>
      </c>
      <c r="F140" s="1">
        <v>137</v>
      </c>
      <c r="H140" s="8">
        <f t="shared" si="14"/>
        <v>0.71850974164151493</v>
      </c>
      <c r="J140" s="8">
        <f t="shared" si="15"/>
        <v>3.4568432717130595E-6</v>
      </c>
      <c r="K140" s="8">
        <f t="shared" si="16"/>
        <v>6.6959833987912123E-2</v>
      </c>
    </row>
    <row r="141" spans="1:11" ht="16" customHeight="1" x14ac:dyDescent="0.35">
      <c r="A141" s="6">
        <v>38750</v>
      </c>
      <c r="B141" s="17">
        <v>1270.8399999999999</v>
      </c>
      <c r="C141" s="8">
        <f t="shared" si="12"/>
        <v>-9.0607114451913655E-3</v>
      </c>
      <c r="D141" s="8">
        <f t="shared" si="17"/>
        <v>4.8596079908042233E-5</v>
      </c>
      <c r="E141" s="8">
        <f t="shared" si="13"/>
        <v>8.2426031976932155</v>
      </c>
      <c r="F141" s="1">
        <v>138</v>
      </c>
      <c r="H141" s="8">
        <f t="shared" si="14"/>
        <v>0.69710888610060218</v>
      </c>
      <c r="J141" s="8">
        <f t="shared" si="15"/>
        <v>8.2096491893021806E-5</v>
      </c>
      <c r="K141" s="8">
        <f t="shared" si="16"/>
        <v>1.68936449294618</v>
      </c>
    </row>
    <row r="142" spans="1:11" ht="16" customHeight="1" x14ac:dyDescent="0.35">
      <c r="A142" s="6">
        <v>38751</v>
      </c>
      <c r="B142" s="17">
        <v>1264.03</v>
      </c>
      <c r="C142" s="8">
        <f t="shared" si="12"/>
        <v>-5.3586604135846729E-3</v>
      </c>
      <c r="D142" s="8">
        <f t="shared" si="17"/>
        <v>5.2477998754119202E-5</v>
      </c>
      <c r="E142" s="8">
        <f t="shared" si="13"/>
        <v>9.3079302578713392</v>
      </c>
      <c r="F142" s="1">
        <v>139</v>
      </c>
      <c r="H142" s="8">
        <f t="shared" si="14"/>
        <v>0.72441699837951901</v>
      </c>
      <c r="J142" s="8">
        <f t="shared" si="15"/>
        <v>2.8715241428119459E-5</v>
      </c>
      <c r="K142" s="8">
        <f t="shared" si="16"/>
        <v>0.54718628968040606</v>
      </c>
    </row>
    <row r="143" spans="1:11" ht="16" customHeight="1" x14ac:dyDescent="0.35">
      <c r="A143" s="6">
        <v>38754</v>
      </c>
      <c r="B143" s="17">
        <v>1265.02</v>
      </c>
      <c r="C143" s="8">
        <f t="shared" si="12"/>
        <v>7.8320925927391689E-4</v>
      </c>
      <c r="D143" s="8">
        <f t="shared" si="17"/>
        <v>5.1504260898628982E-5</v>
      </c>
      <c r="E143" s="8">
        <f t="shared" si="13"/>
        <v>9.8619359984731982</v>
      </c>
      <c r="F143" s="1">
        <v>140</v>
      </c>
      <c r="H143" s="8">
        <f t="shared" si="14"/>
        <v>0.71766469119379828</v>
      </c>
      <c r="J143" s="8">
        <f t="shared" si="15"/>
        <v>6.1341674381239755E-7</v>
      </c>
      <c r="K143" s="8">
        <f t="shared" si="16"/>
        <v>1.1910019348102641E-2</v>
      </c>
    </row>
    <row r="144" spans="1:11" ht="16" customHeight="1" x14ac:dyDescent="0.35">
      <c r="A144" s="6">
        <v>38755</v>
      </c>
      <c r="B144" s="17">
        <v>1254.78</v>
      </c>
      <c r="C144" s="8">
        <f t="shared" si="12"/>
        <v>-8.0947336800999258E-3</v>
      </c>
      <c r="D144" s="8">
        <f t="shared" si="17"/>
        <v>4.8245570660235568E-5</v>
      </c>
      <c r="E144" s="8">
        <f t="shared" si="13"/>
        <v>8.5810567091287684</v>
      </c>
      <c r="F144" s="1">
        <v>141</v>
      </c>
      <c r="H144" s="8">
        <f t="shared" si="14"/>
        <v>0.69459031565546292</v>
      </c>
      <c r="J144" s="8">
        <f t="shared" si="15"/>
        <v>6.5524713351744094E-5</v>
      </c>
      <c r="K144" s="8">
        <f t="shared" si="16"/>
        <v>1.3581498250522333</v>
      </c>
    </row>
    <row r="145" spans="1:11" ht="16" customHeight="1" x14ac:dyDescent="0.35">
      <c r="A145" s="6">
        <v>38756</v>
      </c>
      <c r="B145" s="17">
        <v>1265.6500000000001</v>
      </c>
      <c r="C145" s="8">
        <f t="shared" si="12"/>
        <v>8.6628731729865936E-3</v>
      </c>
      <c r="D145" s="8">
        <f t="shared" si="17"/>
        <v>5.075993208693819E-5</v>
      </c>
      <c r="E145" s="8">
        <f t="shared" si="13"/>
        <v>8.4099660580782896</v>
      </c>
      <c r="F145" s="1">
        <v>142</v>
      </c>
      <c r="H145" s="8">
        <f t="shared" si="14"/>
        <v>0.71246004861281997</v>
      </c>
      <c r="J145" s="8">
        <f t="shared" si="15"/>
        <v>7.5045371611250815E-5</v>
      </c>
      <c r="K145" s="8">
        <f t="shared" si="16"/>
        <v>1.4784371949654731</v>
      </c>
    </row>
    <row r="146" spans="1:11" ht="16" customHeight="1" x14ac:dyDescent="0.35">
      <c r="A146" s="6">
        <v>38757</v>
      </c>
      <c r="B146" s="17">
        <v>1263.78</v>
      </c>
      <c r="C146" s="8">
        <f t="shared" si="12"/>
        <v>-1.4775016789792741E-3</v>
      </c>
      <c r="D146" s="8">
        <f t="shared" si="17"/>
        <v>5.3852043736658818E-5</v>
      </c>
      <c r="E146" s="8">
        <f t="shared" si="13"/>
        <v>9.7887330000091026</v>
      </c>
      <c r="F146" s="1">
        <v>143</v>
      </c>
      <c r="H146" s="8">
        <f t="shared" si="14"/>
        <v>0.73383951744682452</v>
      </c>
      <c r="J146" s="8">
        <f t="shared" si="15"/>
        <v>2.1830112113865738E-6</v>
      </c>
      <c r="K146" s="8">
        <f t="shared" si="16"/>
        <v>4.0537202674455375E-2</v>
      </c>
    </row>
    <row r="147" spans="1:11" ht="16" customHeight="1" x14ac:dyDescent="0.35">
      <c r="A147" s="6">
        <v>38758</v>
      </c>
      <c r="B147" s="17">
        <v>1266.99</v>
      </c>
      <c r="C147" s="8">
        <f t="shared" si="12"/>
        <v>2.5399990504676737E-3</v>
      </c>
      <c r="D147" s="8">
        <f t="shared" si="17"/>
        <v>5.0514812600535422E-5</v>
      </c>
      <c r="E147" s="8">
        <f t="shared" si="13"/>
        <v>9.7655270477119593</v>
      </c>
      <c r="F147" s="1">
        <v>144</v>
      </c>
      <c r="H147" s="8">
        <f t="shared" si="14"/>
        <v>0.71073773362989123</v>
      </c>
      <c r="J147" s="8">
        <f t="shared" si="15"/>
        <v>6.4515951763766837E-6</v>
      </c>
      <c r="K147" s="8">
        <f t="shared" si="16"/>
        <v>0.12771689815807219</v>
      </c>
    </row>
    <row r="148" spans="1:11" ht="16" customHeight="1" x14ac:dyDescent="0.35">
      <c r="A148" s="6">
        <v>38761</v>
      </c>
      <c r="B148" s="17">
        <v>1262.8599999999999</v>
      </c>
      <c r="C148" s="8">
        <f t="shared" si="12"/>
        <v>-3.2596942359451211E-3</v>
      </c>
      <c r="D148" s="8">
        <f t="shared" si="17"/>
        <v>4.7837954648626727E-5</v>
      </c>
      <c r="E148" s="8">
        <f t="shared" si="13"/>
        <v>9.7255745473318687</v>
      </c>
      <c r="F148" s="1">
        <v>145</v>
      </c>
      <c r="H148" s="8">
        <f t="shared" si="14"/>
        <v>0.69164987275807921</v>
      </c>
      <c r="J148" s="8">
        <f t="shared" si="15"/>
        <v>1.0625606511853846E-5</v>
      </c>
      <c r="K148" s="8">
        <f t="shared" si="16"/>
        <v>0.22211665590428567</v>
      </c>
    </row>
    <row r="149" spans="1:11" ht="16" customHeight="1" x14ac:dyDescent="0.35">
      <c r="A149" s="6">
        <v>38762</v>
      </c>
      <c r="B149" s="17">
        <v>1275.53</v>
      </c>
      <c r="C149" s="8">
        <f t="shared" si="12"/>
        <v>1.0032782731260848E-2</v>
      </c>
      <c r="D149" s="8">
        <f t="shared" si="17"/>
        <v>4.575412154257964E-5</v>
      </c>
      <c r="E149" s="8">
        <f t="shared" si="13"/>
        <v>7.7922797824927326</v>
      </c>
      <c r="F149" s="1">
        <v>146</v>
      </c>
      <c r="H149" s="8">
        <f t="shared" si="14"/>
        <v>0.67641792955671742</v>
      </c>
      <c r="J149" s="8">
        <f t="shared" si="15"/>
        <v>1.0065672933268587E-4</v>
      </c>
      <c r="K149" s="8">
        <f t="shared" si="16"/>
        <v>2.1999488994453285</v>
      </c>
    </row>
    <row r="150" spans="1:11" ht="16" customHeight="1" x14ac:dyDescent="0.35">
      <c r="A150" s="6">
        <v>38763</v>
      </c>
      <c r="B150" s="17">
        <v>1280</v>
      </c>
      <c r="C150" s="8">
        <f t="shared" si="12"/>
        <v>3.504425611314534E-3</v>
      </c>
      <c r="D150" s="8">
        <f t="shared" si="17"/>
        <v>5.1458458785312184E-5</v>
      </c>
      <c r="E150" s="8">
        <f t="shared" si="13"/>
        <v>9.6360771958937441</v>
      </c>
      <c r="F150" s="1">
        <v>147</v>
      </c>
      <c r="H150" s="8">
        <f t="shared" si="14"/>
        <v>0.71734551497386656</v>
      </c>
      <c r="J150" s="8">
        <f t="shared" si="15"/>
        <v>1.2280998865237245E-5</v>
      </c>
      <c r="K150" s="8">
        <f t="shared" si="16"/>
        <v>0.23865850542617917</v>
      </c>
    </row>
    <row r="151" spans="1:11" ht="16" customHeight="1" x14ac:dyDescent="0.35">
      <c r="A151" s="6">
        <v>38764</v>
      </c>
      <c r="B151" s="17">
        <v>1289.3800000000001</v>
      </c>
      <c r="C151" s="8">
        <f t="shared" si="12"/>
        <v>7.3281250000000854E-3</v>
      </c>
      <c r="D151" s="8">
        <f t="shared" si="17"/>
        <v>4.9188917280915257E-5</v>
      </c>
      <c r="E151" s="8">
        <f t="shared" si="13"/>
        <v>8.8281040996082929</v>
      </c>
      <c r="F151" s="1">
        <v>148</v>
      </c>
      <c r="H151" s="8">
        <f t="shared" si="14"/>
        <v>0.70134811100419503</v>
      </c>
      <c r="J151" s="8">
        <f t="shared" si="15"/>
        <v>5.3701416015626251E-5</v>
      </c>
      <c r="K151" s="8">
        <f t="shared" si="16"/>
        <v>1.0917381187502126</v>
      </c>
    </row>
    <row r="152" spans="1:11" ht="16" customHeight="1" x14ac:dyDescent="0.35">
      <c r="A152" s="6">
        <v>38765</v>
      </c>
      <c r="B152" s="17">
        <v>1287.24</v>
      </c>
      <c r="C152" s="8">
        <f t="shared" si="12"/>
        <v>-1.6597124199228309E-3</v>
      </c>
      <c r="D152" s="8">
        <f t="shared" si="17"/>
        <v>5.0620299239343733E-5</v>
      </c>
      <c r="E152" s="8">
        <f t="shared" si="13"/>
        <v>9.8367400914415537</v>
      </c>
      <c r="F152" s="1">
        <v>149</v>
      </c>
      <c r="H152" s="8">
        <f t="shared" si="14"/>
        <v>0.71147943919233347</v>
      </c>
      <c r="J152" s="8">
        <f t="shared" si="15"/>
        <v>2.7546453168460994E-6</v>
      </c>
      <c r="K152" s="8">
        <f t="shared" si="16"/>
        <v>5.4417799938746708E-2</v>
      </c>
    </row>
    <row r="153" spans="1:11" ht="16" customHeight="1" x14ac:dyDescent="0.35">
      <c r="A153" s="6">
        <v>38769</v>
      </c>
      <c r="B153" s="17">
        <v>1283.03</v>
      </c>
      <c r="C153" s="8">
        <f t="shared" si="12"/>
        <v>-3.2705633759050655E-3</v>
      </c>
      <c r="D153" s="8">
        <f t="shared" si="17"/>
        <v>4.7621844949612675E-5</v>
      </c>
      <c r="E153" s="8">
        <f t="shared" si="13"/>
        <v>9.7276038885525598</v>
      </c>
      <c r="F153" s="1">
        <v>150</v>
      </c>
      <c r="H153" s="8">
        <f t="shared" si="14"/>
        <v>0.69008582763024973</v>
      </c>
      <c r="J153" s="8">
        <f t="shared" si="15"/>
        <v>1.0696584795811538E-5</v>
      </c>
      <c r="K153" s="8">
        <f t="shared" si="16"/>
        <v>0.22461508593649179</v>
      </c>
    </row>
    <row r="154" spans="1:11" ht="16" customHeight="1" x14ac:dyDescent="0.35">
      <c r="A154" s="6">
        <v>38770</v>
      </c>
      <c r="B154" s="17">
        <v>1292.67</v>
      </c>
      <c r="C154" s="8">
        <f t="shared" si="12"/>
        <v>7.513464221413451E-3</v>
      </c>
      <c r="D154" s="8">
        <f t="shared" si="17"/>
        <v>4.5563431285453616E-5</v>
      </c>
      <c r="E154" s="8">
        <f t="shared" si="13"/>
        <v>8.7574258875299336</v>
      </c>
      <c r="F154" s="1">
        <v>151</v>
      </c>
      <c r="H154" s="8">
        <f t="shared" si="14"/>
        <v>0.67500689837551742</v>
      </c>
      <c r="J154" s="8">
        <f t="shared" si="15"/>
        <v>5.6452144606460033E-5</v>
      </c>
      <c r="K154" s="8">
        <f t="shared" si="16"/>
        <v>1.2389792211387447</v>
      </c>
    </row>
    <row r="155" spans="1:11" ht="16" customHeight="1" x14ac:dyDescent="0.35">
      <c r="A155" s="6">
        <v>38771</v>
      </c>
      <c r="B155" s="17">
        <v>1287.79</v>
      </c>
      <c r="C155" s="8">
        <f t="shared" si="12"/>
        <v>-3.7751320909436351E-3</v>
      </c>
      <c r="D155" s="8">
        <f t="shared" si="17"/>
        <v>4.7552954638689423E-5</v>
      </c>
      <c r="E155" s="8">
        <f t="shared" si="13"/>
        <v>9.6539665955629541</v>
      </c>
      <c r="F155" s="1">
        <v>152</v>
      </c>
      <c r="H155" s="8">
        <f t="shared" si="14"/>
        <v>0.68958650391875731</v>
      </c>
      <c r="J155" s="8">
        <f t="shared" si="15"/>
        <v>1.4251622304072462E-5</v>
      </c>
      <c r="K155" s="8">
        <f t="shared" si="16"/>
        <v>0.29970003782850624</v>
      </c>
    </row>
    <row r="156" spans="1:11" ht="16" customHeight="1" x14ac:dyDescent="0.35">
      <c r="A156" s="6">
        <v>38772</v>
      </c>
      <c r="B156" s="17">
        <v>1289.43</v>
      </c>
      <c r="C156" s="8">
        <f t="shared" si="12"/>
        <v>1.2734995612639483E-3</v>
      </c>
      <c r="D156" s="8">
        <f t="shared" si="17"/>
        <v>4.5800866596319649E-5</v>
      </c>
      <c r="E156" s="8">
        <f t="shared" si="13"/>
        <v>9.9557977106295521</v>
      </c>
      <c r="F156" s="1">
        <v>153</v>
      </c>
      <c r="H156" s="8">
        <f t="shared" si="14"/>
        <v>0.67676337516387253</v>
      </c>
      <c r="J156" s="8">
        <f t="shared" si="15"/>
        <v>1.6218011325394687E-6</v>
      </c>
      <c r="K156" s="8">
        <f t="shared" si="16"/>
        <v>3.5409835076565761E-2</v>
      </c>
    </row>
    <row r="157" spans="1:11" ht="16" customHeight="1" x14ac:dyDescent="0.35">
      <c r="A157" s="6">
        <v>38775</v>
      </c>
      <c r="B157" s="17">
        <v>1294.1199999999999</v>
      </c>
      <c r="C157" s="8">
        <f t="shared" si="12"/>
        <v>3.6372660788098828E-3</v>
      </c>
      <c r="D157" s="8">
        <f t="shared" si="17"/>
        <v>4.3140014015137558E-5</v>
      </c>
      <c r="E157" s="8">
        <f t="shared" si="13"/>
        <v>9.7443906020939401</v>
      </c>
      <c r="F157" s="1">
        <v>154</v>
      </c>
      <c r="H157" s="8">
        <f t="shared" si="14"/>
        <v>0.65681058163779271</v>
      </c>
      <c r="J157" s="8">
        <f t="shared" si="15"/>
        <v>1.3229704528061021E-5</v>
      </c>
      <c r="K157" s="8">
        <f t="shared" si="16"/>
        <v>0.30666899003367964</v>
      </c>
    </row>
    <row r="158" spans="1:11" ht="16" customHeight="1" x14ac:dyDescent="0.35">
      <c r="A158" s="6">
        <v>38776</v>
      </c>
      <c r="B158" s="17">
        <v>1280.6600000000001</v>
      </c>
      <c r="C158" s="8">
        <f t="shared" si="12"/>
        <v>-1.0400890180199525E-2</v>
      </c>
      <c r="D158" s="8">
        <f t="shared" si="17"/>
        <v>4.1698351106684857E-5</v>
      </c>
      <c r="E158" s="8">
        <f t="shared" si="13"/>
        <v>7.4907373582307004</v>
      </c>
      <c r="F158" s="1">
        <v>155</v>
      </c>
      <c r="H158" s="8">
        <f t="shared" si="14"/>
        <v>0.64574260434545316</v>
      </c>
      <c r="J158" s="8">
        <f t="shared" si="15"/>
        <v>1.081785165405709E-4</v>
      </c>
      <c r="K158" s="8">
        <f t="shared" si="16"/>
        <v>2.5943116135167346</v>
      </c>
    </row>
    <row r="159" spans="1:11" ht="16" customHeight="1" x14ac:dyDescent="0.35">
      <c r="A159" s="6">
        <v>38777</v>
      </c>
      <c r="B159" s="17">
        <v>1291.24</v>
      </c>
      <c r="C159" s="8">
        <f t="shared" si="12"/>
        <v>8.2613652335513932E-3</v>
      </c>
      <c r="D159" s="8">
        <f t="shared" si="17"/>
        <v>4.8402304937466596E-5</v>
      </c>
      <c r="E159" s="8">
        <f t="shared" si="13"/>
        <v>8.5259030933217606</v>
      </c>
      <c r="F159" s="1">
        <v>156</v>
      </c>
      <c r="H159" s="8">
        <f t="shared" si="14"/>
        <v>0.69571765061313917</v>
      </c>
      <c r="J159" s="8">
        <f t="shared" si="15"/>
        <v>6.8250155522131664E-5</v>
      </c>
      <c r="K159" s="8">
        <f t="shared" si="16"/>
        <v>1.4100600293789214</v>
      </c>
    </row>
    <row r="160" spans="1:11" ht="16" customHeight="1" x14ac:dyDescent="0.35">
      <c r="A160" s="6">
        <v>38778</v>
      </c>
      <c r="B160" s="17">
        <v>1289.1400000000001</v>
      </c>
      <c r="C160" s="8">
        <f t="shared" si="12"/>
        <v>-1.6263436696508078E-3</v>
      </c>
      <c r="D160" s="8">
        <f t="shared" si="17"/>
        <v>5.1132671237480025E-5</v>
      </c>
      <c r="E160" s="8">
        <f t="shared" si="13"/>
        <v>9.8293588492128112</v>
      </c>
      <c r="F160" s="1">
        <v>157</v>
      </c>
      <c r="H160" s="8">
        <f t="shared" si="14"/>
        <v>0.71507112399732675</v>
      </c>
      <c r="J160" s="8">
        <f t="shared" si="15"/>
        <v>2.6449937318132561E-6</v>
      </c>
      <c r="K160" s="8">
        <f t="shared" si="16"/>
        <v>5.172805698980356E-2</v>
      </c>
    </row>
    <row r="161" spans="1:11" ht="16" customHeight="1" x14ac:dyDescent="0.35">
      <c r="A161" s="6">
        <v>38779</v>
      </c>
      <c r="B161" s="17">
        <v>1287.23</v>
      </c>
      <c r="C161" s="8">
        <f t="shared" si="12"/>
        <v>-1.4816078936345793E-3</v>
      </c>
      <c r="D161" s="8">
        <f t="shared" si="17"/>
        <v>4.8078900102869561E-5</v>
      </c>
      <c r="E161" s="8">
        <f t="shared" si="13"/>
        <v>9.897009653358948</v>
      </c>
      <c r="F161" s="1">
        <v>158</v>
      </c>
      <c r="H161" s="8">
        <f t="shared" si="14"/>
        <v>0.69338950167182056</v>
      </c>
      <c r="J161" s="8">
        <f t="shared" si="15"/>
        <v>2.1951619504802948E-6</v>
      </c>
      <c r="K161" s="8">
        <f t="shared" si="16"/>
        <v>4.5657491036265985E-2</v>
      </c>
    </row>
    <row r="162" spans="1:11" ht="16" customHeight="1" x14ac:dyDescent="0.35">
      <c r="A162" s="6">
        <v>38782</v>
      </c>
      <c r="B162" s="17">
        <v>1278.26</v>
      </c>
      <c r="C162" s="8">
        <f t="shared" si="12"/>
        <v>-6.9684516364597058E-3</v>
      </c>
      <c r="D162" s="8">
        <f t="shared" si="17"/>
        <v>4.5261670059799373E-5</v>
      </c>
      <c r="E162" s="8">
        <f t="shared" si="13"/>
        <v>8.9301926070511577</v>
      </c>
      <c r="F162" s="1">
        <v>159</v>
      </c>
      <c r="H162" s="8">
        <f t="shared" si="14"/>
        <v>0.67276793963297155</v>
      </c>
      <c r="J162" s="8">
        <f t="shared" si="15"/>
        <v>4.8559318209677948E-5</v>
      </c>
      <c r="K162" s="8">
        <f t="shared" si="16"/>
        <v>1.0728574121441332</v>
      </c>
    </row>
    <row r="163" spans="1:11" ht="16" customHeight="1" x14ac:dyDescent="0.35">
      <c r="A163" s="6">
        <v>38783</v>
      </c>
      <c r="B163" s="17">
        <v>1275.8800000000001</v>
      </c>
      <c r="C163" s="8">
        <f t="shared" si="12"/>
        <v>-1.86190602850741E-3</v>
      </c>
      <c r="D163" s="8">
        <f t="shared" si="17"/>
        <v>4.6611971171728687E-5</v>
      </c>
      <c r="E163" s="8">
        <f t="shared" si="13"/>
        <v>9.899279687310182</v>
      </c>
      <c r="F163" s="1">
        <v>160</v>
      </c>
      <c r="H163" s="8">
        <f t="shared" si="14"/>
        <v>0.68272960366259705</v>
      </c>
      <c r="J163" s="8">
        <f t="shared" si="15"/>
        <v>3.466694058992236E-6</v>
      </c>
      <c r="K163" s="8">
        <f t="shared" si="16"/>
        <v>7.4373470416433954E-2</v>
      </c>
    </row>
    <row r="164" spans="1:11" ht="16" customHeight="1" x14ac:dyDescent="0.35">
      <c r="A164" s="6">
        <v>38784</v>
      </c>
      <c r="B164" s="17">
        <v>1278.47</v>
      </c>
      <c r="C164" s="8">
        <f t="shared" si="12"/>
        <v>2.0299714706711585E-3</v>
      </c>
      <c r="D164" s="8">
        <f t="shared" si="17"/>
        <v>4.4033958964430972E-5</v>
      </c>
      <c r="E164" s="8">
        <f t="shared" si="13"/>
        <v>9.9369674674142967</v>
      </c>
      <c r="F164" s="1">
        <v>161</v>
      </c>
      <c r="H164" s="8">
        <f t="shared" si="14"/>
        <v>0.66358088402568516</v>
      </c>
      <c r="J164" s="8">
        <f t="shared" si="15"/>
        <v>4.120784171738826E-6</v>
      </c>
      <c r="K164" s="8">
        <f t="shared" si="16"/>
        <v>9.3581959665889808E-2</v>
      </c>
    </row>
    <row r="165" spans="1:11" ht="16" customHeight="1" x14ac:dyDescent="0.35">
      <c r="A165" s="6">
        <v>38785</v>
      </c>
      <c r="B165" s="17">
        <v>1272.23</v>
      </c>
      <c r="C165" s="8">
        <f t="shared" si="12"/>
        <v>-4.8808341220365039E-3</v>
      </c>
      <c r="D165" s="8">
        <f t="shared" si="17"/>
        <v>4.1742917824747723E-5</v>
      </c>
      <c r="E165" s="8">
        <f t="shared" si="13"/>
        <v>9.5132841432124629</v>
      </c>
      <c r="F165" s="1">
        <v>162</v>
      </c>
      <c r="H165" s="8">
        <f t="shared" si="14"/>
        <v>0.64608759332421573</v>
      </c>
      <c r="J165" s="8">
        <f t="shared" si="15"/>
        <v>2.3822541726835848E-5</v>
      </c>
      <c r="K165" s="8">
        <f t="shared" si="16"/>
        <v>0.57069661078441447</v>
      </c>
    </row>
    <row r="166" spans="1:11" ht="16" customHeight="1" x14ac:dyDescent="0.35">
      <c r="A166" s="6">
        <v>38786</v>
      </c>
      <c r="B166" s="17">
        <v>1281.42</v>
      </c>
      <c r="C166" s="8">
        <f t="shared" si="12"/>
        <v>7.2235366246669666E-3</v>
      </c>
      <c r="D166" s="8">
        <f t="shared" si="17"/>
        <v>4.1321142937887553E-5</v>
      </c>
      <c r="E166" s="8">
        <f t="shared" si="13"/>
        <v>8.8313570160421762</v>
      </c>
      <c r="F166" s="1">
        <v>163</v>
      </c>
      <c r="H166" s="8">
        <f t="shared" si="14"/>
        <v>0.64281523735741941</v>
      </c>
      <c r="J166" s="8">
        <f t="shared" si="15"/>
        <v>5.2179481367905032E-5</v>
      </c>
      <c r="K166" s="8">
        <f t="shared" si="16"/>
        <v>1.2627792374073326</v>
      </c>
    </row>
    <row r="167" spans="1:11" ht="16" customHeight="1" x14ac:dyDescent="0.35">
      <c r="A167" s="6">
        <v>38789</v>
      </c>
      <c r="B167" s="17">
        <v>1284.1300000000001</v>
      </c>
      <c r="C167" s="8">
        <f t="shared" si="12"/>
        <v>2.1148413478797243E-3</v>
      </c>
      <c r="D167" s="8">
        <f t="shared" si="17"/>
        <v>4.3331307682378262E-5</v>
      </c>
      <c r="E167" s="8">
        <f t="shared" si="13"/>
        <v>9.9434175351480505</v>
      </c>
      <c r="F167" s="1">
        <v>164</v>
      </c>
      <c r="H167" s="8">
        <f t="shared" si="14"/>
        <v>0.65826520250107601</v>
      </c>
      <c r="J167" s="8">
        <f t="shared" si="15"/>
        <v>4.4725539267017288E-6</v>
      </c>
      <c r="K167" s="8">
        <f t="shared" si="16"/>
        <v>0.10321760791264101</v>
      </c>
    </row>
    <row r="168" spans="1:11" ht="16" customHeight="1" x14ac:dyDescent="0.35">
      <c r="A168" s="6">
        <v>38790</v>
      </c>
      <c r="B168" s="17">
        <v>1297.48</v>
      </c>
      <c r="C168" s="8">
        <f t="shared" si="12"/>
        <v>1.0396143692616719E-2</v>
      </c>
      <c r="D168" s="8">
        <f t="shared" si="17"/>
        <v>4.1133129233347657E-5</v>
      </c>
      <c r="E168" s="8">
        <f t="shared" si="13"/>
        <v>7.4711357579603082</v>
      </c>
      <c r="F168" s="1">
        <v>165</v>
      </c>
      <c r="H168" s="8">
        <f t="shared" si="14"/>
        <v>0.64135114588926756</v>
      </c>
      <c r="J168" s="8">
        <f t="shared" si="15"/>
        <v>1.080798036775344E-4</v>
      </c>
      <c r="K168" s="8">
        <f t="shared" si="16"/>
        <v>2.6275609391252295</v>
      </c>
    </row>
    <row r="169" spans="1:11" ht="16" customHeight="1" x14ac:dyDescent="0.35">
      <c r="A169" s="6">
        <v>38791</v>
      </c>
      <c r="B169" s="17">
        <v>1303.02</v>
      </c>
      <c r="C169" s="8">
        <f t="shared" si="12"/>
        <v>4.2698153343403858E-3</v>
      </c>
      <c r="D169" s="8">
        <f t="shared" si="17"/>
        <v>4.7879559742506387E-5</v>
      </c>
      <c r="E169" s="8">
        <f t="shared" si="13"/>
        <v>9.5660472142680852</v>
      </c>
      <c r="F169" s="1">
        <v>166</v>
      </c>
      <c r="H169" s="8">
        <f t="shared" si="14"/>
        <v>0.69195057440908592</v>
      </c>
      <c r="J169" s="8">
        <f t="shared" si="15"/>
        <v>1.8231322989368302E-5</v>
      </c>
      <c r="K169" s="8">
        <f t="shared" si="16"/>
        <v>0.38077465806735367</v>
      </c>
    </row>
    <row r="170" spans="1:11" ht="16" customHeight="1" x14ac:dyDescent="0.35">
      <c r="A170" s="6">
        <v>38792</v>
      </c>
      <c r="B170" s="17">
        <v>1305.33</v>
      </c>
      <c r="C170" s="8">
        <f t="shared" si="12"/>
        <v>1.7728047152000318E-3</v>
      </c>
      <c r="D170" s="8">
        <f t="shared" si="17"/>
        <v>4.6434096396527685E-5</v>
      </c>
      <c r="E170" s="8">
        <f t="shared" si="13"/>
        <v>9.9097927224553306</v>
      </c>
      <c r="F170" s="1">
        <v>167</v>
      </c>
      <c r="H170" s="8">
        <f t="shared" si="14"/>
        <v>0.68142568484411914</v>
      </c>
      <c r="J170" s="8">
        <f t="shared" si="15"/>
        <v>3.1428365582354659E-6</v>
      </c>
      <c r="K170" s="8">
        <f t="shared" si="16"/>
        <v>6.7683810004548414E-2</v>
      </c>
    </row>
    <row r="171" spans="1:11" ht="16" customHeight="1" x14ac:dyDescent="0.35">
      <c r="A171" s="6">
        <v>38793</v>
      </c>
      <c r="B171" s="17">
        <v>1307.25</v>
      </c>
      <c r="C171" s="8">
        <f t="shared" si="12"/>
        <v>1.4708924180092948E-3</v>
      </c>
      <c r="D171" s="8">
        <f t="shared" si="17"/>
        <v>4.3844732645310734E-5</v>
      </c>
      <c r="E171" s="8">
        <f t="shared" si="13"/>
        <v>9.9855108276834024</v>
      </c>
      <c r="F171" s="1">
        <v>168</v>
      </c>
      <c r="H171" s="8">
        <f t="shared" si="14"/>
        <v>0.66215355202030546</v>
      </c>
      <c r="J171" s="8">
        <f t="shared" si="15"/>
        <v>2.1635245053572302E-6</v>
      </c>
      <c r="K171" s="8">
        <f t="shared" si="16"/>
        <v>4.9345140791698328E-2</v>
      </c>
    </row>
    <row r="172" spans="1:11" ht="16" customHeight="1" x14ac:dyDescent="0.35">
      <c r="A172" s="6">
        <v>38796</v>
      </c>
      <c r="B172" s="17">
        <v>1305.08</v>
      </c>
      <c r="C172" s="8">
        <f t="shared" si="12"/>
        <v>-1.6599732262383422E-3</v>
      </c>
      <c r="D172" s="8">
        <f t="shared" si="17"/>
        <v>4.1405461023815295E-5</v>
      </c>
      <c r="E172" s="8">
        <f t="shared" si="13"/>
        <v>10.025548316086981</v>
      </c>
      <c r="F172" s="1">
        <v>169</v>
      </c>
      <c r="H172" s="8">
        <f t="shared" si="14"/>
        <v>0.64347075321117198</v>
      </c>
      <c r="J172" s="8">
        <f t="shared" si="15"/>
        <v>2.7555111118281304E-6</v>
      </c>
      <c r="K172" s="8">
        <f t="shared" si="16"/>
        <v>6.654946095741418E-2</v>
      </c>
    </row>
    <row r="173" spans="1:11" ht="16" customHeight="1" x14ac:dyDescent="0.35">
      <c r="A173" s="6">
        <v>38797</v>
      </c>
      <c r="B173" s="17">
        <v>1297.23</v>
      </c>
      <c r="C173" s="8">
        <f t="shared" si="12"/>
        <v>-6.0149569375056774E-3</v>
      </c>
      <c r="D173" s="8">
        <f t="shared" si="17"/>
        <v>3.9235445354571458E-5</v>
      </c>
      <c r="E173" s="8">
        <f t="shared" si="13"/>
        <v>9.2238120891590469</v>
      </c>
      <c r="F173" s="1">
        <v>170</v>
      </c>
      <c r="H173" s="8">
        <f t="shared" si="14"/>
        <v>0.62638203482037591</v>
      </c>
      <c r="J173" s="8">
        <f t="shared" si="15"/>
        <v>3.617970696004768E-5</v>
      </c>
      <c r="K173" s="8">
        <f t="shared" si="16"/>
        <v>0.92211791233898299</v>
      </c>
    </row>
    <row r="174" spans="1:11" ht="16" customHeight="1" x14ac:dyDescent="0.35">
      <c r="A174" s="6">
        <v>38798</v>
      </c>
      <c r="B174" s="17">
        <v>1305.04</v>
      </c>
      <c r="C174" s="8">
        <f t="shared" si="12"/>
        <v>6.0205206478418979E-3</v>
      </c>
      <c r="D174" s="8">
        <f t="shared" si="17"/>
        <v>4.0082328231911743E-5</v>
      </c>
      <c r="E174" s="8">
        <f t="shared" si="13"/>
        <v>9.2202695382506121</v>
      </c>
      <c r="F174" s="1">
        <v>171</v>
      </c>
      <c r="H174" s="8">
        <f t="shared" si="14"/>
        <v>0.63310605929742725</v>
      </c>
      <c r="J174" s="8">
        <f t="shared" si="15"/>
        <v>3.6246668871090627E-5</v>
      </c>
      <c r="K174" s="8">
        <f t="shared" si="16"/>
        <v>0.90430547500563263</v>
      </c>
    </row>
    <row r="175" spans="1:11" ht="16" customHeight="1" x14ac:dyDescent="0.35">
      <c r="A175" s="6">
        <v>38799</v>
      </c>
      <c r="B175" s="17">
        <v>1301.67</v>
      </c>
      <c r="C175" s="8">
        <f t="shared" si="12"/>
        <v>-2.5822963280818143E-3</v>
      </c>
      <c r="D175" s="8">
        <f t="shared" si="17"/>
        <v>4.0858734024372494E-5</v>
      </c>
      <c r="E175" s="8">
        <f t="shared" si="13"/>
        <v>9.9421872862110554</v>
      </c>
      <c r="F175" s="1">
        <v>172</v>
      </c>
      <c r="H175" s="8">
        <f t="shared" si="14"/>
        <v>0.63920836997314501</v>
      </c>
      <c r="J175" s="8">
        <f t="shared" si="15"/>
        <v>6.6682543260248213E-6</v>
      </c>
      <c r="K175" s="8">
        <f t="shared" si="16"/>
        <v>0.16320266609452866</v>
      </c>
    </row>
    <row r="176" spans="1:11" ht="16" customHeight="1" x14ac:dyDescent="0.35">
      <c r="A176" s="6">
        <v>38800</v>
      </c>
      <c r="B176" s="17">
        <v>1302.95</v>
      </c>
      <c r="C176" s="8">
        <f t="shared" si="12"/>
        <v>9.8335215530816005E-4</v>
      </c>
      <c r="D176" s="8">
        <f t="shared" si="17"/>
        <v>3.9068198157643485E-5</v>
      </c>
      <c r="E176" s="8">
        <f t="shared" si="13"/>
        <v>10.125450653375164</v>
      </c>
      <c r="F176" s="1">
        <v>173</v>
      </c>
      <c r="H176" s="8">
        <f t="shared" si="14"/>
        <v>0.6250455835988562</v>
      </c>
      <c r="J176" s="8">
        <f t="shared" si="15"/>
        <v>9.6698146134920373E-7</v>
      </c>
      <c r="K176" s="8">
        <f t="shared" si="16"/>
        <v>2.4751114895223775E-2</v>
      </c>
    </row>
    <row r="177" spans="1:11" ht="16" customHeight="1" x14ac:dyDescent="0.35">
      <c r="A177" s="6">
        <v>38803</v>
      </c>
      <c r="B177" s="17">
        <v>1301.6099999999999</v>
      </c>
      <c r="C177" s="8">
        <f t="shared" si="12"/>
        <v>-1.0284354733490506E-3</v>
      </c>
      <c r="D177" s="8">
        <f t="shared" si="17"/>
        <v>3.6957294172990565E-5</v>
      </c>
      <c r="E177" s="8">
        <f t="shared" si="13"/>
        <v>10.177128558086038</v>
      </c>
      <c r="F177" s="1">
        <v>174</v>
      </c>
      <c r="H177" s="8">
        <f t="shared" si="14"/>
        <v>0.60792511194217469</v>
      </c>
      <c r="J177" s="8">
        <f t="shared" si="15"/>
        <v>1.0576795228426856E-6</v>
      </c>
      <c r="K177" s="8">
        <f t="shared" si="16"/>
        <v>2.8618965389941013E-2</v>
      </c>
    </row>
    <row r="178" spans="1:11" ht="16" customHeight="1" x14ac:dyDescent="0.35">
      <c r="A178" s="6">
        <v>38804</v>
      </c>
      <c r="B178" s="17">
        <v>1293.23</v>
      </c>
      <c r="C178" s="8">
        <f t="shared" si="12"/>
        <v>-6.4381804073415866E-3</v>
      </c>
      <c r="D178" s="8">
        <f t="shared" si="17"/>
        <v>3.5043806513247032E-5</v>
      </c>
      <c r="E178" s="8">
        <f t="shared" si="13"/>
        <v>9.0761016023466592</v>
      </c>
      <c r="F178" s="1">
        <v>175</v>
      </c>
      <c r="H178" s="8">
        <f t="shared" si="14"/>
        <v>0.59197809514581734</v>
      </c>
      <c r="J178" s="8">
        <f t="shared" si="15"/>
        <v>4.1450166957477077E-5</v>
      </c>
      <c r="K178" s="8">
        <f t="shared" si="16"/>
        <v>1.1828100620806805</v>
      </c>
    </row>
    <row r="179" spans="1:11" ht="16" customHeight="1" x14ac:dyDescent="0.35">
      <c r="A179" s="6">
        <v>38805</v>
      </c>
      <c r="B179" s="17">
        <v>1302.8900000000001</v>
      </c>
      <c r="C179" s="8">
        <f t="shared" si="12"/>
        <v>7.4696689683970228E-3</v>
      </c>
      <c r="D179" s="8">
        <f t="shared" si="17"/>
        <v>3.6712452355667251E-5</v>
      </c>
      <c r="E179" s="8">
        <f t="shared" si="13"/>
        <v>8.6925844970294275</v>
      </c>
      <c r="F179" s="1">
        <v>176</v>
      </c>
      <c r="H179" s="8">
        <f t="shared" si="14"/>
        <v>0.60590801575542186</v>
      </c>
      <c r="J179" s="8">
        <f t="shared" si="15"/>
        <v>5.5795954497433441E-5</v>
      </c>
      <c r="K179" s="8">
        <f t="shared" si="16"/>
        <v>1.5198100621796324</v>
      </c>
    </row>
    <row r="180" spans="1:11" ht="16" customHeight="1" x14ac:dyDescent="0.35">
      <c r="A180" s="6">
        <v>38806</v>
      </c>
      <c r="B180" s="17">
        <v>1300.25</v>
      </c>
      <c r="C180" s="8">
        <f t="shared" si="12"/>
        <v>-2.0262646885002571E-3</v>
      </c>
      <c r="D180" s="8">
        <f t="shared" si="17"/>
        <v>3.9442233586873537E-5</v>
      </c>
      <c r="E180" s="8">
        <f t="shared" si="13"/>
        <v>10.036578161958518</v>
      </c>
      <c r="F180" s="1">
        <v>177</v>
      </c>
      <c r="H180" s="8">
        <f t="shared" si="14"/>
        <v>0.62803052144679672</v>
      </c>
      <c r="J180" s="8">
        <f t="shared" si="15"/>
        <v>4.1057485878630441E-6</v>
      </c>
      <c r="K180" s="8">
        <f t="shared" si="16"/>
        <v>0.1040952353476616</v>
      </c>
    </row>
    <row r="181" spans="1:11" ht="16" customHeight="1" x14ac:dyDescent="0.35">
      <c r="A181" s="6">
        <v>38807</v>
      </c>
      <c r="B181" s="17">
        <v>1294.8699999999999</v>
      </c>
      <c r="C181" s="8">
        <f t="shared" si="12"/>
        <v>-4.1376658334936426E-3</v>
      </c>
      <c r="D181" s="8">
        <f t="shared" si="17"/>
        <v>3.7562695052671197E-5</v>
      </c>
      <c r="E181" s="8">
        <f t="shared" si="13"/>
        <v>9.7337203935633987</v>
      </c>
      <c r="F181" s="1">
        <v>178</v>
      </c>
      <c r="H181" s="8">
        <f t="shared" si="14"/>
        <v>0.61288412487738009</v>
      </c>
      <c r="J181" s="8">
        <f t="shared" si="15"/>
        <v>1.7120278549660641E-5</v>
      </c>
      <c r="K181" s="8">
        <f t="shared" si="16"/>
        <v>0.45577875936894913</v>
      </c>
    </row>
    <row r="182" spans="1:11" ht="16" customHeight="1" x14ac:dyDescent="0.35">
      <c r="A182" s="6">
        <v>38810</v>
      </c>
      <c r="B182" s="17">
        <v>1297.81</v>
      </c>
      <c r="C182" s="8">
        <f t="shared" si="12"/>
        <v>2.270498196730216E-3</v>
      </c>
      <c r="D182" s="8">
        <f t="shared" si="17"/>
        <v>3.6950864099425663E-5</v>
      </c>
      <c r="E182" s="8">
        <f t="shared" si="13"/>
        <v>10.066407546653188</v>
      </c>
      <c r="F182" s="1">
        <v>179</v>
      </c>
      <c r="H182" s="8">
        <f t="shared" si="14"/>
        <v>0.60787222423323195</v>
      </c>
      <c r="J182" s="8">
        <f t="shared" si="15"/>
        <v>5.1551620613551623E-6</v>
      </c>
      <c r="K182" s="8">
        <f t="shared" si="16"/>
        <v>0.13951397854956496</v>
      </c>
    </row>
    <row r="183" spans="1:11" ht="16" customHeight="1" x14ac:dyDescent="0.35">
      <c r="A183" s="6">
        <v>38811</v>
      </c>
      <c r="B183" s="17">
        <v>1305.93</v>
      </c>
      <c r="C183" s="8">
        <f t="shared" si="12"/>
        <v>6.2566939690710645E-3</v>
      </c>
      <c r="D183" s="8">
        <f t="shared" si="17"/>
        <v>3.5383882938215416E-5</v>
      </c>
      <c r="E183" s="8">
        <f t="shared" si="13"/>
        <v>9.142925024116229</v>
      </c>
      <c r="F183" s="1">
        <v>180</v>
      </c>
      <c r="H183" s="8">
        <f t="shared" si="14"/>
        <v>0.59484353352974606</v>
      </c>
      <c r="J183" s="8">
        <f t="shared" si="15"/>
        <v>3.914621942261023E-5</v>
      </c>
      <c r="K183" s="8">
        <f t="shared" si="16"/>
        <v>1.1063291016128534</v>
      </c>
    </row>
    <row r="184" spans="1:11" ht="16" customHeight="1" x14ac:dyDescent="0.35">
      <c r="A184" s="6">
        <v>38812</v>
      </c>
      <c r="B184" s="17">
        <v>1311.56</v>
      </c>
      <c r="C184" s="8">
        <f t="shared" si="12"/>
        <v>4.3111039642246378E-3</v>
      </c>
      <c r="D184" s="8">
        <f t="shared" si="17"/>
        <v>3.682744776709519E-5</v>
      </c>
      <c r="E184" s="8">
        <f t="shared" si="13"/>
        <v>9.7045995897090709</v>
      </c>
      <c r="F184" s="1">
        <v>181</v>
      </c>
      <c r="H184" s="8">
        <f t="shared" si="14"/>
        <v>0.60685622487616608</v>
      </c>
      <c r="J184" s="8">
        <f t="shared" si="15"/>
        <v>1.8585617390353386E-5</v>
      </c>
      <c r="K184" s="8">
        <f t="shared" si="16"/>
        <v>0.50466753786178409</v>
      </c>
    </row>
    <row r="185" spans="1:11" ht="16" customHeight="1" x14ac:dyDescent="0.35">
      <c r="A185" s="6">
        <v>38813</v>
      </c>
      <c r="B185" s="17">
        <v>1309.04</v>
      </c>
      <c r="C185" s="8">
        <f t="shared" si="12"/>
        <v>-1.921376071243391E-3</v>
      </c>
      <c r="D185" s="8">
        <f t="shared" si="17"/>
        <v>3.6405422377784056E-5</v>
      </c>
      <c r="E185" s="8">
        <f t="shared" si="13"/>
        <v>10.119387988658207</v>
      </c>
      <c r="F185" s="1">
        <v>182</v>
      </c>
      <c r="H185" s="8">
        <f t="shared" si="14"/>
        <v>0.60336906100482202</v>
      </c>
      <c r="J185" s="8">
        <f t="shared" si="15"/>
        <v>3.6916860071466882E-6</v>
      </c>
      <c r="K185" s="8">
        <f t="shared" si="16"/>
        <v>0.10140483933512862</v>
      </c>
    </row>
    <row r="186" spans="1:11" ht="16" customHeight="1" x14ac:dyDescent="0.35">
      <c r="A186" s="6">
        <v>38814</v>
      </c>
      <c r="B186" s="17">
        <v>1295.5</v>
      </c>
      <c r="C186" s="8">
        <f t="shared" si="12"/>
        <v>-1.0343457801136683E-2</v>
      </c>
      <c r="D186" s="8">
        <f t="shared" si="17"/>
        <v>3.4763920128667106E-5</v>
      </c>
      <c r="E186" s="8">
        <f t="shared" si="13"/>
        <v>7.189397260291388</v>
      </c>
      <c r="F186" s="1">
        <v>183</v>
      </c>
      <c r="H186" s="8">
        <f t="shared" si="14"/>
        <v>0.58960936329630242</v>
      </c>
      <c r="J186" s="8">
        <f t="shared" si="15"/>
        <v>1.0698711928389531E-4</v>
      </c>
      <c r="K186" s="8">
        <f t="shared" si="16"/>
        <v>3.0775332266303117</v>
      </c>
    </row>
    <row r="187" spans="1:11" ht="16" customHeight="1" x14ac:dyDescent="0.35">
      <c r="A187" s="6">
        <v>38817</v>
      </c>
      <c r="B187" s="17">
        <v>1296.6199999999999</v>
      </c>
      <c r="C187" s="8">
        <f t="shared" si="12"/>
        <v>8.6453106908521106E-4</v>
      </c>
      <c r="D187" s="8">
        <f t="shared" si="17"/>
        <v>4.199065958094916E-5</v>
      </c>
      <c r="E187" s="8">
        <f t="shared" si="13"/>
        <v>10.060263826189056</v>
      </c>
      <c r="F187" s="1">
        <v>184</v>
      </c>
      <c r="H187" s="8">
        <f t="shared" si="14"/>
        <v>0.64800200293632704</v>
      </c>
      <c r="J187" s="8">
        <f t="shared" si="15"/>
        <v>7.4741396941361793E-7</v>
      </c>
      <c r="K187" s="8">
        <f t="shared" si="16"/>
        <v>1.7799529154162511E-2</v>
      </c>
    </row>
    <row r="188" spans="1:11" ht="16" customHeight="1" x14ac:dyDescent="0.35">
      <c r="A188" s="6">
        <v>38818</v>
      </c>
      <c r="B188" s="17">
        <v>1286.57</v>
      </c>
      <c r="C188" s="8">
        <f t="shared" si="12"/>
        <v>-7.7509216269993951E-3</v>
      </c>
      <c r="D188" s="8">
        <f t="shared" si="17"/>
        <v>3.9598504768215591E-5</v>
      </c>
      <c r="E188" s="8">
        <f t="shared" si="13"/>
        <v>8.6195713564829166</v>
      </c>
      <c r="F188" s="1">
        <v>185</v>
      </c>
      <c r="H188" s="8">
        <f t="shared" si="14"/>
        <v>0.62927342839353695</v>
      </c>
      <c r="J188" s="8">
        <f t="shared" si="15"/>
        <v>6.0076786067886949E-5</v>
      </c>
      <c r="K188" s="8">
        <f t="shared" si="16"/>
        <v>1.5171478423121822</v>
      </c>
    </row>
    <row r="189" spans="1:11" ht="16" customHeight="1" x14ac:dyDescent="0.35">
      <c r="A189" s="6">
        <v>38819</v>
      </c>
      <c r="B189" s="17">
        <v>1288.1199999999999</v>
      </c>
      <c r="C189" s="8">
        <f t="shared" si="12"/>
        <v>1.2047537250207564E-3</v>
      </c>
      <c r="D189" s="8">
        <f t="shared" si="17"/>
        <v>4.2430252699330982E-5</v>
      </c>
      <c r="E189" s="8">
        <f t="shared" si="13"/>
        <v>10.033441474467095</v>
      </c>
      <c r="F189" s="1">
        <v>186</v>
      </c>
      <c r="H189" s="8">
        <f t="shared" si="14"/>
        <v>0.65138508349002733</v>
      </c>
      <c r="J189" s="8">
        <f t="shared" si="15"/>
        <v>1.4514315379513882E-6</v>
      </c>
      <c r="K189" s="8">
        <f t="shared" si="16"/>
        <v>3.4207468624721946E-2</v>
      </c>
    </row>
    <row r="190" spans="1:11" ht="16" customHeight="1" x14ac:dyDescent="0.35">
      <c r="A190" s="6">
        <v>38820</v>
      </c>
      <c r="B190" s="17">
        <v>1289.1199999999999</v>
      </c>
      <c r="C190" s="8">
        <f t="shared" si="12"/>
        <v>7.7632518709437018E-4</v>
      </c>
      <c r="D190" s="8">
        <f t="shared" si="17"/>
        <v>4.0058017202006917E-5</v>
      </c>
      <c r="E190" s="8">
        <f t="shared" si="13"/>
        <v>10.110136526762034</v>
      </c>
      <c r="F190" s="1">
        <v>187</v>
      </c>
      <c r="H190" s="8">
        <f t="shared" si="14"/>
        <v>0.63291403209288166</v>
      </c>
      <c r="J190" s="8">
        <f t="shared" si="15"/>
        <v>6.0268079611710884E-7</v>
      </c>
      <c r="K190" s="8">
        <f t="shared" si="16"/>
        <v>1.504519789578887E-2</v>
      </c>
    </row>
    <row r="191" spans="1:11" ht="16" customHeight="1" x14ac:dyDescent="0.35">
      <c r="A191" s="6">
        <v>38824</v>
      </c>
      <c r="B191" s="17">
        <v>1285.33</v>
      </c>
      <c r="C191" s="8">
        <f t="shared" si="12"/>
        <v>-2.9399900707459074E-3</v>
      </c>
      <c r="D191" s="8">
        <f t="shared" si="17"/>
        <v>3.7827377736580142E-5</v>
      </c>
      <c r="E191" s="8">
        <f t="shared" si="13"/>
        <v>9.9539778140593835</v>
      </c>
      <c r="F191" s="1">
        <v>188</v>
      </c>
      <c r="H191" s="8">
        <f t="shared" si="14"/>
        <v>0.61503965511648229</v>
      </c>
      <c r="J191" s="8">
        <f t="shared" si="15"/>
        <v>8.6435416160845251E-6</v>
      </c>
      <c r="K191" s="8">
        <f t="shared" si="16"/>
        <v>0.22849962469711391</v>
      </c>
    </row>
    <row r="192" spans="1:11" ht="16" customHeight="1" x14ac:dyDescent="0.35">
      <c r="A192" s="6">
        <v>38825</v>
      </c>
      <c r="B192" s="17">
        <v>1307.28</v>
      </c>
      <c r="C192" s="8">
        <f t="shared" si="12"/>
        <v>1.7077326445348703E-2</v>
      </c>
      <c r="D192" s="8">
        <f t="shared" si="17"/>
        <v>3.6476107777480369E-5</v>
      </c>
      <c r="E192" s="8">
        <f t="shared" si="13"/>
        <v>2.2236174090078267</v>
      </c>
      <c r="F192" s="1">
        <v>189</v>
      </c>
      <c r="H192" s="8">
        <f t="shared" si="14"/>
        <v>0.60395453287048328</v>
      </c>
      <c r="J192" s="8">
        <f t="shared" si="15"/>
        <v>2.9163507852100615E-4</v>
      </c>
      <c r="K192" s="8">
        <f t="shared" si="16"/>
        <v>7.995235684138863</v>
      </c>
    </row>
    <row r="193" spans="1:11" ht="16" customHeight="1" x14ac:dyDescent="0.35">
      <c r="A193" s="6">
        <v>38826</v>
      </c>
      <c r="B193" s="17">
        <v>1309.93</v>
      </c>
      <c r="C193" s="8">
        <f t="shared" si="12"/>
        <v>2.0271097240071685E-3</v>
      </c>
      <c r="D193" s="8">
        <f t="shared" si="17"/>
        <v>5.9137767165000756E-5</v>
      </c>
      <c r="E193" s="8">
        <f t="shared" si="13"/>
        <v>9.6661560346791351</v>
      </c>
      <c r="F193" s="1">
        <v>190</v>
      </c>
      <c r="H193" s="8">
        <f t="shared" si="14"/>
        <v>0.76901083974805429</v>
      </c>
      <c r="J193" s="8">
        <f t="shared" si="15"/>
        <v>4.1091738331644191E-6</v>
      </c>
      <c r="K193" s="8">
        <f t="shared" si="16"/>
        <v>6.948476464624341E-2</v>
      </c>
    </row>
    <row r="194" spans="1:11" ht="16" customHeight="1" x14ac:dyDescent="0.35">
      <c r="A194" s="6">
        <v>38827</v>
      </c>
      <c r="B194" s="17">
        <v>1311.46</v>
      </c>
      <c r="C194" s="8">
        <f t="shared" si="12"/>
        <v>1.168001343583224E-3</v>
      </c>
      <c r="D194" s="8">
        <f t="shared" si="17"/>
        <v>5.5487992849078904E-5</v>
      </c>
      <c r="E194" s="8">
        <f t="shared" si="13"/>
        <v>9.7747579174581745</v>
      </c>
      <c r="F194" s="1">
        <v>191</v>
      </c>
      <c r="H194" s="8">
        <f t="shared" si="14"/>
        <v>0.74490263020799508</v>
      </c>
      <c r="J194" s="8">
        <f t="shared" si="15"/>
        <v>1.3642271386122165E-6</v>
      </c>
      <c r="K194" s="8">
        <f t="shared" si="16"/>
        <v>2.4585988221321339E-2</v>
      </c>
    </row>
    <row r="195" spans="1:11" ht="16" customHeight="1" x14ac:dyDescent="0.35">
      <c r="A195" s="6">
        <v>38828</v>
      </c>
      <c r="B195" s="17">
        <v>1311.28</v>
      </c>
      <c r="C195" s="8">
        <f t="shared" si="12"/>
        <v>-1.3725161270649783E-4</v>
      </c>
      <c r="D195" s="8">
        <f t="shared" si="17"/>
        <v>5.1934572938961181E-5</v>
      </c>
      <c r="E195" s="8">
        <f t="shared" si="13"/>
        <v>9.8651631185926369</v>
      </c>
      <c r="F195" s="1">
        <v>192</v>
      </c>
      <c r="H195" s="8">
        <f t="shared" si="14"/>
        <v>0.72065645725936001</v>
      </c>
      <c r="J195" s="8">
        <f t="shared" si="15"/>
        <v>1.8838005190534478E-8</v>
      </c>
      <c r="K195" s="8">
        <f t="shared" si="16"/>
        <v>3.6272571669501984E-4</v>
      </c>
    </row>
    <row r="196" spans="1:11" ht="16" customHeight="1" x14ac:dyDescent="0.35">
      <c r="A196" s="6">
        <v>38831</v>
      </c>
      <c r="B196" s="17">
        <v>1308.1099999999999</v>
      </c>
      <c r="C196" s="8">
        <f t="shared" ref="C196:C259" si="18">(B196-B195)/B195</f>
        <v>-2.4174852052956447E-3</v>
      </c>
      <c r="D196" s="8">
        <f t="shared" si="17"/>
        <v>4.8587002816561106E-5</v>
      </c>
      <c r="E196" s="8">
        <f t="shared" si="13"/>
        <v>9.8118705836792355</v>
      </c>
      <c r="F196" s="1">
        <v>193</v>
      </c>
      <c r="H196" s="8">
        <f t="shared" si="14"/>
        <v>0.69704377779706994</v>
      </c>
      <c r="J196" s="8">
        <f t="shared" si="15"/>
        <v>5.8442347178233248E-6</v>
      </c>
      <c r="K196" s="8">
        <f t="shared" si="16"/>
        <v>0.12028391090284109</v>
      </c>
    </row>
    <row r="197" spans="1:11" ht="16" customHeight="1" x14ac:dyDescent="0.35">
      <c r="A197" s="6">
        <v>38832</v>
      </c>
      <c r="B197" s="17">
        <v>1301.74</v>
      </c>
      <c r="C197" s="8">
        <f t="shared" si="18"/>
        <v>-4.8696210563330998E-3</v>
      </c>
      <c r="D197" s="8">
        <f t="shared" si="17"/>
        <v>4.6032168647260188E-5</v>
      </c>
      <c r="E197" s="8">
        <f t="shared" ref="E197:E260" si="19">-LN(D197)-C197*C197/D197</f>
        <v>9.4710257888341012</v>
      </c>
      <c r="F197" s="1">
        <v>194</v>
      </c>
      <c r="H197" s="8">
        <f t="shared" ref="H197:H260" si="20">SQRT(D197)*100</f>
        <v>0.67847010728004953</v>
      </c>
      <c r="J197" s="8">
        <f t="shared" ref="J197:J260" si="21">C197*C197</f>
        <v>2.3713209232282695E-5</v>
      </c>
      <c r="K197" s="8">
        <f t="shared" ref="K197:K260" si="22">J197/D197</f>
        <v>0.51514429863156352</v>
      </c>
    </row>
    <row r="198" spans="1:11" ht="16" customHeight="1" x14ac:dyDescent="0.35">
      <c r="A198" s="6">
        <v>38833</v>
      </c>
      <c r="B198" s="17">
        <v>1305.4100000000001</v>
      </c>
      <c r="C198" s="8">
        <f t="shared" si="18"/>
        <v>2.8193033939189643E-3</v>
      </c>
      <c r="D198" s="8">
        <f t="shared" si="17"/>
        <v>4.521558229807525E-5</v>
      </c>
      <c r="E198" s="8">
        <f t="shared" si="19"/>
        <v>9.8282782494638425</v>
      </c>
      <c r="F198" s="1">
        <v>195</v>
      </c>
      <c r="H198" s="8">
        <f t="shared" si="20"/>
        <v>0.672425328925638</v>
      </c>
      <c r="J198" s="8">
        <f t="shared" si="21"/>
        <v>7.9484716269629905E-6</v>
      </c>
      <c r="K198" s="8">
        <f t="shared" si="22"/>
        <v>0.17579053996394831</v>
      </c>
    </row>
    <row r="199" spans="1:11" ht="16" customHeight="1" x14ac:dyDescent="0.35">
      <c r="A199" s="6">
        <v>38834</v>
      </c>
      <c r="B199" s="17">
        <v>1309.72</v>
      </c>
      <c r="C199" s="8">
        <f t="shared" si="18"/>
        <v>3.3016446940041405E-3</v>
      </c>
      <c r="D199" s="8">
        <f t="shared" ref="D199:D262" si="23">C$1283+C$1284*D198+C$1285*C198*C198</f>
        <v>4.3141470548056031E-5</v>
      </c>
      <c r="E199" s="8">
        <f t="shared" si="19"/>
        <v>9.7983488220854156</v>
      </c>
      <c r="F199" s="1">
        <v>196</v>
      </c>
      <c r="H199" s="8">
        <f t="shared" si="20"/>
        <v>0.6568216694663479</v>
      </c>
      <c r="J199" s="8">
        <f t="shared" si="21"/>
        <v>1.0900857685445695E-5</v>
      </c>
      <c r="K199" s="8">
        <f t="shared" si="22"/>
        <v>0.25267700769038554</v>
      </c>
    </row>
    <row r="200" spans="1:11" ht="16" customHeight="1" x14ac:dyDescent="0.35">
      <c r="A200" s="6">
        <v>38835</v>
      </c>
      <c r="B200" s="17">
        <v>1310.6099999999999</v>
      </c>
      <c r="C200" s="8">
        <f t="shared" si="18"/>
        <v>6.7953455700445339E-4</v>
      </c>
      <c r="D200" s="8">
        <f t="shared" si="23"/>
        <v>4.1503064659732706E-5</v>
      </c>
      <c r="E200" s="8">
        <f t="shared" si="19"/>
        <v>10.078617187040029</v>
      </c>
      <c r="F200" s="1">
        <v>197</v>
      </c>
      <c r="H200" s="8">
        <f t="shared" si="20"/>
        <v>0.64422872226975958</v>
      </c>
      <c r="J200" s="8">
        <f t="shared" si="21"/>
        <v>4.617672141632387E-7</v>
      </c>
      <c r="K200" s="8">
        <f t="shared" si="22"/>
        <v>1.1126099191688285E-2</v>
      </c>
    </row>
    <row r="201" spans="1:11" ht="16" customHeight="1" x14ac:dyDescent="0.35">
      <c r="A201" s="6">
        <v>38838</v>
      </c>
      <c r="B201" s="17">
        <v>1305.19</v>
      </c>
      <c r="C201" s="8">
        <f t="shared" si="18"/>
        <v>-4.1354788991384518E-3</v>
      </c>
      <c r="D201" s="8">
        <f t="shared" si="23"/>
        <v>3.9130626444692737E-5</v>
      </c>
      <c r="E201" s="8">
        <f t="shared" si="19"/>
        <v>9.7115513958304689</v>
      </c>
      <c r="F201" s="1">
        <v>198</v>
      </c>
      <c r="H201" s="8">
        <f t="shared" si="20"/>
        <v>0.62554477413445586</v>
      </c>
      <c r="J201" s="8">
        <f t="shared" si="21"/>
        <v>1.710218572521938E-5</v>
      </c>
      <c r="K201" s="8">
        <f t="shared" si="22"/>
        <v>0.43705371671960391</v>
      </c>
    </row>
    <row r="202" spans="1:11" ht="16" customHeight="1" x14ac:dyDescent="0.35">
      <c r="A202" s="6">
        <v>38839</v>
      </c>
      <c r="B202" s="17">
        <v>1313.21</v>
      </c>
      <c r="C202" s="8">
        <f t="shared" si="18"/>
        <v>6.1446992391912146E-3</v>
      </c>
      <c r="D202" s="8">
        <f t="shared" si="23"/>
        <v>3.8376319219622591E-5</v>
      </c>
      <c r="E202" s="8">
        <f t="shared" si="19"/>
        <v>9.1841994661733253</v>
      </c>
      <c r="F202" s="1">
        <v>199</v>
      </c>
      <c r="H202" s="8">
        <f t="shared" si="20"/>
        <v>0.61948623245091239</v>
      </c>
      <c r="J202" s="8">
        <f t="shared" si="21"/>
        <v>3.7757328740117089E-5</v>
      </c>
      <c r="K202" s="8">
        <f t="shared" si="22"/>
        <v>0.98387050941589527</v>
      </c>
    </row>
    <row r="203" spans="1:11" ht="16" customHeight="1" x14ac:dyDescent="0.35">
      <c r="A203" s="6">
        <v>38840</v>
      </c>
      <c r="B203" s="17">
        <v>1308.1199999999999</v>
      </c>
      <c r="C203" s="8">
        <f t="shared" si="18"/>
        <v>-3.8759985074741628E-3</v>
      </c>
      <c r="D203" s="8">
        <f t="shared" si="23"/>
        <v>3.9433623164598557E-5</v>
      </c>
      <c r="E203" s="8">
        <f t="shared" si="19"/>
        <v>9.7599131794355003</v>
      </c>
      <c r="F203" s="1">
        <v>200</v>
      </c>
      <c r="H203" s="8">
        <f t="shared" si="20"/>
        <v>0.62796196671931148</v>
      </c>
      <c r="J203" s="8">
        <f t="shared" si="21"/>
        <v>1.5023364429941938E-5</v>
      </c>
      <c r="K203" s="8">
        <f t="shared" si="22"/>
        <v>0.38097854633426453</v>
      </c>
    </row>
    <row r="204" spans="1:11" ht="16" customHeight="1" x14ac:dyDescent="0.35">
      <c r="A204" s="6">
        <v>38841</v>
      </c>
      <c r="B204" s="17">
        <v>1312.25</v>
      </c>
      <c r="C204" s="8">
        <f t="shared" si="18"/>
        <v>3.157202703116006E-3</v>
      </c>
      <c r="D204" s="8">
        <f t="shared" si="23"/>
        <v>3.847657439725711E-5</v>
      </c>
      <c r="E204" s="8">
        <f t="shared" si="19"/>
        <v>9.9063960847999191</v>
      </c>
      <c r="F204" s="1">
        <v>201</v>
      </c>
      <c r="H204" s="8">
        <f t="shared" si="20"/>
        <v>0.6202948846899925</v>
      </c>
      <c r="J204" s="8">
        <f t="shared" si="21"/>
        <v>9.9679289085630145E-6</v>
      </c>
      <c r="K204" s="8">
        <f t="shared" si="22"/>
        <v>0.25906487426992986</v>
      </c>
    </row>
    <row r="205" spans="1:11" ht="16" customHeight="1" x14ac:dyDescent="0.35">
      <c r="A205" s="6">
        <v>38842</v>
      </c>
      <c r="B205" s="17">
        <v>1325.76</v>
      </c>
      <c r="C205" s="8">
        <f t="shared" si="18"/>
        <v>1.0295294341779379E-2</v>
      </c>
      <c r="D205" s="8">
        <f t="shared" si="23"/>
        <v>3.7178755984364378E-5</v>
      </c>
      <c r="E205" s="8">
        <f t="shared" si="19"/>
        <v>7.3488684590142972</v>
      </c>
      <c r="F205" s="1">
        <v>202</v>
      </c>
      <c r="H205" s="8">
        <f t="shared" si="20"/>
        <v>0.60974384772922785</v>
      </c>
      <c r="J205" s="8">
        <f t="shared" si="21"/>
        <v>1.059930855838745E-4</v>
      </c>
      <c r="K205" s="8">
        <f t="shared" si="22"/>
        <v>2.8509045764858341</v>
      </c>
    </row>
    <row r="206" spans="1:11" ht="16" customHeight="1" x14ac:dyDescent="0.35">
      <c r="A206" s="6">
        <v>38845</v>
      </c>
      <c r="B206" s="17">
        <v>1324.66</v>
      </c>
      <c r="C206" s="8">
        <f t="shared" si="18"/>
        <v>-8.2971276852515468E-4</v>
      </c>
      <c r="D206" s="8">
        <f t="shared" si="23"/>
        <v>4.4104493452093426E-5</v>
      </c>
      <c r="E206" s="8">
        <f t="shared" si="19"/>
        <v>10.013339973617418</v>
      </c>
      <c r="F206" s="1">
        <v>203</v>
      </c>
      <c r="H206" s="8">
        <f t="shared" si="20"/>
        <v>0.66411214001923968</v>
      </c>
      <c r="J206" s="8">
        <f t="shared" si="21"/>
        <v>6.8842327825367694E-7</v>
      </c>
      <c r="K206" s="8">
        <f t="shared" si="22"/>
        <v>1.5608914747007504E-2</v>
      </c>
    </row>
    <row r="207" spans="1:11" ht="16" customHeight="1" x14ac:dyDescent="0.35">
      <c r="A207" s="6">
        <v>38846</v>
      </c>
      <c r="B207" s="17">
        <v>1325.14</v>
      </c>
      <c r="C207" s="8">
        <f t="shared" si="18"/>
        <v>3.6235713315116192E-4</v>
      </c>
      <c r="D207" s="8">
        <f t="shared" si="23"/>
        <v>4.1517335816228018E-5</v>
      </c>
      <c r="E207" s="8">
        <f t="shared" si="19"/>
        <v>10.086236888267528</v>
      </c>
      <c r="F207" s="1">
        <v>204</v>
      </c>
      <c r="H207" s="8">
        <f t="shared" si="20"/>
        <v>0.64433947431635763</v>
      </c>
      <c r="J207" s="8">
        <f t="shared" si="21"/>
        <v>1.3130269194552889E-7</v>
      </c>
      <c r="K207" s="8">
        <f t="shared" si="22"/>
        <v>3.1625991736735229E-3</v>
      </c>
    </row>
    <row r="208" spans="1:11" ht="16" customHeight="1" x14ac:dyDescent="0.35">
      <c r="A208" s="6">
        <v>38847</v>
      </c>
      <c r="B208" s="17">
        <v>1322.85</v>
      </c>
      <c r="C208" s="8">
        <f t="shared" si="18"/>
        <v>-1.728119293055972E-3</v>
      </c>
      <c r="D208" s="8">
        <f t="shared" si="23"/>
        <v>3.9115715352474841E-5</v>
      </c>
      <c r="E208" s="8">
        <f t="shared" si="19"/>
        <v>10.072638509014771</v>
      </c>
      <c r="F208" s="1">
        <v>205</v>
      </c>
      <c r="H208" s="8">
        <f t="shared" si="20"/>
        <v>0.62542557792654141</v>
      </c>
      <c r="J208" s="8">
        <f t="shared" si="21"/>
        <v>2.9863962910322725E-6</v>
      </c>
      <c r="K208" s="8">
        <f t="shared" si="22"/>
        <v>7.6347735536001743E-2</v>
      </c>
    </row>
    <row r="209" spans="1:11" ht="16" customHeight="1" x14ac:dyDescent="0.35">
      <c r="A209" s="6">
        <v>38848</v>
      </c>
      <c r="B209" s="17">
        <v>1305.92</v>
      </c>
      <c r="C209" s="8">
        <f t="shared" si="18"/>
        <v>-1.2798125259855492E-2</v>
      </c>
      <c r="D209" s="8">
        <f t="shared" si="23"/>
        <v>3.717102818213102E-5</v>
      </c>
      <c r="E209" s="8">
        <f t="shared" si="19"/>
        <v>5.7935380945296036</v>
      </c>
      <c r="F209" s="1">
        <v>206</v>
      </c>
      <c r="H209" s="8">
        <f t="shared" si="20"/>
        <v>0.60968047518459223</v>
      </c>
      <c r="J209" s="8">
        <f t="shared" si="21"/>
        <v>1.6379201016695119E-4</v>
      </c>
      <c r="K209" s="8">
        <f t="shared" si="22"/>
        <v>4.4064428178957353</v>
      </c>
    </row>
    <row r="210" spans="1:11" ht="16" customHeight="1" x14ac:dyDescent="0.35">
      <c r="A210" s="6">
        <v>38849</v>
      </c>
      <c r="B210" s="17">
        <v>1291.24</v>
      </c>
      <c r="C210" s="8">
        <f t="shared" si="18"/>
        <v>-1.1241117373192893E-2</v>
      </c>
      <c r="D210" s="8">
        <f t="shared" si="23"/>
        <v>4.8977113463822006E-5</v>
      </c>
      <c r="E210" s="8">
        <f t="shared" si="19"/>
        <v>7.3441213618068257</v>
      </c>
      <c r="F210" s="1">
        <v>207</v>
      </c>
      <c r="H210" s="8">
        <f t="shared" si="20"/>
        <v>0.6998365056484408</v>
      </c>
      <c r="J210" s="8">
        <f t="shared" si="21"/>
        <v>1.2636271979789911E-4</v>
      </c>
      <c r="K210" s="8">
        <f t="shared" si="22"/>
        <v>2.5800360793259007</v>
      </c>
    </row>
    <row r="211" spans="1:11" ht="16" customHeight="1" x14ac:dyDescent="0.35">
      <c r="A211" s="6">
        <v>38852</v>
      </c>
      <c r="B211" s="17">
        <v>1294.5</v>
      </c>
      <c r="C211" s="8">
        <f t="shared" si="18"/>
        <v>2.5247049347913563E-3</v>
      </c>
      <c r="D211" s="8">
        <f t="shared" si="23"/>
        <v>5.656193954008785E-5</v>
      </c>
      <c r="E211" s="8">
        <f t="shared" si="19"/>
        <v>9.6674812389574623</v>
      </c>
      <c r="F211" s="1">
        <v>208</v>
      </c>
      <c r="H211" s="8">
        <f t="shared" si="20"/>
        <v>0.75207672175176288</v>
      </c>
      <c r="J211" s="8">
        <f t="shared" si="21"/>
        <v>6.3741350077598268E-6</v>
      </c>
      <c r="K211" s="8">
        <f t="shared" si="22"/>
        <v>0.11269300627928798</v>
      </c>
    </row>
    <row r="212" spans="1:11" ht="16" customHeight="1" x14ac:dyDescent="0.35">
      <c r="A212" s="6">
        <v>38853</v>
      </c>
      <c r="B212" s="17">
        <v>1292.08</v>
      </c>
      <c r="C212" s="8">
        <f t="shared" si="18"/>
        <v>-1.8694476631904771E-3</v>
      </c>
      <c r="D212" s="8">
        <f t="shared" si="23"/>
        <v>5.3334937111119634E-5</v>
      </c>
      <c r="E212" s="8">
        <f t="shared" si="19"/>
        <v>9.7733927833425547</v>
      </c>
      <c r="F212" s="1">
        <v>209</v>
      </c>
      <c r="H212" s="8">
        <f t="shared" si="20"/>
        <v>0.73030772357356066</v>
      </c>
      <c r="J212" s="8">
        <f t="shared" si="21"/>
        <v>3.4948345654083358E-6</v>
      </c>
      <c r="K212" s="8">
        <f t="shared" si="22"/>
        <v>6.5526177674627997E-2</v>
      </c>
    </row>
    <row r="213" spans="1:11" ht="16" customHeight="1" x14ac:dyDescent="0.35">
      <c r="A213" s="6">
        <v>38854</v>
      </c>
      <c r="B213" s="17">
        <v>1270.32</v>
      </c>
      <c r="C213" s="8">
        <f t="shared" si="18"/>
        <v>-1.6841062472911887E-2</v>
      </c>
      <c r="D213" s="8">
        <f t="shared" si="23"/>
        <v>5.015494135108784E-5</v>
      </c>
      <c r="E213" s="8">
        <f t="shared" si="19"/>
        <v>4.2454893823900575</v>
      </c>
      <c r="F213" s="1">
        <v>210</v>
      </c>
      <c r="H213" s="8">
        <f t="shared" si="20"/>
        <v>0.70820153453016355</v>
      </c>
      <c r="J213" s="8">
        <f t="shared" si="21"/>
        <v>2.8362138521652102E-4</v>
      </c>
      <c r="K213" s="8">
        <f t="shared" si="22"/>
        <v>5.6549041345927007</v>
      </c>
    </row>
    <row r="214" spans="1:11" ht="16" customHeight="1" x14ac:dyDescent="0.35">
      <c r="A214" s="6">
        <v>38855</v>
      </c>
      <c r="B214" s="17">
        <v>1261.81</v>
      </c>
      <c r="C214" s="8">
        <f t="shared" si="18"/>
        <v>-6.6990994395112972E-3</v>
      </c>
      <c r="D214" s="8">
        <f t="shared" si="23"/>
        <v>7.091039235668288E-5</v>
      </c>
      <c r="E214" s="8">
        <f t="shared" si="19"/>
        <v>8.9212112421015899</v>
      </c>
      <c r="F214" s="1">
        <v>211</v>
      </c>
      <c r="H214" s="8">
        <f t="shared" si="20"/>
        <v>0.84208308590472747</v>
      </c>
      <c r="J214" s="8">
        <f t="shared" si="21"/>
        <v>4.4877933300460574E-5</v>
      </c>
      <c r="K214" s="8">
        <f t="shared" si="22"/>
        <v>0.63288231539775275</v>
      </c>
    </row>
    <row r="215" spans="1:11" ht="16" customHeight="1" x14ac:dyDescent="0.35">
      <c r="A215" s="6">
        <v>38856</v>
      </c>
      <c r="B215" s="17">
        <v>1267.03</v>
      </c>
      <c r="C215" s="8">
        <f t="shared" si="18"/>
        <v>4.136914432442307E-3</v>
      </c>
      <c r="D215" s="8">
        <f t="shared" si="23"/>
        <v>6.9644208555440319E-5</v>
      </c>
      <c r="E215" s="8">
        <f t="shared" si="19"/>
        <v>9.3263754169621578</v>
      </c>
      <c r="F215" s="1">
        <v>212</v>
      </c>
      <c r="H215" s="8">
        <f t="shared" si="20"/>
        <v>0.83453105727372623</v>
      </c>
      <c r="J215" s="8">
        <f t="shared" si="21"/>
        <v>1.7114061021349455E-5</v>
      </c>
      <c r="K215" s="8">
        <f t="shared" si="22"/>
        <v>0.2457355949091703</v>
      </c>
    </row>
    <row r="216" spans="1:11" ht="16" customHeight="1" x14ac:dyDescent="0.35">
      <c r="A216" s="6">
        <v>38859</v>
      </c>
      <c r="B216" s="17">
        <v>1262.07</v>
      </c>
      <c r="C216" s="8">
        <f t="shared" si="18"/>
        <v>-3.9146665824803173E-3</v>
      </c>
      <c r="D216" s="8">
        <f t="shared" si="23"/>
        <v>6.6147893233375383E-5</v>
      </c>
      <c r="E216" s="8">
        <f t="shared" si="19"/>
        <v>9.3919455203036399</v>
      </c>
      <c r="F216" s="1">
        <v>213</v>
      </c>
      <c r="H216" s="8">
        <f t="shared" si="20"/>
        <v>0.81331355105749592</v>
      </c>
      <c r="J216" s="8">
        <f t="shared" si="21"/>
        <v>1.5324614451988128E-5</v>
      </c>
      <c r="K216" s="8">
        <f t="shared" si="22"/>
        <v>0.23167199593071827</v>
      </c>
    </row>
    <row r="217" spans="1:11" ht="16" customHeight="1" x14ac:dyDescent="0.35">
      <c r="A217" s="6">
        <v>38860</v>
      </c>
      <c r="B217" s="17">
        <v>1256.58</v>
      </c>
      <c r="C217" s="8">
        <f t="shared" si="18"/>
        <v>-4.3499964344291594E-3</v>
      </c>
      <c r="D217" s="8">
        <f t="shared" si="23"/>
        <v>6.2814804909626539E-5</v>
      </c>
      <c r="E217" s="8">
        <f t="shared" si="19"/>
        <v>9.3740775819257856</v>
      </c>
      <c r="F217" s="1">
        <v>214</v>
      </c>
      <c r="H217" s="8">
        <f t="shared" si="20"/>
        <v>0.79255791529469022</v>
      </c>
      <c r="J217" s="8">
        <f t="shared" si="21"/>
        <v>1.89224689795464E-5</v>
      </c>
      <c r="K217" s="8">
        <f t="shared" si="22"/>
        <v>0.30124218337970959</v>
      </c>
    </row>
    <row r="218" spans="1:11" ht="16" customHeight="1" x14ac:dyDescent="0.35">
      <c r="A218" s="6">
        <v>38861</v>
      </c>
      <c r="B218" s="17">
        <v>1258.57</v>
      </c>
      <c r="C218" s="8">
        <f t="shared" si="18"/>
        <v>1.5836635948367865E-3</v>
      </c>
      <c r="D218" s="8">
        <f t="shared" si="23"/>
        <v>6.0085091264933394E-5</v>
      </c>
      <c r="E218" s="8">
        <f t="shared" si="19"/>
        <v>9.678008169047656</v>
      </c>
      <c r="F218" s="1">
        <v>215</v>
      </c>
      <c r="H218" s="8">
        <f t="shared" si="20"/>
        <v>0.77514573639370155</v>
      </c>
      <c r="J218" s="8">
        <f t="shared" si="21"/>
        <v>2.5079903816113737E-6</v>
      </c>
      <c r="K218" s="8">
        <f t="shared" si="22"/>
        <v>4.1740643624104408E-2</v>
      </c>
    </row>
    <row r="219" spans="1:11" ht="16" customHeight="1" x14ac:dyDescent="0.35">
      <c r="A219" s="6">
        <v>38862</v>
      </c>
      <c r="B219" s="17">
        <v>1272.8800000000001</v>
      </c>
      <c r="C219" s="8">
        <f t="shared" si="18"/>
        <v>1.1370046958055709E-2</v>
      </c>
      <c r="D219" s="8">
        <f t="shared" si="23"/>
        <v>5.621497816233651E-5</v>
      </c>
      <c r="E219" s="8">
        <f t="shared" si="19"/>
        <v>7.4866205161309143</v>
      </c>
      <c r="F219" s="1">
        <v>216</v>
      </c>
      <c r="H219" s="8">
        <f t="shared" si="20"/>
        <v>0.74976648472932228</v>
      </c>
      <c r="J219" s="8">
        <f t="shared" si="21"/>
        <v>1.2927796782839188E-4</v>
      </c>
      <c r="K219" s="8">
        <f t="shared" si="22"/>
        <v>2.2997068050985541</v>
      </c>
    </row>
    <row r="220" spans="1:11" ht="16" customHeight="1" x14ac:dyDescent="0.35">
      <c r="A220" s="6">
        <v>38863</v>
      </c>
      <c r="B220" s="17">
        <v>1280.1600000000001</v>
      </c>
      <c r="C220" s="8">
        <f t="shared" si="18"/>
        <v>5.7193136823580947E-3</v>
      </c>
      <c r="D220" s="8">
        <f t="shared" si="23"/>
        <v>6.3395276993142655E-5</v>
      </c>
      <c r="E220" s="8">
        <f t="shared" si="19"/>
        <v>9.1501434980885925</v>
      </c>
      <c r="F220" s="1">
        <v>217</v>
      </c>
      <c r="H220" s="8">
        <f t="shared" si="20"/>
        <v>0.79621151080063302</v>
      </c>
      <c r="J220" s="8">
        <f t="shared" si="21"/>
        <v>3.271054899720851E-5</v>
      </c>
      <c r="K220" s="8">
        <f t="shared" si="22"/>
        <v>0.51597769658371784</v>
      </c>
    </row>
    <row r="221" spans="1:11" ht="16" customHeight="1" x14ac:dyDescent="0.35">
      <c r="A221" s="6">
        <v>38867</v>
      </c>
      <c r="B221" s="17">
        <v>1259.8699999999999</v>
      </c>
      <c r="C221" s="8">
        <f t="shared" si="18"/>
        <v>-1.5849581302337355E-2</v>
      </c>
      <c r="D221" s="8">
        <f t="shared" si="23"/>
        <v>6.1777435585013834E-5</v>
      </c>
      <c r="E221" s="8">
        <f t="shared" si="19"/>
        <v>5.6256134405127618</v>
      </c>
      <c r="F221" s="1">
        <v>218</v>
      </c>
      <c r="H221" s="8">
        <f t="shared" si="20"/>
        <v>0.78598623133623557</v>
      </c>
      <c r="J221" s="8">
        <f t="shared" si="21"/>
        <v>2.5120922745940186E-4</v>
      </c>
      <c r="K221" s="8">
        <f t="shared" si="22"/>
        <v>4.0663589396439921</v>
      </c>
    </row>
    <row r="222" spans="1:11" ht="16" customHeight="1" x14ac:dyDescent="0.35">
      <c r="A222" s="6">
        <v>38868</v>
      </c>
      <c r="B222" s="17">
        <v>1270.0899999999999</v>
      </c>
      <c r="C222" s="8">
        <f t="shared" si="18"/>
        <v>8.1119480581330044E-3</v>
      </c>
      <c r="D222" s="8">
        <f t="shared" si="23"/>
        <v>7.8751700846206582E-5</v>
      </c>
      <c r="E222" s="8">
        <f t="shared" si="19"/>
        <v>8.6136261732751098</v>
      </c>
      <c r="F222" s="1">
        <v>219</v>
      </c>
      <c r="H222" s="8">
        <f t="shared" si="20"/>
        <v>0.88742155059591943</v>
      </c>
      <c r="J222" s="8">
        <f t="shared" si="21"/>
        <v>6.5803701297847817E-5</v>
      </c>
      <c r="K222" s="8">
        <f t="shared" si="22"/>
        <v>0.83558450916958882</v>
      </c>
    </row>
    <row r="223" spans="1:11" ht="16" customHeight="1" x14ac:dyDescent="0.35">
      <c r="A223" s="6">
        <v>38869</v>
      </c>
      <c r="B223" s="17">
        <v>1285.71</v>
      </c>
      <c r="C223" s="8">
        <f t="shared" si="18"/>
        <v>1.2298341062444488E-2</v>
      </c>
      <c r="D223" s="8">
        <f t="shared" si="23"/>
        <v>7.8547274952829336E-5</v>
      </c>
      <c r="E223" s="8">
        <f t="shared" si="19"/>
        <v>7.5262282156095557</v>
      </c>
      <c r="F223" s="1">
        <v>220</v>
      </c>
      <c r="H223" s="8">
        <f t="shared" si="20"/>
        <v>0.88626900517184592</v>
      </c>
      <c r="J223" s="8">
        <f t="shared" si="21"/>
        <v>1.5124919288820823E-4</v>
      </c>
      <c r="K223" s="8">
        <f t="shared" si="22"/>
        <v>1.9255816701348225</v>
      </c>
    </row>
    <row r="224" spans="1:11" ht="16" customHeight="1" x14ac:dyDescent="0.35">
      <c r="A224" s="6">
        <v>38870</v>
      </c>
      <c r="B224" s="17">
        <v>1288.22</v>
      </c>
      <c r="C224" s="8">
        <f t="shared" si="18"/>
        <v>1.9522287296513138E-3</v>
      </c>
      <c r="D224" s="8">
        <f t="shared" si="23"/>
        <v>8.5574930333252484E-5</v>
      </c>
      <c r="E224" s="8">
        <f t="shared" si="19"/>
        <v>9.3215818146955058</v>
      </c>
      <c r="F224" s="1">
        <v>221</v>
      </c>
      <c r="H224" s="8">
        <f t="shared" si="20"/>
        <v>0.92506718855039116</v>
      </c>
      <c r="J224" s="8">
        <f t="shared" si="21"/>
        <v>3.8111970128759826E-6</v>
      </c>
      <c r="K224" s="8">
        <f t="shared" si="22"/>
        <v>4.4536372954487084E-2</v>
      </c>
    </row>
    <row r="225" spans="1:11" ht="16" customHeight="1" x14ac:dyDescent="0.35">
      <c r="A225" s="6">
        <v>38873</v>
      </c>
      <c r="B225" s="17">
        <v>1265.29</v>
      </c>
      <c r="C225" s="8">
        <f t="shared" si="18"/>
        <v>-1.7799754700284161E-2</v>
      </c>
      <c r="D225" s="8">
        <f t="shared" si="23"/>
        <v>7.9523437407327336E-5</v>
      </c>
      <c r="E225" s="8">
        <f t="shared" si="19"/>
        <v>5.4553343690450831</v>
      </c>
      <c r="F225" s="1">
        <v>222</v>
      </c>
      <c r="H225" s="8">
        <f t="shared" si="20"/>
        <v>0.89175914577495263</v>
      </c>
      <c r="J225" s="8">
        <f t="shared" si="21"/>
        <v>3.1683126739028808E-4</v>
      </c>
      <c r="K225" s="8">
        <f t="shared" si="22"/>
        <v>3.9841244005518184</v>
      </c>
    </row>
    <row r="226" spans="1:11" ht="16" customHeight="1" x14ac:dyDescent="0.35">
      <c r="A226" s="6">
        <v>38874</v>
      </c>
      <c r="B226" s="17">
        <v>1263.8499999999999</v>
      </c>
      <c r="C226" s="8">
        <f t="shared" si="18"/>
        <v>-1.1380790174584914E-3</v>
      </c>
      <c r="D226" s="8">
        <f t="shared" si="23"/>
        <v>1.0044254715543162E-4</v>
      </c>
      <c r="E226" s="8">
        <f t="shared" si="19"/>
        <v>9.1930294927399228</v>
      </c>
      <c r="F226" s="1">
        <v>223</v>
      </c>
      <c r="H226" s="8">
        <f t="shared" si="20"/>
        <v>1.0022102930794097</v>
      </c>
      <c r="J226" s="8">
        <f t="shared" si="21"/>
        <v>1.2952238499792852E-6</v>
      </c>
      <c r="K226" s="8">
        <f t="shared" si="22"/>
        <v>1.2895171286078276E-2</v>
      </c>
    </row>
    <row r="227" spans="1:11" ht="16" customHeight="1" x14ac:dyDescent="0.35">
      <c r="A227" s="6">
        <v>38875</v>
      </c>
      <c r="B227" s="17">
        <v>1256.1500000000001</v>
      </c>
      <c r="C227" s="8">
        <f t="shared" si="18"/>
        <v>-6.0924951536968936E-3</v>
      </c>
      <c r="D227" s="8">
        <f t="shared" si="23"/>
        <v>9.2842123498907013E-5</v>
      </c>
      <c r="E227" s="8">
        <f t="shared" si="19"/>
        <v>8.8848077752155774</v>
      </c>
      <c r="F227" s="1">
        <v>224</v>
      </c>
      <c r="H227" s="8">
        <f t="shared" si="20"/>
        <v>0.96354617688467326</v>
      </c>
      <c r="J227" s="8">
        <f t="shared" si="21"/>
        <v>3.7118497197820132E-5</v>
      </c>
      <c r="K227" s="8">
        <f t="shared" si="22"/>
        <v>0.39980232893162027</v>
      </c>
    </row>
    <row r="228" spans="1:11" ht="16" customHeight="1" x14ac:dyDescent="0.35">
      <c r="A228" s="6">
        <v>38876</v>
      </c>
      <c r="B228" s="17">
        <v>1257.93</v>
      </c>
      <c r="C228" s="8">
        <f t="shared" si="18"/>
        <v>1.4170282211519107E-3</v>
      </c>
      <c r="D228" s="8">
        <f t="shared" si="23"/>
        <v>8.8949304769781154E-5</v>
      </c>
      <c r="E228" s="8">
        <f t="shared" si="19"/>
        <v>9.3048696521048626</v>
      </c>
      <c r="F228" s="1">
        <v>225</v>
      </c>
      <c r="H228" s="8">
        <f t="shared" si="20"/>
        <v>0.94312939075071323</v>
      </c>
      <c r="J228" s="8">
        <f t="shared" si="21"/>
        <v>2.0079689795409482E-6</v>
      </c>
      <c r="K228" s="8">
        <f t="shared" si="22"/>
        <v>2.2574307744596536E-2</v>
      </c>
    </row>
    <row r="229" spans="1:11" ht="16" customHeight="1" x14ac:dyDescent="0.35">
      <c r="A229" s="6">
        <v>38877</v>
      </c>
      <c r="B229" s="17">
        <v>1252.3</v>
      </c>
      <c r="C229" s="8">
        <f t="shared" si="18"/>
        <v>-4.4756067507731824E-3</v>
      </c>
      <c r="D229" s="8">
        <f t="shared" si="23"/>
        <v>8.2442236447410514E-5</v>
      </c>
      <c r="E229" s="8">
        <f t="shared" si="19"/>
        <v>9.1604418784432848</v>
      </c>
      <c r="F229" s="1">
        <v>226</v>
      </c>
      <c r="H229" s="8">
        <f t="shared" si="20"/>
        <v>0.90797707265883376</v>
      </c>
      <c r="J229" s="8">
        <f t="shared" si="21"/>
        <v>2.0031055787566483E-5</v>
      </c>
      <c r="K229" s="8">
        <f t="shared" si="22"/>
        <v>0.24297079568364441</v>
      </c>
    </row>
    <row r="230" spans="1:11" ht="16" customHeight="1" x14ac:dyDescent="0.35">
      <c r="A230" s="6">
        <v>38880</v>
      </c>
      <c r="B230" s="17">
        <v>1237.44</v>
      </c>
      <c r="C230" s="8">
        <f t="shared" si="18"/>
        <v>-1.186616625409239E-2</v>
      </c>
      <c r="D230" s="8">
        <f t="shared" si="23"/>
        <v>7.8041711898320669E-5</v>
      </c>
      <c r="E230" s="8">
        <f t="shared" si="19"/>
        <v>7.654028089165255</v>
      </c>
      <c r="F230" s="1">
        <v>227</v>
      </c>
      <c r="H230" s="8">
        <f t="shared" si="20"/>
        <v>0.88341220219284189</v>
      </c>
      <c r="J230" s="8">
        <f t="shared" si="21"/>
        <v>1.4080590156976104E-4</v>
      </c>
      <c r="K230" s="8">
        <f t="shared" si="22"/>
        <v>1.804239017119651</v>
      </c>
    </row>
    <row r="231" spans="1:11" ht="16" customHeight="1" x14ac:dyDescent="0.35">
      <c r="A231" s="6">
        <v>38881</v>
      </c>
      <c r="B231" s="17">
        <v>1223.69</v>
      </c>
      <c r="C231" s="8">
        <f t="shared" si="18"/>
        <v>-1.1111649857770882E-2</v>
      </c>
      <c r="D231" s="8">
        <f t="shared" si="23"/>
        <v>8.4233143680047763E-5</v>
      </c>
      <c r="E231" s="8">
        <f t="shared" si="19"/>
        <v>7.9161242140951895</v>
      </c>
      <c r="F231" s="1">
        <v>228</v>
      </c>
      <c r="H231" s="8">
        <f t="shared" si="20"/>
        <v>0.9177861607152713</v>
      </c>
      <c r="J231" s="8">
        <f t="shared" si="21"/>
        <v>1.2346876256169966E-4</v>
      </c>
      <c r="K231" s="8">
        <f t="shared" si="22"/>
        <v>1.4657978696685592</v>
      </c>
    </row>
    <row r="232" spans="1:11" ht="16" customHeight="1" x14ac:dyDescent="0.35">
      <c r="A232" s="6">
        <v>38882</v>
      </c>
      <c r="B232" s="17">
        <v>1230.04</v>
      </c>
      <c r="C232" s="8">
        <f t="shared" si="18"/>
        <v>5.1892227606664338E-3</v>
      </c>
      <c r="D232" s="8">
        <f t="shared" si="23"/>
        <v>8.8404316647443362E-5</v>
      </c>
      <c r="E232" s="8">
        <f t="shared" si="19"/>
        <v>9.0289888762476878</v>
      </c>
      <c r="F232" s="1">
        <v>229</v>
      </c>
      <c r="H232" s="8">
        <f t="shared" si="20"/>
        <v>0.94023569729851963</v>
      </c>
      <c r="J232" s="8">
        <f t="shared" si="21"/>
        <v>2.6928032859818565E-5</v>
      </c>
      <c r="K232" s="8">
        <f t="shared" si="22"/>
        <v>0.30460088241174499</v>
      </c>
    </row>
    <row r="233" spans="1:11" ht="16" customHeight="1" x14ac:dyDescent="0.35">
      <c r="A233" s="6">
        <v>38883</v>
      </c>
      <c r="B233" s="17">
        <v>1256.1600000000001</v>
      </c>
      <c r="C233" s="8">
        <f t="shared" si="18"/>
        <v>2.1235081785958277E-2</v>
      </c>
      <c r="D233" s="8">
        <f t="shared" si="23"/>
        <v>8.4050107196265478E-5</v>
      </c>
      <c r="E233" s="8">
        <f t="shared" si="19"/>
        <v>4.0190989295822099</v>
      </c>
      <c r="F233" s="1">
        <v>230</v>
      </c>
      <c r="H233" s="8">
        <f t="shared" si="20"/>
        <v>0.91678845540432863</v>
      </c>
      <c r="J233" s="8">
        <f t="shared" si="21"/>
        <v>4.5092869845633695E-4</v>
      </c>
      <c r="K233" s="8">
        <f t="shared" si="22"/>
        <v>5.3649984931413943</v>
      </c>
    </row>
    <row r="234" spans="1:11" ht="16" customHeight="1" x14ac:dyDescent="0.35">
      <c r="A234" s="6">
        <v>38884</v>
      </c>
      <c r="B234" s="17">
        <v>1251.54</v>
      </c>
      <c r="C234" s="8">
        <f t="shared" si="18"/>
        <v>-3.6778754298816378E-3</v>
      </c>
      <c r="D234" s="8">
        <f t="shared" si="23"/>
        <v>1.1588341982500592E-4</v>
      </c>
      <c r="E234" s="8">
        <f t="shared" si="19"/>
        <v>8.946198496341454</v>
      </c>
      <c r="F234" s="1">
        <v>231</v>
      </c>
      <c r="H234" s="8">
        <f t="shared" si="20"/>
        <v>1.0764916155038364</v>
      </c>
      <c r="J234" s="8">
        <f t="shared" si="21"/>
        <v>1.3526767677727042E-5</v>
      </c>
      <c r="K234" s="8">
        <f t="shared" si="22"/>
        <v>0.11672737737765801</v>
      </c>
    </row>
    <row r="235" spans="1:11" ht="16" customHeight="1" x14ac:dyDescent="0.35">
      <c r="A235" s="6">
        <v>38887</v>
      </c>
      <c r="B235" s="17">
        <v>1240.1300000000001</v>
      </c>
      <c r="C235" s="8">
        <f t="shared" si="18"/>
        <v>-9.1167681416493718E-3</v>
      </c>
      <c r="D235" s="8">
        <f t="shared" si="23"/>
        <v>1.0792758649262702E-4</v>
      </c>
      <c r="E235" s="8">
        <f t="shared" si="19"/>
        <v>8.3639460948917659</v>
      </c>
      <c r="F235" s="1">
        <v>232</v>
      </c>
      <c r="H235" s="8">
        <f t="shared" si="20"/>
        <v>1.0388820264718559</v>
      </c>
      <c r="J235" s="8">
        <f t="shared" si="21"/>
        <v>8.3115461348592947E-5</v>
      </c>
      <c r="K235" s="8">
        <f t="shared" si="22"/>
        <v>0.77010395626952066</v>
      </c>
    </row>
    <row r="236" spans="1:11" ht="16" customHeight="1" x14ac:dyDescent="0.35">
      <c r="A236" s="6">
        <v>38888</v>
      </c>
      <c r="B236" s="17">
        <v>1240.1199999999999</v>
      </c>
      <c r="C236" s="8">
        <f t="shared" si="18"/>
        <v>-8.0636707443721847E-6</v>
      </c>
      <c r="D236" s="8">
        <f t="shared" si="23"/>
        <v>1.0656194084409081E-4</v>
      </c>
      <c r="E236" s="8">
        <f t="shared" si="19"/>
        <v>9.1467835275233806</v>
      </c>
      <c r="F236" s="1">
        <v>233</v>
      </c>
      <c r="H236" s="8">
        <f t="shared" si="20"/>
        <v>1.0322884327749238</v>
      </c>
      <c r="J236" s="8">
        <f t="shared" si="21"/>
        <v>6.5022785873643862E-11</v>
      </c>
      <c r="K236" s="8">
        <f t="shared" si="22"/>
        <v>6.1018770265059019E-7</v>
      </c>
    </row>
    <row r="237" spans="1:11" ht="16" customHeight="1" x14ac:dyDescent="0.35">
      <c r="A237" s="6">
        <v>38889</v>
      </c>
      <c r="B237" s="17">
        <v>1252.2</v>
      </c>
      <c r="C237" s="8">
        <f t="shared" si="18"/>
        <v>9.7409928071478212E-3</v>
      </c>
      <c r="D237" s="8">
        <f t="shared" si="23"/>
        <v>9.8302072544485374E-5</v>
      </c>
      <c r="E237" s="8">
        <f t="shared" si="19"/>
        <v>8.2622066442421431</v>
      </c>
      <c r="F237" s="1">
        <v>234</v>
      </c>
      <c r="H237" s="8">
        <f t="shared" si="20"/>
        <v>0.99147401652532152</v>
      </c>
      <c r="J237" s="8">
        <f t="shared" si="21"/>
        <v>9.4886940868905585E-5</v>
      </c>
      <c r="K237" s="8">
        <f t="shared" si="22"/>
        <v>0.96525880292061683</v>
      </c>
    </row>
    <row r="238" spans="1:11" ht="16" customHeight="1" x14ac:dyDescent="0.35">
      <c r="A238" s="6">
        <v>38890</v>
      </c>
      <c r="B238" s="17">
        <v>1245.5999999999999</v>
      </c>
      <c r="C238" s="8">
        <f t="shared" si="18"/>
        <v>-5.2707235265933051E-3</v>
      </c>
      <c r="D238" s="8">
        <f t="shared" si="23"/>
        <v>9.8795512876755285E-5</v>
      </c>
      <c r="E238" s="8">
        <f t="shared" si="19"/>
        <v>8.9412661818273733</v>
      </c>
      <c r="F238" s="1">
        <v>235</v>
      </c>
      <c r="H238" s="8">
        <f t="shared" si="20"/>
        <v>0.99395931947316285</v>
      </c>
      <c r="J238" s="8">
        <f t="shared" si="21"/>
        <v>2.7780526493784166E-5</v>
      </c>
      <c r="K238" s="8">
        <f t="shared" si="22"/>
        <v>0.28119218864159973</v>
      </c>
    </row>
    <row r="239" spans="1:11" ht="16" customHeight="1" x14ac:dyDescent="0.35">
      <c r="A239" s="6">
        <v>38891</v>
      </c>
      <c r="B239" s="17">
        <v>1244.5</v>
      </c>
      <c r="C239" s="8">
        <f t="shared" si="18"/>
        <v>-8.8310854206800665E-4</v>
      </c>
      <c r="D239" s="8">
        <f t="shared" si="23"/>
        <v>9.3579160960636577E-5</v>
      </c>
      <c r="E239" s="8">
        <f t="shared" si="19"/>
        <v>9.2683689243916607</v>
      </c>
      <c r="F239" s="1">
        <v>236</v>
      </c>
      <c r="H239" s="8">
        <f t="shared" si="20"/>
        <v>0.9673632252708213</v>
      </c>
      <c r="J239" s="8">
        <f t="shared" si="21"/>
        <v>7.7988069707348033E-7</v>
      </c>
      <c r="K239" s="8">
        <f t="shared" si="22"/>
        <v>8.3339141863168851E-3</v>
      </c>
    </row>
    <row r="240" spans="1:11" ht="16" customHeight="1" x14ac:dyDescent="0.35">
      <c r="A240" s="6">
        <v>38894</v>
      </c>
      <c r="B240" s="17">
        <v>1250.56</v>
      </c>
      <c r="C240" s="8">
        <f t="shared" si="18"/>
        <v>4.8694254720770954E-3</v>
      </c>
      <c r="D240" s="8">
        <f t="shared" si="23"/>
        <v>8.6552211994096466E-5</v>
      </c>
      <c r="E240" s="8">
        <f t="shared" si="19"/>
        <v>9.0808089532937526</v>
      </c>
      <c r="F240" s="1">
        <v>237</v>
      </c>
      <c r="H240" s="8">
        <f t="shared" si="20"/>
        <v>0.93033441296179342</v>
      </c>
      <c r="J240" s="8">
        <f t="shared" si="21"/>
        <v>2.3711304428113242E-5</v>
      </c>
      <c r="K240" s="8">
        <f t="shared" si="22"/>
        <v>0.27395376596187443</v>
      </c>
    </row>
    <row r="241" spans="1:11" ht="16" customHeight="1" x14ac:dyDescent="0.35">
      <c r="A241" s="6">
        <v>38895</v>
      </c>
      <c r="B241" s="17">
        <v>1239.2</v>
      </c>
      <c r="C241" s="8">
        <f t="shared" si="18"/>
        <v>-9.083930399181088E-3</v>
      </c>
      <c r="D241" s="8">
        <f t="shared" si="23"/>
        <v>8.2092925892820204E-5</v>
      </c>
      <c r="E241" s="8">
        <f t="shared" si="19"/>
        <v>8.4024832868910782</v>
      </c>
      <c r="F241" s="1">
        <v>238</v>
      </c>
      <c r="H241" s="8">
        <f t="shared" si="20"/>
        <v>0.90605146593789143</v>
      </c>
      <c r="J241" s="8">
        <f t="shared" si="21"/>
        <v>8.251779149716628E-5</v>
      </c>
      <c r="K241" s="8">
        <f t="shared" si="22"/>
        <v>1.0051754228482583</v>
      </c>
    </row>
    <row r="242" spans="1:11" ht="16" customHeight="1" x14ac:dyDescent="0.35">
      <c r="A242" s="6">
        <v>38896</v>
      </c>
      <c r="B242" s="17">
        <v>1246</v>
      </c>
      <c r="C242" s="8">
        <f t="shared" si="18"/>
        <v>5.4874112330535463E-3</v>
      </c>
      <c r="D242" s="8">
        <f t="shared" si="23"/>
        <v>8.2999222396334363E-5</v>
      </c>
      <c r="E242" s="8">
        <f t="shared" si="19"/>
        <v>9.0338845701211632</v>
      </c>
      <c r="F242" s="1">
        <v>239</v>
      </c>
      <c r="H242" s="8">
        <f t="shared" si="20"/>
        <v>0.91103909024988805</v>
      </c>
      <c r="J242" s="8">
        <f t="shared" si="21"/>
        <v>3.0111682040642243E-5</v>
      </c>
      <c r="K242" s="8">
        <f t="shared" si="22"/>
        <v>0.36279474880926255</v>
      </c>
    </row>
    <row r="243" spans="1:11" ht="16" customHeight="1" x14ac:dyDescent="0.35">
      <c r="A243" s="6">
        <v>38897</v>
      </c>
      <c r="B243" s="17">
        <v>1272.8699999999999</v>
      </c>
      <c r="C243" s="8">
        <f t="shared" si="18"/>
        <v>2.1565008025682095E-2</v>
      </c>
      <c r="D243" s="8">
        <f t="shared" si="23"/>
        <v>7.939968093213284E-5</v>
      </c>
      <c r="E243" s="8">
        <f t="shared" si="19"/>
        <v>3.5839451760791059</v>
      </c>
      <c r="F243" s="1">
        <v>240</v>
      </c>
      <c r="H243" s="8">
        <f t="shared" si="20"/>
        <v>0.89106498602589501</v>
      </c>
      <c r="J243" s="8">
        <f t="shared" si="21"/>
        <v>4.6504957114773321E-4</v>
      </c>
      <c r="K243" s="8">
        <f t="shared" si="22"/>
        <v>5.857071032127144</v>
      </c>
    </row>
    <row r="244" spans="1:11" ht="16" customHeight="1" x14ac:dyDescent="0.35">
      <c r="A244" s="6">
        <v>38898</v>
      </c>
      <c r="B244" s="17">
        <v>1270.2</v>
      </c>
      <c r="C244" s="8">
        <f t="shared" si="18"/>
        <v>-2.0976219095428798E-3</v>
      </c>
      <c r="D244" s="8">
        <f t="shared" si="23"/>
        <v>1.1284319196746621E-4</v>
      </c>
      <c r="E244" s="8">
        <f t="shared" si="19"/>
        <v>9.0505190662340329</v>
      </c>
      <c r="F244" s="1">
        <v>241</v>
      </c>
      <c r="H244" s="8">
        <f t="shared" si="20"/>
        <v>1.06227676227745</v>
      </c>
      <c r="J244" s="8">
        <f t="shared" si="21"/>
        <v>4.4000176753943176E-6</v>
      </c>
      <c r="K244" s="8">
        <f t="shared" si="22"/>
        <v>3.89923184436584E-2</v>
      </c>
    </row>
    <row r="245" spans="1:11" ht="16" customHeight="1" x14ac:dyDescent="0.35">
      <c r="A245" s="6">
        <v>38901</v>
      </c>
      <c r="B245" s="17">
        <v>1280.19</v>
      </c>
      <c r="C245" s="8">
        <f t="shared" si="18"/>
        <v>7.8649031648559357E-3</v>
      </c>
      <c r="D245" s="8">
        <f t="shared" si="23"/>
        <v>1.0439013660138702E-4</v>
      </c>
      <c r="E245" s="8">
        <f t="shared" si="19"/>
        <v>8.5748222377296255</v>
      </c>
      <c r="F245" s="1">
        <v>242</v>
      </c>
      <c r="H245" s="8">
        <f t="shared" si="20"/>
        <v>1.0217149142563546</v>
      </c>
      <c r="J245" s="8">
        <f t="shared" si="21"/>
        <v>6.1856701792560912E-5</v>
      </c>
      <c r="K245" s="8">
        <f t="shared" si="22"/>
        <v>0.5925531262475523</v>
      </c>
    </row>
    <row r="246" spans="1:11" ht="16" customHeight="1" x14ac:dyDescent="0.35">
      <c r="A246" s="6">
        <v>38903</v>
      </c>
      <c r="B246" s="17">
        <v>1270.9100000000001</v>
      </c>
      <c r="C246" s="8">
        <f t="shared" si="18"/>
        <v>-7.2489239878455328E-3</v>
      </c>
      <c r="D246" s="8">
        <f t="shared" si="23"/>
        <v>1.0154772608548763E-4</v>
      </c>
      <c r="E246" s="8">
        <f t="shared" si="19"/>
        <v>8.6775215377697119</v>
      </c>
      <c r="F246" s="1">
        <v>243</v>
      </c>
      <c r="H246" s="8">
        <f t="shared" si="20"/>
        <v>1.0077089167288718</v>
      </c>
      <c r="J246" s="8">
        <f t="shared" si="21"/>
        <v>5.2546898981562384E-5</v>
      </c>
      <c r="K246" s="8">
        <f t="shared" si="22"/>
        <v>0.51746012448694267</v>
      </c>
    </row>
    <row r="247" spans="1:11" ht="16" customHeight="1" x14ac:dyDescent="0.35">
      <c r="A247" s="6">
        <v>38904</v>
      </c>
      <c r="B247" s="17">
        <v>1274.08</v>
      </c>
      <c r="C247" s="8">
        <f t="shared" si="18"/>
        <v>2.4942757551674353E-3</v>
      </c>
      <c r="D247" s="8">
        <f t="shared" si="23"/>
        <v>9.8174856629922405E-5</v>
      </c>
      <c r="E247" s="8">
        <f t="shared" si="19"/>
        <v>9.1653896958949126</v>
      </c>
      <c r="F247" s="1">
        <v>244</v>
      </c>
      <c r="H247" s="8">
        <f t="shared" si="20"/>
        <v>0.99083225941590336</v>
      </c>
      <c r="J247" s="8">
        <f t="shared" si="21"/>
        <v>6.2214115428160798E-6</v>
      </c>
      <c r="K247" s="8">
        <f t="shared" si="22"/>
        <v>6.3370721958557724E-2</v>
      </c>
    </row>
    <row r="248" spans="1:11" ht="16" customHeight="1" x14ac:dyDescent="0.35">
      <c r="A248" s="6">
        <v>38905</v>
      </c>
      <c r="B248" s="17">
        <v>1265.48</v>
      </c>
      <c r="C248" s="8">
        <f t="shared" si="18"/>
        <v>-6.7499686047971163E-3</v>
      </c>
      <c r="D248" s="8">
        <f t="shared" si="23"/>
        <v>9.1194178032652661E-5</v>
      </c>
      <c r="E248" s="8">
        <f t="shared" si="19"/>
        <v>8.8029034376277941</v>
      </c>
      <c r="F248" s="1">
        <v>245</v>
      </c>
      <c r="H248" s="8">
        <f t="shared" si="20"/>
        <v>0.95495642849636164</v>
      </c>
      <c r="J248" s="8">
        <f t="shared" si="21"/>
        <v>4.5562076165746726E-5</v>
      </c>
      <c r="K248" s="8">
        <f t="shared" si="22"/>
        <v>0.49961606265515035</v>
      </c>
    </row>
    <row r="249" spans="1:11" ht="16" customHeight="1" x14ac:dyDescent="0.35">
      <c r="A249" s="6">
        <v>38908</v>
      </c>
      <c r="B249" s="17">
        <v>1267.3399999999999</v>
      </c>
      <c r="C249" s="8">
        <f t="shared" si="18"/>
        <v>1.46979802130409E-3</v>
      </c>
      <c r="D249" s="8">
        <f t="shared" si="23"/>
        <v>8.8162347014481197E-5</v>
      </c>
      <c r="E249" s="8">
        <f t="shared" si="19"/>
        <v>9.3118268621052227</v>
      </c>
      <c r="F249" s="1">
        <v>246</v>
      </c>
      <c r="H249" s="8">
        <f t="shared" si="20"/>
        <v>0.9389480657335697</v>
      </c>
      <c r="J249" s="8">
        <f t="shared" si="21"/>
        <v>2.1603062234294183E-6</v>
      </c>
      <c r="K249" s="8">
        <f t="shared" si="22"/>
        <v>2.4503728593733728E-2</v>
      </c>
    </row>
    <row r="250" spans="1:11" ht="16" customHeight="1" x14ac:dyDescent="0.35">
      <c r="A250" s="6">
        <v>38909</v>
      </c>
      <c r="B250" s="17">
        <v>1272.43</v>
      </c>
      <c r="C250" s="8">
        <f t="shared" si="18"/>
        <v>4.0162860795052201E-3</v>
      </c>
      <c r="D250" s="8">
        <f t="shared" si="23"/>
        <v>8.1738883074624597E-5</v>
      </c>
      <c r="E250" s="8">
        <f t="shared" si="19"/>
        <v>9.2146382646061689</v>
      </c>
      <c r="F250" s="1">
        <v>247</v>
      </c>
      <c r="H250" s="8">
        <f t="shared" si="20"/>
        <v>0.90409558717330663</v>
      </c>
      <c r="J250" s="8">
        <f t="shared" si="21"/>
        <v>1.6130553872427411E-5</v>
      </c>
      <c r="K250" s="8">
        <f t="shared" si="22"/>
        <v>0.19734247968253749</v>
      </c>
    </row>
    <row r="251" spans="1:11" ht="16" customHeight="1" x14ac:dyDescent="0.35">
      <c r="A251" s="6">
        <v>38910</v>
      </c>
      <c r="B251" s="17">
        <v>1258.5999999999999</v>
      </c>
      <c r="C251" s="8">
        <f t="shared" si="18"/>
        <v>-1.0868967251636753E-2</v>
      </c>
      <c r="D251" s="8">
        <f t="shared" si="23"/>
        <v>7.7072287845767251E-5</v>
      </c>
      <c r="E251" s="8">
        <f t="shared" si="19"/>
        <v>7.9379921221556273</v>
      </c>
      <c r="F251" s="1">
        <v>248</v>
      </c>
      <c r="H251" s="8">
        <f t="shared" si="20"/>
        <v>0.87790824034045412</v>
      </c>
      <c r="J251" s="8">
        <f t="shared" si="21"/>
        <v>1.181344491171522E-4</v>
      </c>
      <c r="K251" s="8">
        <f t="shared" si="22"/>
        <v>1.5327746511632852</v>
      </c>
    </row>
    <row r="252" spans="1:11" ht="16" customHeight="1" x14ac:dyDescent="0.35">
      <c r="A252" s="6">
        <v>38911</v>
      </c>
      <c r="B252" s="17">
        <v>1242.28</v>
      </c>
      <c r="C252" s="8">
        <f t="shared" si="18"/>
        <v>-1.2966788495153295E-2</v>
      </c>
      <c r="D252" s="8">
        <f t="shared" si="23"/>
        <v>8.1436836651253998E-5</v>
      </c>
      <c r="E252" s="8">
        <f t="shared" si="19"/>
        <v>7.3510446481075631</v>
      </c>
      <c r="F252" s="1">
        <v>249</v>
      </c>
      <c r="H252" s="8">
        <f t="shared" si="20"/>
        <v>0.90242360702307656</v>
      </c>
      <c r="J252" s="8">
        <f t="shared" si="21"/>
        <v>1.6813760387803986E-4</v>
      </c>
      <c r="K252" s="8">
        <f t="shared" si="22"/>
        <v>2.0646382004997834</v>
      </c>
    </row>
    <row r="253" spans="1:11" ht="16" customHeight="1" x14ac:dyDescent="0.35">
      <c r="A253" s="6">
        <v>38912</v>
      </c>
      <c r="B253" s="17">
        <v>1236.2</v>
      </c>
      <c r="C253" s="8">
        <f t="shared" si="18"/>
        <v>-4.8942267443731905E-3</v>
      </c>
      <c r="D253" s="8">
        <f t="shared" si="23"/>
        <v>8.9630533558962048E-5</v>
      </c>
      <c r="E253" s="8">
        <f t="shared" si="19"/>
        <v>9.0525679188641917</v>
      </c>
      <c r="F253" s="1">
        <v>250</v>
      </c>
      <c r="H253" s="8">
        <f t="shared" si="20"/>
        <v>0.94673403635319908</v>
      </c>
      <c r="J253" s="8">
        <f t="shared" si="21"/>
        <v>2.3953455425337798E-5</v>
      </c>
      <c r="K253" s="8">
        <f t="shared" si="22"/>
        <v>0.26724660084256213</v>
      </c>
    </row>
    <row r="254" spans="1:11" ht="16" customHeight="1" x14ac:dyDescent="0.35">
      <c r="A254" s="6">
        <v>38915</v>
      </c>
      <c r="B254" s="17">
        <v>1234.49</v>
      </c>
      <c r="C254" s="8">
        <f t="shared" si="18"/>
        <v>-1.3832713153211749E-3</v>
      </c>
      <c r="D254" s="8">
        <f t="shared" si="23"/>
        <v>8.4914966037048269E-5</v>
      </c>
      <c r="E254" s="8">
        <f t="shared" si="19"/>
        <v>9.351326605857011</v>
      </c>
      <c r="F254" s="1">
        <v>251</v>
      </c>
      <c r="H254" s="8">
        <f t="shared" si="20"/>
        <v>0.92149316892231103</v>
      </c>
      <c r="J254" s="8">
        <f t="shared" si="21"/>
        <v>1.9134395317903733E-6</v>
      </c>
      <c r="K254" s="8">
        <f t="shared" si="22"/>
        <v>2.2533595914712403E-2</v>
      </c>
    </row>
    <row r="255" spans="1:11" ht="16" customHeight="1" x14ac:dyDescent="0.35">
      <c r="A255" s="6">
        <v>38916</v>
      </c>
      <c r="B255" s="17">
        <v>1236.8599999999999</v>
      </c>
      <c r="C255" s="8">
        <f t="shared" si="18"/>
        <v>1.9198211407138906E-3</v>
      </c>
      <c r="D255" s="8">
        <f t="shared" si="23"/>
        <v>7.876258294972929E-5</v>
      </c>
      <c r="E255" s="8">
        <f t="shared" si="19"/>
        <v>9.4022772791809004</v>
      </c>
      <c r="F255" s="1">
        <v>252</v>
      </c>
      <c r="H255" s="8">
        <f t="shared" si="20"/>
        <v>0.88748286152313549</v>
      </c>
      <c r="J255" s="8">
        <f t="shared" si="21"/>
        <v>3.6857132123319842E-6</v>
      </c>
      <c r="K255" s="8">
        <f t="shared" si="22"/>
        <v>4.6795230353027066E-2</v>
      </c>
    </row>
    <row r="256" spans="1:11" ht="16" customHeight="1" x14ac:dyDescent="0.35">
      <c r="A256" s="6">
        <v>38917</v>
      </c>
      <c r="B256" s="17">
        <v>1259.81</v>
      </c>
      <c r="C256" s="8">
        <f t="shared" si="18"/>
        <v>1.8555050692883629E-2</v>
      </c>
      <c r="D256" s="8">
        <f t="shared" si="23"/>
        <v>7.3312890326512756E-5</v>
      </c>
      <c r="E256" s="8">
        <f t="shared" si="19"/>
        <v>4.8246026063064589</v>
      </c>
      <c r="F256" s="1">
        <v>253</v>
      </c>
      <c r="H256" s="8">
        <f t="shared" si="20"/>
        <v>0.85622946881377981</v>
      </c>
      <c r="J256" s="8">
        <f t="shared" si="21"/>
        <v>3.4428990621548125E-4</v>
      </c>
      <c r="K256" s="8">
        <f t="shared" si="22"/>
        <v>4.6961715011114871</v>
      </c>
    </row>
    <row r="257" spans="1:11" ht="16" customHeight="1" x14ac:dyDescent="0.35">
      <c r="A257" s="6">
        <v>38918</v>
      </c>
      <c r="B257" s="17">
        <v>1249.1300000000001</v>
      </c>
      <c r="C257" s="8">
        <f t="shared" si="18"/>
        <v>-8.4774688246639068E-3</v>
      </c>
      <c r="D257" s="8">
        <f t="shared" si="23"/>
        <v>9.7108481184011032E-5</v>
      </c>
      <c r="E257" s="8">
        <f t="shared" si="19"/>
        <v>8.4996076813111596</v>
      </c>
      <c r="F257" s="1">
        <v>254</v>
      </c>
      <c r="H257" s="8">
        <f t="shared" si="20"/>
        <v>0.98543635605761493</v>
      </c>
      <c r="J257" s="8">
        <f t="shared" si="21"/>
        <v>7.186747767314844E-5</v>
      </c>
      <c r="K257" s="8">
        <f t="shared" si="22"/>
        <v>0.74007416032968976</v>
      </c>
    </row>
    <row r="258" spans="1:11" ht="16" customHeight="1" x14ac:dyDescent="0.35">
      <c r="A258" s="6">
        <v>38919</v>
      </c>
      <c r="B258" s="17">
        <v>1240.29</v>
      </c>
      <c r="C258" s="8">
        <f t="shared" si="18"/>
        <v>-7.0769255401760787E-3</v>
      </c>
      <c r="D258" s="8">
        <f t="shared" si="23"/>
        <v>9.5765809322839054E-5</v>
      </c>
      <c r="E258" s="8">
        <f t="shared" si="19"/>
        <v>8.7306324335114986</v>
      </c>
      <c r="F258" s="1">
        <v>255</v>
      </c>
      <c r="H258" s="8">
        <f t="shared" si="20"/>
        <v>0.97860006807091049</v>
      </c>
      <c r="J258" s="8">
        <f t="shared" si="21"/>
        <v>5.0082875101196483E-5</v>
      </c>
      <c r="K258" s="8">
        <f t="shared" si="22"/>
        <v>0.52297239959995079</v>
      </c>
    </row>
    <row r="259" spans="1:11" ht="16" customHeight="1" x14ac:dyDescent="0.35">
      <c r="A259" s="6">
        <v>38922</v>
      </c>
      <c r="B259" s="17">
        <v>1260.9100000000001</v>
      </c>
      <c r="C259" s="8">
        <f t="shared" si="18"/>
        <v>1.662514411952053E-2</v>
      </c>
      <c r="D259" s="8">
        <f t="shared" si="23"/>
        <v>9.2704679479466492E-5</v>
      </c>
      <c r="E259" s="8">
        <f t="shared" si="19"/>
        <v>6.304630276664156</v>
      </c>
      <c r="F259" s="1">
        <v>256</v>
      </c>
      <c r="H259" s="8">
        <f t="shared" si="20"/>
        <v>0.96283269304415753</v>
      </c>
      <c r="J259" s="8">
        <f t="shared" si="21"/>
        <v>2.7639541699482807E-4</v>
      </c>
      <c r="K259" s="8">
        <f t="shared" si="22"/>
        <v>2.9814613301807267</v>
      </c>
    </row>
    <row r="260" spans="1:11" ht="16" customHeight="1" x14ac:dyDescent="0.35">
      <c r="A260" s="6">
        <v>38923</v>
      </c>
      <c r="B260" s="17">
        <v>1268.8800000000001</v>
      </c>
      <c r="C260" s="8">
        <f t="shared" ref="C260:C323" si="24">(B260-B259)/B259</f>
        <v>6.3208317802222417E-3</v>
      </c>
      <c r="D260" s="8">
        <f t="shared" si="23"/>
        <v>1.0902508292040513E-4</v>
      </c>
      <c r="E260" s="8">
        <f t="shared" si="19"/>
        <v>8.7574764130036442</v>
      </c>
      <c r="F260" s="1">
        <v>257</v>
      </c>
      <c r="H260" s="8">
        <f t="shared" si="20"/>
        <v>1.0441507693834502</v>
      </c>
      <c r="J260" s="8">
        <f t="shared" si="21"/>
        <v>3.9952914393867474E-5</v>
      </c>
      <c r="K260" s="8">
        <f t="shared" si="22"/>
        <v>0.36645617066886804</v>
      </c>
    </row>
    <row r="261" spans="1:11" ht="16" customHeight="1" x14ac:dyDescent="0.35">
      <c r="A261" s="6">
        <v>38924</v>
      </c>
      <c r="B261" s="17">
        <v>1268.4000000000001</v>
      </c>
      <c r="C261" s="8">
        <f t="shared" si="24"/>
        <v>-3.7828636277663618E-4</v>
      </c>
      <c r="D261" s="8">
        <f t="shared" si="23"/>
        <v>1.0391679582835932E-4</v>
      </c>
      <c r="E261" s="8">
        <f t="shared" ref="E261:E324" si="25">-LN(D261)-C261*C261/D261</f>
        <v>9.1705429503864888</v>
      </c>
      <c r="F261" s="1">
        <v>258</v>
      </c>
      <c r="H261" s="8">
        <f t="shared" ref="H261:H324" si="26">SQRT(D261)*100</f>
        <v>1.0193958790791697</v>
      </c>
      <c r="J261" s="8">
        <f t="shared" ref="J261:J324" si="27">C261*C261</f>
        <v>1.4310057226277679E-7</v>
      </c>
      <c r="K261" s="8">
        <f t="shared" ref="K261:K324" si="28">J261/D261</f>
        <v>1.3770687512261041E-3</v>
      </c>
    </row>
    <row r="262" spans="1:11" ht="16" customHeight="1" x14ac:dyDescent="0.35">
      <c r="A262" s="6">
        <v>38925</v>
      </c>
      <c r="B262" s="17">
        <v>1263.2</v>
      </c>
      <c r="C262" s="8">
        <f t="shared" si="24"/>
        <v>-4.0996531062756584E-3</v>
      </c>
      <c r="D262" s="8">
        <f t="shared" si="23"/>
        <v>9.5906787887931803E-5</v>
      </c>
      <c r="E262" s="8">
        <f t="shared" si="25"/>
        <v>9.0768891047696023</v>
      </c>
      <c r="F262" s="1">
        <v>259</v>
      </c>
      <c r="H262" s="8">
        <f t="shared" si="26"/>
        <v>0.97932011052531653</v>
      </c>
      <c r="J262" s="8">
        <f t="shared" si="27"/>
        <v>1.6807155591795656E-5</v>
      </c>
      <c r="K262" s="8">
        <f t="shared" si="28"/>
        <v>0.17524469291407208</v>
      </c>
    </row>
    <row r="263" spans="1:11" ht="16" customHeight="1" x14ac:dyDescent="0.35">
      <c r="A263" s="6">
        <v>38926</v>
      </c>
      <c r="B263" s="17">
        <v>1278.55</v>
      </c>
      <c r="C263" s="8">
        <f t="shared" si="24"/>
        <v>1.2151678277390681E-2</v>
      </c>
      <c r="D263" s="8">
        <f t="shared" ref="D263:D326" si="29">C$1283+C$1284*D262+C$1285*C262*C262</f>
        <v>9.0023694330575011E-5</v>
      </c>
      <c r="E263" s="8">
        <f t="shared" si="25"/>
        <v>7.6751663205432887</v>
      </c>
      <c r="F263" s="1">
        <v>260</v>
      </c>
      <c r="H263" s="8">
        <f t="shared" si="26"/>
        <v>0.94880816991937311</v>
      </c>
      <c r="J263" s="8">
        <f t="shared" si="27"/>
        <v>1.4766328495720854E-4</v>
      </c>
      <c r="K263" s="8">
        <f t="shared" si="28"/>
        <v>1.6402713314005515</v>
      </c>
    </row>
    <row r="264" spans="1:11" ht="16" customHeight="1" x14ac:dyDescent="0.35">
      <c r="A264" s="6">
        <v>38929</v>
      </c>
      <c r="B264" s="17">
        <v>1276.6600000000001</v>
      </c>
      <c r="C264" s="8">
        <f t="shared" si="24"/>
        <v>-1.478237065425578E-3</v>
      </c>
      <c r="D264" s="8">
        <f t="shared" si="29"/>
        <v>9.5716940955345044E-5</v>
      </c>
      <c r="E264" s="8">
        <f t="shared" si="25"/>
        <v>9.231285597838875</v>
      </c>
      <c r="F264" s="1">
        <v>261</v>
      </c>
      <c r="H264" s="8">
        <f t="shared" si="26"/>
        <v>0.97835035112859781</v>
      </c>
      <c r="J264" s="8">
        <f t="shared" si="27"/>
        <v>2.1851848215980245E-6</v>
      </c>
      <c r="K264" s="8">
        <f t="shared" si="28"/>
        <v>2.2829655855983549E-2</v>
      </c>
    </row>
    <row r="265" spans="1:11" ht="16" customHeight="1" x14ac:dyDescent="0.35">
      <c r="A265" s="6">
        <v>38930</v>
      </c>
      <c r="B265" s="17">
        <v>1270.92</v>
      </c>
      <c r="C265" s="8">
        <f t="shared" si="24"/>
        <v>-4.4961070292795328E-3</v>
      </c>
      <c r="D265" s="8">
        <f t="shared" si="29"/>
        <v>8.8616459090713043E-5</v>
      </c>
      <c r="E265" s="8">
        <f t="shared" si="25"/>
        <v>9.103075298866214</v>
      </c>
      <c r="F265" s="1">
        <v>262</v>
      </c>
      <c r="H265" s="8">
        <f t="shared" si="26"/>
        <v>0.94136315569876139</v>
      </c>
      <c r="J265" s="8">
        <f t="shared" si="27"/>
        <v>2.0214978418736824E-5</v>
      </c>
      <c r="K265" s="8">
        <f t="shared" si="28"/>
        <v>0.22811765022165439</v>
      </c>
    </row>
    <row r="266" spans="1:11" ht="16" customHeight="1" x14ac:dyDescent="0.35">
      <c r="A266" s="6">
        <v>38931</v>
      </c>
      <c r="B266" s="17">
        <v>1277.4100000000001</v>
      </c>
      <c r="C266" s="8">
        <f t="shared" si="24"/>
        <v>5.1065369968212072E-3</v>
      </c>
      <c r="D266" s="8">
        <f t="shared" si="29"/>
        <v>8.3676431976290787E-5</v>
      </c>
      <c r="E266" s="8">
        <f t="shared" si="25"/>
        <v>9.0769156254013676</v>
      </c>
      <c r="F266" s="1">
        <v>263</v>
      </c>
      <c r="H266" s="8">
        <f t="shared" si="26"/>
        <v>0.91474822752651874</v>
      </c>
      <c r="J266" s="8">
        <f t="shared" si="27"/>
        <v>2.6076720099903754E-5</v>
      </c>
      <c r="K266" s="8">
        <f t="shared" si="28"/>
        <v>0.31163757206201664</v>
      </c>
    </row>
    <row r="267" spans="1:11" ht="16" customHeight="1" x14ac:dyDescent="0.35">
      <c r="A267" s="6">
        <v>38932</v>
      </c>
      <c r="B267" s="17">
        <v>1280.27</v>
      </c>
      <c r="C267" s="8">
        <f t="shared" si="24"/>
        <v>2.2389052849123617E-3</v>
      </c>
      <c r="D267" s="8">
        <f t="shared" si="29"/>
        <v>7.9675362739942953E-5</v>
      </c>
      <c r="E267" s="8">
        <f t="shared" si="25"/>
        <v>9.3746361310778816</v>
      </c>
      <c r="F267" s="1">
        <v>264</v>
      </c>
      <c r="H267" s="8">
        <f t="shared" si="26"/>
        <v>0.8926105687249225</v>
      </c>
      <c r="J267" s="8">
        <f t="shared" si="27"/>
        <v>5.0126968748085037E-6</v>
      </c>
      <c r="K267" s="8">
        <f t="shared" si="28"/>
        <v>6.2914013848543573E-2</v>
      </c>
    </row>
    <row r="268" spans="1:11" ht="16" customHeight="1" x14ac:dyDescent="0.35">
      <c r="A268" s="6">
        <v>38933</v>
      </c>
      <c r="B268" s="17">
        <v>1279.3599999999999</v>
      </c>
      <c r="C268" s="8">
        <f t="shared" si="24"/>
        <v>-7.107875682473868E-4</v>
      </c>
      <c r="D268" s="8">
        <f t="shared" si="29"/>
        <v>7.4255646122465941E-5</v>
      </c>
      <c r="E268" s="8">
        <f t="shared" si="25"/>
        <v>9.5011929626381804</v>
      </c>
      <c r="F268" s="1">
        <v>265</v>
      </c>
      <c r="H268" s="8">
        <f t="shared" si="26"/>
        <v>0.86171715848337349</v>
      </c>
      <c r="J268" s="8">
        <f t="shared" si="27"/>
        <v>5.0521896717503357E-7</v>
      </c>
      <c r="K268" s="8">
        <f t="shared" si="28"/>
        <v>6.8037784809225474E-3</v>
      </c>
    </row>
    <row r="269" spans="1:11" ht="16" customHeight="1" x14ac:dyDescent="0.35">
      <c r="A269" s="6">
        <v>38936</v>
      </c>
      <c r="B269" s="17">
        <v>1275.77</v>
      </c>
      <c r="C269" s="8">
        <f t="shared" si="24"/>
        <v>-2.8060905452725726E-3</v>
      </c>
      <c r="D269" s="8">
        <f t="shared" si="29"/>
        <v>6.8942591366829642E-5</v>
      </c>
      <c r="E269" s="8">
        <f t="shared" si="25"/>
        <v>9.4680233514089558</v>
      </c>
      <c r="F269" s="1">
        <v>266</v>
      </c>
      <c r="H269" s="8">
        <f t="shared" si="26"/>
        <v>0.83031675502081514</v>
      </c>
      <c r="J269" s="8">
        <f t="shared" si="27"/>
        <v>7.8741441482681234E-6</v>
      </c>
      <c r="K269" s="8">
        <f t="shared" si="28"/>
        <v>0.11421305744617849</v>
      </c>
    </row>
    <row r="270" spans="1:11" ht="16" customHeight="1" x14ac:dyDescent="0.35">
      <c r="A270" s="6">
        <v>38937</v>
      </c>
      <c r="B270" s="17">
        <v>1271.48</v>
      </c>
      <c r="C270" s="8">
        <f t="shared" si="24"/>
        <v>-3.3626750903375715E-3</v>
      </c>
      <c r="D270" s="8">
        <f t="shared" si="29"/>
        <v>6.4729271130948513E-5</v>
      </c>
      <c r="E270" s="8">
        <f t="shared" si="25"/>
        <v>9.4706066224767653</v>
      </c>
      <c r="F270" s="1">
        <v>267</v>
      </c>
      <c r="H270" s="8">
        <f t="shared" si="26"/>
        <v>0.80454503373613895</v>
      </c>
      <c r="J270" s="8">
        <f t="shared" si="27"/>
        <v>1.1307583763176794E-5</v>
      </c>
      <c r="K270" s="8">
        <f t="shared" si="28"/>
        <v>0.17469042313640984</v>
      </c>
    </row>
    <row r="271" spans="1:11" ht="16" customHeight="1" x14ac:dyDescent="0.35">
      <c r="A271" s="6">
        <v>38938</v>
      </c>
      <c r="B271" s="17">
        <v>1265.95</v>
      </c>
      <c r="C271" s="8">
        <f t="shared" si="24"/>
        <v>-4.3492622770314694E-3</v>
      </c>
      <c r="D271" s="8">
        <f t="shared" si="29"/>
        <v>6.1184573127847551E-5</v>
      </c>
      <c r="E271" s="8">
        <f t="shared" si="25"/>
        <v>9.392451228333881</v>
      </c>
      <c r="F271" s="1">
        <v>268</v>
      </c>
      <c r="H271" s="8">
        <f t="shared" si="26"/>
        <v>0.7822056834864316</v>
      </c>
      <c r="J271" s="8">
        <f t="shared" si="27"/>
        <v>1.891608235440896E-5</v>
      </c>
      <c r="K271" s="8">
        <f t="shared" si="28"/>
        <v>0.30916424496225658</v>
      </c>
    </row>
    <row r="272" spans="1:11" ht="16" customHeight="1" x14ac:dyDescent="0.35">
      <c r="A272" s="6">
        <v>38939</v>
      </c>
      <c r="B272" s="17">
        <v>1271.81</v>
      </c>
      <c r="C272" s="8">
        <f t="shared" si="24"/>
        <v>4.6289347920533191E-3</v>
      </c>
      <c r="D272" s="8">
        <f t="shared" si="29"/>
        <v>5.8600869563990666E-5</v>
      </c>
      <c r="E272" s="8">
        <f t="shared" si="25"/>
        <v>9.3791173474555816</v>
      </c>
      <c r="F272" s="1">
        <v>269</v>
      </c>
      <c r="H272" s="8">
        <f t="shared" si="26"/>
        <v>0.76551204800441042</v>
      </c>
      <c r="J272" s="8">
        <f t="shared" si="27"/>
        <v>2.1427037309081704E-5</v>
      </c>
      <c r="K272" s="8">
        <f t="shared" si="28"/>
        <v>0.36564367505987128</v>
      </c>
    </row>
    <row r="273" spans="1:11" ht="16" customHeight="1" x14ac:dyDescent="0.35">
      <c r="A273" s="6">
        <v>38940</v>
      </c>
      <c r="B273" s="17">
        <v>1266.74</v>
      </c>
      <c r="C273" s="8">
        <f t="shared" si="24"/>
        <v>-3.9864445160833276E-3</v>
      </c>
      <c r="D273" s="8">
        <f t="shared" si="29"/>
        <v>5.6461413827759882E-5</v>
      </c>
      <c r="E273" s="8">
        <f t="shared" si="25"/>
        <v>9.5004911399008041</v>
      </c>
      <c r="F273" s="1">
        <v>270</v>
      </c>
      <c r="H273" s="8">
        <f t="shared" si="26"/>
        <v>0.75140810368108146</v>
      </c>
      <c r="J273" s="8">
        <f t="shared" si="27"/>
        <v>1.5891739879810834E-5</v>
      </c>
      <c r="K273" s="8">
        <f t="shared" si="28"/>
        <v>0.281461954323175</v>
      </c>
    </row>
    <row r="274" spans="1:11" ht="16" customHeight="1" x14ac:dyDescent="0.35">
      <c r="A274" s="6">
        <v>38943</v>
      </c>
      <c r="B274" s="17">
        <v>1268.21</v>
      </c>
      <c r="C274" s="8">
        <f t="shared" si="24"/>
        <v>1.1604591313134718E-3</v>
      </c>
      <c r="D274" s="8">
        <f t="shared" si="29"/>
        <v>5.4046968451682479E-5</v>
      </c>
      <c r="E274" s="8">
        <f t="shared" si="25"/>
        <v>9.8007405273311274</v>
      </c>
      <c r="F274" s="1">
        <v>271</v>
      </c>
      <c r="H274" s="8">
        <f t="shared" si="26"/>
        <v>0.73516643320871555</v>
      </c>
      <c r="J274" s="8">
        <f t="shared" si="27"/>
        <v>1.3466653954488175E-6</v>
      </c>
      <c r="K274" s="8">
        <f t="shared" si="28"/>
        <v>2.4916575971374318E-2</v>
      </c>
    </row>
    <row r="275" spans="1:11" ht="16" customHeight="1" x14ac:dyDescent="0.35">
      <c r="A275" s="6">
        <v>38944</v>
      </c>
      <c r="B275" s="17">
        <v>1285.58</v>
      </c>
      <c r="C275" s="8">
        <f t="shared" si="24"/>
        <v>1.3696469827552132E-2</v>
      </c>
      <c r="D275" s="8">
        <f t="shared" si="29"/>
        <v>5.0621606417680477E-5</v>
      </c>
      <c r="E275" s="8">
        <f t="shared" si="25"/>
        <v>6.185337270351182</v>
      </c>
      <c r="F275" s="1">
        <v>272</v>
      </c>
      <c r="H275" s="8">
        <f t="shared" si="26"/>
        <v>0.71148862547254033</v>
      </c>
      <c r="J275" s="8">
        <f t="shared" si="27"/>
        <v>1.8759328573704593E-4</v>
      </c>
      <c r="K275" s="8">
        <f t="shared" si="28"/>
        <v>3.7057947981580788</v>
      </c>
    </row>
    <row r="276" spans="1:11" ht="16" customHeight="1" x14ac:dyDescent="0.35">
      <c r="A276" s="6">
        <v>38945</v>
      </c>
      <c r="B276" s="17">
        <v>1295.43</v>
      </c>
      <c r="C276" s="8">
        <f t="shared" si="24"/>
        <v>7.6619113551860928E-3</v>
      </c>
      <c r="D276" s="8">
        <f t="shared" si="29"/>
        <v>6.3227969415107537E-5</v>
      </c>
      <c r="E276" s="8">
        <f t="shared" si="25"/>
        <v>8.7402999237246437</v>
      </c>
      <c r="F276" s="1">
        <v>273</v>
      </c>
      <c r="H276" s="8">
        <f t="shared" si="26"/>
        <v>0.7951601688660439</v>
      </c>
      <c r="J276" s="8">
        <f t="shared" si="27"/>
        <v>5.8704885614729587E-5</v>
      </c>
      <c r="K276" s="8">
        <f t="shared" si="28"/>
        <v>0.928463876948463</v>
      </c>
    </row>
    <row r="277" spans="1:11" ht="16" customHeight="1" x14ac:dyDescent="0.35">
      <c r="A277" s="6">
        <v>38946</v>
      </c>
      <c r="B277" s="17">
        <v>1297.48</v>
      </c>
      <c r="C277" s="8">
        <f t="shared" si="24"/>
        <v>1.5824861242984603E-3</v>
      </c>
      <c r="D277" s="8">
        <f t="shared" si="29"/>
        <v>6.3819730466166375E-5</v>
      </c>
      <c r="E277" s="8">
        <f t="shared" si="25"/>
        <v>9.6202085348014048</v>
      </c>
      <c r="F277" s="1">
        <v>274</v>
      </c>
      <c r="H277" s="8">
        <f t="shared" si="26"/>
        <v>0.79887252090785033</v>
      </c>
      <c r="J277" s="8">
        <f t="shared" si="27"/>
        <v>2.504262333597162E-6</v>
      </c>
      <c r="K277" s="8">
        <f t="shared" si="28"/>
        <v>3.9239625665996515E-2</v>
      </c>
    </row>
    <row r="278" spans="1:11" ht="16" customHeight="1" x14ac:dyDescent="0.35">
      <c r="A278" s="6">
        <v>38947</v>
      </c>
      <c r="B278" s="17">
        <v>1302.3</v>
      </c>
      <c r="C278" s="8">
        <f t="shared" si="24"/>
        <v>3.7148934858340292E-3</v>
      </c>
      <c r="D278" s="8">
        <f t="shared" si="29"/>
        <v>5.9613578188058981E-5</v>
      </c>
      <c r="E278" s="8">
        <f t="shared" si="25"/>
        <v>9.4961290287395954</v>
      </c>
      <c r="F278" s="1">
        <v>275</v>
      </c>
      <c r="H278" s="8">
        <f t="shared" si="26"/>
        <v>0.77209829806870434</v>
      </c>
      <c r="J278" s="8">
        <f t="shared" si="27"/>
        <v>1.3800433611092104E-5</v>
      </c>
      <c r="K278" s="8">
        <f t="shared" si="28"/>
        <v>0.23149815915355385</v>
      </c>
    </row>
    <row r="279" spans="1:11" ht="16" customHeight="1" x14ac:dyDescent="0.35">
      <c r="A279" s="6">
        <v>38950</v>
      </c>
      <c r="B279" s="17">
        <v>1297.52</v>
      </c>
      <c r="C279" s="8">
        <f t="shared" si="24"/>
        <v>-3.6704292405743476E-3</v>
      </c>
      <c r="D279" s="8">
        <f t="shared" si="29"/>
        <v>5.673921203359889E-5</v>
      </c>
      <c r="E279" s="8">
        <f t="shared" si="25"/>
        <v>9.5396069140711042</v>
      </c>
      <c r="F279" s="1">
        <v>276</v>
      </c>
      <c r="H279" s="8">
        <f t="shared" si="26"/>
        <v>0.75325435301496191</v>
      </c>
      <c r="J279" s="8">
        <f t="shared" si="27"/>
        <v>1.3472050810063182E-5</v>
      </c>
      <c r="K279" s="8">
        <f t="shared" si="28"/>
        <v>0.23743810192650411</v>
      </c>
    </row>
    <row r="280" spans="1:11" ht="16" customHeight="1" x14ac:dyDescent="0.35">
      <c r="A280" s="6">
        <v>38951</v>
      </c>
      <c r="B280" s="17">
        <v>1298.82</v>
      </c>
      <c r="C280" s="8">
        <f t="shared" si="24"/>
        <v>1.0019113385535132E-3</v>
      </c>
      <c r="D280" s="8">
        <f t="shared" si="29"/>
        <v>5.4095512691706936E-5</v>
      </c>
      <c r="E280" s="8">
        <f t="shared" si="25"/>
        <v>9.8062027657365984</v>
      </c>
      <c r="F280" s="1">
        <v>277</v>
      </c>
      <c r="H280" s="8">
        <f t="shared" si="26"/>
        <v>0.73549651727052345</v>
      </c>
      <c r="J280" s="8">
        <f t="shared" si="27"/>
        <v>1.0038263303220926E-6</v>
      </c>
      <c r="K280" s="8">
        <f t="shared" si="28"/>
        <v>1.8556554515768243E-2</v>
      </c>
    </row>
    <row r="281" spans="1:11" ht="16" customHeight="1" x14ac:dyDescent="0.35">
      <c r="A281" s="6">
        <v>38952</v>
      </c>
      <c r="B281" s="17">
        <v>1292.99</v>
      </c>
      <c r="C281" s="8">
        <f t="shared" si="24"/>
        <v>-4.4886897337582787E-3</v>
      </c>
      <c r="D281" s="8">
        <f t="shared" si="29"/>
        <v>5.0636842722636758E-5</v>
      </c>
      <c r="E281" s="8">
        <f t="shared" si="25"/>
        <v>9.4929323972923392</v>
      </c>
      <c r="F281" s="1">
        <v>278</v>
      </c>
      <c r="H281" s="8">
        <f t="shared" si="26"/>
        <v>0.71159569084302887</v>
      </c>
      <c r="J281" s="8">
        <f t="shared" si="27"/>
        <v>2.0148335525946966E-5</v>
      </c>
      <c r="K281" s="8">
        <f t="shared" si="28"/>
        <v>0.39789873227897421</v>
      </c>
    </row>
    <row r="282" spans="1:11" ht="16" customHeight="1" x14ac:dyDescent="0.35">
      <c r="A282" s="6">
        <v>38953</v>
      </c>
      <c r="B282" s="17">
        <v>1296.06</v>
      </c>
      <c r="C282" s="8">
        <f t="shared" si="24"/>
        <v>2.3743416422400301E-3</v>
      </c>
      <c r="D282" s="8">
        <f t="shared" si="29"/>
        <v>4.9105357212073944E-5</v>
      </c>
      <c r="E282" s="8">
        <f t="shared" si="25"/>
        <v>9.806738282353308</v>
      </c>
      <c r="F282" s="1">
        <v>279</v>
      </c>
      <c r="H282" s="8">
        <f t="shared" si="26"/>
        <v>0.70075214742499314</v>
      </c>
      <c r="J282" s="8">
        <f t="shared" si="27"/>
        <v>5.6374982340750835E-6</v>
      </c>
      <c r="K282" s="8">
        <f t="shared" si="28"/>
        <v>0.11480413857347818</v>
      </c>
    </row>
    <row r="283" spans="1:11" ht="16" customHeight="1" x14ac:dyDescent="0.35">
      <c r="A283" s="6">
        <v>38954</v>
      </c>
      <c r="B283" s="17">
        <v>1295.0899999999999</v>
      </c>
      <c r="C283" s="8">
        <f t="shared" si="24"/>
        <v>-7.4842214095028573E-4</v>
      </c>
      <c r="D283" s="8">
        <f t="shared" si="29"/>
        <v>4.6486472054649258E-5</v>
      </c>
      <c r="E283" s="8">
        <f t="shared" si="25"/>
        <v>9.9642997767338706</v>
      </c>
      <c r="F283" s="1">
        <v>280</v>
      </c>
      <c r="H283" s="8">
        <f t="shared" si="26"/>
        <v>0.68180988592604941</v>
      </c>
      <c r="J283" s="8">
        <f t="shared" si="27"/>
        <v>5.601357010646094E-7</v>
      </c>
      <c r="K283" s="8">
        <f t="shared" si="28"/>
        <v>1.2049434519490245E-2</v>
      </c>
    </row>
    <row r="284" spans="1:11" ht="16" customHeight="1" x14ac:dyDescent="0.35">
      <c r="A284" s="6">
        <v>38957</v>
      </c>
      <c r="B284" s="17">
        <v>1301.78</v>
      </c>
      <c r="C284" s="8">
        <f t="shared" si="24"/>
        <v>5.1656641623362507E-3</v>
      </c>
      <c r="D284" s="8">
        <f t="shared" si="29"/>
        <v>4.367435642923363E-5</v>
      </c>
      <c r="E284" s="8">
        <f t="shared" si="25"/>
        <v>9.427771087282629</v>
      </c>
      <c r="F284" s="1">
        <v>281</v>
      </c>
      <c r="H284" s="8">
        <f t="shared" si="26"/>
        <v>0.66086576874001901</v>
      </c>
      <c r="J284" s="8">
        <f t="shared" si="27"/>
        <v>2.668408623804508E-5</v>
      </c>
      <c r="K284" s="8">
        <f t="shared" si="28"/>
        <v>0.61097835021980917</v>
      </c>
    </row>
    <row r="285" spans="1:11" ht="16" customHeight="1" x14ac:dyDescent="0.35">
      <c r="A285" s="6">
        <v>38958</v>
      </c>
      <c r="B285" s="17">
        <v>1304.28</v>
      </c>
      <c r="C285" s="8">
        <f t="shared" si="24"/>
        <v>1.9204473874233742E-3</v>
      </c>
      <c r="D285" s="8">
        <f t="shared" si="29"/>
        <v>4.3320540214281252E-5</v>
      </c>
      <c r="E285" s="8">
        <f t="shared" si="25"/>
        <v>9.961748112116517</v>
      </c>
      <c r="F285" s="1">
        <v>282</v>
      </c>
      <c r="H285" s="8">
        <f t="shared" si="26"/>
        <v>0.65818341071680964</v>
      </c>
      <c r="J285" s="8">
        <f t="shared" si="27"/>
        <v>3.6881181678612638E-6</v>
      </c>
      <c r="K285" s="8">
        <f t="shared" si="28"/>
        <v>8.5135553472286143E-2</v>
      </c>
    </row>
    <row r="286" spans="1:11" ht="16" customHeight="1" x14ac:dyDescent="0.35">
      <c r="A286" s="6">
        <v>38959</v>
      </c>
      <c r="B286" s="17">
        <v>1305.3699999999999</v>
      </c>
      <c r="C286" s="8">
        <f t="shared" si="24"/>
        <v>8.3571012359303081E-4</v>
      </c>
      <c r="D286" s="8">
        <f t="shared" si="29"/>
        <v>4.105710400123421E-5</v>
      </c>
      <c r="E286" s="8">
        <f t="shared" si="25"/>
        <v>10.083535947327293</v>
      </c>
      <c r="F286" s="1">
        <v>283</v>
      </c>
      <c r="H286" s="8">
        <f t="shared" si="26"/>
        <v>0.64075817592313411</v>
      </c>
      <c r="J286" s="8">
        <f t="shared" si="27"/>
        <v>6.9841141067587887E-7</v>
      </c>
      <c r="K286" s="8">
        <f t="shared" si="28"/>
        <v>1.7010732433901915E-2</v>
      </c>
    </row>
    <row r="287" spans="1:11" ht="16" customHeight="1" x14ac:dyDescent="0.35">
      <c r="A287" s="6">
        <v>38960</v>
      </c>
      <c r="B287" s="17">
        <v>1303.82</v>
      </c>
      <c r="C287" s="8">
        <f t="shared" si="24"/>
        <v>-1.1874028053348511E-3</v>
      </c>
      <c r="D287" s="8">
        <f t="shared" si="29"/>
        <v>3.8744733905574009E-5</v>
      </c>
      <c r="E287" s="8">
        <f t="shared" si="25"/>
        <v>10.122125593039113</v>
      </c>
      <c r="F287" s="1">
        <v>284</v>
      </c>
      <c r="H287" s="8">
        <f t="shared" si="26"/>
        <v>0.62245268017395516</v>
      </c>
      <c r="J287" s="8">
        <f t="shared" si="27"/>
        <v>1.4099254221170741E-6</v>
      </c>
      <c r="K287" s="8">
        <f t="shared" si="28"/>
        <v>3.6390117571932411E-2</v>
      </c>
    </row>
    <row r="288" spans="1:11" ht="16" customHeight="1" x14ac:dyDescent="0.35">
      <c r="A288" s="6">
        <v>38961</v>
      </c>
      <c r="B288" s="17">
        <v>1311.01</v>
      </c>
      <c r="C288" s="8">
        <f t="shared" si="24"/>
        <v>5.5145648939271177E-3</v>
      </c>
      <c r="D288" s="8">
        <f t="shared" si="29"/>
        <v>3.6700303039502357E-5</v>
      </c>
      <c r="E288" s="8">
        <f t="shared" si="25"/>
        <v>9.3841104267601168</v>
      </c>
      <c r="F288" s="1">
        <v>285</v>
      </c>
      <c r="H288" s="8">
        <f t="shared" si="26"/>
        <v>0.6058077503589927</v>
      </c>
      <c r="J288" s="8">
        <f t="shared" si="27"/>
        <v>3.0410425969333403E-5</v>
      </c>
      <c r="K288" s="8">
        <f t="shared" si="28"/>
        <v>0.82861511897057505</v>
      </c>
    </row>
    <row r="289" spans="1:11" ht="16" customHeight="1" x14ac:dyDescent="0.35">
      <c r="A289" s="6">
        <v>38965</v>
      </c>
      <c r="B289" s="17">
        <v>1313.25</v>
      </c>
      <c r="C289" s="8">
        <f t="shared" si="24"/>
        <v>1.7086063416755089E-3</v>
      </c>
      <c r="D289" s="8">
        <f t="shared" si="29"/>
        <v>3.7288012444035873E-5</v>
      </c>
      <c r="E289" s="8">
        <f t="shared" si="25"/>
        <v>10.11854713286227</v>
      </c>
      <c r="F289" s="1">
        <v>286</v>
      </c>
      <c r="H289" s="8">
        <f t="shared" si="26"/>
        <v>0.61063911145647942</v>
      </c>
      <c r="J289" s="8">
        <f t="shared" si="27"/>
        <v>2.9193356308137662E-6</v>
      </c>
      <c r="K289" s="8">
        <f t="shared" si="28"/>
        <v>7.8291532303988678E-2</v>
      </c>
    </row>
    <row r="290" spans="1:11" ht="16" customHeight="1" x14ac:dyDescent="0.35">
      <c r="A290" s="6">
        <v>38966</v>
      </c>
      <c r="B290" s="17">
        <v>1300.26</v>
      </c>
      <c r="C290" s="8">
        <f t="shared" si="24"/>
        <v>-9.8914905768132562E-3</v>
      </c>
      <c r="D290" s="8">
        <f t="shared" si="29"/>
        <v>3.5501964587705348E-5</v>
      </c>
      <c r="E290" s="8">
        <f t="shared" si="25"/>
        <v>7.4899740287503764</v>
      </c>
      <c r="F290" s="1">
        <v>287</v>
      </c>
      <c r="H290" s="8">
        <f t="shared" si="26"/>
        <v>0.59583525061635412</v>
      </c>
      <c r="J290" s="8">
        <f t="shared" si="27"/>
        <v>9.7841585831185443E-5</v>
      </c>
      <c r="K290" s="8">
        <f t="shared" si="28"/>
        <v>2.7559484937650147</v>
      </c>
    </row>
    <row r="291" spans="1:11" ht="16" customHeight="1" x14ac:dyDescent="0.35">
      <c r="A291" s="6">
        <v>38967</v>
      </c>
      <c r="B291" s="17">
        <v>1294.02</v>
      </c>
      <c r="C291" s="8">
        <f t="shared" si="24"/>
        <v>-4.7990401919616151E-3</v>
      </c>
      <c r="D291" s="8">
        <f t="shared" si="29"/>
        <v>4.1890249396172476E-5</v>
      </c>
      <c r="E291" s="8">
        <f t="shared" si="25"/>
        <v>9.5306687454142676</v>
      </c>
      <c r="F291" s="1">
        <v>288</v>
      </c>
      <c r="H291" s="8">
        <f t="shared" si="26"/>
        <v>0.64722677166641118</v>
      </c>
      <c r="J291" s="8">
        <f t="shared" si="27"/>
        <v>2.3030786764062975E-5</v>
      </c>
      <c r="K291" s="8">
        <f t="shared" si="28"/>
        <v>0.54978872401192491</v>
      </c>
    </row>
    <row r="292" spans="1:11" ht="16" customHeight="1" x14ac:dyDescent="0.35">
      <c r="A292" s="6">
        <v>38968</v>
      </c>
      <c r="B292" s="17">
        <v>1298.92</v>
      </c>
      <c r="C292" s="8">
        <f t="shared" si="24"/>
        <v>3.7866493562696796E-3</v>
      </c>
      <c r="D292" s="8">
        <f t="shared" si="29"/>
        <v>4.1388386551426119E-5</v>
      </c>
      <c r="E292" s="8">
        <f t="shared" si="25"/>
        <v>9.7460673180372854</v>
      </c>
      <c r="F292" s="1">
        <v>289</v>
      </c>
      <c r="H292" s="8">
        <f t="shared" si="26"/>
        <v>0.64333806471734689</v>
      </c>
      <c r="J292" s="8">
        <f t="shared" si="27"/>
        <v>1.4338713347337579E-5</v>
      </c>
      <c r="K292" s="8">
        <f t="shared" si="28"/>
        <v>0.34644291652977011</v>
      </c>
    </row>
    <row r="293" spans="1:11" ht="16" customHeight="1" x14ac:dyDescent="0.35">
      <c r="A293" s="6">
        <v>38971</v>
      </c>
      <c r="B293" s="17">
        <v>1299.54</v>
      </c>
      <c r="C293" s="8">
        <f t="shared" si="24"/>
        <v>4.7731961937601302E-4</v>
      </c>
      <c r="D293" s="8">
        <f t="shared" si="29"/>
        <v>4.0197813411150455E-5</v>
      </c>
      <c r="E293" s="8">
        <f t="shared" si="25"/>
        <v>10.116030135376192</v>
      </c>
      <c r="F293" s="1">
        <v>290</v>
      </c>
      <c r="H293" s="8">
        <f t="shared" si="26"/>
        <v>0.63401745568359913</v>
      </c>
      <c r="J293" s="8">
        <f t="shared" si="27"/>
        <v>2.2783401904126193E-7</v>
      </c>
      <c r="K293" s="8">
        <f t="shared" si="28"/>
        <v>5.667821199897981E-3</v>
      </c>
    </row>
    <row r="294" spans="1:11" ht="16" customHeight="1" x14ac:dyDescent="0.35">
      <c r="A294" s="6">
        <v>38972</v>
      </c>
      <c r="B294" s="17">
        <v>1313</v>
      </c>
      <c r="C294" s="8">
        <f t="shared" si="24"/>
        <v>1.0357511119319172E-2</v>
      </c>
      <c r="D294" s="8">
        <f t="shared" si="29"/>
        <v>3.7922960698809506E-5</v>
      </c>
      <c r="E294" s="8">
        <f t="shared" si="25"/>
        <v>7.351112528703732</v>
      </c>
      <c r="F294" s="1">
        <v>291</v>
      </c>
      <c r="H294" s="8">
        <f t="shared" si="26"/>
        <v>0.61581621202116388</v>
      </c>
      <c r="J294" s="8">
        <f t="shared" si="27"/>
        <v>1.072780365868203E-4</v>
      </c>
      <c r="K294" s="8">
        <f t="shared" si="28"/>
        <v>2.8288412774213594</v>
      </c>
    </row>
    <row r="295" spans="1:11" ht="16" customHeight="1" x14ac:dyDescent="0.35">
      <c r="A295" s="6">
        <v>38973</v>
      </c>
      <c r="B295" s="17">
        <v>1318.07</v>
      </c>
      <c r="C295" s="8">
        <f t="shared" si="24"/>
        <v>3.8613861386138128E-3</v>
      </c>
      <c r="D295" s="8">
        <f t="shared" si="29"/>
        <v>4.4890279593677284E-5</v>
      </c>
      <c r="E295" s="8">
        <f t="shared" si="25"/>
        <v>9.679139353749914</v>
      </c>
      <c r="F295" s="1">
        <v>292</v>
      </c>
      <c r="H295" s="8">
        <f t="shared" si="26"/>
        <v>0.67000208651673077</v>
      </c>
      <c r="J295" s="8">
        <f t="shared" si="27"/>
        <v>1.4910302911478891E-5</v>
      </c>
      <c r="K295" s="8">
        <f t="shared" si="28"/>
        <v>0.33214992302206514</v>
      </c>
    </row>
    <row r="296" spans="1:11" ht="16" customHeight="1" x14ac:dyDescent="0.35">
      <c r="A296" s="6">
        <v>38974</v>
      </c>
      <c r="B296" s="17">
        <v>1316.28</v>
      </c>
      <c r="C296" s="8">
        <f t="shared" si="24"/>
        <v>-1.3580462342667413E-3</v>
      </c>
      <c r="D296" s="8">
        <f t="shared" si="29"/>
        <v>4.3433160913915624E-5</v>
      </c>
      <c r="E296" s="8">
        <f t="shared" si="25"/>
        <v>10.001824625524424</v>
      </c>
      <c r="F296" s="1">
        <v>293</v>
      </c>
      <c r="H296" s="8">
        <f t="shared" si="26"/>
        <v>0.65903839731775582</v>
      </c>
      <c r="J296" s="8">
        <f t="shared" si="27"/>
        <v>1.8442895744060769E-6</v>
      </c>
      <c r="K296" s="8">
        <f t="shared" si="28"/>
        <v>4.2462706733720171E-2</v>
      </c>
    </row>
    <row r="297" spans="1:11" ht="16" customHeight="1" x14ac:dyDescent="0.35">
      <c r="A297" s="6">
        <v>38975</v>
      </c>
      <c r="B297" s="17">
        <v>1319.66</v>
      </c>
      <c r="C297" s="8">
        <f t="shared" si="24"/>
        <v>2.5678427082384517E-3</v>
      </c>
      <c r="D297" s="8">
        <f t="shared" si="29"/>
        <v>4.1003936135414514E-5</v>
      </c>
      <c r="E297" s="8">
        <f t="shared" si="25"/>
        <v>9.9410331460556929</v>
      </c>
      <c r="F297" s="1">
        <v>294</v>
      </c>
      <c r="H297" s="8">
        <f t="shared" si="26"/>
        <v>0.640343159059379</v>
      </c>
      <c r="J297" s="8">
        <f t="shared" si="27"/>
        <v>6.5938161742533864E-6</v>
      </c>
      <c r="K297" s="8">
        <f t="shared" si="28"/>
        <v>0.16080934650950257</v>
      </c>
    </row>
    <row r="298" spans="1:11" ht="16" customHeight="1" x14ac:dyDescent="0.35">
      <c r="A298" s="6">
        <v>38978</v>
      </c>
      <c r="B298" s="17">
        <v>1321.18</v>
      </c>
      <c r="C298" s="8">
        <f t="shared" si="24"/>
        <v>1.151811830319917E-3</v>
      </c>
      <c r="D298" s="8">
        <f t="shared" si="29"/>
        <v>3.9194062948216014E-5</v>
      </c>
      <c r="E298" s="8">
        <f t="shared" si="25"/>
        <v>10.113136516451362</v>
      </c>
      <c r="F298" s="1">
        <v>295</v>
      </c>
      <c r="H298" s="8">
        <f t="shared" si="26"/>
        <v>0.62605161886394012</v>
      </c>
      <c r="J298" s="8">
        <f t="shared" si="27"/>
        <v>1.3266704924649172E-6</v>
      </c>
      <c r="K298" s="8">
        <f t="shared" si="28"/>
        <v>3.3848761589675994E-2</v>
      </c>
    </row>
    <row r="299" spans="1:11" ht="16" customHeight="1" x14ac:dyDescent="0.35">
      <c r="A299" s="6">
        <v>38979</v>
      </c>
      <c r="B299" s="17">
        <v>1317.64</v>
      </c>
      <c r="C299" s="8">
        <f t="shared" si="24"/>
        <v>-2.6794229400989747E-3</v>
      </c>
      <c r="D299" s="8">
        <f t="shared" si="29"/>
        <v>3.7102210995637315E-5</v>
      </c>
      <c r="E299" s="8">
        <f t="shared" si="25"/>
        <v>10.008333200418967</v>
      </c>
      <c r="F299" s="1">
        <v>296</v>
      </c>
      <c r="H299" s="8">
        <f t="shared" si="26"/>
        <v>0.60911584280526898</v>
      </c>
      <c r="J299" s="8">
        <f t="shared" si="27"/>
        <v>7.1793072919286339E-6</v>
      </c>
      <c r="K299" s="8">
        <f t="shared" si="28"/>
        <v>0.19350079413792393</v>
      </c>
    </row>
    <row r="300" spans="1:11" ht="16" customHeight="1" x14ac:dyDescent="0.35">
      <c r="A300" s="6">
        <v>38980</v>
      </c>
      <c r="B300" s="17">
        <v>1325.18</v>
      </c>
      <c r="C300" s="8">
        <f t="shared" si="24"/>
        <v>5.7223520840289938E-3</v>
      </c>
      <c r="D300" s="8">
        <f t="shared" si="29"/>
        <v>3.5692512266639281E-5</v>
      </c>
      <c r="E300" s="8">
        <f t="shared" si="25"/>
        <v>9.3231415411170708</v>
      </c>
      <c r="F300" s="1">
        <v>297</v>
      </c>
      <c r="H300" s="8">
        <f t="shared" si="26"/>
        <v>0.59743210716063189</v>
      </c>
      <c r="J300" s="8">
        <f t="shared" si="27"/>
        <v>3.2745313373590971E-5</v>
      </c>
      <c r="K300" s="8">
        <f t="shared" si="28"/>
        <v>0.91742809049048168</v>
      </c>
    </row>
    <row r="301" spans="1:11" ht="16" customHeight="1" x14ac:dyDescent="0.35">
      <c r="A301" s="6">
        <v>38981</v>
      </c>
      <c r="B301" s="17">
        <v>1318.03</v>
      </c>
      <c r="C301" s="8">
        <f t="shared" si="24"/>
        <v>-5.3954934424003459E-3</v>
      </c>
      <c r="D301" s="8">
        <f t="shared" si="29"/>
        <v>3.6567938782536338E-5</v>
      </c>
      <c r="E301" s="8">
        <f t="shared" si="25"/>
        <v>9.4202492625034733</v>
      </c>
      <c r="F301" s="1">
        <v>298</v>
      </c>
      <c r="H301" s="8">
        <f t="shared" si="26"/>
        <v>0.60471430264659976</v>
      </c>
      <c r="J301" s="8">
        <f t="shared" si="27"/>
        <v>2.9111349486985134E-5</v>
      </c>
      <c r="K301" s="8">
        <f t="shared" si="28"/>
        <v>0.7960894285047253</v>
      </c>
    </row>
    <row r="302" spans="1:11" ht="16" customHeight="1" x14ac:dyDescent="0.35">
      <c r="A302" s="6">
        <v>38982</v>
      </c>
      <c r="B302" s="17">
        <v>1314.78</v>
      </c>
      <c r="C302" s="8">
        <f t="shared" si="24"/>
        <v>-2.4658012336593251E-3</v>
      </c>
      <c r="D302" s="8">
        <f t="shared" si="29"/>
        <v>3.7057872979947033E-5</v>
      </c>
      <c r="E302" s="8">
        <f t="shared" si="25"/>
        <v>10.038957290474672</v>
      </c>
      <c r="F302" s="1">
        <v>299</v>
      </c>
      <c r="H302" s="8">
        <f t="shared" si="26"/>
        <v>0.60875178012016551</v>
      </c>
      <c r="J302" s="8">
        <f t="shared" si="27"/>
        <v>6.0801757239158492E-6</v>
      </c>
      <c r="K302" s="8">
        <f t="shared" si="28"/>
        <v>0.16407244223666018</v>
      </c>
    </row>
    <row r="303" spans="1:11" ht="16" customHeight="1" x14ac:dyDescent="0.35">
      <c r="A303" s="6">
        <v>38985</v>
      </c>
      <c r="B303" s="17">
        <v>1326.37</v>
      </c>
      <c r="C303" s="8">
        <f t="shared" si="24"/>
        <v>8.8151629930482041E-3</v>
      </c>
      <c r="D303" s="8">
        <f t="shared" si="29"/>
        <v>3.5559366223827051E-5</v>
      </c>
      <c r="E303" s="8">
        <f t="shared" si="25"/>
        <v>8.0590290295099134</v>
      </c>
      <c r="F303" s="1">
        <v>300</v>
      </c>
      <c r="H303" s="8">
        <f t="shared" si="26"/>
        <v>0.59631674656869271</v>
      </c>
      <c r="J303" s="8">
        <f t="shared" si="27"/>
        <v>7.7707098594006569E-5</v>
      </c>
      <c r="K303" s="8">
        <f t="shared" si="28"/>
        <v>2.1852779406945064</v>
      </c>
    </row>
    <row r="304" spans="1:11" ht="16" customHeight="1" x14ac:dyDescent="0.35">
      <c r="A304" s="6">
        <v>38986</v>
      </c>
      <c r="B304" s="17">
        <v>1336.35</v>
      </c>
      <c r="C304" s="8">
        <f t="shared" si="24"/>
        <v>7.5242956339483091E-3</v>
      </c>
      <c r="D304" s="8">
        <f t="shared" si="29"/>
        <v>4.0242644186155921E-5</v>
      </c>
      <c r="E304" s="8">
        <f t="shared" si="25"/>
        <v>8.7137417524677403</v>
      </c>
      <c r="F304" s="1">
        <v>301</v>
      </c>
      <c r="H304" s="8">
        <f t="shared" si="26"/>
        <v>0.634370902439227</v>
      </c>
      <c r="J304" s="8">
        <f t="shared" si="27"/>
        <v>5.6615024787053587E-5</v>
      </c>
      <c r="K304" s="8">
        <f t="shared" si="28"/>
        <v>1.4068415714723341</v>
      </c>
    </row>
    <row r="305" spans="1:11" ht="16" customHeight="1" x14ac:dyDescent="0.35">
      <c r="A305" s="6">
        <v>38987</v>
      </c>
      <c r="B305" s="17">
        <v>1336.59</v>
      </c>
      <c r="C305" s="8">
        <f t="shared" si="24"/>
        <v>1.7959366932316316E-4</v>
      </c>
      <c r="D305" s="8">
        <f t="shared" si="29"/>
        <v>4.272422943551813E-5</v>
      </c>
      <c r="E305" s="8">
        <f t="shared" si="25"/>
        <v>10.059989432617295</v>
      </c>
      <c r="F305" s="1">
        <v>302</v>
      </c>
      <c r="H305" s="8">
        <f t="shared" si="26"/>
        <v>0.6536377393902385</v>
      </c>
      <c r="J305" s="8">
        <f t="shared" si="27"/>
        <v>3.2253886060957675E-8</v>
      </c>
      <c r="K305" s="8">
        <f t="shared" si="28"/>
        <v>7.5493195517164558E-4</v>
      </c>
    </row>
    <row r="306" spans="1:11" ht="16" customHeight="1" x14ac:dyDescent="0.35">
      <c r="A306" s="6">
        <v>38988</v>
      </c>
      <c r="B306" s="17">
        <v>1338.88</v>
      </c>
      <c r="C306" s="8">
        <f t="shared" si="24"/>
        <v>1.7133152275568358E-3</v>
      </c>
      <c r="D306" s="8">
        <f t="shared" si="29"/>
        <v>4.0205753419034563E-5</v>
      </c>
      <c r="E306" s="8">
        <f t="shared" si="25"/>
        <v>10.048489780862967</v>
      </c>
      <c r="F306" s="1">
        <v>303</v>
      </c>
      <c r="H306" s="8">
        <f t="shared" si="26"/>
        <v>0.63408006922654936</v>
      </c>
      <c r="J306" s="8">
        <f t="shared" si="27"/>
        <v>2.935449068978132E-6</v>
      </c>
      <c r="K306" s="8">
        <f t="shared" si="28"/>
        <v>7.3010671840523345E-2</v>
      </c>
    </row>
    <row r="307" spans="1:11" ht="16" customHeight="1" x14ac:dyDescent="0.35">
      <c r="A307" s="6">
        <v>38989</v>
      </c>
      <c r="B307" s="17">
        <v>1335.85</v>
      </c>
      <c r="C307" s="8">
        <f t="shared" si="24"/>
        <v>-2.2630855640536868E-3</v>
      </c>
      <c r="D307" s="8">
        <f t="shared" si="29"/>
        <v>3.8158776354673958E-5</v>
      </c>
      <c r="E307" s="8">
        <f t="shared" si="25"/>
        <v>10.039537783730081</v>
      </c>
      <c r="F307" s="1">
        <v>304</v>
      </c>
      <c r="H307" s="8">
        <f t="shared" si="26"/>
        <v>0.6177279041347733</v>
      </c>
      <c r="J307" s="8">
        <f t="shared" si="27"/>
        <v>5.1215562702281934E-6</v>
      </c>
      <c r="K307" s="8">
        <f t="shared" si="28"/>
        <v>0.13421699434554507</v>
      </c>
    </row>
    <row r="308" spans="1:11" ht="16" customHeight="1" x14ac:dyDescent="0.35">
      <c r="A308" s="6">
        <v>38992</v>
      </c>
      <c r="B308" s="17">
        <v>1331.32</v>
      </c>
      <c r="C308" s="8">
        <f t="shared" si="24"/>
        <v>-3.3910993000710954E-3</v>
      </c>
      <c r="D308" s="8">
        <f t="shared" si="29"/>
        <v>3.6480373073364102E-5</v>
      </c>
      <c r="E308" s="8">
        <f t="shared" si="25"/>
        <v>9.90351037488389</v>
      </c>
      <c r="F308" s="1">
        <v>305</v>
      </c>
      <c r="H308" s="8">
        <f t="shared" si="26"/>
        <v>0.60398984323715332</v>
      </c>
      <c r="J308" s="8">
        <f t="shared" si="27"/>
        <v>1.1499554462942672E-5</v>
      </c>
      <c r="K308" s="8">
        <f t="shared" si="28"/>
        <v>0.31522579113476762</v>
      </c>
    </row>
    <row r="309" spans="1:11" ht="16" customHeight="1" x14ac:dyDescent="0.35">
      <c r="A309" s="6">
        <v>38993</v>
      </c>
      <c r="B309" s="17">
        <v>1334.11</v>
      </c>
      <c r="C309" s="8">
        <f t="shared" si="24"/>
        <v>2.0956644533244926E-3</v>
      </c>
      <c r="D309" s="8">
        <f t="shared" si="29"/>
        <v>3.5491309597003209E-5</v>
      </c>
      <c r="E309" s="8">
        <f t="shared" si="25"/>
        <v>10.122479455493014</v>
      </c>
      <c r="F309" s="1">
        <v>306</v>
      </c>
      <c r="H309" s="8">
        <f t="shared" si="26"/>
        <v>0.59574583168498296</v>
      </c>
      <c r="J309" s="8">
        <f t="shared" si="27"/>
        <v>4.3918095009278443E-6</v>
      </c>
      <c r="K309" s="8">
        <f t="shared" si="28"/>
        <v>0.12374323604273754</v>
      </c>
    </row>
    <row r="310" spans="1:11" ht="16" customHeight="1" x14ac:dyDescent="0.35">
      <c r="A310" s="6">
        <v>38994</v>
      </c>
      <c r="B310" s="17">
        <v>1350.2</v>
      </c>
      <c r="C310" s="8">
        <f t="shared" si="24"/>
        <v>1.2060474773444579E-2</v>
      </c>
      <c r="D310" s="8">
        <f t="shared" si="29"/>
        <v>3.399108895325128E-5</v>
      </c>
      <c r="E310" s="8">
        <f t="shared" si="25"/>
        <v>6.0102008628161476</v>
      </c>
      <c r="F310" s="1">
        <v>307</v>
      </c>
      <c r="H310" s="8">
        <f t="shared" si="26"/>
        <v>0.58301877288172532</v>
      </c>
      <c r="J310" s="8">
        <f t="shared" si="27"/>
        <v>1.4545505176089308E-4</v>
      </c>
      <c r="K310" s="8">
        <f t="shared" si="28"/>
        <v>4.2792112944937051</v>
      </c>
    </row>
    <row r="311" spans="1:11" ht="16" customHeight="1" x14ac:dyDescent="0.35">
      <c r="A311" s="6">
        <v>38995</v>
      </c>
      <c r="B311" s="17">
        <v>1353.22</v>
      </c>
      <c r="C311" s="8">
        <f t="shared" si="24"/>
        <v>2.2367056732335816E-3</v>
      </c>
      <c r="D311" s="8">
        <f t="shared" si="29"/>
        <v>4.4534943034294911E-5</v>
      </c>
      <c r="E311" s="8">
        <f t="shared" si="25"/>
        <v>9.9069010036267287</v>
      </c>
      <c r="F311" s="1">
        <v>308</v>
      </c>
      <c r="H311" s="8">
        <f t="shared" si="26"/>
        <v>0.66734506092646639</v>
      </c>
      <c r="J311" s="8">
        <f t="shared" si="27"/>
        <v>5.0028522686752895E-6</v>
      </c>
      <c r="K311" s="8">
        <f t="shared" si="28"/>
        <v>0.11233543657668442</v>
      </c>
    </row>
    <row r="312" spans="1:11" ht="16" customHeight="1" x14ac:dyDescent="0.35">
      <c r="A312" s="6">
        <v>38996</v>
      </c>
      <c r="B312" s="17">
        <v>1349.59</v>
      </c>
      <c r="C312" s="8">
        <f t="shared" si="24"/>
        <v>-2.6824906519265965E-3</v>
      </c>
      <c r="D312" s="8">
        <f t="shared" si="29"/>
        <v>4.2273334337043517E-5</v>
      </c>
      <c r="E312" s="8">
        <f t="shared" si="25"/>
        <v>9.901134321828426</v>
      </c>
      <c r="F312" s="1">
        <v>309</v>
      </c>
      <c r="H312" s="8">
        <f t="shared" si="26"/>
        <v>0.65017947012377686</v>
      </c>
      <c r="J312" s="8">
        <f t="shared" si="27"/>
        <v>7.1957560976735768E-6</v>
      </c>
      <c r="K312" s="8">
        <f t="shared" si="28"/>
        <v>0.17021974278873098</v>
      </c>
    </row>
    <row r="313" spans="1:11" ht="16" customHeight="1" x14ac:dyDescent="0.35">
      <c r="A313" s="6">
        <v>38999</v>
      </c>
      <c r="B313" s="17">
        <v>1350.66</v>
      </c>
      <c r="C313" s="8">
        <f t="shared" si="24"/>
        <v>7.9283337902634411E-4</v>
      </c>
      <c r="D313" s="8">
        <f t="shared" si="29"/>
        <v>4.0400167481439998E-5</v>
      </c>
      <c r="E313" s="8">
        <f t="shared" si="25"/>
        <v>10.101117663042876</v>
      </c>
      <c r="F313" s="1">
        <v>310</v>
      </c>
      <c r="H313" s="8">
        <f t="shared" si="26"/>
        <v>0.63561126076746</v>
      </c>
      <c r="J313" s="8">
        <f t="shared" si="27"/>
        <v>6.2858476689833065E-7</v>
      </c>
      <c r="K313" s="8">
        <f t="shared" si="28"/>
        <v>1.5558964382687401E-2</v>
      </c>
    </row>
    <row r="314" spans="1:11" ht="16" customHeight="1" x14ac:dyDescent="0.35">
      <c r="A314" s="6">
        <v>39000</v>
      </c>
      <c r="B314" s="17">
        <v>1353.42</v>
      </c>
      <c r="C314" s="8">
        <f t="shared" si="24"/>
        <v>2.0434454266802828E-3</v>
      </c>
      <c r="D314" s="8">
        <f t="shared" si="29"/>
        <v>3.8140957437382053E-5</v>
      </c>
      <c r="E314" s="8">
        <f t="shared" si="25"/>
        <v>10.064741928504866</v>
      </c>
      <c r="F314" s="1">
        <v>311</v>
      </c>
      <c r="H314" s="8">
        <f t="shared" si="26"/>
        <v>0.61758365779367941</v>
      </c>
      <c r="J314" s="8">
        <f t="shared" si="27"/>
        <v>4.1756692118205631E-6</v>
      </c>
      <c r="K314" s="8">
        <f t="shared" si="28"/>
        <v>0.10947992636723845</v>
      </c>
    </row>
    <row r="315" spans="1:11" ht="16" customHeight="1" x14ac:dyDescent="0.35">
      <c r="A315" s="6">
        <v>39001</v>
      </c>
      <c r="B315" s="17">
        <v>1349.95</v>
      </c>
      <c r="C315" s="8">
        <f t="shared" si="24"/>
        <v>-2.5638752198135295E-3</v>
      </c>
      <c r="D315" s="8">
        <f t="shared" si="29"/>
        <v>3.6384299813203888E-5</v>
      </c>
      <c r="E315" s="8">
        <f t="shared" si="25"/>
        <v>10.040705819566215</v>
      </c>
      <c r="F315" s="1">
        <v>312</v>
      </c>
      <c r="H315" s="8">
        <f t="shared" si="26"/>
        <v>0.60319399709549404</v>
      </c>
      <c r="J315" s="8">
        <f t="shared" si="27"/>
        <v>6.5734561427738741E-6</v>
      </c>
      <c r="K315" s="8">
        <f t="shared" si="28"/>
        <v>0.1806673806153159</v>
      </c>
    </row>
    <row r="316" spans="1:11" ht="16" customHeight="1" x14ac:dyDescent="0.35">
      <c r="A316" s="6">
        <v>39002</v>
      </c>
      <c r="B316" s="17">
        <v>1362.83</v>
      </c>
      <c r="C316" s="8">
        <f t="shared" si="24"/>
        <v>9.5410941145967487E-3</v>
      </c>
      <c r="D316" s="8">
        <f t="shared" si="29"/>
        <v>3.4987988764175024E-5</v>
      </c>
      <c r="E316" s="8">
        <f t="shared" si="25"/>
        <v>7.6586849339177832</v>
      </c>
      <c r="F316" s="1">
        <v>313</v>
      </c>
      <c r="H316" s="8">
        <f t="shared" si="26"/>
        <v>0.59150645612854491</v>
      </c>
      <c r="J316" s="8">
        <f t="shared" si="27"/>
        <v>9.1032476903592712E-5</v>
      </c>
      <c r="K316" s="8">
        <f t="shared" si="28"/>
        <v>2.6018207996226086</v>
      </c>
    </row>
    <row r="317" spans="1:11" ht="16" customHeight="1" x14ac:dyDescent="0.35">
      <c r="A317" s="6">
        <v>39003</v>
      </c>
      <c r="B317" s="17">
        <v>1365.62</v>
      </c>
      <c r="C317" s="8">
        <f t="shared" si="24"/>
        <v>2.0472105838585616E-3</v>
      </c>
      <c r="D317" s="8">
        <f t="shared" si="29"/>
        <v>4.0847620760408297E-5</v>
      </c>
      <c r="E317" s="8">
        <f t="shared" si="25"/>
        <v>10.003059404176126</v>
      </c>
      <c r="F317" s="1">
        <v>314</v>
      </c>
      <c r="H317" s="8">
        <f t="shared" si="26"/>
        <v>0.63912143416105438</v>
      </c>
      <c r="J317" s="8">
        <f t="shared" si="27"/>
        <v>4.191071174662513E-6</v>
      </c>
      <c r="K317" s="8">
        <f t="shared" si="28"/>
        <v>0.10260257749760357</v>
      </c>
    </row>
    <row r="318" spans="1:11" ht="16" customHeight="1" x14ac:dyDescent="0.35">
      <c r="A318" s="6">
        <v>39006</v>
      </c>
      <c r="B318" s="17">
        <v>1369.06</v>
      </c>
      <c r="C318" s="8">
        <f t="shared" si="24"/>
        <v>2.5190023579034103E-3</v>
      </c>
      <c r="D318" s="8">
        <f t="shared" si="29"/>
        <v>3.884894863372785E-5</v>
      </c>
      <c r="E318" s="8">
        <f t="shared" si="25"/>
        <v>9.9924950622834547</v>
      </c>
      <c r="F318" s="1">
        <v>315</v>
      </c>
      <c r="H318" s="8">
        <f t="shared" si="26"/>
        <v>0.62328924773116257</v>
      </c>
      <c r="J318" s="8">
        <f t="shared" si="27"/>
        <v>6.3453728791229407E-6</v>
      </c>
      <c r="K318" s="8">
        <f t="shared" si="28"/>
        <v>0.16333448142825724</v>
      </c>
    </row>
    <row r="319" spans="1:11" ht="16" customHeight="1" x14ac:dyDescent="0.35">
      <c r="A319" s="6">
        <v>39007</v>
      </c>
      <c r="B319" s="17">
        <v>1364.05</v>
      </c>
      <c r="C319" s="8">
        <f t="shared" si="24"/>
        <v>-3.6594451667567463E-3</v>
      </c>
      <c r="D319" s="8">
        <f t="shared" si="29"/>
        <v>3.7211822762607122E-5</v>
      </c>
      <c r="E319" s="8">
        <f t="shared" si="25"/>
        <v>9.8390107989168847</v>
      </c>
      <c r="F319" s="1">
        <v>316</v>
      </c>
      <c r="H319" s="8">
        <f t="shared" si="26"/>
        <v>0.61001494049414173</v>
      </c>
      <c r="J319" s="8">
        <f t="shared" si="27"/>
        <v>1.339153892849931E-5</v>
      </c>
      <c r="K319" s="8">
        <f t="shared" si="28"/>
        <v>0.35987323206204253</v>
      </c>
    </row>
    <row r="320" spans="1:11" ht="16" customHeight="1" x14ac:dyDescent="0.35">
      <c r="A320" s="6">
        <v>39008</v>
      </c>
      <c r="B320" s="17">
        <v>1365.8</v>
      </c>
      <c r="C320" s="8">
        <f t="shared" si="24"/>
        <v>1.2829441736006745E-3</v>
      </c>
      <c r="D320" s="8">
        <f t="shared" si="29"/>
        <v>3.6316735901774328E-5</v>
      </c>
      <c r="E320" s="8">
        <f t="shared" si="25"/>
        <v>10.177909916042674</v>
      </c>
      <c r="F320" s="1">
        <v>317</v>
      </c>
      <c r="H320" s="8">
        <f t="shared" si="26"/>
        <v>0.60263368559826069</v>
      </c>
      <c r="J320" s="8">
        <f t="shared" si="27"/>
        <v>1.6459457525759175E-6</v>
      </c>
      <c r="K320" s="8">
        <f t="shared" si="28"/>
        <v>4.5321962772967753E-2</v>
      </c>
    </row>
    <row r="321" spans="1:11" ht="16" customHeight="1" x14ac:dyDescent="0.35">
      <c r="A321" s="6">
        <v>39009</v>
      </c>
      <c r="B321" s="17">
        <v>1366.96</v>
      </c>
      <c r="C321" s="8">
        <f t="shared" si="24"/>
        <v>8.4931908039250392E-4</v>
      </c>
      <c r="D321" s="8">
        <f t="shared" si="29"/>
        <v>3.4510495225963238E-5</v>
      </c>
      <c r="E321" s="8">
        <f t="shared" si="25"/>
        <v>10.25334493950256</v>
      </c>
      <c r="F321" s="1">
        <v>318</v>
      </c>
      <c r="H321" s="8">
        <f t="shared" si="26"/>
        <v>0.58745634072638309</v>
      </c>
      <c r="J321" s="8">
        <f t="shared" si="27"/>
        <v>7.2134290031876853E-7</v>
      </c>
      <c r="K321" s="8">
        <f t="shared" si="28"/>
        <v>2.0902131238501657E-2</v>
      </c>
    </row>
    <row r="322" spans="1:11" ht="16" customHeight="1" x14ac:dyDescent="0.35">
      <c r="A322" s="6">
        <v>39010</v>
      </c>
      <c r="B322" s="17">
        <v>1368.6</v>
      </c>
      <c r="C322" s="8">
        <f t="shared" si="24"/>
        <v>1.1997424942938144E-3</v>
      </c>
      <c r="D322" s="8">
        <f t="shared" si="29"/>
        <v>3.278856683548387E-5</v>
      </c>
      <c r="E322" s="8">
        <f t="shared" si="25"/>
        <v>10.281531774331727</v>
      </c>
      <c r="F322" s="1">
        <v>319</v>
      </c>
      <c r="H322" s="8">
        <f t="shared" si="26"/>
        <v>0.57261301797535014</v>
      </c>
      <c r="J322" s="8">
        <f t="shared" si="27"/>
        <v>1.4393820526143433E-6</v>
      </c>
      <c r="K322" s="8">
        <f t="shared" si="28"/>
        <v>4.3898901096727422E-2</v>
      </c>
    </row>
    <row r="323" spans="1:11" ht="16" customHeight="1" x14ac:dyDescent="0.35">
      <c r="A323" s="6">
        <v>39013</v>
      </c>
      <c r="B323" s="17">
        <v>1377.02</v>
      </c>
      <c r="C323" s="8">
        <f t="shared" si="24"/>
        <v>6.1522723951483805E-3</v>
      </c>
      <c r="D323" s="8">
        <f t="shared" si="29"/>
        <v>3.128205095105993E-5</v>
      </c>
      <c r="E323" s="8">
        <f t="shared" si="25"/>
        <v>9.1624924827186138</v>
      </c>
      <c r="F323" s="1">
        <v>320</v>
      </c>
      <c r="H323" s="8">
        <f t="shared" si="26"/>
        <v>0.55930359332888191</v>
      </c>
      <c r="J323" s="8">
        <f t="shared" si="27"/>
        <v>3.7850455624104788E-5</v>
      </c>
      <c r="K323" s="8">
        <f t="shared" si="28"/>
        <v>1.2099735942288752</v>
      </c>
    </row>
    <row r="324" spans="1:11" ht="16" customHeight="1" x14ac:dyDescent="0.35">
      <c r="A324" s="6">
        <v>39014</v>
      </c>
      <c r="B324" s="17">
        <v>1377.38</v>
      </c>
      <c r="C324" s="8">
        <f t="shared" ref="C324:C387" si="30">(B324-B323)/B323</f>
        <v>2.6143411134197568E-4</v>
      </c>
      <c r="D324" s="8">
        <f t="shared" si="29"/>
        <v>3.2984954531946839E-5</v>
      </c>
      <c r="E324" s="8">
        <f t="shared" si="25"/>
        <v>10.317386933732594</v>
      </c>
      <c r="F324" s="1">
        <v>321</v>
      </c>
      <c r="H324" s="8">
        <f t="shared" si="26"/>
        <v>0.57432529573358371</v>
      </c>
      <c r="J324" s="8">
        <f t="shared" si="27"/>
        <v>6.8347794573168539E-8</v>
      </c>
      <c r="K324" s="8">
        <f t="shared" si="28"/>
        <v>2.0720900041554342E-3</v>
      </c>
    </row>
    <row r="325" spans="1:11" ht="16" customHeight="1" x14ac:dyDescent="0.35">
      <c r="A325" s="6">
        <v>39015</v>
      </c>
      <c r="B325" s="17">
        <v>1382.22</v>
      </c>
      <c r="C325" s="8">
        <f t="shared" si="30"/>
        <v>3.5139177278600804E-3</v>
      </c>
      <c r="D325" s="8">
        <f t="shared" si="29"/>
        <v>3.1345035358610441E-5</v>
      </c>
      <c r="E325" s="8">
        <f t="shared" ref="E325:E388" si="31">-LN(D325)-C325*C325/D325</f>
        <v>9.976528875768528</v>
      </c>
      <c r="F325" s="1">
        <v>322</v>
      </c>
      <c r="H325" s="8">
        <f t="shared" ref="H325:H388" si="32">SQRT(D325)*100</f>
        <v>0.55986637118700422</v>
      </c>
      <c r="J325" s="8">
        <f t="shared" ref="J325:J388" si="33">C325*C325</f>
        <v>1.2347617798169351E-5</v>
      </c>
      <c r="K325" s="8">
        <f t="shared" ref="K325:K388" si="34">J325/D325</f>
        <v>0.39392578942417678</v>
      </c>
    </row>
    <row r="326" spans="1:11" ht="16" customHeight="1" x14ac:dyDescent="0.35">
      <c r="A326" s="6">
        <v>39016</v>
      </c>
      <c r="B326" s="17">
        <v>1389.08</v>
      </c>
      <c r="C326" s="8">
        <f t="shared" si="30"/>
        <v>4.9630304871872057E-3</v>
      </c>
      <c r="D326" s="8">
        <f t="shared" si="29"/>
        <v>3.0889209191255506E-5</v>
      </c>
      <c r="E326" s="8">
        <f t="shared" si="31"/>
        <v>9.5876837032011188</v>
      </c>
      <c r="F326" s="1">
        <v>323</v>
      </c>
      <c r="H326" s="8">
        <f t="shared" si="32"/>
        <v>0.55578061491253461</v>
      </c>
      <c r="J326" s="8">
        <f t="shared" si="33"/>
        <v>2.4631671616749674E-5</v>
      </c>
      <c r="K326" s="8">
        <f t="shared" si="34"/>
        <v>0.79741994896142265</v>
      </c>
    </row>
    <row r="327" spans="1:11" ht="16" customHeight="1" x14ac:dyDescent="0.35">
      <c r="A327" s="6">
        <v>39017</v>
      </c>
      <c r="B327" s="17">
        <v>1377.34</v>
      </c>
      <c r="C327" s="8">
        <f t="shared" si="30"/>
        <v>-8.4516370547412754E-3</v>
      </c>
      <c r="D327" s="8">
        <f t="shared" ref="D327:D390" si="35">C$1283+C$1284*D326+C$1285*C326*C326</f>
        <v>3.1511436163599958E-5</v>
      </c>
      <c r="E327" s="8">
        <f t="shared" si="31"/>
        <v>8.0983585841617671</v>
      </c>
      <c r="F327" s="1">
        <v>324</v>
      </c>
      <c r="H327" s="8">
        <f t="shared" si="32"/>
        <v>0.5613504802135646</v>
      </c>
      <c r="J327" s="8">
        <f t="shared" si="33"/>
        <v>7.1430168905075783E-5</v>
      </c>
      <c r="K327" s="8">
        <f t="shared" si="34"/>
        <v>2.2668014410459478</v>
      </c>
    </row>
    <row r="328" spans="1:11" ht="16" customHeight="1" x14ac:dyDescent="0.35">
      <c r="A328" s="6">
        <v>39020</v>
      </c>
      <c r="B328" s="17">
        <v>1377.93</v>
      </c>
      <c r="C328" s="8">
        <f t="shared" si="30"/>
        <v>4.2836191499567687E-4</v>
      </c>
      <c r="D328" s="8">
        <f t="shared" si="35"/>
        <v>3.6028674264626061E-5</v>
      </c>
      <c r="E328" s="8">
        <f t="shared" si="31"/>
        <v>10.226102432193446</v>
      </c>
      <c r="F328" s="1">
        <v>325</v>
      </c>
      <c r="H328" s="8">
        <f t="shared" si="32"/>
        <v>0.6002389046423604</v>
      </c>
      <c r="J328" s="8">
        <f t="shared" si="33"/>
        <v>1.8349393021876349E-7</v>
      </c>
      <c r="K328" s="8">
        <f t="shared" si="34"/>
        <v>5.0929970076340793E-3</v>
      </c>
    </row>
    <row r="329" spans="1:11" ht="16" customHeight="1" x14ac:dyDescent="0.35">
      <c r="A329" s="6">
        <v>39021</v>
      </c>
      <c r="B329" s="17">
        <v>1377.94</v>
      </c>
      <c r="C329" s="8">
        <f t="shared" si="30"/>
        <v>7.2572627056460808E-6</v>
      </c>
      <c r="D329" s="8">
        <f t="shared" si="35"/>
        <v>3.4124861854399839E-5</v>
      </c>
      <c r="E329" s="8">
        <f t="shared" si="31"/>
        <v>10.285482809303241</v>
      </c>
      <c r="F329" s="1">
        <v>326</v>
      </c>
      <c r="H329" s="8">
        <f t="shared" si="32"/>
        <v>0.58416488985901771</v>
      </c>
      <c r="J329" s="8">
        <f t="shared" si="33"/>
        <v>5.2667861978761476E-11</v>
      </c>
      <c r="K329" s="8">
        <f t="shared" si="34"/>
        <v>1.5433868187797755E-6</v>
      </c>
    </row>
    <row r="330" spans="1:11" ht="16" customHeight="1" x14ac:dyDescent="0.35">
      <c r="A330" s="6">
        <v>39022</v>
      </c>
      <c r="B330" s="17">
        <v>1367.81</v>
      </c>
      <c r="C330" s="8">
        <f t="shared" si="30"/>
        <v>-7.3515537686692518E-3</v>
      </c>
      <c r="D330" s="8">
        <f t="shared" si="35"/>
        <v>3.2376705212511925E-5</v>
      </c>
      <c r="E330" s="8">
        <f t="shared" si="31"/>
        <v>8.668805071845231</v>
      </c>
      <c r="F330" s="1">
        <v>327</v>
      </c>
      <c r="H330" s="8">
        <f t="shared" si="32"/>
        <v>0.56900531818702649</v>
      </c>
      <c r="J330" s="8">
        <f t="shared" si="33"/>
        <v>5.4045342813635079E-5</v>
      </c>
      <c r="K330" s="8">
        <f t="shared" si="34"/>
        <v>1.6692662968296523</v>
      </c>
    </row>
    <row r="331" spans="1:11" ht="16" customHeight="1" x14ac:dyDescent="0.35">
      <c r="A331" s="6">
        <v>39023</v>
      </c>
      <c r="B331" s="17">
        <v>1367.34</v>
      </c>
      <c r="C331" s="8">
        <f t="shared" si="30"/>
        <v>-3.4361497576419775E-4</v>
      </c>
      <c r="D331" s="8">
        <f t="shared" si="35"/>
        <v>3.5348452572079707E-5</v>
      </c>
      <c r="E331" s="8">
        <f t="shared" si="31"/>
        <v>10.246915731151727</v>
      </c>
      <c r="F331" s="1">
        <v>328</v>
      </c>
      <c r="H331" s="8">
        <f t="shared" si="32"/>
        <v>0.59454564645685282</v>
      </c>
      <c r="J331" s="8">
        <f t="shared" si="33"/>
        <v>1.180712515694302E-7</v>
      </c>
      <c r="K331" s="8">
        <f t="shared" si="34"/>
        <v>3.3402099095757825E-3</v>
      </c>
    </row>
    <row r="332" spans="1:11" ht="16" customHeight="1" x14ac:dyDescent="0.35">
      <c r="A332" s="6">
        <v>39024</v>
      </c>
      <c r="B332" s="17">
        <v>1364.3</v>
      </c>
      <c r="C332" s="8">
        <f t="shared" si="30"/>
        <v>-2.2232948644813752E-3</v>
      </c>
      <c r="D332" s="8">
        <f t="shared" si="35"/>
        <v>3.3500265231258134E-5</v>
      </c>
      <c r="E332" s="8">
        <f t="shared" si="31"/>
        <v>10.156404935576113</v>
      </c>
      <c r="F332" s="1">
        <v>329</v>
      </c>
      <c r="H332" s="8">
        <f t="shared" si="32"/>
        <v>0.57879413638406996</v>
      </c>
      <c r="J332" s="8">
        <f t="shared" si="33"/>
        <v>4.9430400544292566E-6</v>
      </c>
      <c r="K332" s="8">
        <f t="shared" si="34"/>
        <v>0.14755226623749379</v>
      </c>
    </row>
    <row r="333" spans="1:11" ht="16" customHeight="1" x14ac:dyDescent="0.35">
      <c r="A333" s="6">
        <v>39027</v>
      </c>
      <c r="B333" s="17">
        <v>1379.78</v>
      </c>
      <c r="C333" s="8">
        <f t="shared" si="30"/>
        <v>1.1346478047350303E-2</v>
      </c>
      <c r="D333" s="8">
        <f t="shared" si="35"/>
        <v>3.2225566450263794E-5</v>
      </c>
      <c r="E333" s="8">
        <f t="shared" si="31"/>
        <v>6.3477061773185079</v>
      </c>
      <c r="F333" s="1">
        <v>330</v>
      </c>
      <c r="H333" s="8">
        <f t="shared" si="32"/>
        <v>0.56767566840814832</v>
      </c>
      <c r="J333" s="8">
        <f t="shared" si="33"/>
        <v>1.2874256407900233E-4</v>
      </c>
      <c r="K333" s="8">
        <f t="shared" si="34"/>
        <v>3.9950442539994038</v>
      </c>
    </row>
    <row r="334" spans="1:11" ht="16" customHeight="1" x14ac:dyDescent="0.35">
      <c r="A334" s="6">
        <v>39028</v>
      </c>
      <c r="B334" s="17">
        <v>1382.84</v>
      </c>
      <c r="C334" s="8">
        <f t="shared" si="30"/>
        <v>2.2177448578758539E-3</v>
      </c>
      <c r="D334" s="8">
        <f t="shared" si="35"/>
        <v>4.1517186048957438E-5</v>
      </c>
      <c r="E334" s="8">
        <f t="shared" si="31"/>
        <v>9.9709366782846605</v>
      </c>
      <c r="F334" s="1">
        <v>331</v>
      </c>
      <c r="H334" s="8">
        <f t="shared" si="32"/>
        <v>0.64433831213856463</v>
      </c>
      <c r="J334" s="8">
        <f t="shared" si="33"/>
        <v>4.9183922546347913E-6</v>
      </c>
      <c r="K334" s="8">
        <f t="shared" si="34"/>
        <v>0.11846641650604593</v>
      </c>
    </row>
    <row r="335" spans="1:11" ht="16" customHeight="1" x14ac:dyDescent="0.35">
      <c r="A335" s="6">
        <v>39029</v>
      </c>
      <c r="B335" s="17">
        <v>1385.72</v>
      </c>
      <c r="C335" s="8">
        <f t="shared" si="30"/>
        <v>2.082670446327926E-3</v>
      </c>
      <c r="D335" s="8">
        <f t="shared" si="35"/>
        <v>3.9519727338683109E-5</v>
      </c>
      <c r="E335" s="8">
        <f t="shared" si="31"/>
        <v>10.028954862921402</v>
      </c>
      <c r="F335" s="1">
        <v>332</v>
      </c>
      <c r="H335" s="8">
        <f t="shared" si="32"/>
        <v>0.62864717718831054</v>
      </c>
      <c r="J335" s="8">
        <f t="shared" si="33"/>
        <v>4.3375161880077625E-6</v>
      </c>
      <c r="K335" s="8">
        <f t="shared" si="34"/>
        <v>0.10975572151182506</v>
      </c>
    </row>
    <row r="336" spans="1:11" ht="16" customHeight="1" x14ac:dyDescent="0.35">
      <c r="A336" s="6">
        <v>39030</v>
      </c>
      <c r="B336" s="17">
        <v>1378.33</v>
      </c>
      <c r="C336" s="8">
        <f t="shared" si="30"/>
        <v>-5.3329676991023438E-3</v>
      </c>
      <c r="D336" s="8">
        <f t="shared" si="35"/>
        <v>3.7652789418571871E-5</v>
      </c>
      <c r="E336" s="8">
        <f t="shared" si="31"/>
        <v>9.4317665321673125</v>
      </c>
      <c r="F336" s="1">
        <v>333</v>
      </c>
      <c r="H336" s="8">
        <f t="shared" si="32"/>
        <v>0.61361868793715757</v>
      </c>
      <c r="J336" s="8">
        <f t="shared" si="33"/>
        <v>2.8440544479668948E-5</v>
      </c>
      <c r="K336" s="8">
        <f t="shared" si="34"/>
        <v>0.75533698615276901</v>
      </c>
    </row>
    <row r="337" spans="1:11" ht="16" customHeight="1" x14ac:dyDescent="0.35">
      <c r="A337" s="6">
        <v>39031</v>
      </c>
      <c r="B337" s="17">
        <v>1380.9</v>
      </c>
      <c r="C337" s="8">
        <f t="shared" si="30"/>
        <v>1.8645752468568224E-3</v>
      </c>
      <c r="D337" s="8">
        <f t="shared" si="35"/>
        <v>3.7988568777285798E-5</v>
      </c>
      <c r="E337" s="8">
        <f t="shared" si="31"/>
        <v>10.086707185808949</v>
      </c>
      <c r="F337" s="1">
        <v>334</v>
      </c>
      <c r="H337" s="8">
        <f t="shared" si="32"/>
        <v>0.6163486738631454</v>
      </c>
      <c r="J337" s="8">
        <f t="shared" si="33"/>
        <v>3.4766408511911799E-6</v>
      </c>
      <c r="K337" s="8">
        <f t="shared" si="34"/>
        <v>9.1518079335222019E-2</v>
      </c>
    </row>
    <row r="338" spans="1:11" ht="16" customHeight="1" x14ac:dyDescent="0.35">
      <c r="A338" s="6">
        <v>39034</v>
      </c>
      <c r="B338" s="17">
        <v>1384.42</v>
      </c>
      <c r="C338" s="8">
        <f t="shared" si="30"/>
        <v>2.5490622058077931E-3</v>
      </c>
      <c r="D338" s="8">
        <f t="shared" si="35"/>
        <v>3.6186594878388149E-5</v>
      </c>
      <c r="E338" s="8">
        <f t="shared" si="31"/>
        <v>10.047260346089097</v>
      </c>
      <c r="F338" s="1">
        <v>335</v>
      </c>
      <c r="H338" s="8">
        <f t="shared" si="32"/>
        <v>0.60155294761465639</v>
      </c>
      <c r="J338" s="8">
        <f t="shared" si="33"/>
        <v>6.4977181290776912E-6</v>
      </c>
      <c r="K338" s="8">
        <f t="shared" si="34"/>
        <v>0.17956146885095139</v>
      </c>
    </row>
    <row r="339" spans="1:11" ht="16" customHeight="1" x14ac:dyDescent="0.35">
      <c r="A339" s="6">
        <v>39035</v>
      </c>
      <c r="B339" s="17">
        <v>1393.22</v>
      </c>
      <c r="C339" s="8">
        <f t="shared" si="30"/>
        <v>6.3564525216335752E-3</v>
      </c>
      <c r="D339" s="8">
        <f t="shared" si="35"/>
        <v>3.4801662309760882E-5</v>
      </c>
      <c r="E339" s="8">
        <f t="shared" si="31"/>
        <v>9.1048523378581478</v>
      </c>
      <c r="F339" s="1">
        <v>336</v>
      </c>
      <c r="H339" s="8">
        <f t="shared" si="32"/>
        <v>0.58992933737661235</v>
      </c>
      <c r="J339" s="8">
        <f t="shared" si="33"/>
        <v>4.0404488659781836E-5</v>
      </c>
      <c r="K339" s="8">
        <f t="shared" si="34"/>
        <v>1.1609930669446649</v>
      </c>
    </row>
    <row r="340" spans="1:11" ht="16" customHeight="1" x14ac:dyDescent="0.35">
      <c r="A340" s="6">
        <v>39036</v>
      </c>
      <c r="B340" s="17">
        <v>1396.57</v>
      </c>
      <c r="C340" s="8">
        <f t="shared" si="30"/>
        <v>2.4045018015818815E-3</v>
      </c>
      <c r="D340" s="8">
        <f t="shared" si="35"/>
        <v>3.6403794634600481E-5</v>
      </c>
      <c r="E340" s="8">
        <f t="shared" si="31"/>
        <v>10.062018138018482</v>
      </c>
      <c r="F340" s="1">
        <v>337</v>
      </c>
      <c r="H340" s="8">
        <f t="shared" si="32"/>
        <v>0.60335557206841539</v>
      </c>
      <c r="J340" s="8">
        <f t="shared" si="33"/>
        <v>5.781628913810514E-6</v>
      </c>
      <c r="K340" s="8">
        <f t="shared" si="34"/>
        <v>0.15881940253325366</v>
      </c>
    </row>
    <row r="341" spans="1:11" ht="16" customHeight="1" x14ac:dyDescent="0.35">
      <c r="A341" s="6">
        <v>39037</v>
      </c>
      <c r="B341" s="17">
        <v>1399.76</v>
      </c>
      <c r="C341" s="8">
        <f t="shared" si="30"/>
        <v>2.2841676392877227E-3</v>
      </c>
      <c r="D341" s="8">
        <f t="shared" si="35"/>
        <v>3.493888137860722E-5</v>
      </c>
      <c r="E341" s="8">
        <f t="shared" si="31"/>
        <v>10.112580307959027</v>
      </c>
      <c r="F341" s="1">
        <v>338</v>
      </c>
      <c r="H341" s="8">
        <f t="shared" si="32"/>
        <v>0.59109120597930753</v>
      </c>
      <c r="J341" s="8">
        <f t="shared" si="33"/>
        <v>5.217421804369248E-6</v>
      </c>
      <c r="K341" s="8">
        <f t="shared" si="34"/>
        <v>0.14932996130677015</v>
      </c>
    </row>
    <row r="342" spans="1:11" ht="16" customHeight="1" x14ac:dyDescent="0.35">
      <c r="A342" s="6">
        <v>39038</v>
      </c>
      <c r="B342" s="17">
        <v>1401.2</v>
      </c>
      <c r="C342" s="8">
        <f t="shared" si="30"/>
        <v>1.0287477853346677E-3</v>
      </c>
      <c r="D342" s="8">
        <f t="shared" si="35"/>
        <v>3.355802314591391E-5</v>
      </c>
      <c r="E342" s="8">
        <f t="shared" si="31"/>
        <v>10.270697504800266</v>
      </c>
      <c r="F342" s="1">
        <v>339</v>
      </c>
      <c r="H342" s="8">
        <f t="shared" si="32"/>
        <v>0.57929287192156875</v>
      </c>
      <c r="J342" s="8">
        <f t="shared" si="33"/>
        <v>1.0583220058309836E-6</v>
      </c>
      <c r="K342" s="8">
        <f t="shared" si="34"/>
        <v>3.1537078368093531E-2</v>
      </c>
    </row>
    <row r="343" spans="1:11" ht="16" customHeight="1" x14ac:dyDescent="0.35">
      <c r="A343" s="6">
        <v>39041</v>
      </c>
      <c r="B343" s="17">
        <v>1400.5</v>
      </c>
      <c r="C343" s="8">
        <f t="shared" si="30"/>
        <v>-4.9957179560380059E-4</v>
      </c>
      <c r="D343" s="8">
        <f t="shared" si="35"/>
        <v>3.1950166327683781E-5</v>
      </c>
      <c r="E343" s="8">
        <f t="shared" si="31"/>
        <v>10.343521882399571</v>
      </c>
      <c r="F343" s="1">
        <v>340</v>
      </c>
      <c r="H343" s="8">
        <f t="shared" si="32"/>
        <v>0.56524478173339887</v>
      </c>
      <c r="J343" s="8">
        <f t="shared" si="33"/>
        <v>2.4957197896280552E-7</v>
      </c>
      <c r="K343" s="8">
        <f t="shared" si="34"/>
        <v>7.8112888804137311E-3</v>
      </c>
    </row>
    <row r="344" spans="1:11" ht="16" customHeight="1" x14ac:dyDescent="0.35">
      <c r="A344" s="6">
        <v>39042</v>
      </c>
      <c r="B344" s="17">
        <v>1402.81</v>
      </c>
      <c r="C344" s="8">
        <f t="shared" si="30"/>
        <v>1.6494109246697219E-3</v>
      </c>
      <c r="D344" s="8">
        <f t="shared" si="35"/>
        <v>3.0418568961140204E-5</v>
      </c>
      <c r="E344" s="8">
        <f t="shared" si="31"/>
        <v>10.311019958370743</v>
      </c>
      <c r="F344" s="1">
        <v>341</v>
      </c>
      <c r="H344" s="8">
        <f t="shared" si="32"/>
        <v>0.55153031613085612</v>
      </c>
      <c r="J344" s="8">
        <f t="shared" si="33"/>
        <v>2.7205563984198271E-6</v>
      </c>
      <c r="K344" s="8">
        <f t="shared" si="34"/>
        <v>8.9437356566488865E-2</v>
      </c>
    </row>
    <row r="345" spans="1:11" ht="16" customHeight="1" x14ac:dyDescent="0.35">
      <c r="A345" s="6">
        <v>39043</v>
      </c>
      <c r="B345" s="17">
        <v>1406.09</v>
      </c>
      <c r="C345" s="8">
        <f t="shared" si="30"/>
        <v>2.3381641134579685E-3</v>
      </c>
      <c r="D345" s="8">
        <f t="shared" si="35"/>
        <v>2.9233266106678891E-5</v>
      </c>
      <c r="E345" s="8">
        <f t="shared" si="31"/>
        <v>10.253189883388327</v>
      </c>
      <c r="F345" s="1">
        <v>342</v>
      </c>
      <c r="H345" s="8">
        <f t="shared" si="32"/>
        <v>0.54067796428816006</v>
      </c>
      <c r="J345" s="8">
        <f t="shared" si="33"/>
        <v>5.4670114214626877E-6</v>
      </c>
      <c r="K345" s="8">
        <f t="shared" si="34"/>
        <v>0.18701336352607026</v>
      </c>
    </row>
    <row r="346" spans="1:11" ht="16" customHeight="1" x14ac:dyDescent="0.35">
      <c r="A346" s="6">
        <v>39045</v>
      </c>
      <c r="B346" s="17">
        <v>1400.95</v>
      </c>
      <c r="C346" s="8">
        <f t="shared" si="30"/>
        <v>-3.6555270288529704E-3</v>
      </c>
      <c r="D346" s="8">
        <f t="shared" si="35"/>
        <v>2.8386384212876394E-5</v>
      </c>
      <c r="E346" s="8">
        <f t="shared" si="31"/>
        <v>9.9988513975720039</v>
      </c>
      <c r="F346" s="1">
        <v>343</v>
      </c>
      <c r="H346" s="8">
        <f t="shared" si="32"/>
        <v>0.53278874061748338</v>
      </c>
      <c r="J346" s="8">
        <f t="shared" si="33"/>
        <v>1.3362877858674625E-5</v>
      </c>
      <c r="K346" s="8">
        <f t="shared" si="34"/>
        <v>0.47074955931206863</v>
      </c>
    </row>
    <row r="347" spans="1:11" ht="16" customHeight="1" x14ac:dyDescent="0.35">
      <c r="A347" s="6">
        <v>39048</v>
      </c>
      <c r="B347" s="17">
        <v>1381.96</v>
      </c>
      <c r="C347" s="8">
        <f t="shared" si="30"/>
        <v>-1.3555087619115606E-2</v>
      </c>
      <c r="D347" s="8">
        <f t="shared" si="35"/>
        <v>2.8282238194313863E-5</v>
      </c>
      <c r="E347" s="8">
        <f t="shared" si="31"/>
        <v>3.9766054462404217</v>
      </c>
      <c r="F347" s="1">
        <v>344</v>
      </c>
      <c r="H347" s="8">
        <f t="shared" si="32"/>
        <v>0.53181047558612327</v>
      </c>
      <c r="J347" s="8">
        <f t="shared" si="33"/>
        <v>1.8374040036190121E-4</v>
      </c>
      <c r="K347" s="8">
        <f t="shared" si="34"/>
        <v>6.4966711297567024</v>
      </c>
    </row>
    <row r="348" spans="1:11" ht="16" customHeight="1" x14ac:dyDescent="0.35">
      <c r="A348" s="6">
        <v>39049</v>
      </c>
      <c r="B348" s="17">
        <v>1386.72</v>
      </c>
      <c r="C348" s="8">
        <f t="shared" si="30"/>
        <v>3.4443833396046127E-3</v>
      </c>
      <c r="D348" s="8">
        <f t="shared" si="35"/>
        <v>4.2571514545796436E-5</v>
      </c>
      <c r="E348" s="8">
        <f t="shared" si="31"/>
        <v>9.7856464479088796</v>
      </c>
      <c r="F348" s="1">
        <v>345</v>
      </c>
      <c r="H348" s="8">
        <f t="shared" si="32"/>
        <v>0.65246850150636726</v>
      </c>
      <c r="J348" s="8">
        <f t="shared" si="33"/>
        <v>1.1863776590145826E-5</v>
      </c>
      <c r="K348" s="8">
        <f t="shared" si="34"/>
        <v>0.27867875307521256</v>
      </c>
    </row>
    <row r="349" spans="1:11" ht="16" customHeight="1" x14ac:dyDescent="0.35">
      <c r="A349" s="6">
        <v>39050</v>
      </c>
      <c r="B349" s="17">
        <v>1399.48</v>
      </c>
      <c r="C349" s="8">
        <f t="shared" si="30"/>
        <v>9.2015691704165157E-3</v>
      </c>
      <c r="D349" s="8">
        <f t="shared" si="35"/>
        <v>4.1065638783909253E-5</v>
      </c>
      <c r="E349" s="8">
        <f t="shared" si="31"/>
        <v>8.0385451287019123</v>
      </c>
      <c r="F349" s="1">
        <v>346</v>
      </c>
      <c r="H349" s="8">
        <f t="shared" si="32"/>
        <v>0.64082477155544837</v>
      </c>
      <c r="J349" s="8">
        <f t="shared" si="33"/>
        <v>8.4668875197959687E-5</v>
      </c>
      <c r="K349" s="8">
        <f t="shared" si="34"/>
        <v>2.0617936967568977</v>
      </c>
    </row>
    <row r="350" spans="1:11" ht="16" customHeight="1" x14ac:dyDescent="0.35">
      <c r="A350" s="6">
        <v>39051</v>
      </c>
      <c r="B350" s="17">
        <v>1400.63</v>
      </c>
      <c r="C350" s="8">
        <f t="shared" si="30"/>
        <v>8.217337868351752E-4</v>
      </c>
      <c r="D350" s="8">
        <f t="shared" si="35"/>
        <v>4.5841677232266011E-5</v>
      </c>
      <c r="E350" s="8">
        <f t="shared" si="31"/>
        <v>9.975586929876453</v>
      </c>
      <c r="F350" s="1">
        <v>347</v>
      </c>
      <c r="H350" s="8">
        <f t="shared" si="32"/>
        <v>0.67706482135956536</v>
      </c>
      <c r="J350" s="8">
        <f t="shared" si="33"/>
        <v>6.752464164264771E-7</v>
      </c>
      <c r="K350" s="8">
        <f t="shared" si="34"/>
        <v>1.4729967514172885E-2</v>
      </c>
    </row>
    <row r="351" spans="1:11" ht="16" customHeight="1" x14ac:dyDescent="0.35">
      <c r="A351" s="6">
        <v>39052</v>
      </c>
      <c r="B351" s="17">
        <v>1396.71</v>
      </c>
      <c r="C351" s="8">
        <f t="shared" si="30"/>
        <v>-2.7987405667450165E-3</v>
      </c>
      <c r="D351" s="8">
        <f t="shared" si="35"/>
        <v>4.30972434527548E-5</v>
      </c>
      <c r="E351" s="8">
        <f t="shared" si="31"/>
        <v>9.8703009453420272</v>
      </c>
      <c r="F351" s="1">
        <v>348</v>
      </c>
      <c r="H351" s="8">
        <f t="shared" si="32"/>
        <v>0.65648490807294879</v>
      </c>
      <c r="J351" s="8">
        <f t="shared" si="33"/>
        <v>7.8329487599442151E-6</v>
      </c>
      <c r="K351" s="8">
        <f t="shared" si="34"/>
        <v>0.18175057457053043</v>
      </c>
    </row>
    <row r="352" spans="1:11" ht="16" customHeight="1" x14ac:dyDescent="0.35">
      <c r="A352" s="6">
        <v>39055</v>
      </c>
      <c r="B352" s="17">
        <v>1409.12</v>
      </c>
      <c r="C352" s="8">
        <f t="shared" si="30"/>
        <v>8.8851658540426096E-3</v>
      </c>
      <c r="D352" s="8">
        <f t="shared" si="35"/>
        <v>4.1203806255875944E-5</v>
      </c>
      <c r="E352" s="8">
        <f t="shared" si="31"/>
        <v>8.1809877002189246</v>
      </c>
      <c r="F352" s="1">
        <v>349</v>
      </c>
      <c r="H352" s="8">
        <f t="shared" si="32"/>
        <v>0.64190191038721756</v>
      </c>
      <c r="J352" s="8">
        <f t="shared" si="33"/>
        <v>7.8946172253844732E-5</v>
      </c>
      <c r="K352" s="8">
        <f t="shared" si="34"/>
        <v>1.9159922208057287</v>
      </c>
    </row>
    <row r="353" spans="1:11" ht="16" customHeight="1" x14ac:dyDescent="0.35">
      <c r="A353" s="6">
        <v>39056</v>
      </c>
      <c r="B353" s="17">
        <v>1414.76</v>
      </c>
      <c r="C353" s="8">
        <f t="shared" si="30"/>
        <v>4.0024980129443203E-3</v>
      </c>
      <c r="D353" s="8">
        <f t="shared" si="35"/>
        <v>4.5484287066015727E-5</v>
      </c>
      <c r="E353" s="8">
        <f t="shared" si="31"/>
        <v>9.6459342993075143</v>
      </c>
      <c r="F353" s="1">
        <v>350</v>
      </c>
      <c r="H353" s="8">
        <f t="shared" si="32"/>
        <v>0.67442039608849114</v>
      </c>
      <c r="J353" s="8">
        <f t="shared" si="33"/>
        <v>1.6019990343623233E-5</v>
      </c>
      <c r="K353" s="8">
        <f t="shared" si="34"/>
        <v>0.35220933155161643</v>
      </c>
    </row>
    <row r="354" spans="1:11" ht="16" customHeight="1" x14ac:dyDescent="0.35">
      <c r="A354" s="6">
        <v>39057</v>
      </c>
      <c r="B354" s="17">
        <v>1412.9</v>
      </c>
      <c r="C354" s="8">
        <f t="shared" si="30"/>
        <v>-1.3147106222962904E-3</v>
      </c>
      <c r="D354" s="8">
        <f t="shared" si="35"/>
        <v>4.4067455193045715E-5</v>
      </c>
      <c r="E354" s="8">
        <f t="shared" si="31"/>
        <v>9.9905658841643898</v>
      </c>
      <c r="F354" s="1">
        <v>351</v>
      </c>
      <c r="H354" s="8">
        <f t="shared" si="32"/>
        <v>0.66383322599163197</v>
      </c>
      <c r="J354" s="8">
        <f t="shared" si="33"/>
        <v>1.7284640203786993E-6</v>
      </c>
      <c r="K354" s="8">
        <f t="shared" si="34"/>
        <v>3.9223141268467626E-2</v>
      </c>
    </row>
    <row r="355" spans="1:11" ht="16" customHeight="1" x14ac:dyDescent="0.35">
      <c r="A355" s="6">
        <v>39058</v>
      </c>
      <c r="B355" s="17">
        <v>1407.29</v>
      </c>
      <c r="C355" s="8">
        <f t="shared" si="30"/>
        <v>-3.970557010404223E-3</v>
      </c>
      <c r="D355" s="8">
        <f t="shared" si="35"/>
        <v>4.1571432162298391E-5</v>
      </c>
      <c r="E355" s="8">
        <f t="shared" si="31"/>
        <v>9.7088628129968733</v>
      </c>
      <c r="F355" s="1">
        <v>352</v>
      </c>
      <c r="H355" s="8">
        <f t="shared" si="32"/>
        <v>0.64475911906927219</v>
      </c>
      <c r="J355" s="8">
        <f t="shared" si="33"/>
        <v>1.576532297287012E-5</v>
      </c>
      <c r="K355" s="8">
        <f t="shared" si="34"/>
        <v>0.37923454047291333</v>
      </c>
    </row>
    <row r="356" spans="1:11" ht="16" customHeight="1" x14ac:dyDescent="0.35">
      <c r="A356" s="6">
        <v>39059</v>
      </c>
      <c r="B356" s="17">
        <v>1409.84</v>
      </c>
      <c r="C356" s="8">
        <f t="shared" si="30"/>
        <v>1.8119932636485405E-3</v>
      </c>
      <c r="D356" s="8">
        <f t="shared" si="35"/>
        <v>4.0484845180884623E-5</v>
      </c>
      <c r="E356" s="8">
        <f t="shared" si="31"/>
        <v>10.033482880454422</v>
      </c>
      <c r="F356" s="1">
        <v>353</v>
      </c>
      <c r="H356" s="8">
        <f t="shared" si="32"/>
        <v>0.63627702442320377</v>
      </c>
      <c r="J356" s="8">
        <f t="shared" si="33"/>
        <v>3.2833195875076891E-6</v>
      </c>
      <c r="K356" s="8">
        <f t="shared" si="34"/>
        <v>8.1099966489632164E-2</v>
      </c>
    </row>
    <row r="357" spans="1:11" ht="16" customHeight="1" x14ac:dyDescent="0.35">
      <c r="A357" s="6">
        <v>39062</v>
      </c>
      <c r="B357" s="17">
        <v>1413.04</v>
      </c>
      <c r="C357" s="8">
        <f t="shared" si="30"/>
        <v>2.2697611076434531E-3</v>
      </c>
      <c r="D357" s="8">
        <f t="shared" si="35"/>
        <v>3.844214807556608E-5</v>
      </c>
      <c r="E357" s="8">
        <f t="shared" si="31"/>
        <v>10.032341327986121</v>
      </c>
      <c r="F357" s="1">
        <v>354</v>
      </c>
      <c r="H357" s="8">
        <f t="shared" si="32"/>
        <v>0.62001732294804535</v>
      </c>
      <c r="J357" s="8">
        <f t="shared" si="33"/>
        <v>5.1518154857708353E-6</v>
      </c>
      <c r="K357" s="8">
        <f t="shared" si="34"/>
        <v>0.13401476617913924</v>
      </c>
    </row>
    <row r="358" spans="1:11" ht="16" customHeight="1" x14ac:dyDescent="0.35">
      <c r="A358" s="6">
        <v>39063</v>
      </c>
      <c r="B358" s="17">
        <v>1411.56</v>
      </c>
      <c r="C358" s="8">
        <f t="shared" si="30"/>
        <v>-1.0473871935684895E-3</v>
      </c>
      <c r="D358" s="8">
        <f t="shared" si="35"/>
        <v>3.6740825789071581E-5</v>
      </c>
      <c r="E358" s="8">
        <f t="shared" si="31"/>
        <v>10.181763665538353</v>
      </c>
      <c r="F358" s="1">
        <v>355</v>
      </c>
      <c r="H358" s="8">
        <f t="shared" si="32"/>
        <v>0.60614211030971588</v>
      </c>
      <c r="J358" s="8">
        <f t="shared" si="33"/>
        <v>1.0970199332512764E-6</v>
      </c>
      <c r="K358" s="8">
        <f t="shared" si="34"/>
        <v>2.9858336324535766E-2</v>
      </c>
    </row>
    <row r="359" spans="1:11" ht="16" customHeight="1" x14ac:dyDescent="0.35">
      <c r="A359" s="6">
        <v>39064</v>
      </c>
      <c r="B359" s="17">
        <v>1413.21</v>
      </c>
      <c r="C359" s="8">
        <f t="shared" si="30"/>
        <v>1.1689194933265968E-3</v>
      </c>
      <c r="D359" s="8">
        <f t="shared" si="35"/>
        <v>3.4850118799169795E-5</v>
      </c>
      <c r="E359" s="8">
        <f t="shared" si="31"/>
        <v>10.225246892118632</v>
      </c>
      <c r="F359" s="1">
        <v>356</v>
      </c>
      <c r="H359" s="8">
        <f t="shared" si="32"/>
        <v>0.59033989191964487</v>
      </c>
      <c r="J359" s="8">
        <f t="shared" si="33"/>
        <v>1.3663727818789079E-6</v>
      </c>
      <c r="K359" s="8">
        <f t="shared" si="34"/>
        <v>3.920711977347572E-2</v>
      </c>
    </row>
    <row r="360" spans="1:11" ht="16" customHeight="1" x14ac:dyDescent="0.35">
      <c r="A360" s="6">
        <v>39065</v>
      </c>
      <c r="B360" s="17">
        <v>1425.49</v>
      </c>
      <c r="C360" s="8">
        <f t="shared" si="30"/>
        <v>8.6894375216705032E-3</v>
      </c>
      <c r="D360" s="8">
        <f t="shared" si="35"/>
        <v>3.3152116446854428E-5</v>
      </c>
      <c r="E360" s="8">
        <f t="shared" si="31"/>
        <v>8.0368322315976144</v>
      </c>
      <c r="F360" s="1">
        <v>357</v>
      </c>
      <c r="H360" s="8">
        <f t="shared" si="32"/>
        <v>0.57577874610699575</v>
      </c>
      <c r="J360" s="8">
        <f t="shared" si="33"/>
        <v>7.5506324443015211E-5</v>
      </c>
      <c r="K360" s="8">
        <f t="shared" si="34"/>
        <v>2.2775717672221036</v>
      </c>
    </row>
    <row r="361" spans="1:11" ht="16" customHeight="1" x14ac:dyDescent="0.35">
      <c r="A361" s="6">
        <v>39066</v>
      </c>
      <c r="B361" s="17">
        <v>1427.09</v>
      </c>
      <c r="C361" s="8">
        <f t="shared" si="30"/>
        <v>1.122421062231169E-3</v>
      </c>
      <c r="D361" s="8">
        <f t="shared" si="35"/>
        <v>3.7865993957646703E-5</v>
      </c>
      <c r="E361" s="8">
        <f t="shared" si="31"/>
        <v>10.148186381521541</v>
      </c>
      <c r="F361" s="1">
        <v>358</v>
      </c>
      <c r="H361" s="8">
        <f t="shared" si="32"/>
        <v>0.61535350781194631</v>
      </c>
      <c r="J361" s="8">
        <f t="shared" si="33"/>
        <v>1.2598290409401457E-6</v>
      </c>
      <c r="K361" s="8">
        <f t="shared" si="34"/>
        <v>3.3270724184588173E-2</v>
      </c>
    </row>
    <row r="362" spans="1:11" ht="16" customHeight="1" x14ac:dyDescent="0.35">
      <c r="A362" s="6">
        <v>39069</v>
      </c>
      <c r="B362" s="17">
        <v>1422.48</v>
      </c>
      <c r="C362" s="8">
        <f t="shared" si="30"/>
        <v>-3.2303498728180426E-3</v>
      </c>
      <c r="D362" s="8">
        <f t="shared" si="35"/>
        <v>3.5887885362355421E-5</v>
      </c>
      <c r="E362" s="8">
        <f t="shared" si="31"/>
        <v>9.9443396634370025</v>
      </c>
      <c r="F362" s="1">
        <v>359</v>
      </c>
      <c r="H362" s="8">
        <f t="shared" si="32"/>
        <v>0.59906498280533327</v>
      </c>
      <c r="J362" s="8">
        <f t="shared" si="33"/>
        <v>1.0435160300815544E-5</v>
      </c>
      <c r="K362" s="8">
        <f t="shared" si="34"/>
        <v>0.29077111107141185</v>
      </c>
    </row>
    <row r="363" spans="1:11" ht="16" customHeight="1" x14ac:dyDescent="0.35">
      <c r="A363" s="6">
        <v>39070</v>
      </c>
      <c r="B363" s="17">
        <v>1425.55</v>
      </c>
      <c r="C363" s="8">
        <f t="shared" si="30"/>
        <v>2.1582025757830945E-3</v>
      </c>
      <c r="D363" s="8">
        <f t="shared" si="35"/>
        <v>3.4862222328446586E-5</v>
      </c>
      <c r="E363" s="8">
        <f t="shared" si="31"/>
        <v>10.130499729088628</v>
      </c>
      <c r="F363" s="1">
        <v>360</v>
      </c>
      <c r="H363" s="8">
        <f t="shared" si="32"/>
        <v>0.59044239624578609</v>
      </c>
      <c r="J363" s="8">
        <f t="shared" si="33"/>
        <v>4.6578383581167839E-6</v>
      </c>
      <c r="K363" s="8">
        <f t="shared" si="34"/>
        <v>0.13360704071685411</v>
      </c>
    </row>
    <row r="364" spans="1:11" ht="16" customHeight="1" x14ac:dyDescent="0.35">
      <c r="A364" s="6">
        <v>39071</v>
      </c>
      <c r="B364" s="17">
        <v>1423.53</v>
      </c>
      <c r="C364" s="8">
        <f t="shared" si="30"/>
        <v>-1.4169969485461624E-3</v>
      </c>
      <c r="D364" s="8">
        <f t="shared" si="35"/>
        <v>3.3441012713137455E-5</v>
      </c>
      <c r="E364" s="8">
        <f t="shared" si="31"/>
        <v>10.245685035172006</v>
      </c>
      <c r="F364" s="1">
        <v>361</v>
      </c>
      <c r="H364" s="8">
        <f t="shared" si="32"/>
        <v>0.57828204807980566</v>
      </c>
      <c r="J364" s="8">
        <f t="shared" si="33"/>
        <v>2.0078803521891358E-6</v>
      </c>
      <c r="K364" s="8">
        <f t="shared" si="34"/>
        <v>6.0042450550557964E-2</v>
      </c>
    </row>
    <row r="365" spans="1:11" ht="16" customHeight="1" x14ac:dyDescent="0.35">
      <c r="A365" s="6">
        <v>39072</v>
      </c>
      <c r="B365" s="17">
        <v>1418.3</v>
      </c>
      <c r="C365" s="8">
        <f t="shared" si="30"/>
        <v>-3.6739654239812424E-3</v>
      </c>
      <c r="D365" s="8">
        <f t="shared" si="35"/>
        <v>3.1923840634883575E-5</v>
      </c>
      <c r="E365" s="8">
        <f t="shared" si="31"/>
        <v>9.9293379844683578</v>
      </c>
      <c r="F365" s="1">
        <v>362</v>
      </c>
      <c r="H365" s="8">
        <f t="shared" si="32"/>
        <v>0.56501186390095892</v>
      </c>
      <c r="J365" s="8">
        <f t="shared" si="33"/>
        <v>1.3498021936609671E-5</v>
      </c>
      <c r="K365" s="8">
        <f t="shared" si="34"/>
        <v>0.42281948751054144</v>
      </c>
    </row>
    <row r="366" spans="1:11" ht="16" customHeight="1" x14ac:dyDescent="0.35">
      <c r="A366" s="6">
        <v>39073</v>
      </c>
      <c r="B366" s="17">
        <v>1410.76</v>
      </c>
      <c r="C366" s="8">
        <f t="shared" si="30"/>
        <v>-5.3162236480293057E-3</v>
      </c>
      <c r="D366" s="8">
        <f t="shared" si="35"/>
        <v>3.1513105364927071E-5</v>
      </c>
      <c r="E366" s="8">
        <f t="shared" si="31"/>
        <v>9.4682664060577935</v>
      </c>
      <c r="F366" s="1">
        <v>363</v>
      </c>
      <c r="H366" s="8">
        <f t="shared" si="32"/>
        <v>0.56136534774536151</v>
      </c>
      <c r="J366" s="8">
        <f t="shared" si="33"/>
        <v>2.8262233875866019E-5</v>
      </c>
      <c r="K366" s="8">
        <f t="shared" si="34"/>
        <v>0.89684064926590346</v>
      </c>
    </row>
    <row r="367" spans="1:11" ht="16" customHeight="1" x14ac:dyDescent="0.35">
      <c r="A367" s="6">
        <v>39077</v>
      </c>
      <c r="B367" s="17">
        <v>1416.9</v>
      </c>
      <c r="C367" s="8">
        <f t="shared" si="30"/>
        <v>4.3522640278999261E-3</v>
      </c>
      <c r="D367" s="8">
        <f t="shared" si="35"/>
        <v>3.2385756244647703E-5</v>
      </c>
      <c r="E367" s="8">
        <f t="shared" si="31"/>
        <v>9.7528988526300573</v>
      </c>
      <c r="F367" s="1">
        <v>364</v>
      </c>
      <c r="H367" s="8">
        <f t="shared" si="32"/>
        <v>0.56908484643897972</v>
      </c>
      <c r="J367" s="8">
        <f t="shared" si="33"/>
        <v>1.8942202168551688E-5</v>
      </c>
      <c r="K367" s="8">
        <f t="shared" si="34"/>
        <v>0.58489300127682542</v>
      </c>
    </row>
    <row r="368" spans="1:11" ht="16" customHeight="1" x14ac:dyDescent="0.35">
      <c r="A368" s="6">
        <v>39078</v>
      </c>
      <c r="B368" s="17">
        <v>1426.84</v>
      </c>
      <c r="C368" s="8">
        <f t="shared" si="30"/>
        <v>7.0153151245675961E-3</v>
      </c>
      <c r="D368" s="8">
        <f t="shared" si="35"/>
        <v>3.239312011927683E-5</v>
      </c>
      <c r="E368" s="8">
        <f t="shared" si="31"/>
        <v>8.8182713252419056</v>
      </c>
      <c r="F368" s="1">
        <v>365</v>
      </c>
      <c r="H368" s="8">
        <f t="shared" si="32"/>
        <v>0.5691495420298327</v>
      </c>
      <c r="J368" s="8">
        <f t="shared" si="33"/>
        <v>4.9214646296986869E-5</v>
      </c>
      <c r="K368" s="8">
        <f t="shared" si="34"/>
        <v>1.5192931744694675</v>
      </c>
    </row>
    <row r="369" spans="1:11" ht="16" customHeight="1" x14ac:dyDescent="0.35">
      <c r="A369" s="6">
        <v>39079</v>
      </c>
      <c r="B369" s="17">
        <v>1424.73</v>
      </c>
      <c r="C369" s="8">
        <f t="shared" si="30"/>
        <v>-1.4787922962630007E-3</v>
      </c>
      <c r="D369" s="8">
        <f t="shared" si="35"/>
        <v>3.4955562073626418E-5</v>
      </c>
      <c r="E369" s="8">
        <f t="shared" si="31"/>
        <v>10.198872766761289</v>
      </c>
      <c r="F369" s="1">
        <v>366</v>
      </c>
      <c r="H369" s="8">
        <f t="shared" si="32"/>
        <v>0.59123228999798727</v>
      </c>
      <c r="J369" s="8">
        <f t="shared" si="33"/>
        <v>2.1868266554867985E-6</v>
      </c>
      <c r="K369" s="8">
        <f t="shared" si="34"/>
        <v>6.2560191447664767E-2</v>
      </c>
    </row>
    <row r="370" spans="1:11" ht="16" customHeight="1" x14ac:dyDescent="0.35">
      <c r="A370" s="6">
        <v>39080</v>
      </c>
      <c r="B370" s="17">
        <v>1418.3</v>
      </c>
      <c r="C370" s="8">
        <f t="shared" si="30"/>
        <v>-4.5131358222260101E-3</v>
      </c>
      <c r="D370" s="8">
        <f t="shared" si="35"/>
        <v>3.331734744411528E-5</v>
      </c>
      <c r="E370" s="8">
        <f t="shared" si="31"/>
        <v>9.6980873170384605</v>
      </c>
      <c r="F370" s="1">
        <v>367</v>
      </c>
      <c r="H370" s="8">
        <f t="shared" si="32"/>
        <v>0.57721181072562333</v>
      </c>
      <c r="J370" s="8">
        <f t="shared" si="33"/>
        <v>2.0368394949859643E-5</v>
      </c>
      <c r="K370" s="8">
        <f t="shared" si="34"/>
        <v>0.61134503531604634</v>
      </c>
    </row>
    <row r="371" spans="1:11" ht="16" customHeight="1" x14ac:dyDescent="0.35">
      <c r="A371" s="6">
        <v>39085</v>
      </c>
      <c r="B371" s="17">
        <v>1416.6</v>
      </c>
      <c r="C371" s="8">
        <f t="shared" si="30"/>
        <v>-1.1986180638793242E-3</v>
      </c>
      <c r="D371" s="8">
        <f t="shared" si="35"/>
        <v>3.3361371971327039E-5</v>
      </c>
      <c r="E371" s="8">
        <f t="shared" si="31"/>
        <v>10.265047521146922</v>
      </c>
      <c r="F371" s="1">
        <v>368</v>
      </c>
      <c r="H371" s="8">
        <f t="shared" si="32"/>
        <v>0.57759303987606225</v>
      </c>
      <c r="J371" s="8">
        <f t="shared" si="33"/>
        <v>1.4366852630578197E-6</v>
      </c>
      <c r="K371" s="8">
        <f t="shared" si="34"/>
        <v>4.306433393364642E-2</v>
      </c>
    </row>
    <row r="372" spans="1:11" ht="16" customHeight="1" x14ac:dyDescent="0.35">
      <c r="A372" s="6">
        <v>39086</v>
      </c>
      <c r="B372" s="17">
        <v>1418.34</v>
      </c>
      <c r="C372" s="8">
        <f t="shared" si="30"/>
        <v>1.2282930961457074E-3</v>
      </c>
      <c r="D372" s="8">
        <f t="shared" si="35"/>
        <v>3.1803136240151498E-5</v>
      </c>
      <c r="E372" s="8">
        <f t="shared" si="31"/>
        <v>10.308506807928199</v>
      </c>
      <c r="F372" s="1">
        <v>369</v>
      </c>
      <c r="H372" s="8">
        <f t="shared" si="32"/>
        <v>0.56394269425316168</v>
      </c>
      <c r="J372" s="8">
        <f t="shared" si="33"/>
        <v>1.508703930039208E-6</v>
      </c>
      <c r="K372" s="8">
        <f t="shared" si="34"/>
        <v>4.7438841208826049E-2</v>
      </c>
    </row>
    <row r="373" spans="1:11" ht="16" customHeight="1" x14ac:dyDescent="0.35">
      <c r="A373" s="6">
        <v>39087</v>
      </c>
      <c r="B373" s="17">
        <v>1409.71</v>
      </c>
      <c r="C373" s="8">
        <f t="shared" si="30"/>
        <v>-6.0845777458154475E-3</v>
      </c>
      <c r="D373" s="8">
        <f t="shared" si="35"/>
        <v>3.0391057861433466E-5</v>
      </c>
      <c r="E373" s="8">
        <f t="shared" si="31"/>
        <v>9.1831720246929986</v>
      </c>
      <c r="F373" s="1">
        <v>370</v>
      </c>
      <c r="H373" s="8">
        <f t="shared" si="32"/>
        <v>0.55128085275504957</v>
      </c>
      <c r="J373" s="8">
        <f t="shared" si="33"/>
        <v>3.7022086344872589E-5</v>
      </c>
      <c r="K373" s="8">
        <f t="shared" si="34"/>
        <v>1.2181901174244401</v>
      </c>
    </row>
    <row r="374" spans="1:11" ht="16" customHeight="1" x14ac:dyDescent="0.35">
      <c r="A374" s="6">
        <v>39090</v>
      </c>
      <c r="B374" s="17">
        <v>1412.84</v>
      </c>
      <c r="C374" s="8">
        <f t="shared" si="30"/>
        <v>2.2203148165224631E-3</v>
      </c>
      <c r="D374" s="8">
        <f t="shared" si="35"/>
        <v>3.2104122264130789E-5</v>
      </c>
      <c r="E374" s="8">
        <f t="shared" si="31"/>
        <v>10.192969578192082</v>
      </c>
      <c r="F374" s="1">
        <v>371</v>
      </c>
      <c r="H374" s="8">
        <f t="shared" si="32"/>
        <v>0.5666049970140643</v>
      </c>
      <c r="J374" s="8">
        <f t="shared" si="33"/>
        <v>4.9297978844691785E-6</v>
      </c>
      <c r="K374" s="8">
        <f t="shared" si="34"/>
        <v>0.1535565384379666</v>
      </c>
    </row>
    <row r="375" spans="1:11" ht="16" customHeight="1" x14ac:dyDescent="0.35">
      <c r="A375" s="6">
        <v>39091</v>
      </c>
      <c r="B375" s="17">
        <v>1412.11</v>
      </c>
      <c r="C375" s="8">
        <f t="shared" si="30"/>
        <v>-5.1668978794486157E-4</v>
      </c>
      <c r="D375" s="8">
        <f t="shared" si="35"/>
        <v>3.0953811432941957E-5</v>
      </c>
      <c r="E375" s="8">
        <f t="shared" si="31"/>
        <v>10.374389686050028</v>
      </c>
      <c r="F375" s="1">
        <v>372</v>
      </c>
      <c r="H375" s="8">
        <f t="shared" si="32"/>
        <v>0.55636149608812757</v>
      </c>
      <c r="J375" s="8">
        <f t="shared" si="33"/>
        <v>2.66968336966506E-7</v>
      </c>
      <c r="K375" s="8">
        <f t="shared" si="34"/>
        <v>8.6247322900723771E-3</v>
      </c>
    </row>
    <row r="376" spans="1:11" ht="16" customHeight="1" x14ac:dyDescent="0.35">
      <c r="A376" s="6">
        <v>39092</v>
      </c>
      <c r="B376" s="17">
        <v>1414.85</v>
      </c>
      <c r="C376" s="8">
        <f t="shared" si="30"/>
        <v>1.9403587539214434E-3</v>
      </c>
      <c r="D376" s="8">
        <f t="shared" si="35"/>
        <v>2.9513249816170693E-5</v>
      </c>
      <c r="E376" s="8">
        <f t="shared" si="31"/>
        <v>10.303101695896521</v>
      </c>
      <c r="F376" s="1">
        <v>373</v>
      </c>
      <c r="H376" s="8">
        <f t="shared" si="32"/>
        <v>0.54326098531157829</v>
      </c>
      <c r="J376" s="8">
        <f t="shared" si="33"/>
        <v>3.7649920939195766E-6</v>
      </c>
      <c r="K376" s="8">
        <f t="shared" si="34"/>
        <v>0.12756955324712119</v>
      </c>
    </row>
    <row r="377" spans="1:11" ht="16" customHeight="1" x14ac:dyDescent="0.35">
      <c r="A377" s="6">
        <v>39093</v>
      </c>
      <c r="B377" s="17">
        <v>1423.82</v>
      </c>
      <c r="C377" s="8">
        <f t="shared" si="30"/>
        <v>6.3398946884828979E-3</v>
      </c>
      <c r="D377" s="8">
        <f t="shared" si="35"/>
        <v>2.8497506497469368E-5</v>
      </c>
      <c r="E377" s="8">
        <f t="shared" si="31"/>
        <v>9.055245488012984</v>
      </c>
      <c r="F377" s="1">
        <v>374</v>
      </c>
      <c r="H377" s="8">
        <f t="shared" si="32"/>
        <v>0.5338305582998164</v>
      </c>
      <c r="J377" s="8">
        <f t="shared" si="33"/>
        <v>4.0194264661053661E-5</v>
      </c>
      <c r="K377" s="8">
        <f t="shared" si="34"/>
        <v>1.4104484778211381</v>
      </c>
    </row>
    <row r="378" spans="1:11" ht="16" customHeight="1" x14ac:dyDescent="0.35">
      <c r="A378" s="6">
        <v>39094</v>
      </c>
      <c r="B378" s="17">
        <v>1430.73</v>
      </c>
      <c r="C378" s="8">
        <f t="shared" si="30"/>
        <v>4.8531415487913371E-3</v>
      </c>
      <c r="D378" s="8">
        <f t="shared" si="35"/>
        <v>3.0648601213294232E-5</v>
      </c>
      <c r="E378" s="8">
        <f t="shared" si="31"/>
        <v>9.6244387758351397</v>
      </c>
      <c r="F378" s="1">
        <v>375</v>
      </c>
      <c r="H378" s="8">
        <f t="shared" si="32"/>
        <v>0.55361178828935931</v>
      </c>
      <c r="J378" s="8">
        <f t="shared" si="33"/>
        <v>2.3552982892604777E-5</v>
      </c>
      <c r="K378" s="8">
        <f t="shared" si="34"/>
        <v>0.76848475820124418</v>
      </c>
    </row>
    <row r="379" spans="1:11" ht="16" customHeight="1" x14ac:dyDescent="0.35">
      <c r="A379" s="6">
        <v>39098</v>
      </c>
      <c r="B379" s="17">
        <v>1431.9</v>
      </c>
      <c r="C379" s="8">
        <f t="shared" si="30"/>
        <v>8.1776435805502976E-4</v>
      </c>
      <c r="D379" s="8">
        <f t="shared" si="35"/>
        <v>3.1201389676245056E-5</v>
      </c>
      <c r="E379" s="8">
        <f t="shared" si="31"/>
        <v>10.353614950145348</v>
      </c>
      <c r="F379" s="1">
        <v>376</v>
      </c>
      <c r="H379" s="8">
        <f t="shared" si="32"/>
        <v>0.55858204121010779</v>
      </c>
      <c r="J379" s="8">
        <f t="shared" si="33"/>
        <v>6.6873854530515496E-7</v>
      </c>
      <c r="K379" s="8">
        <f t="shared" si="34"/>
        <v>2.1432973090115087E-2</v>
      </c>
    </row>
    <row r="380" spans="1:11" ht="16" customHeight="1" x14ac:dyDescent="0.35">
      <c r="A380" s="6">
        <v>39099</v>
      </c>
      <c r="B380" s="17">
        <v>1430.62</v>
      </c>
      <c r="C380" s="8">
        <f t="shared" si="30"/>
        <v>-8.939171729870801E-4</v>
      </c>
      <c r="D380" s="8">
        <f t="shared" si="35"/>
        <v>2.977249137986239E-5</v>
      </c>
      <c r="E380" s="8">
        <f t="shared" si="31"/>
        <v>10.395085892186611</v>
      </c>
      <c r="F380" s="1">
        <v>377</v>
      </c>
      <c r="H380" s="8">
        <f t="shared" si="32"/>
        <v>0.5456417449193417</v>
      </c>
      <c r="J380" s="8">
        <f t="shared" si="33"/>
        <v>7.9908791216121333E-7</v>
      </c>
      <c r="K380" s="8">
        <f t="shared" si="34"/>
        <v>2.6839806651239907E-2</v>
      </c>
    </row>
    <row r="381" spans="1:11" ht="16" customHeight="1" x14ac:dyDescent="0.35">
      <c r="A381" s="6">
        <v>39100</v>
      </c>
      <c r="B381" s="17">
        <v>1426.37</v>
      </c>
      <c r="C381" s="8">
        <f t="shared" si="30"/>
        <v>-2.970739958898939E-3</v>
      </c>
      <c r="D381" s="8">
        <f t="shared" si="35"/>
        <v>2.8483048228355501E-5</v>
      </c>
      <c r="E381" s="8">
        <f t="shared" si="31"/>
        <v>10.15635764649136</v>
      </c>
      <c r="F381" s="1">
        <v>378</v>
      </c>
      <c r="H381" s="8">
        <f t="shared" si="32"/>
        <v>0.53369512109776207</v>
      </c>
      <c r="J381" s="8">
        <f t="shared" si="33"/>
        <v>8.8252959033988696E-6</v>
      </c>
      <c r="K381" s="8">
        <f t="shared" si="34"/>
        <v>0.30984380016648266</v>
      </c>
    </row>
    <row r="382" spans="1:11" ht="16" customHeight="1" x14ac:dyDescent="0.35">
      <c r="A382" s="6">
        <v>39101</v>
      </c>
      <c r="B382" s="17">
        <v>1430.5</v>
      </c>
      <c r="C382" s="8">
        <f t="shared" si="30"/>
        <v>2.8954619067984529E-3</v>
      </c>
      <c r="D382" s="8">
        <f t="shared" si="35"/>
        <v>2.7987128921385908E-5</v>
      </c>
      <c r="E382" s="8">
        <f t="shared" si="31"/>
        <v>10.18421028997229</v>
      </c>
      <c r="F382" s="1">
        <v>379</v>
      </c>
      <c r="H382" s="8">
        <f t="shared" si="32"/>
        <v>0.52902862797192662</v>
      </c>
      <c r="J382" s="8">
        <f t="shared" si="33"/>
        <v>8.3836996537209328E-6</v>
      </c>
      <c r="K382" s="8">
        <f t="shared" si="34"/>
        <v>0.29955554488172831</v>
      </c>
    </row>
    <row r="383" spans="1:11" ht="16" customHeight="1" x14ac:dyDescent="0.35">
      <c r="A383" s="6">
        <v>39104</v>
      </c>
      <c r="B383" s="17">
        <v>1422.95</v>
      </c>
      <c r="C383" s="8">
        <f t="shared" si="30"/>
        <v>-5.2778748689269166E-3</v>
      </c>
      <c r="D383" s="8">
        <f t="shared" si="35"/>
        <v>2.7498508551456653E-5</v>
      </c>
      <c r="E383" s="8">
        <f t="shared" si="31"/>
        <v>9.4883797358726891</v>
      </c>
      <c r="F383" s="1">
        <v>380</v>
      </c>
      <c r="H383" s="8">
        <f t="shared" si="32"/>
        <v>0.52439020348836285</v>
      </c>
      <c r="J383" s="8">
        <f t="shared" si="33"/>
        <v>2.7855963132050317E-5</v>
      </c>
      <c r="K383" s="8">
        <f t="shared" si="34"/>
        <v>1.012999053382287</v>
      </c>
    </row>
    <row r="384" spans="1:11" ht="16" customHeight="1" x14ac:dyDescent="0.35">
      <c r="A384" s="6">
        <v>39105</v>
      </c>
      <c r="B384" s="17">
        <v>1427.99</v>
      </c>
      <c r="C384" s="8">
        <f t="shared" si="30"/>
        <v>3.5419375241575344E-3</v>
      </c>
      <c r="D384" s="8">
        <f t="shared" si="35"/>
        <v>2.8697751326233561E-5</v>
      </c>
      <c r="E384" s="8">
        <f t="shared" si="31"/>
        <v>10.021538324442618</v>
      </c>
      <c r="F384" s="1">
        <v>381</v>
      </c>
      <c r="H384" s="8">
        <f t="shared" si="32"/>
        <v>0.53570282177932915</v>
      </c>
      <c r="J384" s="8">
        <f t="shared" si="33"/>
        <v>1.2545321425035204E-5</v>
      </c>
      <c r="K384" s="8">
        <f t="shared" si="34"/>
        <v>0.4371534648279955</v>
      </c>
    </row>
    <row r="385" spans="1:11" ht="16" customHeight="1" x14ac:dyDescent="0.35">
      <c r="A385" s="6">
        <v>39106</v>
      </c>
      <c r="B385" s="17">
        <v>1440.13</v>
      </c>
      <c r="C385" s="8">
        <f t="shared" si="30"/>
        <v>8.5014600942584333E-3</v>
      </c>
      <c r="D385" s="8">
        <f t="shared" si="35"/>
        <v>2.8496593136903955E-5</v>
      </c>
      <c r="E385" s="8">
        <f t="shared" si="31"/>
        <v>7.9294641070183562</v>
      </c>
      <c r="F385" s="1">
        <v>382</v>
      </c>
      <c r="H385" s="8">
        <f t="shared" si="32"/>
        <v>0.53382200345156205</v>
      </c>
      <c r="J385" s="8">
        <f t="shared" si="33"/>
        <v>7.2274823734268614E-5</v>
      </c>
      <c r="K385" s="8">
        <f t="shared" si="34"/>
        <v>2.536261909872676</v>
      </c>
    </row>
    <row r="386" spans="1:11" ht="16" customHeight="1" x14ac:dyDescent="0.35">
      <c r="A386" s="6">
        <v>39107</v>
      </c>
      <c r="B386" s="17">
        <v>1423.9</v>
      </c>
      <c r="C386" s="8">
        <f t="shared" si="30"/>
        <v>-1.1269815919396178E-2</v>
      </c>
      <c r="D386" s="8">
        <f t="shared" si="35"/>
        <v>3.3356159457075342E-5</v>
      </c>
      <c r="E386" s="8">
        <f t="shared" si="31"/>
        <v>6.5006130057753095</v>
      </c>
      <c r="F386" s="1">
        <v>383</v>
      </c>
      <c r="H386" s="8">
        <f t="shared" si="32"/>
        <v>0.5775479153894969</v>
      </c>
      <c r="J386" s="8">
        <f t="shared" si="33"/>
        <v>1.2700875085707553E-4</v>
      </c>
      <c r="K386" s="8">
        <f t="shared" si="34"/>
        <v>3.8076551055141055</v>
      </c>
    </row>
    <row r="387" spans="1:11" ht="16" customHeight="1" x14ac:dyDescent="0.35">
      <c r="A387" s="6">
        <v>39108</v>
      </c>
      <c r="B387" s="17">
        <v>1422.18</v>
      </c>
      <c r="C387" s="8">
        <f t="shared" si="30"/>
        <v>-1.2079499964885365E-3</v>
      </c>
      <c r="D387" s="8">
        <f t="shared" si="35"/>
        <v>4.2399768137568131E-5</v>
      </c>
      <c r="E387" s="8">
        <f t="shared" si="31"/>
        <v>10.033953721427984</v>
      </c>
      <c r="F387" s="1">
        <v>384</v>
      </c>
      <c r="H387" s="8">
        <f t="shared" si="32"/>
        <v>0.65115104344205832</v>
      </c>
      <c r="J387" s="8">
        <f t="shared" si="33"/>
        <v>1.4591431940166553E-6</v>
      </c>
      <c r="K387" s="8">
        <f t="shared" si="34"/>
        <v>3.4413942766913098E-2</v>
      </c>
    </row>
    <row r="388" spans="1:11" ht="16" customHeight="1" x14ac:dyDescent="0.35">
      <c r="A388" s="6">
        <v>39111</v>
      </c>
      <c r="B388" s="17">
        <v>1420.62</v>
      </c>
      <c r="C388" s="8">
        <f t="shared" ref="C388:C451" si="36">(B388-B387)/B387</f>
        <v>-1.0969075644434408E-3</v>
      </c>
      <c r="D388" s="8">
        <f t="shared" si="35"/>
        <v>4.0030924095882248E-5</v>
      </c>
      <c r="E388" s="8">
        <f t="shared" si="31"/>
        <v>10.095801382095065</v>
      </c>
      <c r="F388" s="1">
        <v>385</v>
      </c>
      <c r="H388" s="8">
        <f t="shared" si="32"/>
        <v>0.63269996124452432</v>
      </c>
      <c r="J388" s="8">
        <f t="shared" si="33"/>
        <v>1.2032062049332412E-6</v>
      </c>
      <c r="K388" s="8">
        <f t="shared" si="34"/>
        <v>3.0056918047940046E-2</v>
      </c>
    </row>
    <row r="389" spans="1:11" ht="16" customHeight="1" x14ac:dyDescent="0.35">
      <c r="A389" s="6">
        <v>39112</v>
      </c>
      <c r="B389" s="17">
        <v>1428.82</v>
      </c>
      <c r="C389" s="8">
        <f t="shared" si="36"/>
        <v>5.7721276625698967E-3</v>
      </c>
      <c r="D389" s="8">
        <f t="shared" si="35"/>
        <v>3.7853419296896816E-5</v>
      </c>
      <c r="E389" s="8">
        <f t="shared" ref="E389:E452" si="37">-LN(D389)-C389*C389/D389</f>
        <v>9.3016188823957968</v>
      </c>
      <c r="F389" s="1">
        <v>386</v>
      </c>
      <c r="H389" s="8">
        <f t="shared" ref="H389:H452" si="38">SQRT(D389)*100</f>
        <v>0.61525132504446356</v>
      </c>
      <c r="J389" s="8">
        <f t="shared" ref="J389:J452" si="39">C389*C389</f>
        <v>3.3317457753004616E-5</v>
      </c>
      <c r="K389" s="8">
        <f t="shared" ref="K389:K452" si="40">J389/D389</f>
        <v>0.8801703616702321</v>
      </c>
    </row>
    <row r="390" spans="1:11" ht="16" customHeight="1" x14ac:dyDescent="0.35">
      <c r="A390" s="6">
        <v>39113</v>
      </c>
      <c r="B390" s="17">
        <v>1438.24</v>
      </c>
      <c r="C390" s="8">
        <f t="shared" si="36"/>
        <v>6.5928528436052635E-3</v>
      </c>
      <c r="D390" s="8">
        <f t="shared" si="35"/>
        <v>3.8582894708175458E-5</v>
      </c>
      <c r="E390" s="8">
        <f t="shared" si="37"/>
        <v>9.036147670953893</v>
      </c>
      <c r="F390" s="1">
        <v>387</v>
      </c>
      <c r="H390" s="8">
        <f t="shared" si="38"/>
        <v>0.62115130771958826</v>
      </c>
      <c r="J390" s="8">
        <f t="shared" si="39"/>
        <v>4.3465708617434009E-5</v>
      </c>
      <c r="K390" s="8">
        <f t="shared" si="40"/>
        <v>1.1265538510313979</v>
      </c>
    </row>
    <row r="391" spans="1:11" ht="16" customHeight="1" x14ac:dyDescent="0.35">
      <c r="A391" s="6">
        <v>39114</v>
      </c>
      <c r="B391" s="17">
        <v>1445.94</v>
      </c>
      <c r="C391" s="8">
        <f t="shared" si="36"/>
        <v>5.3537657136500487E-3</v>
      </c>
      <c r="D391" s="8">
        <f t="shared" ref="D391:D454" si="41">C$1283+C$1284*D390+C$1285*C390*C390</f>
        <v>4.0103556491359266E-5</v>
      </c>
      <c r="E391" s="8">
        <f t="shared" si="37"/>
        <v>9.4093257010734721</v>
      </c>
      <c r="F391" s="1">
        <v>388</v>
      </c>
      <c r="H391" s="8">
        <f t="shared" si="38"/>
        <v>0.63327368878992019</v>
      </c>
      <c r="J391" s="8">
        <f t="shared" si="39"/>
        <v>2.8662807316654816E-5</v>
      </c>
      <c r="K391" s="8">
        <f t="shared" si="40"/>
        <v>0.71471983595346511</v>
      </c>
    </row>
    <row r="392" spans="1:11" ht="16" customHeight="1" x14ac:dyDescent="0.35">
      <c r="A392" s="6">
        <v>39115</v>
      </c>
      <c r="B392" s="17">
        <v>1448.39</v>
      </c>
      <c r="C392" s="8">
        <f t="shared" si="36"/>
        <v>1.6943994909885925E-3</v>
      </c>
      <c r="D392" s="8">
        <f t="shared" si="41"/>
        <v>4.023778922942365E-5</v>
      </c>
      <c r="E392" s="8">
        <f t="shared" si="37"/>
        <v>10.049353392423306</v>
      </c>
      <c r="F392" s="1">
        <v>389</v>
      </c>
      <c r="H392" s="8">
        <f t="shared" si="38"/>
        <v>0.63433263536904394</v>
      </c>
      <c r="J392" s="8">
        <f t="shared" si="39"/>
        <v>2.8709896350624012E-6</v>
      </c>
      <c r="K392" s="8">
        <f t="shared" si="40"/>
        <v>7.1350580885368498E-2</v>
      </c>
    </row>
    <row r="393" spans="1:11" ht="16" customHeight="1" x14ac:dyDescent="0.35">
      <c r="A393" s="6">
        <v>39118</v>
      </c>
      <c r="B393" s="17">
        <v>1446.99</v>
      </c>
      <c r="C393" s="8">
        <f t="shared" si="36"/>
        <v>-9.6659049013048343E-4</v>
      </c>
      <c r="D393" s="8">
        <f t="shared" si="41"/>
        <v>3.8182490349880432E-5</v>
      </c>
      <c r="E393" s="8">
        <f t="shared" si="37"/>
        <v>10.148664258072525</v>
      </c>
      <c r="F393" s="1">
        <v>390</v>
      </c>
      <c r="H393" s="8">
        <f t="shared" si="38"/>
        <v>0.61791981963585241</v>
      </c>
      <c r="J393" s="8">
        <f t="shared" si="39"/>
        <v>9.3429717561068822E-7</v>
      </c>
      <c r="K393" s="8">
        <f t="shared" si="40"/>
        <v>2.4469257166030135E-2</v>
      </c>
    </row>
    <row r="394" spans="1:11" ht="16" customHeight="1" x14ac:dyDescent="0.35">
      <c r="A394" s="6">
        <v>39119</v>
      </c>
      <c r="B394" s="17">
        <v>1448</v>
      </c>
      <c r="C394" s="8">
        <f t="shared" si="36"/>
        <v>6.9800067726797765E-4</v>
      </c>
      <c r="D394" s="8">
        <f t="shared" si="41"/>
        <v>3.6148447483316901E-5</v>
      </c>
      <c r="E394" s="8">
        <f t="shared" si="37"/>
        <v>10.214398662745385</v>
      </c>
      <c r="F394" s="1">
        <v>391</v>
      </c>
      <c r="H394" s="8">
        <f t="shared" si="38"/>
        <v>0.60123578971412628</v>
      </c>
      <c r="J394" s="8">
        <f t="shared" si="39"/>
        <v>4.872049454665555E-7</v>
      </c>
      <c r="K394" s="8">
        <f t="shared" si="40"/>
        <v>1.3477894055931684E-2</v>
      </c>
    </row>
    <row r="395" spans="1:11" ht="16" customHeight="1" x14ac:dyDescent="0.35">
      <c r="A395" s="6">
        <v>39120</v>
      </c>
      <c r="B395" s="17">
        <v>1450.02</v>
      </c>
      <c r="C395" s="8">
        <f t="shared" si="36"/>
        <v>1.3950276243093797E-3</v>
      </c>
      <c r="D395" s="8">
        <f t="shared" si="41"/>
        <v>3.4259508781891114E-5</v>
      </c>
      <c r="E395" s="8">
        <f t="shared" si="37"/>
        <v>10.224741675270669</v>
      </c>
      <c r="F395" s="1">
        <v>392</v>
      </c>
      <c r="H395" s="8">
        <f t="shared" si="38"/>
        <v>0.58531622890443691</v>
      </c>
      <c r="J395" s="8">
        <f t="shared" si="39"/>
        <v>1.9461020725862715E-6</v>
      </c>
      <c r="K395" s="8">
        <f t="shared" si="40"/>
        <v>5.6804727848723327E-2</v>
      </c>
    </row>
    <row r="396" spans="1:11" ht="16" customHeight="1" x14ac:dyDescent="0.35">
      <c r="A396" s="6">
        <v>39121</v>
      </c>
      <c r="B396" s="17">
        <v>1448.31</v>
      </c>
      <c r="C396" s="8">
        <f t="shared" si="36"/>
        <v>-1.1792940787023879E-3</v>
      </c>
      <c r="D396" s="8">
        <f t="shared" si="41"/>
        <v>3.2663542600023969E-5</v>
      </c>
      <c r="E396" s="8">
        <f t="shared" si="37"/>
        <v>10.286673429496014</v>
      </c>
      <c r="F396" s="1">
        <v>393</v>
      </c>
      <c r="H396" s="8">
        <f t="shared" si="38"/>
        <v>0.57152027610596601</v>
      </c>
      <c r="J396" s="8">
        <f t="shared" si="39"/>
        <v>1.390734524062514E-6</v>
      </c>
      <c r="K396" s="8">
        <f t="shared" si="40"/>
        <v>4.2577577732229616E-2</v>
      </c>
    </row>
    <row r="397" spans="1:11" ht="16" customHeight="1" x14ac:dyDescent="0.35">
      <c r="A397" s="6">
        <v>39122</v>
      </c>
      <c r="B397" s="17">
        <v>1438.06</v>
      </c>
      <c r="C397" s="8">
        <f t="shared" si="36"/>
        <v>-7.0772141323335478E-3</v>
      </c>
      <c r="D397" s="8">
        <f t="shared" si="41"/>
        <v>3.116415868743706E-5</v>
      </c>
      <c r="E397" s="8">
        <f t="shared" si="37"/>
        <v>8.7690443211549898</v>
      </c>
      <c r="F397" s="1">
        <v>394</v>
      </c>
      <c r="H397" s="8">
        <f t="shared" si="38"/>
        <v>0.55824867834538638</v>
      </c>
      <c r="J397" s="8">
        <f t="shared" si="39"/>
        <v>5.0086959874901691E-5</v>
      </c>
      <c r="K397" s="8">
        <f t="shared" si="40"/>
        <v>1.6071975623424359</v>
      </c>
    </row>
    <row r="398" spans="1:11" ht="16" customHeight="1" x14ac:dyDescent="0.35">
      <c r="A398" s="6">
        <v>39125</v>
      </c>
      <c r="B398" s="17">
        <v>1433.37</v>
      </c>
      <c r="C398" s="8">
        <f t="shared" si="36"/>
        <v>-3.2613381917305641E-3</v>
      </c>
      <c r="D398" s="8">
        <f t="shared" si="41"/>
        <v>3.3910722571207748E-5</v>
      </c>
      <c r="E398" s="8">
        <f t="shared" si="37"/>
        <v>9.9781225503664484</v>
      </c>
      <c r="F398" s="1">
        <v>395</v>
      </c>
      <c r="H398" s="8">
        <f t="shared" si="38"/>
        <v>0.58232913864246694</v>
      </c>
      <c r="J398" s="8">
        <f t="shared" si="39"/>
        <v>1.0636326800840386E-5</v>
      </c>
      <c r="K398" s="8">
        <f t="shared" si="40"/>
        <v>0.31365674318810505</v>
      </c>
    </row>
    <row r="399" spans="1:11" ht="16" customHeight="1" x14ac:dyDescent="0.35">
      <c r="A399" s="6">
        <v>39126</v>
      </c>
      <c r="B399" s="17">
        <v>1444.26</v>
      </c>
      <c r="C399" s="8">
        <f t="shared" si="36"/>
        <v>7.597480064463538E-3</v>
      </c>
      <c r="D399" s="8">
        <f t="shared" si="41"/>
        <v>3.307977948943103E-5</v>
      </c>
      <c r="E399" s="8">
        <f t="shared" si="37"/>
        <v>8.5716642877841291</v>
      </c>
      <c r="F399" s="1">
        <v>396</v>
      </c>
      <c r="H399" s="8">
        <f t="shared" si="38"/>
        <v>0.57515023680279431</v>
      </c>
      <c r="J399" s="8">
        <f t="shared" si="39"/>
        <v>5.7721703329920886E-5</v>
      </c>
      <c r="K399" s="8">
        <f t="shared" si="40"/>
        <v>1.7449240660253778</v>
      </c>
    </row>
    <row r="400" spans="1:11" ht="16" customHeight="1" x14ac:dyDescent="0.35">
      <c r="A400" s="6">
        <v>39127</v>
      </c>
      <c r="B400" s="17">
        <v>1455.3</v>
      </c>
      <c r="C400" s="8">
        <f t="shared" si="36"/>
        <v>7.6440530098458477E-3</v>
      </c>
      <c r="D400" s="8">
        <f t="shared" si="41"/>
        <v>3.6298699562177687E-5</v>
      </c>
      <c r="E400" s="8">
        <f t="shared" si="37"/>
        <v>8.6139864991787771</v>
      </c>
      <c r="F400" s="1">
        <v>397</v>
      </c>
      <c r="H400" s="8">
        <f t="shared" si="38"/>
        <v>0.60248402105099597</v>
      </c>
      <c r="J400" s="8">
        <f t="shared" si="39"/>
        <v>5.843154641733336E-5</v>
      </c>
      <c r="K400" s="8">
        <f t="shared" si="40"/>
        <v>1.6097421428898111</v>
      </c>
    </row>
    <row r="401" spans="1:11" ht="16" customHeight="1" x14ac:dyDescent="0.35">
      <c r="A401" s="6">
        <v>39128</v>
      </c>
      <c r="B401" s="17">
        <v>1456.81</v>
      </c>
      <c r="C401" s="8">
        <f t="shared" si="36"/>
        <v>1.03758675187246E-3</v>
      </c>
      <c r="D401" s="8">
        <f t="shared" si="41"/>
        <v>3.9288183881476466E-5</v>
      </c>
      <c r="E401" s="8">
        <f t="shared" si="37"/>
        <v>10.117184457380111</v>
      </c>
      <c r="F401" s="1">
        <v>398</v>
      </c>
      <c r="H401" s="8">
        <f t="shared" si="38"/>
        <v>0.62680287077737984</v>
      </c>
      <c r="J401" s="8">
        <f t="shared" si="39"/>
        <v>1.0765862676612418E-6</v>
      </c>
      <c r="K401" s="8">
        <f t="shared" si="40"/>
        <v>2.7402291511082779E-2</v>
      </c>
    </row>
    <row r="402" spans="1:11" ht="16" customHeight="1" x14ac:dyDescent="0.35">
      <c r="A402" s="6">
        <v>39129</v>
      </c>
      <c r="B402" s="17">
        <v>1455.54</v>
      </c>
      <c r="C402" s="8">
        <f t="shared" si="36"/>
        <v>-8.7176776655842683E-4</v>
      </c>
      <c r="D402" s="8">
        <f t="shared" si="41"/>
        <v>3.7166757682201563E-5</v>
      </c>
      <c r="E402" s="8">
        <f t="shared" si="37"/>
        <v>10.179647990445266</v>
      </c>
      <c r="F402" s="1">
        <v>399</v>
      </c>
      <c r="H402" s="8">
        <f t="shared" si="38"/>
        <v>0.60964545173569173</v>
      </c>
      <c r="J402" s="8">
        <f t="shared" si="39"/>
        <v>7.5997903881026781E-7</v>
      </c>
      <c r="K402" s="8">
        <f t="shared" si="40"/>
        <v>2.0447816441470409E-2</v>
      </c>
    </row>
    <row r="403" spans="1:11" ht="16" customHeight="1" x14ac:dyDescent="0.35">
      <c r="A403" s="6">
        <v>39133</v>
      </c>
      <c r="B403" s="17">
        <v>1459.68</v>
      </c>
      <c r="C403" s="8">
        <f t="shared" si="36"/>
        <v>2.844305206315251E-3</v>
      </c>
      <c r="D403" s="8">
        <f t="shared" si="41"/>
        <v>3.5209307099061595E-5</v>
      </c>
      <c r="E403" s="8">
        <f t="shared" si="37"/>
        <v>10.02442926298683</v>
      </c>
      <c r="F403" s="1">
        <v>400</v>
      </c>
      <c r="H403" s="8">
        <f t="shared" si="38"/>
        <v>0.59337430934496649</v>
      </c>
      <c r="J403" s="8">
        <f t="shared" si="39"/>
        <v>8.090072106672042E-6</v>
      </c>
      <c r="K403" s="8">
        <f t="shared" si="40"/>
        <v>0.22977084109921778</v>
      </c>
    </row>
    <row r="404" spans="1:11" ht="16" customHeight="1" x14ac:dyDescent="0.35">
      <c r="A404" s="6">
        <v>39134</v>
      </c>
      <c r="B404" s="17">
        <v>1457.63</v>
      </c>
      <c r="C404" s="8">
        <f t="shared" si="36"/>
        <v>-1.4044174065548302E-3</v>
      </c>
      <c r="D404" s="8">
        <f t="shared" si="41"/>
        <v>3.4046661469291409E-5</v>
      </c>
      <c r="E404" s="8">
        <f t="shared" si="37"/>
        <v>10.229846664431319</v>
      </c>
      <c r="F404" s="1">
        <v>401</v>
      </c>
      <c r="H404" s="8">
        <f t="shared" si="38"/>
        <v>0.58349517109648308</v>
      </c>
      <c r="J404" s="8">
        <f t="shared" si="39"/>
        <v>1.9723882518341951E-6</v>
      </c>
      <c r="K404" s="8">
        <f t="shared" si="40"/>
        <v>5.7931913636031618E-2</v>
      </c>
    </row>
    <row r="405" spans="1:11" ht="16" customHeight="1" x14ac:dyDescent="0.35">
      <c r="A405" s="6">
        <v>39135</v>
      </c>
      <c r="B405" s="17">
        <v>1456.38</v>
      </c>
      <c r="C405" s="8">
        <f t="shared" si="36"/>
        <v>-8.5755644436516802E-4</v>
      </c>
      <c r="D405" s="8">
        <f t="shared" si="41"/>
        <v>3.2472048343281245E-5</v>
      </c>
      <c r="E405" s="8">
        <f t="shared" si="37"/>
        <v>10.312483625542901</v>
      </c>
      <c r="F405" s="1">
        <v>402</v>
      </c>
      <c r="H405" s="8">
        <f t="shared" si="38"/>
        <v>0.56984250756925148</v>
      </c>
      <c r="J405" s="8">
        <f t="shared" si="39"/>
        <v>7.3540305527222956E-7</v>
      </c>
      <c r="K405" s="8">
        <f t="shared" si="40"/>
        <v>2.2647264117675869E-2</v>
      </c>
    </row>
    <row r="406" spans="1:11" ht="16" customHeight="1" x14ac:dyDescent="0.35">
      <c r="A406" s="6">
        <v>39136</v>
      </c>
      <c r="B406" s="17">
        <v>1451.19</v>
      </c>
      <c r="C406" s="8">
        <f t="shared" si="36"/>
        <v>-3.5636303711943686E-3</v>
      </c>
      <c r="D406" s="8">
        <f t="shared" si="41"/>
        <v>3.0934552637744559E-5</v>
      </c>
      <c r="E406" s="8">
        <f t="shared" si="37"/>
        <v>9.9731100383337559</v>
      </c>
      <c r="F406" s="1">
        <v>403</v>
      </c>
      <c r="H406" s="8">
        <f t="shared" si="38"/>
        <v>0.55618839108475249</v>
      </c>
      <c r="J406" s="8">
        <f t="shared" si="39"/>
        <v>1.2699461422498914E-5</v>
      </c>
      <c r="K406" s="8">
        <f t="shared" si="40"/>
        <v>0.41052675211484269</v>
      </c>
    </row>
    <row r="407" spans="1:11" ht="16" customHeight="1" x14ac:dyDescent="0.35">
      <c r="A407" s="6">
        <v>39139</v>
      </c>
      <c r="B407" s="17">
        <v>1449.37</v>
      </c>
      <c r="C407" s="8">
        <f t="shared" si="36"/>
        <v>-1.2541431514826891E-3</v>
      </c>
      <c r="D407" s="8">
        <f t="shared" si="41"/>
        <v>3.0545330979307336E-5</v>
      </c>
      <c r="E407" s="8">
        <f t="shared" si="37"/>
        <v>10.34480557482012</v>
      </c>
      <c r="F407" s="1">
        <v>404</v>
      </c>
      <c r="H407" s="8">
        <f t="shared" si="38"/>
        <v>0.55267830588243039</v>
      </c>
      <c r="J407" s="8">
        <f t="shared" si="39"/>
        <v>1.5728750444109314E-6</v>
      </c>
      <c r="K407" s="8">
        <f t="shared" si="40"/>
        <v>5.149314130779796E-2</v>
      </c>
    </row>
    <row r="408" spans="1:11" ht="16" customHeight="1" x14ac:dyDescent="0.35">
      <c r="A408" s="6">
        <v>39140</v>
      </c>
      <c r="B408" s="17">
        <v>1399.04</v>
      </c>
      <c r="C408" s="8">
        <f t="shared" si="36"/>
        <v>-3.4725432429262321E-2</v>
      </c>
      <c r="D408" s="8">
        <f t="shared" si="41"/>
        <v>2.9251740305940155E-5</v>
      </c>
      <c r="E408" s="8">
        <f t="shared" si="37"/>
        <v>-30.783810258698402</v>
      </c>
      <c r="F408" s="1">
        <v>405</v>
      </c>
      <c r="H408" s="8">
        <f t="shared" si="38"/>
        <v>0.54084878021439742</v>
      </c>
      <c r="J408" s="8">
        <f t="shared" si="39"/>
        <v>1.2058556573992633E-3</v>
      </c>
      <c r="K408" s="8">
        <f t="shared" si="40"/>
        <v>41.223381747115745</v>
      </c>
    </row>
    <row r="409" spans="1:11" ht="16" customHeight="1" x14ac:dyDescent="0.35">
      <c r="A409" s="6">
        <v>39141</v>
      </c>
      <c r="B409" s="17">
        <v>1406.82</v>
      </c>
      <c r="C409" s="8">
        <f t="shared" si="36"/>
        <v>5.5609560841719842E-3</v>
      </c>
      <c r="D409" s="8">
        <f t="shared" si="41"/>
        <v>1.2974557126090101E-4</v>
      </c>
      <c r="E409" s="8">
        <f t="shared" si="37"/>
        <v>8.7115899813975908</v>
      </c>
      <c r="F409" s="1">
        <v>406</v>
      </c>
      <c r="H409" s="8">
        <f t="shared" si="38"/>
        <v>1.1390591348165424</v>
      </c>
      <c r="J409" s="8">
        <f t="shared" si="39"/>
        <v>3.0924232570089405E-5</v>
      </c>
      <c r="K409" s="8">
        <f t="shared" si="40"/>
        <v>0.23834518796718621</v>
      </c>
    </row>
    <row r="410" spans="1:11" ht="16" customHeight="1" x14ac:dyDescent="0.35">
      <c r="A410" s="6">
        <v>39142</v>
      </c>
      <c r="B410" s="17">
        <v>1403.17</v>
      </c>
      <c r="C410" s="8">
        <f t="shared" si="36"/>
        <v>-2.5945039166345826E-3</v>
      </c>
      <c r="D410" s="8">
        <f t="shared" si="41"/>
        <v>1.2201237799600202E-4</v>
      </c>
      <c r="E410" s="8">
        <f t="shared" si="37"/>
        <v>8.9562178325367565</v>
      </c>
      <c r="F410" s="1">
        <v>407</v>
      </c>
      <c r="H410" s="8">
        <f t="shared" si="38"/>
        <v>1.1045921328526744</v>
      </c>
      <c r="J410" s="8">
        <f t="shared" si="39"/>
        <v>6.7314505734321893E-6</v>
      </c>
      <c r="K410" s="8">
        <f t="shared" si="40"/>
        <v>5.51702268572518E-2</v>
      </c>
    </row>
    <row r="411" spans="1:11" ht="16" customHeight="1" x14ac:dyDescent="0.35">
      <c r="A411" s="6">
        <v>39143</v>
      </c>
      <c r="B411" s="17">
        <v>1387.17</v>
      </c>
      <c r="C411" s="8">
        <f t="shared" si="36"/>
        <v>-1.1402752339345909E-2</v>
      </c>
      <c r="D411" s="8">
        <f t="shared" si="41"/>
        <v>1.129318913675441E-4</v>
      </c>
      <c r="E411" s="8">
        <f t="shared" si="37"/>
        <v>7.9373878030346434</v>
      </c>
      <c r="F411" s="1">
        <v>408</v>
      </c>
      <c r="H411" s="8">
        <f t="shared" si="38"/>
        <v>1.0626941769274172</v>
      </c>
      <c r="J411" s="8">
        <f t="shared" si="39"/>
        <v>1.3002276091245862E-4</v>
      </c>
      <c r="K411" s="8">
        <f t="shared" si="40"/>
        <v>1.1513378491934683</v>
      </c>
    </row>
    <row r="412" spans="1:11" ht="16" customHeight="1" x14ac:dyDescent="0.35">
      <c r="A412" s="6">
        <v>39146</v>
      </c>
      <c r="B412" s="17">
        <v>1374.12</v>
      </c>
      <c r="C412" s="8">
        <f t="shared" si="36"/>
        <v>-9.407642898851749E-3</v>
      </c>
      <c r="D412" s="8">
        <f t="shared" si="41"/>
        <v>1.1507651666712759E-4</v>
      </c>
      <c r="E412" s="8">
        <f t="shared" si="37"/>
        <v>8.300827227575315</v>
      </c>
      <c r="F412" s="1">
        <v>409</v>
      </c>
      <c r="H412" s="8">
        <f t="shared" si="38"/>
        <v>1.0727372309523315</v>
      </c>
      <c r="J412" s="8">
        <f t="shared" si="39"/>
        <v>8.850374491231574E-5</v>
      </c>
      <c r="K412" s="8">
        <f t="shared" si="40"/>
        <v>0.76908606095823417</v>
      </c>
    </row>
    <row r="413" spans="1:11" ht="16" customHeight="1" x14ac:dyDescent="0.35">
      <c r="A413" s="6">
        <v>39147</v>
      </c>
      <c r="B413" s="17">
        <v>1395.41</v>
      </c>
      <c r="C413" s="8">
        <f t="shared" si="36"/>
        <v>1.5493552237068227E-2</v>
      </c>
      <c r="D413" s="8">
        <f t="shared" si="41"/>
        <v>1.1352312364226317E-4</v>
      </c>
      <c r="E413" s="8">
        <f t="shared" si="37"/>
        <v>6.9689554202084167</v>
      </c>
      <c r="F413" s="1">
        <v>410</v>
      </c>
      <c r="H413" s="8">
        <f t="shared" si="38"/>
        <v>1.0654723067366094</v>
      </c>
      <c r="J413" s="8">
        <f t="shared" si="39"/>
        <v>2.4005016092276186E-4</v>
      </c>
      <c r="K413" s="8">
        <f t="shared" si="40"/>
        <v>2.1145485890541011</v>
      </c>
    </row>
    <row r="414" spans="1:11" ht="16" customHeight="1" x14ac:dyDescent="0.35">
      <c r="A414" s="6">
        <v>39148</v>
      </c>
      <c r="B414" s="17">
        <v>1391.97</v>
      </c>
      <c r="C414" s="8">
        <f t="shared" si="36"/>
        <v>-2.4652252742921824E-3</v>
      </c>
      <c r="D414" s="8">
        <f t="shared" si="41"/>
        <v>1.2490362337983901E-4</v>
      </c>
      <c r="E414" s="8">
        <f t="shared" si="37"/>
        <v>8.9393119312218676</v>
      </c>
      <c r="F414" s="1">
        <v>411</v>
      </c>
      <c r="H414" s="8">
        <f t="shared" si="38"/>
        <v>1.1176028962911604</v>
      </c>
      <c r="J414" s="8">
        <f t="shared" si="39"/>
        <v>6.0773356530089657E-6</v>
      </c>
      <c r="K414" s="8">
        <f t="shared" si="40"/>
        <v>4.8656199784752788E-2</v>
      </c>
    </row>
    <row r="415" spans="1:11" ht="16" customHeight="1" x14ac:dyDescent="0.35">
      <c r="A415" s="6">
        <v>39149</v>
      </c>
      <c r="B415" s="17">
        <v>1401.89</v>
      </c>
      <c r="C415" s="8">
        <f t="shared" si="36"/>
        <v>7.1265903719189873E-3</v>
      </c>
      <c r="D415" s="8">
        <f t="shared" si="41"/>
        <v>1.1550800557304531E-4</v>
      </c>
      <c r="E415" s="8">
        <f t="shared" si="37"/>
        <v>8.6264757369681835</v>
      </c>
      <c r="F415" s="1">
        <v>412</v>
      </c>
      <c r="H415" s="8">
        <f t="shared" si="38"/>
        <v>1.074746507661436</v>
      </c>
      <c r="J415" s="8">
        <f t="shared" si="39"/>
        <v>5.078829032912841E-5</v>
      </c>
      <c r="K415" s="8">
        <f t="shared" si="40"/>
        <v>0.43969498111549293</v>
      </c>
    </row>
    <row r="416" spans="1:11" ht="16" customHeight="1" x14ac:dyDescent="0.35">
      <c r="A416" s="6">
        <v>39150</v>
      </c>
      <c r="B416" s="17">
        <v>1402.84</v>
      </c>
      <c r="C416" s="8">
        <f t="shared" si="36"/>
        <v>6.7765659217186656E-4</v>
      </c>
      <c r="D416" s="8">
        <f t="shared" si="41"/>
        <v>1.10731710467199E-4</v>
      </c>
      <c r="E416" s="8">
        <f t="shared" si="37"/>
        <v>9.1042531782690883</v>
      </c>
      <c r="F416" s="1">
        <v>413</v>
      </c>
      <c r="H416" s="8">
        <f t="shared" si="38"/>
        <v>1.0522913592118819</v>
      </c>
      <c r="J416" s="8">
        <f t="shared" si="39"/>
        <v>4.5921845691398748E-7</v>
      </c>
      <c r="K416" s="8">
        <f t="shared" si="40"/>
        <v>4.1471269158261347E-3</v>
      </c>
    </row>
    <row r="417" spans="1:11" ht="16" customHeight="1" x14ac:dyDescent="0.35">
      <c r="A417" s="6">
        <v>39153</v>
      </c>
      <c r="B417" s="17">
        <v>1406.6</v>
      </c>
      <c r="C417" s="8">
        <f t="shared" si="36"/>
        <v>2.6802771520629516E-3</v>
      </c>
      <c r="D417" s="8">
        <f t="shared" si="41"/>
        <v>1.0213576565431736E-4</v>
      </c>
      <c r="E417" s="8">
        <f t="shared" si="37"/>
        <v>9.1188709633746647</v>
      </c>
      <c r="F417" s="1">
        <v>414</v>
      </c>
      <c r="H417" s="8">
        <f t="shared" si="38"/>
        <v>1.0106224104694956</v>
      </c>
      <c r="J417" s="8">
        <f t="shared" si="39"/>
        <v>7.1838856118706867E-6</v>
      </c>
      <c r="K417" s="8">
        <f t="shared" si="40"/>
        <v>7.0336630521621965E-2</v>
      </c>
    </row>
    <row r="418" spans="1:11" ht="16" customHeight="1" x14ac:dyDescent="0.35">
      <c r="A418" s="6">
        <v>39154</v>
      </c>
      <c r="B418" s="17">
        <v>1377.95</v>
      </c>
      <c r="C418" s="8">
        <f t="shared" si="36"/>
        <v>-2.0368263898762878E-2</v>
      </c>
      <c r="D418" s="8">
        <f t="shared" si="41"/>
        <v>9.4880278674919864E-5</v>
      </c>
      <c r="E418" s="8">
        <f t="shared" si="37"/>
        <v>4.8903719649182849</v>
      </c>
      <c r="F418" s="1">
        <v>415</v>
      </c>
      <c r="H418" s="8">
        <f t="shared" si="38"/>
        <v>0.9740650834257425</v>
      </c>
      <c r="J418" s="8">
        <f t="shared" si="39"/>
        <v>4.1486617424964716E-4</v>
      </c>
      <c r="K418" s="8">
        <f t="shared" si="40"/>
        <v>4.3725227206706192</v>
      </c>
    </row>
    <row r="419" spans="1:11" ht="16" customHeight="1" x14ac:dyDescent="0.35">
      <c r="A419" s="6">
        <v>39155</v>
      </c>
      <c r="B419" s="17">
        <v>1387.17</v>
      </c>
      <c r="C419" s="8">
        <f t="shared" si="36"/>
        <v>6.6910990964839266E-3</v>
      </c>
      <c r="D419" s="8">
        <f t="shared" si="41"/>
        <v>1.2269545035482941E-4</v>
      </c>
      <c r="E419" s="8">
        <f t="shared" si="37"/>
        <v>8.6409115026884287</v>
      </c>
      <c r="F419" s="1">
        <v>416</v>
      </c>
      <c r="H419" s="8">
        <f t="shared" si="38"/>
        <v>1.1076797838492378</v>
      </c>
      <c r="J419" s="8">
        <f t="shared" si="39"/>
        <v>4.4770807118968021E-5</v>
      </c>
      <c r="K419" s="8">
        <f t="shared" si="40"/>
        <v>0.36489378366918229</v>
      </c>
    </row>
    <row r="420" spans="1:11" ht="16" customHeight="1" x14ac:dyDescent="0.35">
      <c r="A420" s="6">
        <v>39156</v>
      </c>
      <c r="B420" s="17">
        <v>1392.28</v>
      </c>
      <c r="C420" s="8">
        <f t="shared" si="36"/>
        <v>3.6837590201632821E-3</v>
      </c>
      <c r="D420" s="8">
        <f t="shared" si="41"/>
        <v>1.1676501791236682E-4</v>
      </c>
      <c r="E420" s="8">
        <f t="shared" si="37"/>
        <v>8.93913003290643</v>
      </c>
      <c r="F420" s="1">
        <v>417</v>
      </c>
      <c r="H420" s="8">
        <f t="shared" si="38"/>
        <v>1.0805786316245884</v>
      </c>
      <c r="J420" s="8">
        <f t="shared" si="39"/>
        <v>1.3570080518634344E-5</v>
      </c>
      <c r="K420" s="8">
        <f t="shared" si="40"/>
        <v>0.1162170036989915</v>
      </c>
    </row>
    <row r="421" spans="1:11" ht="16" customHeight="1" x14ac:dyDescent="0.35">
      <c r="A421" s="6">
        <v>39157</v>
      </c>
      <c r="B421" s="17">
        <v>1386.95</v>
      </c>
      <c r="C421" s="8">
        <f t="shared" si="36"/>
        <v>-3.8282529376274365E-3</v>
      </c>
      <c r="D421" s="8">
        <f t="shared" si="41"/>
        <v>1.0873359021605687E-4</v>
      </c>
      <c r="E421" s="8">
        <f t="shared" si="37"/>
        <v>8.9918260484142856</v>
      </c>
      <c r="F421" s="1">
        <v>418</v>
      </c>
      <c r="H421" s="8">
        <f t="shared" si="38"/>
        <v>1.0427539988705719</v>
      </c>
      <c r="J421" s="8">
        <f t="shared" si="39"/>
        <v>1.4655520554453097E-5</v>
      </c>
      <c r="K421" s="8">
        <f t="shared" si="40"/>
        <v>0.13478374553192018</v>
      </c>
    </row>
    <row r="422" spans="1:11" ht="16" customHeight="1" x14ac:dyDescent="0.35">
      <c r="A422" s="6">
        <v>39160</v>
      </c>
      <c r="B422" s="17">
        <v>1402.06</v>
      </c>
      <c r="C422" s="8">
        <f t="shared" si="36"/>
        <v>1.0894408594397708E-2</v>
      </c>
      <c r="D422" s="8">
        <f t="shared" si="41"/>
        <v>1.0151578353876277E-4</v>
      </c>
      <c r="E422" s="8">
        <f t="shared" si="37"/>
        <v>8.0261368091402279</v>
      </c>
      <c r="F422" s="1">
        <v>419</v>
      </c>
      <c r="H422" s="8">
        <f t="shared" si="38"/>
        <v>1.0075504133231388</v>
      </c>
      <c r="J422" s="8">
        <f t="shared" si="39"/>
        <v>1.1868813862168664E-4</v>
      </c>
      <c r="K422" s="8">
        <f t="shared" si="40"/>
        <v>1.1691594595865655</v>
      </c>
    </row>
    <row r="423" spans="1:11" ht="16" customHeight="1" x14ac:dyDescent="0.35">
      <c r="A423" s="6">
        <v>39161</v>
      </c>
      <c r="B423" s="17">
        <v>1410.94</v>
      </c>
      <c r="C423" s="8">
        <f t="shared" si="36"/>
        <v>6.3335377943883357E-3</v>
      </c>
      <c r="D423" s="8">
        <f t="shared" si="41"/>
        <v>1.0372973558116953E-4</v>
      </c>
      <c r="E423" s="8">
        <f t="shared" si="37"/>
        <v>8.7870081229836661</v>
      </c>
      <c r="F423" s="1">
        <v>420</v>
      </c>
      <c r="H423" s="8">
        <f t="shared" si="38"/>
        <v>1.018477960395656</v>
      </c>
      <c r="J423" s="8">
        <f t="shared" si="39"/>
        <v>4.0113700992945467E-5</v>
      </c>
      <c r="K423" s="8">
        <f t="shared" si="40"/>
        <v>0.38671361464674808</v>
      </c>
    </row>
    <row r="424" spans="1:11" ht="16" customHeight="1" x14ac:dyDescent="0.35">
      <c r="A424" s="6">
        <v>39162</v>
      </c>
      <c r="B424" s="17">
        <v>1435.04</v>
      </c>
      <c r="C424" s="8">
        <f t="shared" si="36"/>
        <v>1.7080811373977565E-2</v>
      </c>
      <c r="D424" s="8">
        <f t="shared" si="41"/>
        <v>9.9111046734665976E-5</v>
      </c>
      <c r="E424" s="8">
        <f t="shared" si="37"/>
        <v>6.2755602797358172</v>
      </c>
      <c r="F424" s="1">
        <v>421</v>
      </c>
      <c r="H424" s="8">
        <f t="shared" si="38"/>
        <v>0.99554531154873105</v>
      </c>
      <c r="J424" s="8">
        <f t="shared" si="39"/>
        <v>2.9175411719340139E-4</v>
      </c>
      <c r="K424" s="8">
        <f t="shared" si="40"/>
        <v>2.9437093725230006</v>
      </c>
    </row>
    <row r="425" spans="1:11" ht="16" customHeight="1" x14ac:dyDescent="0.35">
      <c r="A425" s="6">
        <v>39163</v>
      </c>
      <c r="B425" s="17">
        <v>1434.54</v>
      </c>
      <c r="C425" s="8">
        <f t="shared" si="36"/>
        <v>-3.4842234362805221E-4</v>
      </c>
      <c r="D425" s="8">
        <f t="shared" si="41"/>
        <v>1.1615220409068903E-4</v>
      </c>
      <c r="E425" s="8">
        <f t="shared" si="37"/>
        <v>9.0595639584492833</v>
      </c>
      <c r="F425" s="1">
        <v>422</v>
      </c>
      <c r="H425" s="8">
        <f t="shared" si="38"/>
        <v>1.0777393195512959</v>
      </c>
      <c r="J425" s="8">
        <f t="shared" si="39"/>
        <v>1.2139812953926448E-7</v>
      </c>
      <c r="K425" s="8">
        <f t="shared" si="40"/>
        <v>1.0451642350624664E-3</v>
      </c>
    </row>
    <row r="426" spans="1:11" ht="16" customHeight="1" x14ac:dyDescent="0.35">
      <c r="A426" s="6">
        <v>39164</v>
      </c>
      <c r="B426" s="17">
        <v>1436.11</v>
      </c>
      <c r="C426" s="8">
        <f t="shared" si="36"/>
        <v>1.094427481980242E-3</v>
      </c>
      <c r="D426" s="8">
        <f t="shared" si="41"/>
        <v>1.0704046503109309E-4</v>
      </c>
      <c r="E426" s="8">
        <f t="shared" si="37"/>
        <v>9.13111372261063</v>
      </c>
      <c r="F426" s="1">
        <v>423</v>
      </c>
      <c r="H426" s="8">
        <f t="shared" si="38"/>
        <v>1.0346036199003612</v>
      </c>
      <c r="J426" s="8">
        <f t="shared" si="39"/>
        <v>1.197771513313613E-6</v>
      </c>
      <c r="K426" s="8">
        <f t="shared" si="40"/>
        <v>1.1189894522278884E-2</v>
      </c>
    </row>
    <row r="427" spans="1:11" ht="16" customHeight="1" x14ac:dyDescent="0.35">
      <c r="A427" s="6">
        <v>39167</v>
      </c>
      <c r="B427" s="17">
        <v>1437.5</v>
      </c>
      <c r="C427" s="8">
        <f t="shared" si="36"/>
        <v>9.6789243163831475E-4</v>
      </c>
      <c r="D427" s="8">
        <f t="shared" si="41"/>
        <v>9.8838695855595074E-5</v>
      </c>
      <c r="E427" s="8">
        <f t="shared" si="37"/>
        <v>9.2125431427767577</v>
      </c>
      <c r="F427" s="1">
        <v>424</v>
      </c>
      <c r="H427" s="8">
        <f t="shared" si="38"/>
        <v>0.99417652283482882</v>
      </c>
      <c r="J427" s="8">
        <f t="shared" si="39"/>
        <v>9.3681575922272982E-7</v>
      </c>
      <c r="K427" s="8">
        <f t="shared" si="40"/>
        <v>9.4782286544071032E-3</v>
      </c>
    </row>
    <row r="428" spans="1:11" ht="16" customHeight="1" x14ac:dyDescent="0.35">
      <c r="A428" s="6">
        <v>39168</v>
      </c>
      <c r="B428" s="17">
        <v>1428.61</v>
      </c>
      <c r="C428" s="8">
        <f t="shared" si="36"/>
        <v>-6.1843478260870258E-3</v>
      </c>
      <c r="D428" s="8">
        <f t="shared" si="41"/>
        <v>9.1352191529394059E-5</v>
      </c>
      <c r="E428" s="8">
        <f t="shared" si="37"/>
        <v>8.8821211748024851</v>
      </c>
      <c r="F428" s="1">
        <v>425</v>
      </c>
      <c r="H428" s="8">
        <f t="shared" si="38"/>
        <v>0.95578340396448636</v>
      </c>
      <c r="J428" s="8">
        <f t="shared" si="39"/>
        <v>3.8246158034027324E-5</v>
      </c>
      <c r="K428" s="8">
        <f t="shared" si="40"/>
        <v>0.41866711015598351</v>
      </c>
    </row>
    <row r="429" spans="1:11" ht="16" customHeight="1" x14ac:dyDescent="0.35">
      <c r="A429" s="6">
        <v>39169</v>
      </c>
      <c r="B429" s="17">
        <v>1417.23</v>
      </c>
      <c r="C429" s="8">
        <f t="shared" si="36"/>
        <v>-7.9657849238069754E-3</v>
      </c>
      <c r="D429" s="8">
        <f t="shared" si="41"/>
        <v>8.7688512208609773E-5</v>
      </c>
      <c r="E429" s="8">
        <f t="shared" si="37"/>
        <v>8.6180931765045639</v>
      </c>
      <c r="F429" s="1">
        <v>426</v>
      </c>
      <c r="H429" s="8">
        <f t="shared" si="38"/>
        <v>0.93642144469576172</v>
      </c>
      <c r="J429" s="8">
        <f t="shared" si="39"/>
        <v>6.3453729452350496E-5</v>
      </c>
      <c r="K429" s="8">
        <f t="shared" si="40"/>
        <v>0.72362648030103349</v>
      </c>
    </row>
    <row r="430" spans="1:11" ht="16" customHeight="1" x14ac:dyDescent="0.35">
      <c r="A430" s="6">
        <v>39170</v>
      </c>
      <c r="B430" s="17">
        <v>1422.53</v>
      </c>
      <c r="C430" s="8">
        <f t="shared" si="36"/>
        <v>3.739689394099726E-3</v>
      </c>
      <c r="D430" s="8">
        <f t="shared" si="41"/>
        <v>8.6482318426189608E-5</v>
      </c>
      <c r="E430" s="8">
        <f t="shared" si="37"/>
        <v>9.19385802014639</v>
      </c>
      <c r="F430" s="1">
        <v>427</v>
      </c>
      <c r="H430" s="8">
        <f t="shared" si="38"/>
        <v>0.92995870029904881</v>
      </c>
      <c r="J430" s="8">
        <f t="shared" si="39"/>
        <v>1.3985276764341975E-5</v>
      </c>
      <c r="K430" s="8">
        <f t="shared" si="40"/>
        <v>0.16171255603280388</v>
      </c>
    </row>
    <row r="431" spans="1:11" ht="16" customHeight="1" x14ac:dyDescent="0.35">
      <c r="A431" s="6">
        <v>39171</v>
      </c>
      <c r="B431" s="17">
        <v>1420.86</v>
      </c>
      <c r="C431" s="8">
        <f t="shared" si="36"/>
        <v>-1.1739646967024054E-3</v>
      </c>
      <c r="D431" s="8">
        <f t="shared" si="41"/>
        <v>8.1208199051493332E-5</v>
      </c>
      <c r="E431" s="8">
        <f t="shared" si="37"/>
        <v>9.4015232344457367</v>
      </c>
      <c r="F431" s="1">
        <v>428</v>
      </c>
      <c r="H431" s="8">
        <f t="shared" si="38"/>
        <v>0.90115591909221415</v>
      </c>
      <c r="J431" s="8">
        <f t="shared" si="39"/>
        <v>1.3781931091035706E-6</v>
      </c>
      <c r="K431" s="8">
        <f t="shared" si="40"/>
        <v>1.6971107907831715E-2</v>
      </c>
    </row>
    <row r="432" spans="1:11" ht="16" customHeight="1" x14ac:dyDescent="0.35">
      <c r="A432" s="6">
        <v>39174</v>
      </c>
      <c r="B432" s="17">
        <v>1424.55</v>
      </c>
      <c r="C432" s="8">
        <f t="shared" si="36"/>
        <v>2.597018706980318E-3</v>
      </c>
      <c r="D432" s="8">
        <f t="shared" si="41"/>
        <v>7.5343846850888378E-5</v>
      </c>
      <c r="E432" s="8">
        <f t="shared" si="37"/>
        <v>9.4039319471386982</v>
      </c>
      <c r="F432" s="1">
        <v>429</v>
      </c>
      <c r="H432" s="8">
        <f t="shared" si="38"/>
        <v>0.86800833435450586</v>
      </c>
      <c r="J432" s="8">
        <f t="shared" si="39"/>
        <v>6.7445061644057232E-6</v>
      </c>
      <c r="K432" s="8">
        <f t="shared" si="40"/>
        <v>8.9516349991441924E-2</v>
      </c>
    </row>
    <row r="433" spans="1:11" ht="16" customHeight="1" x14ac:dyDescent="0.35">
      <c r="A433" s="6">
        <v>39175</v>
      </c>
      <c r="B433" s="17">
        <v>1437.77</v>
      </c>
      <c r="C433" s="8">
        <f t="shared" si="36"/>
        <v>9.2801235477870392E-3</v>
      </c>
      <c r="D433" s="8">
        <f t="shared" si="41"/>
        <v>7.045971811469592E-5</v>
      </c>
      <c r="E433" s="8">
        <f t="shared" si="37"/>
        <v>8.338200898592941</v>
      </c>
      <c r="F433" s="1">
        <v>430</v>
      </c>
      <c r="H433" s="8">
        <f t="shared" si="38"/>
        <v>0.83940287177669293</v>
      </c>
      <c r="J433" s="8">
        <f t="shared" si="39"/>
        <v>8.6120693062191508E-5</v>
      </c>
      <c r="K433" s="8">
        <f t="shared" si="40"/>
        <v>1.2222684871092204</v>
      </c>
    </row>
    <row r="434" spans="1:11" ht="16" customHeight="1" x14ac:dyDescent="0.35">
      <c r="A434" s="6">
        <v>39176</v>
      </c>
      <c r="B434" s="17">
        <v>1439.37</v>
      </c>
      <c r="C434" s="8">
        <f t="shared" si="36"/>
        <v>1.1128344589189571E-3</v>
      </c>
      <c r="D434" s="8">
        <f t="shared" si="41"/>
        <v>7.2715952508393961E-5</v>
      </c>
      <c r="E434" s="8">
        <f t="shared" si="37"/>
        <v>9.511919110018118</v>
      </c>
      <c r="F434" s="1">
        <v>431</v>
      </c>
      <c r="H434" s="8">
        <f t="shared" si="38"/>
        <v>0.8527364921732502</v>
      </c>
      <c r="J434" s="8">
        <f t="shared" si="39"/>
        <v>1.238400532957448E-6</v>
      </c>
      <c r="K434" s="8">
        <f t="shared" si="40"/>
        <v>1.7030658201369134E-2</v>
      </c>
    </row>
    <row r="435" spans="1:11" ht="16" customHeight="1" x14ac:dyDescent="0.35">
      <c r="A435" s="6">
        <v>39177</v>
      </c>
      <c r="B435" s="17">
        <v>1443.76</v>
      </c>
      <c r="C435" s="8">
        <f t="shared" si="36"/>
        <v>3.0499454622509156E-3</v>
      </c>
      <c r="D435" s="8">
        <f t="shared" si="41"/>
        <v>6.760320670290262E-5</v>
      </c>
      <c r="E435" s="8">
        <f t="shared" si="37"/>
        <v>9.4642556413526009</v>
      </c>
      <c r="F435" s="1">
        <v>432</v>
      </c>
      <c r="H435" s="8">
        <f t="shared" si="38"/>
        <v>0.82221169234511993</v>
      </c>
      <c r="J435" s="8">
        <f t="shared" si="39"/>
        <v>9.302167322704952E-6</v>
      </c>
      <c r="K435" s="8">
        <f t="shared" si="40"/>
        <v>0.13759949825435652</v>
      </c>
    </row>
    <row r="436" spans="1:11" ht="16" customHeight="1" x14ac:dyDescent="0.35">
      <c r="A436" s="6">
        <v>39181</v>
      </c>
      <c r="B436" s="17">
        <v>1444.61</v>
      </c>
      <c r="C436" s="8">
        <f t="shared" si="36"/>
        <v>5.8874051088817327E-4</v>
      </c>
      <c r="D436" s="8">
        <f t="shared" si="41"/>
        <v>6.3630850444652186E-5</v>
      </c>
      <c r="E436" s="8">
        <f t="shared" si="37"/>
        <v>9.6569648501535621</v>
      </c>
      <c r="F436" s="1">
        <v>433</v>
      </c>
      <c r="H436" s="8">
        <f t="shared" si="38"/>
        <v>0.79768947871118479</v>
      </c>
      <c r="J436" s="8">
        <f t="shared" si="39"/>
        <v>3.4661538916086725E-7</v>
      </c>
      <c r="K436" s="8">
        <f t="shared" si="40"/>
        <v>5.4472851885322918E-3</v>
      </c>
    </row>
    <row r="437" spans="1:11" ht="16" customHeight="1" x14ac:dyDescent="0.35">
      <c r="A437" s="6">
        <v>39182</v>
      </c>
      <c r="B437" s="17">
        <v>1448.39</v>
      </c>
      <c r="C437" s="8">
        <f t="shared" si="36"/>
        <v>2.6166231716520032E-3</v>
      </c>
      <c r="D437" s="8">
        <f t="shared" si="41"/>
        <v>5.9259518931541431E-5</v>
      </c>
      <c r="E437" s="8">
        <f t="shared" si="37"/>
        <v>9.6180462936854489</v>
      </c>
      <c r="F437" s="1">
        <v>434</v>
      </c>
      <c r="H437" s="8">
        <f t="shared" si="38"/>
        <v>0.76980204553860099</v>
      </c>
      <c r="J437" s="8">
        <f t="shared" si="39"/>
        <v>6.8467168224261883E-6</v>
      </c>
      <c r="K437" s="8">
        <f t="shared" si="40"/>
        <v>0.1155378400951203</v>
      </c>
    </row>
    <row r="438" spans="1:11" ht="16" customHeight="1" x14ac:dyDescent="0.35">
      <c r="A438" s="6">
        <v>39183</v>
      </c>
      <c r="B438" s="17">
        <v>1438.87</v>
      </c>
      <c r="C438" s="8">
        <f t="shared" si="36"/>
        <v>-6.5728153328870045E-3</v>
      </c>
      <c r="D438" s="8">
        <f t="shared" si="41"/>
        <v>5.5829915840006877E-5</v>
      </c>
      <c r="E438" s="8">
        <f t="shared" si="37"/>
        <v>9.0193879436849098</v>
      </c>
      <c r="F438" s="1">
        <v>435</v>
      </c>
      <c r="H438" s="8">
        <f t="shared" si="38"/>
        <v>0.74719419055562042</v>
      </c>
      <c r="J438" s="8">
        <f t="shared" si="39"/>
        <v>4.3201901400234506E-5</v>
      </c>
      <c r="K438" s="8">
        <f t="shared" si="40"/>
        <v>0.7738127623913893</v>
      </c>
    </row>
    <row r="439" spans="1:11" ht="16" customHeight="1" x14ac:dyDescent="0.35">
      <c r="A439" s="6">
        <v>39184</v>
      </c>
      <c r="B439" s="17">
        <v>1447.8</v>
      </c>
      <c r="C439" s="8">
        <f t="shared" si="36"/>
        <v>6.2062590783045473E-3</v>
      </c>
      <c r="D439" s="8">
        <f t="shared" si="41"/>
        <v>5.5777889238817575E-5</v>
      </c>
      <c r="E439" s="8">
        <f t="shared" si="37"/>
        <v>9.1035788878343364</v>
      </c>
      <c r="F439" s="1">
        <v>436</v>
      </c>
      <c r="H439" s="8">
        <f t="shared" si="38"/>
        <v>0.74684596295901318</v>
      </c>
      <c r="J439" s="8">
        <f t="shared" si="39"/>
        <v>3.8517651747037609E-5</v>
      </c>
      <c r="K439" s="8">
        <f t="shared" si="40"/>
        <v>0.69055412947092976</v>
      </c>
    </row>
    <row r="440" spans="1:11" ht="16" customHeight="1" x14ac:dyDescent="0.35">
      <c r="A440" s="6">
        <v>39185</v>
      </c>
      <c r="B440" s="17">
        <v>1452.85</v>
      </c>
      <c r="C440" s="8">
        <f t="shared" si="36"/>
        <v>3.4880508357507632E-3</v>
      </c>
      <c r="D440" s="8">
        <f t="shared" si="41"/>
        <v>5.5335073487302728E-5</v>
      </c>
      <c r="E440" s="8">
        <f t="shared" si="37"/>
        <v>9.5822340434718107</v>
      </c>
      <c r="F440" s="1">
        <v>437</v>
      </c>
      <c r="H440" s="8">
        <f t="shared" si="38"/>
        <v>0.74387548344667687</v>
      </c>
      <c r="J440" s="8">
        <f t="shared" si="39"/>
        <v>1.2166498632781598E-5</v>
      </c>
      <c r="K440" s="8">
        <f t="shared" si="40"/>
        <v>0.21986956673281263</v>
      </c>
    </row>
    <row r="441" spans="1:11" ht="16" customHeight="1" x14ac:dyDescent="0.35">
      <c r="A441" s="6">
        <v>39188</v>
      </c>
      <c r="B441" s="17">
        <v>1468.33</v>
      </c>
      <c r="C441" s="8">
        <f t="shared" si="36"/>
        <v>1.0654919640706211E-2</v>
      </c>
      <c r="D441" s="8">
        <f t="shared" si="41"/>
        <v>5.2707378054777644E-5</v>
      </c>
      <c r="E441" s="8">
        <f t="shared" si="37"/>
        <v>7.6968382073246993</v>
      </c>
      <c r="F441" s="1">
        <v>438</v>
      </c>
      <c r="H441" s="8">
        <f t="shared" si="38"/>
        <v>0.7259984714500276</v>
      </c>
      <c r="J441" s="8">
        <f t="shared" si="39"/>
        <v>1.1352731254990698E-4</v>
      </c>
      <c r="K441" s="8">
        <f t="shared" si="40"/>
        <v>2.1539169038520658</v>
      </c>
    </row>
    <row r="442" spans="1:11" ht="16" customHeight="1" x14ac:dyDescent="0.35">
      <c r="A442" s="6">
        <v>39189</v>
      </c>
      <c r="B442" s="17">
        <v>1471.48</v>
      </c>
      <c r="C442" s="8">
        <f t="shared" si="36"/>
        <v>2.1452943139485614E-3</v>
      </c>
      <c r="D442" s="8">
        <f t="shared" si="41"/>
        <v>5.8873248374038666E-5</v>
      </c>
      <c r="E442" s="8">
        <f t="shared" si="37"/>
        <v>9.66195094030323</v>
      </c>
      <c r="F442" s="1">
        <v>439</v>
      </c>
      <c r="H442" s="8">
        <f t="shared" si="38"/>
        <v>0.76728904836468681</v>
      </c>
      <c r="J442" s="8">
        <f t="shared" si="39"/>
        <v>4.6022876934600288E-6</v>
      </c>
      <c r="K442" s="8">
        <f t="shared" si="40"/>
        <v>7.8172817375735282E-2</v>
      </c>
    </row>
    <row r="443" spans="1:11" ht="16" customHeight="1" x14ac:dyDescent="0.35">
      <c r="A443" s="6">
        <v>39190</v>
      </c>
      <c r="B443" s="17">
        <v>1472.5</v>
      </c>
      <c r="C443" s="8">
        <f t="shared" si="36"/>
        <v>6.9317965585667608E-4</v>
      </c>
      <c r="D443" s="8">
        <f t="shared" si="41"/>
        <v>5.5288883865005989E-5</v>
      </c>
      <c r="E443" s="8">
        <f t="shared" si="37"/>
        <v>9.7942480040530899</v>
      </c>
      <c r="F443" s="1">
        <v>440</v>
      </c>
      <c r="H443" s="8">
        <f t="shared" si="38"/>
        <v>0.74356495254285615</v>
      </c>
      <c r="J443" s="8">
        <f t="shared" si="39"/>
        <v>4.8049803529357989E-7</v>
      </c>
      <c r="K443" s="8">
        <f t="shared" si="40"/>
        <v>8.690680688486491E-3</v>
      </c>
    </row>
    <row r="444" spans="1:11" ht="16" customHeight="1" x14ac:dyDescent="0.35">
      <c r="A444" s="6">
        <v>39191</v>
      </c>
      <c r="B444" s="17">
        <v>1470.73</v>
      </c>
      <c r="C444" s="8">
        <f t="shared" si="36"/>
        <v>-1.2020373514431116E-3</v>
      </c>
      <c r="D444" s="8">
        <f t="shared" si="41"/>
        <v>5.1678754298920907E-5</v>
      </c>
      <c r="E444" s="8">
        <f t="shared" si="37"/>
        <v>9.8425046577215642</v>
      </c>
      <c r="F444" s="1">
        <v>441</v>
      </c>
      <c r="H444" s="8">
        <f t="shared" si="38"/>
        <v>0.71887936608947756</v>
      </c>
      <c r="J444" s="8">
        <f t="shared" si="39"/>
        <v>1.4448937942643705E-6</v>
      </c>
      <c r="K444" s="8">
        <f t="shared" si="40"/>
        <v>2.7959145181921326E-2</v>
      </c>
    </row>
    <row r="445" spans="1:11" ht="16" customHeight="1" x14ac:dyDescent="0.35">
      <c r="A445" s="6">
        <v>39192</v>
      </c>
      <c r="B445" s="17">
        <v>1484.35</v>
      </c>
      <c r="C445" s="8">
        <f t="shared" si="36"/>
        <v>9.2607072678193084E-3</v>
      </c>
      <c r="D445" s="8">
        <f t="shared" si="41"/>
        <v>4.8474575167603294E-5</v>
      </c>
      <c r="E445" s="8">
        <f t="shared" si="37"/>
        <v>8.165281833371747</v>
      </c>
      <c r="F445" s="1">
        <v>442</v>
      </c>
      <c r="H445" s="8">
        <f t="shared" si="38"/>
        <v>0.6962368502715387</v>
      </c>
      <c r="J445" s="8">
        <f t="shared" si="39"/>
        <v>8.5760699100241353E-5</v>
      </c>
      <c r="K445" s="8">
        <f t="shared" si="40"/>
        <v>1.7691892874505739</v>
      </c>
    </row>
    <row r="446" spans="1:11" ht="16" customHeight="1" x14ac:dyDescent="0.35">
      <c r="A446" s="6">
        <v>39195</v>
      </c>
      <c r="B446" s="17">
        <v>1480.93</v>
      </c>
      <c r="C446" s="8">
        <f t="shared" si="36"/>
        <v>-2.304038804863978E-3</v>
      </c>
      <c r="D446" s="8">
        <f t="shared" si="41"/>
        <v>5.2676766008176332E-5</v>
      </c>
      <c r="E446" s="8">
        <f t="shared" si="37"/>
        <v>9.7505592931904701</v>
      </c>
      <c r="F446" s="1">
        <v>443</v>
      </c>
      <c r="H446" s="8">
        <f t="shared" si="38"/>
        <v>0.72578761361831146</v>
      </c>
      <c r="J446" s="8">
        <f t="shared" si="39"/>
        <v>5.3085948143190277E-6</v>
      </c>
      <c r="K446" s="8">
        <f t="shared" si="40"/>
        <v>0.10077677914955985</v>
      </c>
    </row>
    <row r="447" spans="1:11" ht="16" customHeight="1" x14ac:dyDescent="0.35">
      <c r="A447" s="6">
        <v>39196</v>
      </c>
      <c r="B447" s="17">
        <v>1480.41</v>
      </c>
      <c r="C447" s="8">
        <f t="shared" si="36"/>
        <v>-3.511307084061919E-4</v>
      </c>
      <c r="D447" s="8">
        <f t="shared" si="41"/>
        <v>4.9709062418640326E-5</v>
      </c>
      <c r="E447" s="8">
        <f t="shared" si="37"/>
        <v>9.9068430113910733</v>
      </c>
      <c r="F447" s="1">
        <v>444</v>
      </c>
      <c r="H447" s="8">
        <f t="shared" si="38"/>
        <v>0.70504654043999337</v>
      </c>
      <c r="J447" s="8">
        <f t="shared" si="39"/>
        <v>1.2329277438583417E-7</v>
      </c>
      <c r="K447" s="8">
        <f t="shared" si="40"/>
        <v>2.4802876656068412E-3</v>
      </c>
    </row>
    <row r="448" spans="1:11" ht="16" customHeight="1" x14ac:dyDescent="0.35">
      <c r="A448" s="6">
        <v>39197</v>
      </c>
      <c r="B448" s="17">
        <v>1495.42</v>
      </c>
      <c r="C448" s="8">
        <f t="shared" si="36"/>
        <v>1.0139083091846171E-2</v>
      </c>
      <c r="D448" s="8">
        <f t="shared" si="41"/>
        <v>4.6570372551409769E-5</v>
      </c>
      <c r="E448" s="8">
        <f t="shared" si="37"/>
        <v>7.7671123838178637</v>
      </c>
      <c r="F448" s="1">
        <v>445</v>
      </c>
      <c r="H448" s="8">
        <f t="shared" si="38"/>
        <v>0.68242488635314125</v>
      </c>
      <c r="J448" s="8">
        <f t="shared" si="39"/>
        <v>1.0280100594336092E-4</v>
      </c>
      <c r="K448" s="8">
        <f t="shared" si="40"/>
        <v>2.2074336173685807</v>
      </c>
    </row>
    <row r="449" spans="1:11" ht="16" customHeight="1" x14ac:dyDescent="0.35">
      <c r="A449" s="6">
        <v>39198</v>
      </c>
      <c r="B449" s="17">
        <v>1494.25</v>
      </c>
      <c r="C449" s="8">
        <f t="shared" si="36"/>
        <v>-7.8238889409000328E-4</v>
      </c>
      <c r="D449" s="8">
        <f t="shared" si="41"/>
        <v>5.238236288904683E-5</v>
      </c>
      <c r="E449" s="8">
        <f t="shared" si="37"/>
        <v>9.8452547604085012</v>
      </c>
      <c r="F449" s="1">
        <v>446</v>
      </c>
      <c r="H449" s="8">
        <f t="shared" si="38"/>
        <v>0.72375660887515791</v>
      </c>
      <c r="J449" s="8">
        <f t="shared" si="39"/>
        <v>6.1213238159537837E-7</v>
      </c>
      <c r="K449" s="8">
        <f t="shared" si="40"/>
        <v>1.1685848973479115E-2</v>
      </c>
    </row>
    <row r="450" spans="1:11" ht="16" customHeight="1" x14ac:dyDescent="0.35">
      <c r="A450" s="6">
        <v>39199</v>
      </c>
      <c r="B450" s="17">
        <v>1494.07</v>
      </c>
      <c r="C450" s="8">
        <f t="shared" si="36"/>
        <v>-1.2046177011883129E-4</v>
      </c>
      <c r="D450" s="8">
        <f t="shared" si="41"/>
        <v>4.9044627464856989E-5</v>
      </c>
      <c r="E450" s="8">
        <f t="shared" si="37"/>
        <v>9.9224840355969732</v>
      </c>
      <c r="F450" s="1">
        <v>447</v>
      </c>
      <c r="H450" s="8">
        <f t="shared" si="38"/>
        <v>0.70031869505859246</v>
      </c>
      <c r="J450" s="8">
        <f t="shared" si="39"/>
        <v>1.4511038060162155E-8</v>
      </c>
      <c r="K450" s="8">
        <f t="shared" si="40"/>
        <v>2.95874162171179E-4</v>
      </c>
    </row>
    <row r="451" spans="1:11" ht="16" customHeight="1" x14ac:dyDescent="0.35">
      <c r="A451" s="6">
        <v>39202</v>
      </c>
      <c r="B451" s="17">
        <v>1482.37</v>
      </c>
      <c r="C451" s="8">
        <f t="shared" si="36"/>
        <v>-7.8309583888305414E-3</v>
      </c>
      <c r="D451" s="8">
        <f t="shared" si="41"/>
        <v>4.5956482949556443E-5</v>
      </c>
      <c r="E451" s="8">
        <f t="shared" si="37"/>
        <v>8.6534248051050149</v>
      </c>
      <c r="F451" s="1">
        <v>448</v>
      </c>
      <c r="H451" s="8">
        <f t="shared" si="38"/>
        <v>0.67791211045058375</v>
      </c>
      <c r="J451" s="8">
        <f t="shared" si="39"/>
        <v>6.1323909287595423E-5</v>
      </c>
      <c r="K451" s="8">
        <f t="shared" si="40"/>
        <v>1.3343908269679132</v>
      </c>
    </row>
    <row r="452" spans="1:11" ht="16" customHeight="1" x14ac:dyDescent="0.35">
      <c r="A452" s="6">
        <v>39203</v>
      </c>
      <c r="B452" s="17">
        <v>1486.3</v>
      </c>
      <c r="C452" s="8">
        <f t="shared" ref="C452:C515" si="42">(B452-B451)/B451</f>
        <v>2.6511599668099491E-3</v>
      </c>
      <c r="D452" s="8">
        <f t="shared" si="41"/>
        <v>4.8321969980089204E-5</v>
      </c>
      <c r="E452" s="8">
        <f t="shared" si="37"/>
        <v>9.7921697111458439</v>
      </c>
      <c r="F452" s="1">
        <v>449</v>
      </c>
      <c r="H452" s="8">
        <f t="shared" si="38"/>
        <v>0.69514005768686071</v>
      </c>
      <c r="J452" s="8">
        <f t="shared" si="39"/>
        <v>7.0286491696157302E-6</v>
      </c>
      <c r="K452" s="8">
        <f t="shared" si="40"/>
        <v>0.14545452456743477</v>
      </c>
    </row>
    <row r="453" spans="1:11" ht="16" customHeight="1" x14ac:dyDescent="0.35">
      <c r="A453" s="6">
        <v>39204</v>
      </c>
      <c r="B453" s="17">
        <v>1495.92</v>
      </c>
      <c r="C453" s="8">
        <f t="shared" si="42"/>
        <v>6.4724483617036388E-3</v>
      </c>
      <c r="D453" s="8">
        <f t="shared" si="41"/>
        <v>4.5890954627945062E-5</v>
      </c>
      <c r="E453" s="8">
        <f t="shared" ref="E453:E516" si="43">-LN(D453)-C453*C453/D453</f>
        <v>9.0763700857267846</v>
      </c>
      <c r="F453" s="1">
        <v>450</v>
      </c>
      <c r="H453" s="8">
        <f t="shared" ref="H453:H516" si="44">SQRT(D453)*100</f>
        <v>0.67742862818119121</v>
      </c>
      <c r="J453" s="8">
        <f t="shared" ref="J453:J516" si="45">C453*C453</f>
        <v>4.1892587794920116E-5</v>
      </c>
      <c r="K453" s="8">
        <f t="shared" ref="K453:K516" si="46">J453/D453</f>
        <v>0.91287244152053093</v>
      </c>
    </row>
    <row r="454" spans="1:11" ht="16" customHeight="1" x14ac:dyDescent="0.35">
      <c r="A454" s="6">
        <v>39205</v>
      </c>
      <c r="B454" s="17">
        <v>1502.39</v>
      </c>
      <c r="C454" s="8">
        <f t="shared" si="42"/>
        <v>4.3250975988020929E-3</v>
      </c>
      <c r="D454" s="8">
        <f t="shared" si="41"/>
        <v>4.6621850080961481E-5</v>
      </c>
      <c r="E454" s="8">
        <f t="shared" si="43"/>
        <v>9.5722029972828526</v>
      </c>
      <c r="F454" s="1">
        <v>451</v>
      </c>
      <c r="H454" s="8">
        <f t="shared" si="44"/>
        <v>0.68280194845182951</v>
      </c>
      <c r="J454" s="8">
        <f t="shared" si="45"/>
        <v>1.8706469239163632E-5</v>
      </c>
      <c r="K454" s="8">
        <f t="shared" si="46"/>
        <v>0.40123824358490257</v>
      </c>
    </row>
    <row r="455" spans="1:11" ht="16" customHeight="1" x14ac:dyDescent="0.35">
      <c r="A455" s="6">
        <v>39206</v>
      </c>
      <c r="B455" s="17">
        <v>1505.62</v>
      </c>
      <c r="C455" s="8">
        <f t="shared" si="42"/>
        <v>2.1499078135502705E-3</v>
      </c>
      <c r="D455" s="8">
        <f t="shared" ref="D455:D518" si="47">C$1283+C$1284*D454+C$1285*C454*C454</f>
        <v>4.532956227235966E-5</v>
      </c>
      <c r="E455" s="8">
        <f t="shared" si="43"/>
        <v>9.8995844996157132</v>
      </c>
      <c r="F455" s="1">
        <v>452</v>
      </c>
      <c r="H455" s="8">
        <f t="shared" si="44"/>
        <v>0.67327232434104745</v>
      </c>
      <c r="J455" s="8">
        <f t="shared" si="45"/>
        <v>4.6221036067645048E-6</v>
      </c>
      <c r="K455" s="8">
        <f t="shared" si="46"/>
        <v>0.10196664990923368</v>
      </c>
    </row>
    <row r="456" spans="1:11" ht="16" customHeight="1" x14ac:dyDescent="0.35">
      <c r="A456" s="6">
        <v>39209</v>
      </c>
      <c r="B456" s="17">
        <v>1509.48</v>
      </c>
      <c r="C456" s="8">
        <f t="shared" si="42"/>
        <v>2.5637278994700705E-3</v>
      </c>
      <c r="D456" s="8">
        <f t="shared" si="47"/>
        <v>4.2964376914908319E-5</v>
      </c>
      <c r="E456" s="8">
        <f t="shared" si="43"/>
        <v>9.902158988280922</v>
      </c>
      <c r="F456" s="1">
        <v>453</v>
      </c>
      <c r="H456" s="8">
        <f t="shared" si="44"/>
        <v>0.65547217267332047</v>
      </c>
      <c r="J456" s="8">
        <f t="shared" si="45"/>
        <v>6.5727007425212202E-6</v>
      </c>
      <c r="K456" s="8">
        <f t="shared" si="46"/>
        <v>0.15298024117837355</v>
      </c>
    </row>
    <row r="457" spans="1:11" ht="16" customHeight="1" x14ac:dyDescent="0.35">
      <c r="A457" s="6">
        <v>39210</v>
      </c>
      <c r="B457" s="17">
        <v>1507.72</v>
      </c>
      <c r="C457" s="8">
        <f t="shared" si="42"/>
        <v>-1.1659644380846324E-3</v>
      </c>
      <c r="D457" s="8">
        <f t="shared" si="47"/>
        <v>4.0976487742306228E-5</v>
      </c>
      <c r="E457" s="8">
        <f t="shared" si="43"/>
        <v>10.069335219728773</v>
      </c>
      <c r="F457" s="1">
        <v>454</v>
      </c>
      <c r="H457" s="8">
        <f t="shared" si="44"/>
        <v>0.64012879752676521</v>
      </c>
      <c r="J457" s="8">
        <f t="shared" si="45"/>
        <v>1.3594730708780125E-6</v>
      </c>
      <c r="K457" s="8">
        <f t="shared" si="46"/>
        <v>3.3176905727682046E-2</v>
      </c>
    </row>
    <row r="458" spans="1:11" ht="16" customHeight="1" x14ac:dyDescent="0.35">
      <c r="A458" s="6">
        <v>39211</v>
      </c>
      <c r="B458" s="17">
        <v>1512.58</v>
      </c>
      <c r="C458" s="8">
        <f t="shared" si="42"/>
        <v>3.2234101822618921E-3</v>
      </c>
      <c r="D458" s="8">
        <f t="shared" si="47"/>
        <v>3.8727174514170059E-5</v>
      </c>
      <c r="E458" s="8">
        <f t="shared" si="43"/>
        <v>9.8906723184334755</v>
      </c>
      <c r="F458" s="1">
        <v>455</v>
      </c>
      <c r="H458" s="8">
        <f t="shared" si="44"/>
        <v>0.62231161417870118</v>
      </c>
      <c r="J458" s="8">
        <f t="shared" si="45"/>
        <v>1.0390373203109645E-5</v>
      </c>
      <c r="K458" s="8">
        <f t="shared" si="46"/>
        <v>0.26829670208209649</v>
      </c>
    </row>
    <row r="459" spans="1:11" ht="16" customHeight="1" x14ac:dyDescent="0.35">
      <c r="A459" s="6">
        <v>39212</v>
      </c>
      <c r="B459" s="17">
        <v>1491.47</v>
      </c>
      <c r="C459" s="8">
        <f t="shared" si="42"/>
        <v>-1.3956286609633805E-2</v>
      </c>
      <c r="D459" s="8">
        <f t="shared" si="47"/>
        <v>3.7442493173297175E-5</v>
      </c>
      <c r="E459" s="8">
        <f t="shared" si="43"/>
        <v>4.9906485934779656</v>
      </c>
      <c r="F459" s="1">
        <v>456</v>
      </c>
      <c r="H459" s="8">
        <f t="shared" si="44"/>
        <v>0.61190271427161669</v>
      </c>
      <c r="J459" s="8">
        <f t="shared" si="45"/>
        <v>1.9477793593024385E-4</v>
      </c>
      <c r="K459" s="8">
        <f t="shared" si="46"/>
        <v>5.2020557239268843</v>
      </c>
    </row>
    <row r="460" spans="1:11" ht="16" customHeight="1" x14ac:dyDescent="0.35">
      <c r="A460" s="6">
        <v>39213</v>
      </c>
      <c r="B460" s="17">
        <v>1505.85</v>
      </c>
      <c r="C460" s="8">
        <f t="shared" si="42"/>
        <v>9.641494632811845E-3</v>
      </c>
      <c r="D460" s="8">
        <f t="shared" si="47"/>
        <v>5.1840150659114909E-5</v>
      </c>
      <c r="E460" s="8">
        <f t="shared" si="43"/>
        <v>8.0741714369502837</v>
      </c>
      <c r="F460" s="1">
        <v>457</v>
      </c>
      <c r="H460" s="8">
        <f t="shared" si="44"/>
        <v>0.72000104624309336</v>
      </c>
      <c r="J460" s="8">
        <f t="shared" si="45"/>
        <v>9.2958418754539616E-5</v>
      </c>
      <c r="K460" s="8">
        <f t="shared" si="46"/>
        <v>1.793174162741269</v>
      </c>
    </row>
    <row r="461" spans="1:11" ht="16" customHeight="1" x14ac:dyDescent="0.35">
      <c r="A461" s="6">
        <v>39216</v>
      </c>
      <c r="B461" s="17">
        <v>1503.15</v>
      </c>
      <c r="C461" s="8">
        <f t="shared" si="42"/>
        <v>-1.793007271640481E-3</v>
      </c>
      <c r="D461" s="8">
        <f t="shared" si="47"/>
        <v>5.6347458807493016E-5</v>
      </c>
      <c r="E461" s="8">
        <f t="shared" si="43"/>
        <v>9.7269189330460186</v>
      </c>
      <c r="F461" s="1">
        <v>458</v>
      </c>
      <c r="H461" s="8">
        <f t="shared" si="44"/>
        <v>0.75064944419810908</v>
      </c>
      <c r="J461" s="8">
        <f t="shared" si="45"/>
        <v>3.2148750761556416E-6</v>
      </c>
      <c r="K461" s="8">
        <f t="shared" si="46"/>
        <v>5.7054482033325193E-2</v>
      </c>
    </row>
    <row r="462" spans="1:11" ht="16" customHeight="1" x14ac:dyDescent="0.35">
      <c r="A462" s="6">
        <v>39217</v>
      </c>
      <c r="B462" s="17">
        <v>1501.19</v>
      </c>
      <c r="C462" s="8">
        <f t="shared" si="42"/>
        <v>-1.3039284169910096E-3</v>
      </c>
      <c r="D462" s="8">
        <f t="shared" si="47"/>
        <v>5.287301770180778E-5</v>
      </c>
      <c r="E462" s="8">
        <f t="shared" si="43"/>
        <v>9.815460568810856</v>
      </c>
      <c r="F462" s="1">
        <v>459</v>
      </c>
      <c r="H462" s="8">
        <f t="shared" si="44"/>
        <v>0.72713834792154775</v>
      </c>
      <c r="J462" s="8">
        <f t="shared" si="45"/>
        <v>1.7002293166366802E-6</v>
      </c>
      <c r="K462" s="8">
        <f t="shared" si="46"/>
        <v>3.2156842762892796E-2</v>
      </c>
    </row>
    <row r="463" spans="1:11" ht="16" customHeight="1" x14ac:dyDescent="0.35">
      <c r="A463" s="6">
        <v>39218</v>
      </c>
      <c r="B463" s="17">
        <v>1514.14</v>
      </c>
      <c r="C463" s="8">
        <f t="shared" si="42"/>
        <v>8.62648965154314E-3</v>
      </c>
      <c r="D463" s="8">
        <f t="shared" si="47"/>
        <v>4.95830371754827E-5</v>
      </c>
      <c r="E463" s="8">
        <f t="shared" si="43"/>
        <v>8.4110193914026041</v>
      </c>
      <c r="F463" s="1">
        <v>460</v>
      </c>
      <c r="H463" s="8">
        <f t="shared" si="44"/>
        <v>0.70415223620665079</v>
      </c>
      <c r="J463" s="8">
        <f t="shared" si="45"/>
        <v>7.441632370818088E-5</v>
      </c>
      <c r="K463" s="8">
        <f t="shared" si="46"/>
        <v>1.5008423837533189</v>
      </c>
    </row>
    <row r="464" spans="1:11" ht="16" customHeight="1" x14ac:dyDescent="0.35">
      <c r="A464" s="6">
        <v>39219</v>
      </c>
      <c r="B464" s="17">
        <v>1512.75</v>
      </c>
      <c r="C464" s="8">
        <f t="shared" si="42"/>
        <v>-9.1801286538899967E-4</v>
      </c>
      <c r="D464" s="8">
        <f t="shared" si="47"/>
        <v>5.2727838352688138E-5</v>
      </c>
      <c r="E464" s="8">
        <f t="shared" si="43"/>
        <v>9.834384026819972</v>
      </c>
      <c r="F464" s="1">
        <v>461</v>
      </c>
      <c r="H464" s="8">
        <f t="shared" si="44"/>
        <v>0.72613936921701294</v>
      </c>
      <c r="J464" s="8">
        <f t="shared" si="45"/>
        <v>8.4274762101972163E-7</v>
      </c>
      <c r="K464" s="8">
        <f t="shared" si="46"/>
        <v>1.5982973081178041E-2</v>
      </c>
    </row>
    <row r="465" spans="1:11" ht="16" customHeight="1" x14ac:dyDescent="0.35">
      <c r="A465" s="6">
        <v>39220</v>
      </c>
      <c r="B465" s="17">
        <v>1522.75</v>
      </c>
      <c r="C465" s="8">
        <f t="shared" si="42"/>
        <v>6.6104776070071061E-3</v>
      </c>
      <c r="D465" s="8">
        <f t="shared" si="47"/>
        <v>4.9378516107467236E-5</v>
      </c>
      <c r="E465" s="8">
        <f t="shared" si="43"/>
        <v>9.0310269720718015</v>
      </c>
      <c r="F465" s="1">
        <v>462</v>
      </c>
      <c r="H465" s="8">
        <f t="shared" si="44"/>
        <v>0.70269848518028866</v>
      </c>
      <c r="J465" s="8">
        <f t="shared" si="45"/>
        <v>4.3698414192742394E-5</v>
      </c>
      <c r="K465" s="8">
        <f t="shared" si="46"/>
        <v>0.88496815290352815</v>
      </c>
    </row>
    <row r="466" spans="1:11" ht="16" customHeight="1" x14ac:dyDescent="0.35">
      <c r="A466" s="6">
        <v>39223</v>
      </c>
      <c r="B466" s="17">
        <v>1525.1</v>
      </c>
      <c r="C466" s="8">
        <f t="shared" si="42"/>
        <v>1.5432605483499649E-3</v>
      </c>
      <c r="D466" s="8">
        <f t="shared" si="47"/>
        <v>4.9948354347648551E-5</v>
      </c>
      <c r="E466" s="8">
        <f t="shared" si="43"/>
        <v>9.8568386853192642</v>
      </c>
      <c r="F466" s="1">
        <v>463</v>
      </c>
      <c r="H466" s="8">
        <f t="shared" si="44"/>
        <v>0.70674149692549226</v>
      </c>
      <c r="J466" s="8">
        <f t="shared" si="45"/>
        <v>2.3816531200934343E-6</v>
      </c>
      <c r="K466" s="8">
        <f t="shared" si="46"/>
        <v>4.7682314086200855E-2</v>
      </c>
    </row>
    <row r="467" spans="1:11" ht="16" customHeight="1" x14ac:dyDescent="0.35">
      <c r="A467" s="6">
        <v>39224</v>
      </c>
      <c r="B467" s="17">
        <v>1524.12</v>
      </c>
      <c r="C467" s="8">
        <f t="shared" si="42"/>
        <v>-6.4258081437284001E-4</v>
      </c>
      <c r="D467" s="8">
        <f t="shared" si="47"/>
        <v>4.6978814642048565E-5</v>
      </c>
      <c r="E467" s="8">
        <f t="shared" si="43"/>
        <v>9.9570245270404243</v>
      </c>
      <c r="F467" s="1">
        <v>464</v>
      </c>
      <c r="H467" s="8">
        <f t="shared" si="44"/>
        <v>0.68541093252185992</v>
      </c>
      <c r="J467" s="8">
        <f t="shared" si="45"/>
        <v>4.1291010300006227E-7</v>
      </c>
      <c r="K467" s="8">
        <f t="shared" si="46"/>
        <v>8.7892831299852658E-3</v>
      </c>
    </row>
    <row r="468" spans="1:11" ht="16" customHeight="1" x14ac:dyDescent="0.35">
      <c r="A468" s="6">
        <v>39225</v>
      </c>
      <c r="B468" s="17">
        <v>1522.28</v>
      </c>
      <c r="C468" s="8">
        <f t="shared" si="42"/>
        <v>-1.2072540219929652E-3</v>
      </c>
      <c r="D468" s="8">
        <f t="shared" si="47"/>
        <v>4.4110010538167516E-5</v>
      </c>
      <c r="E468" s="8">
        <f t="shared" si="43"/>
        <v>9.9957822740993585</v>
      </c>
      <c r="F468" s="1">
        <v>465</v>
      </c>
      <c r="H468" s="8">
        <f t="shared" si="44"/>
        <v>0.66415367602812758</v>
      </c>
      <c r="J468" s="8">
        <f t="shared" si="45"/>
        <v>1.457462273618191E-6</v>
      </c>
      <c r="K468" s="8">
        <f t="shared" si="46"/>
        <v>3.304153084155529E-2</v>
      </c>
    </row>
    <row r="469" spans="1:11" ht="16" customHeight="1" x14ac:dyDescent="0.35">
      <c r="A469" s="6">
        <v>39226</v>
      </c>
      <c r="B469" s="17">
        <v>1507.51</v>
      </c>
      <c r="C469" s="8">
        <f t="shared" si="42"/>
        <v>-9.7025514360038773E-3</v>
      </c>
      <c r="D469" s="8">
        <f t="shared" si="47"/>
        <v>4.158728278192817E-5</v>
      </c>
      <c r="E469" s="8">
        <f t="shared" si="43"/>
        <v>7.8240552783218877</v>
      </c>
      <c r="F469" s="1">
        <v>466</v>
      </c>
      <c r="H469" s="8">
        <f t="shared" si="44"/>
        <v>0.64488202628021951</v>
      </c>
      <c r="J469" s="8">
        <f t="shared" si="45"/>
        <v>9.4139504368300896E-5</v>
      </c>
      <c r="K469" s="8">
        <f t="shared" si="46"/>
        <v>2.2636608614691553</v>
      </c>
    </row>
    <row r="470" spans="1:11" ht="16" customHeight="1" x14ac:dyDescent="0.35">
      <c r="A470" s="6">
        <v>39227</v>
      </c>
      <c r="B470" s="17">
        <v>1515.73</v>
      </c>
      <c r="C470" s="8">
        <f t="shared" si="42"/>
        <v>5.4527001479260685E-3</v>
      </c>
      <c r="D470" s="8">
        <f t="shared" si="47"/>
        <v>4.7115982589609435E-5</v>
      </c>
      <c r="E470" s="8">
        <f t="shared" si="43"/>
        <v>9.3318610564597275</v>
      </c>
      <c r="F470" s="1">
        <v>467</v>
      </c>
      <c r="H470" s="8">
        <f t="shared" si="44"/>
        <v>0.68641082880159632</v>
      </c>
      <c r="J470" s="8">
        <f t="shared" si="45"/>
        <v>2.9731938903192969E-5</v>
      </c>
      <c r="K470" s="8">
        <f t="shared" si="46"/>
        <v>0.63103722492990744</v>
      </c>
    </row>
    <row r="471" spans="1:11" ht="16" customHeight="1" x14ac:dyDescent="0.35">
      <c r="A471" s="6">
        <v>39231</v>
      </c>
      <c r="B471" s="17">
        <v>1518.11</v>
      </c>
      <c r="C471" s="8">
        <f t="shared" si="42"/>
        <v>1.5702004974499956E-3</v>
      </c>
      <c r="D471" s="8">
        <f t="shared" si="47"/>
        <v>4.6710096120172211E-5</v>
      </c>
      <c r="E471" s="8">
        <f t="shared" si="43"/>
        <v>9.9187665705688293</v>
      </c>
      <c r="F471" s="1">
        <v>468</v>
      </c>
      <c r="H471" s="8">
        <f t="shared" si="44"/>
        <v>0.68344784819452176</v>
      </c>
      <c r="J471" s="8">
        <f t="shared" si="45"/>
        <v>2.4655296021922138E-6</v>
      </c>
      <c r="K471" s="8">
        <f t="shared" si="46"/>
        <v>5.2783655076390448E-2</v>
      </c>
    </row>
    <row r="472" spans="1:11" ht="16" customHeight="1" x14ac:dyDescent="0.35">
      <c r="A472" s="6">
        <v>39232</v>
      </c>
      <c r="B472" s="17">
        <v>1530.23</v>
      </c>
      <c r="C472" s="8">
        <f t="shared" si="42"/>
        <v>7.9836112007694564E-3</v>
      </c>
      <c r="D472" s="8">
        <f t="shared" si="47"/>
        <v>4.4038740051635032E-5</v>
      </c>
      <c r="E472" s="8">
        <f t="shared" si="43"/>
        <v>8.5831231592744555</v>
      </c>
      <c r="F472" s="1">
        <v>469</v>
      </c>
      <c r="H472" s="8">
        <f t="shared" si="44"/>
        <v>0.66361690794942096</v>
      </c>
      <c r="J472" s="8">
        <f t="shared" si="45"/>
        <v>6.3738047805051522E-5</v>
      </c>
      <c r="K472" s="8">
        <f t="shared" si="46"/>
        <v>1.4473176964263561</v>
      </c>
    </row>
    <row r="473" spans="1:11" ht="16" customHeight="1" x14ac:dyDescent="0.35">
      <c r="A473" s="6">
        <v>39233</v>
      </c>
      <c r="B473" s="17">
        <v>1530.62</v>
      </c>
      <c r="C473" s="8">
        <f t="shared" si="42"/>
        <v>2.5486364794826441E-4</v>
      </c>
      <c r="D473" s="8">
        <f t="shared" si="47"/>
        <v>4.6780434853552739E-5</v>
      </c>
      <c r="E473" s="8">
        <f t="shared" si="43"/>
        <v>9.9686569830678593</v>
      </c>
      <c r="F473" s="1">
        <v>470</v>
      </c>
      <c r="H473" s="8">
        <f t="shared" si="44"/>
        <v>0.68396224203937417</v>
      </c>
      <c r="J473" s="8">
        <f t="shared" si="45"/>
        <v>6.4955479045496858E-8</v>
      </c>
      <c r="K473" s="8">
        <f t="shared" si="46"/>
        <v>1.3885180684797293E-3</v>
      </c>
    </row>
    <row r="474" spans="1:11" ht="16" customHeight="1" x14ac:dyDescent="0.35">
      <c r="A474" s="6">
        <v>39234</v>
      </c>
      <c r="B474" s="17">
        <v>1536.34</v>
      </c>
      <c r="C474" s="8">
        <f t="shared" si="42"/>
        <v>3.7370477322915077E-3</v>
      </c>
      <c r="D474" s="8">
        <f t="shared" si="47"/>
        <v>4.3900088107845194E-5</v>
      </c>
      <c r="E474" s="8">
        <f t="shared" si="43"/>
        <v>9.7154735537771231</v>
      </c>
      <c r="F474" s="1">
        <v>471</v>
      </c>
      <c r="H474" s="8">
        <f t="shared" si="44"/>
        <v>0.66257141583262702</v>
      </c>
      <c r="J474" s="8">
        <f t="shared" si="45"/>
        <v>1.3965525753425101E-5</v>
      </c>
      <c r="K474" s="8">
        <f t="shared" si="46"/>
        <v>0.31812067709562025</v>
      </c>
    </row>
    <row r="475" spans="1:11" ht="16" customHeight="1" x14ac:dyDescent="0.35">
      <c r="A475" s="6">
        <v>39237</v>
      </c>
      <c r="B475" s="17">
        <v>1539.18</v>
      </c>
      <c r="C475" s="8">
        <f t="shared" si="42"/>
        <v>1.8485491492769477E-3</v>
      </c>
      <c r="D475" s="8">
        <f t="shared" si="47"/>
        <v>4.245221997165712E-5</v>
      </c>
      <c r="E475" s="8">
        <f t="shared" si="43"/>
        <v>9.9866377046346813</v>
      </c>
      <c r="F475" s="1">
        <v>472</v>
      </c>
      <c r="H475" s="8">
        <f t="shared" si="44"/>
        <v>0.65155368137749881</v>
      </c>
      <c r="J475" s="8">
        <f t="shared" si="45"/>
        <v>3.4171339572925272E-6</v>
      </c>
      <c r="K475" s="8">
        <f t="shared" si="46"/>
        <v>8.04936457875218E-2</v>
      </c>
    </row>
    <row r="476" spans="1:11" ht="16" customHeight="1" x14ac:dyDescent="0.35">
      <c r="A476" s="6">
        <v>39238</v>
      </c>
      <c r="B476" s="17">
        <v>1530.95</v>
      </c>
      <c r="C476" s="8">
        <f t="shared" si="42"/>
        <v>-5.3470029496225377E-3</v>
      </c>
      <c r="D476" s="8">
        <f t="shared" si="47"/>
        <v>4.0243963441744218E-5</v>
      </c>
      <c r="E476" s="8">
        <f t="shared" si="43"/>
        <v>9.4101224901836567</v>
      </c>
      <c r="F476" s="1">
        <v>473</v>
      </c>
      <c r="H476" s="8">
        <f t="shared" si="44"/>
        <v>0.63438130049477515</v>
      </c>
      <c r="J476" s="8">
        <f t="shared" si="45"/>
        <v>2.8590440543272119E-5</v>
      </c>
      <c r="K476" s="8">
        <f t="shared" si="46"/>
        <v>0.71042805176628943</v>
      </c>
    </row>
    <row r="477" spans="1:11" ht="16" customHeight="1" x14ac:dyDescent="0.35">
      <c r="A477" s="6">
        <v>39239</v>
      </c>
      <c r="B477" s="17">
        <v>1517.38</v>
      </c>
      <c r="C477" s="8">
        <f t="shared" si="42"/>
        <v>-8.8637773931218751E-3</v>
      </c>
      <c r="D477" s="8">
        <f t="shared" si="47"/>
        <v>4.0359464794445646E-5</v>
      </c>
      <c r="E477" s="8">
        <f t="shared" si="43"/>
        <v>8.1710148626229735</v>
      </c>
      <c r="F477" s="1">
        <v>474</v>
      </c>
      <c r="H477" s="8">
        <f t="shared" si="44"/>
        <v>0.63529099469806471</v>
      </c>
      <c r="J477" s="8">
        <f t="shared" si="45"/>
        <v>7.8566549674818418E-5</v>
      </c>
      <c r="K477" s="8">
        <f t="shared" si="46"/>
        <v>1.9466697607355514</v>
      </c>
    </row>
    <row r="478" spans="1:11" ht="16" customHeight="1" x14ac:dyDescent="0.35">
      <c r="A478" s="6">
        <v>39240</v>
      </c>
      <c r="B478" s="17">
        <v>1490.72</v>
      </c>
      <c r="C478" s="8">
        <f t="shared" si="42"/>
        <v>-1.7569758399346293E-2</v>
      </c>
      <c r="D478" s="8">
        <f t="shared" si="47"/>
        <v>4.468379796668312E-5</v>
      </c>
      <c r="E478" s="8">
        <f t="shared" si="43"/>
        <v>3.1074355707704617</v>
      </c>
      <c r="F478" s="1">
        <v>475</v>
      </c>
      <c r="H478" s="8">
        <f t="shared" si="44"/>
        <v>0.6684594076432997</v>
      </c>
      <c r="J478" s="8">
        <f t="shared" si="45"/>
        <v>3.0869641021139964E-4</v>
      </c>
      <c r="K478" s="8">
        <f t="shared" si="46"/>
        <v>6.908464012874826</v>
      </c>
    </row>
    <row r="479" spans="1:11" ht="16" customHeight="1" x14ac:dyDescent="0.35">
      <c r="A479" s="6">
        <v>39241</v>
      </c>
      <c r="B479" s="17">
        <v>1507.67</v>
      </c>
      <c r="C479" s="8">
        <f t="shared" si="42"/>
        <v>1.1370344531501587E-2</v>
      </c>
      <c r="D479" s="8">
        <f t="shared" si="47"/>
        <v>6.8048025847199946E-5</v>
      </c>
      <c r="E479" s="8">
        <f t="shared" si="43"/>
        <v>7.695392571189454</v>
      </c>
      <c r="F479" s="1">
        <v>476</v>
      </c>
      <c r="H479" s="8">
        <f t="shared" si="44"/>
        <v>0.82491227319758043</v>
      </c>
      <c r="J479" s="8">
        <f t="shared" si="45"/>
        <v>1.2928473476504803E-4</v>
      </c>
      <c r="K479" s="8">
        <f t="shared" si="46"/>
        <v>1.8999042684258542</v>
      </c>
    </row>
    <row r="480" spans="1:11" ht="16" customHeight="1" x14ac:dyDescent="0.35">
      <c r="A480" s="6">
        <v>39244</v>
      </c>
      <c r="B480" s="17">
        <v>1509.12</v>
      </c>
      <c r="C480" s="8">
        <f t="shared" si="42"/>
        <v>9.6174892383599729E-4</v>
      </c>
      <c r="D480" s="8">
        <f t="shared" si="47"/>
        <v>7.4165167177074801E-5</v>
      </c>
      <c r="E480" s="8">
        <f t="shared" si="43"/>
        <v>9.4967443267496172</v>
      </c>
      <c r="F480" s="1">
        <v>477</v>
      </c>
      <c r="H480" s="8">
        <f t="shared" si="44"/>
        <v>0.86119200633235571</v>
      </c>
      <c r="J480" s="8">
        <f t="shared" si="45"/>
        <v>9.2496099249969893E-7</v>
      </c>
      <c r="K480" s="8">
        <f t="shared" si="46"/>
        <v>1.2471636318047884E-2</v>
      </c>
    </row>
    <row r="481" spans="1:11" ht="16" customHeight="1" x14ac:dyDescent="0.35">
      <c r="A481" s="6">
        <v>39245</v>
      </c>
      <c r="B481" s="17">
        <v>1493</v>
      </c>
      <c r="C481" s="8">
        <f t="shared" si="42"/>
        <v>-1.0681721798133941E-2</v>
      </c>
      <c r="D481" s="8">
        <f t="shared" si="47"/>
        <v>6.8895682570490604E-5</v>
      </c>
      <c r="E481" s="8">
        <f t="shared" si="43"/>
        <v>7.9268019391874764</v>
      </c>
      <c r="F481" s="1">
        <v>478</v>
      </c>
      <c r="H481" s="8">
        <f t="shared" si="44"/>
        <v>0.83003423164644607</v>
      </c>
      <c r="J481" s="8">
        <f t="shared" si="45"/>
        <v>1.1409918057272979E-4</v>
      </c>
      <c r="K481" s="8">
        <f t="shared" si="46"/>
        <v>1.6561151049775757</v>
      </c>
    </row>
    <row r="482" spans="1:11" ht="16" customHeight="1" x14ac:dyDescent="0.35">
      <c r="A482" s="6">
        <v>39246</v>
      </c>
      <c r="B482" s="17">
        <v>1515.67</v>
      </c>
      <c r="C482" s="8">
        <f t="shared" si="42"/>
        <v>1.5184192900200986E-2</v>
      </c>
      <c r="D482" s="8">
        <f t="shared" si="47"/>
        <v>7.3654589142292768E-5</v>
      </c>
      <c r="E482" s="8">
        <f t="shared" si="43"/>
        <v>6.3858410285603906</v>
      </c>
      <c r="F482" s="1">
        <v>479</v>
      </c>
      <c r="H482" s="8">
        <f t="shared" si="44"/>
        <v>0.85822251859464027</v>
      </c>
      <c r="J482" s="8">
        <f t="shared" si="45"/>
        <v>2.3055971403051402E-4</v>
      </c>
      <c r="K482" s="8">
        <f t="shared" si="46"/>
        <v>3.1302830782898998</v>
      </c>
    </row>
    <row r="483" spans="1:11" ht="16" customHeight="1" x14ac:dyDescent="0.35">
      <c r="A483" s="6">
        <v>39247</v>
      </c>
      <c r="B483" s="17">
        <v>1522.97</v>
      </c>
      <c r="C483" s="8">
        <f t="shared" si="42"/>
        <v>4.8163518443988165E-3</v>
      </c>
      <c r="D483" s="8">
        <f t="shared" si="47"/>
        <v>8.7817833081163261E-5</v>
      </c>
      <c r="E483" s="8">
        <f t="shared" si="43"/>
        <v>9.0760940947079263</v>
      </c>
      <c r="F483" s="1">
        <v>480</v>
      </c>
      <c r="H483" s="8">
        <f t="shared" si="44"/>
        <v>0.9371116960168796</v>
      </c>
      <c r="J483" s="8">
        <f t="shared" si="45"/>
        <v>2.319724508904388E-5</v>
      </c>
      <c r="K483" s="8">
        <f t="shared" si="46"/>
        <v>0.26415187297555442</v>
      </c>
    </row>
    <row r="484" spans="1:11" ht="16" customHeight="1" x14ac:dyDescent="0.35">
      <c r="A484" s="6">
        <v>39248</v>
      </c>
      <c r="B484" s="17">
        <v>1532.91</v>
      </c>
      <c r="C484" s="8">
        <f t="shared" si="42"/>
        <v>6.5267208152491873E-3</v>
      </c>
      <c r="D484" s="8">
        <f t="shared" si="47"/>
        <v>8.3201375023567016E-5</v>
      </c>
      <c r="E484" s="8">
        <f t="shared" si="43"/>
        <v>8.8822589358920059</v>
      </c>
      <c r="F484" s="1">
        <v>481</v>
      </c>
      <c r="H484" s="8">
        <f t="shared" si="44"/>
        <v>0.91214787739470737</v>
      </c>
      <c r="J484" s="8">
        <f t="shared" si="45"/>
        <v>4.2598084600207015E-5</v>
      </c>
      <c r="K484" s="8">
        <f t="shared" si="46"/>
        <v>0.51198774765610533</v>
      </c>
    </row>
    <row r="485" spans="1:11" ht="16" customHeight="1" x14ac:dyDescent="0.35">
      <c r="A485" s="6">
        <v>39251</v>
      </c>
      <c r="B485" s="17">
        <v>1531.05</v>
      </c>
      <c r="C485" s="8">
        <f t="shared" si="42"/>
        <v>-1.2133784762315644E-3</v>
      </c>
      <c r="D485" s="8">
        <f t="shared" si="47"/>
        <v>8.0637821082154328E-5</v>
      </c>
      <c r="E485" s="8">
        <f t="shared" si="43"/>
        <v>9.4072847496477383</v>
      </c>
      <c r="F485" s="1">
        <v>482</v>
      </c>
      <c r="H485" s="8">
        <f t="shared" si="44"/>
        <v>0.89798564065442787</v>
      </c>
      <c r="J485" s="8">
        <f t="shared" si="45"/>
        <v>1.472287326582033E-6</v>
      </c>
      <c r="K485" s="8">
        <f t="shared" si="46"/>
        <v>1.8258024669119684E-2</v>
      </c>
    </row>
    <row r="486" spans="1:11" ht="16" customHeight="1" x14ac:dyDescent="0.35">
      <c r="A486" s="6">
        <v>39252</v>
      </c>
      <c r="B486" s="17">
        <v>1533.7</v>
      </c>
      <c r="C486" s="8">
        <f t="shared" si="42"/>
        <v>1.7308383135757101E-3</v>
      </c>
      <c r="D486" s="8">
        <f t="shared" si="47"/>
        <v>7.4832686733302593E-5</v>
      </c>
      <c r="E486" s="8">
        <f t="shared" si="43"/>
        <v>9.4602224550340406</v>
      </c>
      <c r="F486" s="1">
        <v>483</v>
      </c>
      <c r="H486" s="8">
        <f t="shared" si="44"/>
        <v>0.86505888084744031</v>
      </c>
      <c r="J486" s="8">
        <f t="shared" si="45"/>
        <v>2.9958012677416081E-6</v>
      </c>
      <c r="K486" s="8">
        <f t="shared" si="46"/>
        <v>4.0033324988295448E-2</v>
      </c>
    </row>
    <row r="487" spans="1:11" ht="16" customHeight="1" x14ac:dyDescent="0.35">
      <c r="A487" s="6">
        <v>39253</v>
      </c>
      <c r="B487" s="17">
        <v>1512.84</v>
      </c>
      <c r="C487" s="8">
        <f t="shared" si="42"/>
        <v>-1.3601095390232854E-2</v>
      </c>
      <c r="D487" s="8">
        <f t="shared" si="47"/>
        <v>6.967802556170639E-5</v>
      </c>
      <c r="E487" s="8">
        <f t="shared" si="43"/>
        <v>6.9167025163259854</v>
      </c>
      <c r="F487" s="1">
        <v>484</v>
      </c>
      <c r="H487" s="8">
        <f t="shared" si="44"/>
        <v>0.83473364351574086</v>
      </c>
      <c r="J487" s="8">
        <f t="shared" si="45"/>
        <v>1.8498979581421337E-4</v>
      </c>
      <c r="K487" s="8">
        <f t="shared" si="46"/>
        <v>2.6549230452919144</v>
      </c>
    </row>
    <row r="488" spans="1:11" ht="16" customHeight="1" x14ac:dyDescent="0.35">
      <c r="A488" s="6">
        <v>39254</v>
      </c>
      <c r="B488" s="17">
        <v>1522.19</v>
      </c>
      <c r="C488" s="8">
        <f t="shared" si="42"/>
        <v>6.1804288622723733E-3</v>
      </c>
      <c r="D488" s="8">
        <f t="shared" si="47"/>
        <v>8.0351517943939342E-5</v>
      </c>
      <c r="E488" s="8">
        <f t="shared" si="43"/>
        <v>8.9537171310288901</v>
      </c>
      <c r="F488" s="1">
        <v>485</v>
      </c>
      <c r="H488" s="8">
        <f t="shared" si="44"/>
        <v>0.89639008218486749</v>
      </c>
      <c r="J488" s="8">
        <f t="shared" si="45"/>
        <v>3.8197700921609382E-5</v>
      </c>
      <c r="K488" s="8">
        <f t="shared" si="46"/>
        <v>0.47538244328202528</v>
      </c>
    </row>
    <row r="489" spans="1:11" ht="16" customHeight="1" x14ac:dyDescent="0.35">
      <c r="A489" s="6">
        <v>39255</v>
      </c>
      <c r="B489" s="17">
        <v>1502.56</v>
      </c>
      <c r="C489" s="8">
        <f t="shared" si="42"/>
        <v>-1.289589341672203E-2</v>
      </c>
      <c r="D489" s="8">
        <f t="shared" si="47"/>
        <v>7.7672650389294028E-5</v>
      </c>
      <c r="E489" s="8">
        <f t="shared" si="43"/>
        <v>7.3219182279488884</v>
      </c>
      <c r="F489" s="1">
        <v>486</v>
      </c>
      <c r="H489" s="8">
        <f t="shared" si="44"/>
        <v>0.88132088588262802</v>
      </c>
      <c r="J489" s="8">
        <f t="shared" si="45"/>
        <v>1.6630406701545461E-4</v>
      </c>
      <c r="K489" s="8">
        <f t="shared" si="46"/>
        <v>2.1410891244465251</v>
      </c>
    </row>
    <row r="490" spans="1:11" ht="16" customHeight="1" x14ac:dyDescent="0.35">
      <c r="A490" s="6">
        <v>39258</v>
      </c>
      <c r="B490" s="17">
        <v>1497.74</v>
      </c>
      <c r="C490" s="8">
        <f t="shared" si="42"/>
        <v>-3.2078585880097542E-3</v>
      </c>
      <c r="D490" s="8">
        <f t="shared" si="47"/>
        <v>8.6049932178068882E-5</v>
      </c>
      <c r="E490" s="8">
        <f t="shared" si="43"/>
        <v>9.2409969451352527</v>
      </c>
      <c r="F490" s="1">
        <v>487</v>
      </c>
      <c r="H490" s="8">
        <f t="shared" si="44"/>
        <v>0.92763102674538045</v>
      </c>
      <c r="J490" s="8">
        <f t="shared" si="45"/>
        <v>1.0290356720667934E-5</v>
      </c>
      <c r="K490" s="8">
        <f t="shared" si="46"/>
        <v>0.11958587834065239</v>
      </c>
    </row>
    <row r="491" spans="1:11" ht="16" customHeight="1" x14ac:dyDescent="0.35">
      <c r="A491" s="6">
        <v>39259</v>
      </c>
      <c r="B491" s="17">
        <v>1492.89</v>
      </c>
      <c r="C491" s="8">
        <f t="shared" si="42"/>
        <v>-3.238212239774533E-3</v>
      </c>
      <c r="D491" s="8">
        <f t="shared" si="47"/>
        <v>8.0502739777703095E-5</v>
      </c>
      <c r="E491" s="8">
        <f t="shared" si="43"/>
        <v>9.2969626733335904</v>
      </c>
      <c r="F491" s="1">
        <v>488</v>
      </c>
      <c r="H491" s="8">
        <f t="shared" si="44"/>
        <v>0.89723319030062132</v>
      </c>
      <c r="J491" s="8">
        <f t="shared" si="45"/>
        <v>1.0486018509825597E-5</v>
      </c>
      <c r="K491" s="8">
        <f t="shared" si="46"/>
        <v>0.13025666627969745</v>
      </c>
    </row>
    <row r="492" spans="1:11" ht="16" customHeight="1" x14ac:dyDescent="0.35">
      <c r="A492" s="6">
        <v>39260</v>
      </c>
      <c r="B492" s="17">
        <v>1506.34</v>
      </c>
      <c r="C492" s="8">
        <f t="shared" si="42"/>
        <v>9.0093710856123475E-3</v>
      </c>
      <c r="D492" s="8">
        <f t="shared" si="47"/>
        <v>7.5470729495479344E-5</v>
      </c>
      <c r="E492" s="8">
        <f t="shared" si="43"/>
        <v>8.4162656950190957</v>
      </c>
      <c r="F492" s="1">
        <v>489</v>
      </c>
      <c r="H492" s="8">
        <f t="shared" si="44"/>
        <v>0.86873891069457299</v>
      </c>
      <c r="J492" s="8">
        <f t="shared" si="45"/>
        <v>8.1168767358267809E-5</v>
      </c>
      <c r="K492" s="8">
        <f t="shared" si="46"/>
        <v>1.0754999706625306</v>
      </c>
    </row>
    <row r="493" spans="1:11" ht="16" customHeight="1" x14ac:dyDescent="0.35">
      <c r="A493" s="6">
        <v>39261</v>
      </c>
      <c r="B493" s="17">
        <v>1505.71</v>
      </c>
      <c r="C493" s="8">
        <f t="shared" si="42"/>
        <v>-4.18232271598631E-4</v>
      </c>
      <c r="D493" s="8">
        <f t="shared" si="47"/>
        <v>7.6858435780635795E-5</v>
      </c>
      <c r="E493" s="8">
        <f t="shared" si="43"/>
        <v>9.4712694750699278</v>
      </c>
      <c r="F493" s="1">
        <v>490</v>
      </c>
      <c r="H493" s="8">
        <f t="shared" si="44"/>
        <v>0.8766894306459716</v>
      </c>
      <c r="J493" s="8">
        <f t="shared" si="45"/>
        <v>1.7491823300655104E-7</v>
      </c>
      <c r="K493" s="8">
        <f t="shared" si="46"/>
        <v>2.2758495047413008E-3</v>
      </c>
    </row>
    <row r="494" spans="1:11" ht="16" customHeight="1" x14ac:dyDescent="0.35">
      <c r="A494" s="6">
        <v>39262</v>
      </c>
      <c r="B494" s="17">
        <v>1503.35</v>
      </c>
      <c r="C494" s="8">
        <f t="shared" si="42"/>
        <v>-1.567366890038671E-3</v>
      </c>
      <c r="D494" s="8">
        <f t="shared" si="47"/>
        <v>7.1283518394952861E-5</v>
      </c>
      <c r="E494" s="8">
        <f t="shared" si="43"/>
        <v>9.5143824849320691</v>
      </c>
      <c r="F494" s="1">
        <v>491</v>
      </c>
      <c r="H494" s="8">
        <f t="shared" si="44"/>
        <v>0.8442956732978848</v>
      </c>
      <c r="J494" s="8">
        <f t="shared" si="45"/>
        <v>2.4566389679894953E-6</v>
      </c>
      <c r="K494" s="8">
        <f t="shared" si="46"/>
        <v>3.4462930889273199E-2</v>
      </c>
    </row>
    <row r="495" spans="1:11" ht="16" customHeight="1" x14ac:dyDescent="0.35">
      <c r="A495" s="6">
        <v>39265</v>
      </c>
      <c r="B495" s="17">
        <v>1519.43</v>
      </c>
      <c r="C495" s="8">
        <f t="shared" si="42"/>
        <v>1.0696112016496595E-2</v>
      </c>
      <c r="D495" s="8">
        <f t="shared" si="47"/>
        <v>6.6402390223469686E-5</v>
      </c>
      <c r="E495" s="8">
        <f t="shared" si="43"/>
        <v>7.896845365080444</v>
      </c>
      <c r="F495" s="1">
        <v>492</v>
      </c>
      <c r="H495" s="8">
        <f t="shared" si="44"/>
        <v>0.81487661779848419</v>
      </c>
      <c r="J495" s="8">
        <f t="shared" si="45"/>
        <v>1.1440681226944284E-4</v>
      </c>
      <c r="K495" s="8">
        <f t="shared" si="46"/>
        <v>1.7229321397079191</v>
      </c>
    </row>
    <row r="496" spans="1:11" ht="16" customHeight="1" x14ac:dyDescent="0.35">
      <c r="A496" s="6">
        <v>39266</v>
      </c>
      <c r="B496" s="17">
        <v>1524.87</v>
      </c>
      <c r="C496" s="8">
        <f t="shared" si="42"/>
        <v>3.5802899771623748E-3</v>
      </c>
      <c r="D496" s="8">
        <f t="shared" si="47"/>
        <v>7.1411402367301978E-5</v>
      </c>
      <c r="E496" s="8">
        <f t="shared" si="43"/>
        <v>9.3675511895727581</v>
      </c>
      <c r="F496" s="1">
        <v>493</v>
      </c>
      <c r="H496" s="8">
        <f t="shared" si="44"/>
        <v>0.84505267508778392</v>
      </c>
      <c r="J496" s="8">
        <f t="shared" si="45"/>
        <v>1.2818476320569358E-5</v>
      </c>
      <c r="K496" s="8">
        <f t="shared" si="46"/>
        <v>0.17950181477515295</v>
      </c>
    </row>
    <row r="497" spans="1:11" ht="16" customHeight="1" x14ac:dyDescent="0.35">
      <c r="A497" s="6">
        <v>39268</v>
      </c>
      <c r="B497" s="17">
        <v>1525.4</v>
      </c>
      <c r="C497" s="8">
        <f t="shared" si="42"/>
        <v>3.4757061257694106E-4</v>
      </c>
      <c r="D497" s="8">
        <f t="shared" si="47"/>
        <v>6.7393572437713235E-5</v>
      </c>
      <c r="E497" s="8">
        <f t="shared" si="43"/>
        <v>9.6031683741176721</v>
      </c>
      <c r="F497" s="1">
        <v>494</v>
      </c>
      <c r="H497" s="8">
        <f t="shared" si="44"/>
        <v>0.82093588323152999</v>
      </c>
      <c r="J497" s="8">
        <f t="shared" si="45"/>
        <v>1.2080533072711006E-7</v>
      </c>
      <c r="K497" s="8">
        <f t="shared" si="46"/>
        <v>1.7925349014367988E-3</v>
      </c>
    </row>
    <row r="498" spans="1:11" ht="16" customHeight="1" x14ac:dyDescent="0.35">
      <c r="A498" s="6">
        <v>39269</v>
      </c>
      <c r="B498" s="17">
        <v>1530.44</v>
      </c>
      <c r="C498" s="8">
        <f t="shared" si="42"/>
        <v>3.3040513963550305E-3</v>
      </c>
      <c r="D498" s="8">
        <f t="shared" si="47"/>
        <v>6.2664928060975666E-5</v>
      </c>
      <c r="E498" s="8">
        <f t="shared" si="43"/>
        <v>9.5035002474253893</v>
      </c>
      <c r="F498" s="1">
        <v>495</v>
      </c>
      <c r="H498" s="8">
        <f t="shared" si="44"/>
        <v>0.79161182445044143</v>
      </c>
      <c r="J498" s="8">
        <f t="shared" si="45"/>
        <v>1.0916755629755627E-5</v>
      </c>
      <c r="K498" s="8">
        <f t="shared" si="46"/>
        <v>0.17420838046974466</v>
      </c>
    </row>
    <row r="499" spans="1:11" ht="16" customHeight="1" x14ac:dyDescent="0.35">
      <c r="A499" s="6">
        <v>39272</v>
      </c>
      <c r="B499" s="17">
        <v>1531.85</v>
      </c>
      <c r="C499" s="8">
        <f t="shared" si="42"/>
        <v>9.2130367737373203E-4</v>
      </c>
      <c r="D499" s="8">
        <f t="shared" si="47"/>
        <v>5.9272808127896074E-5</v>
      </c>
      <c r="E499" s="8">
        <f t="shared" si="43"/>
        <v>9.7190396709907443</v>
      </c>
      <c r="F499" s="1">
        <v>496</v>
      </c>
      <c r="H499" s="8">
        <f t="shared" si="44"/>
        <v>0.76988835637315667</v>
      </c>
      <c r="J499" s="8">
        <f t="shared" si="45"/>
        <v>8.4880046594236176E-7</v>
      </c>
      <c r="K499" s="8">
        <f t="shared" si="46"/>
        <v>1.4320233725232995E-2</v>
      </c>
    </row>
    <row r="500" spans="1:11" ht="16" customHeight="1" x14ac:dyDescent="0.35">
      <c r="A500" s="6">
        <v>39273</v>
      </c>
      <c r="B500" s="17">
        <v>1510.12</v>
      </c>
      <c r="C500" s="8">
        <f t="shared" si="42"/>
        <v>-1.4185462023044045E-2</v>
      </c>
      <c r="D500" s="8">
        <f t="shared" si="47"/>
        <v>5.5335638506859423E-5</v>
      </c>
      <c r="E500" s="8">
        <f t="shared" si="43"/>
        <v>6.1656063498590701</v>
      </c>
      <c r="F500" s="1">
        <v>497</v>
      </c>
      <c r="H500" s="8">
        <f t="shared" si="44"/>
        <v>0.74387928124702751</v>
      </c>
      <c r="J500" s="8">
        <f t="shared" si="45"/>
        <v>2.0122733280722484E-4</v>
      </c>
      <c r="K500" s="8">
        <f t="shared" si="46"/>
        <v>3.6364870495219939</v>
      </c>
    </row>
    <row r="501" spans="1:11" ht="16" customHeight="1" x14ac:dyDescent="0.35">
      <c r="A501" s="6">
        <v>39274</v>
      </c>
      <c r="B501" s="17">
        <v>1518.76</v>
      </c>
      <c r="C501" s="8">
        <f t="shared" si="42"/>
        <v>5.7213996238710176E-3</v>
      </c>
      <c r="D501" s="8">
        <f t="shared" si="47"/>
        <v>6.8669284245278332E-5</v>
      </c>
      <c r="E501" s="8">
        <f t="shared" si="43"/>
        <v>9.10951196822211</v>
      </c>
      <c r="F501" s="1">
        <v>498</v>
      </c>
      <c r="H501" s="8">
        <f t="shared" si="44"/>
        <v>0.82866932032794793</v>
      </c>
      <c r="J501" s="8">
        <f t="shared" si="45"/>
        <v>3.2734413656031421E-5</v>
      </c>
      <c r="K501" s="8">
        <f t="shared" si="46"/>
        <v>0.47669659027037586</v>
      </c>
    </row>
    <row r="502" spans="1:11" ht="16" customHeight="1" x14ac:dyDescent="0.35">
      <c r="A502" s="6">
        <v>39275</v>
      </c>
      <c r="B502" s="17">
        <v>1547.7</v>
      </c>
      <c r="C502" s="8">
        <f t="shared" si="42"/>
        <v>1.9055018567779015E-2</v>
      </c>
      <c r="D502" s="8">
        <f t="shared" si="47"/>
        <v>6.6579352068377341E-5</v>
      </c>
      <c r="E502" s="8">
        <f t="shared" si="43"/>
        <v>4.1635674521282278</v>
      </c>
      <c r="F502" s="1">
        <v>499</v>
      </c>
      <c r="H502" s="8">
        <f t="shared" si="44"/>
        <v>0.81596171520713723</v>
      </c>
      <c r="J502" s="8">
        <f t="shared" si="45"/>
        <v>3.63093732618403E-4</v>
      </c>
      <c r="K502" s="8">
        <f t="shared" si="46"/>
        <v>5.4535486053619726</v>
      </c>
    </row>
    <row r="503" spans="1:11" ht="16" customHeight="1" x14ac:dyDescent="0.35">
      <c r="A503" s="6">
        <v>39276</v>
      </c>
      <c r="B503" s="17">
        <v>1552.5</v>
      </c>
      <c r="C503" s="8">
        <f t="shared" si="42"/>
        <v>3.1013762357045642E-3</v>
      </c>
      <c r="D503" s="8">
        <f t="shared" si="47"/>
        <v>9.2567758811662102E-5</v>
      </c>
      <c r="E503" s="8">
        <f t="shared" si="43"/>
        <v>9.1836616120823464</v>
      </c>
      <c r="F503" s="1">
        <v>500</v>
      </c>
      <c r="H503" s="8">
        <f t="shared" si="44"/>
        <v>0.96212139988497336</v>
      </c>
      <c r="J503" s="8">
        <f t="shared" si="45"/>
        <v>9.6185345553930127E-6</v>
      </c>
      <c r="K503" s="8">
        <f t="shared" si="46"/>
        <v>0.10390804183736191</v>
      </c>
    </row>
    <row r="504" spans="1:11" ht="16" customHeight="1" x14ac:dyDescent="0.35">
      <c r="A504" s="6">
        <v>39279</v>
      </c>
      <c r="B504" s="17">
        <v>1549.52</v>
      </c>
      <c r="C504" s="8">
        <f t="shared" si="42"/>
        <v>-1.9194847020934094E-3</v>
      </c>
      <c r="D504" s="8">
        <f t="shared" si="47"/>
        <v>8.6377929710784368E-5</v>
      </c>
      <c r="E504" s="8">
        <f t="shared" si="43"/>
        <v>9.3141236944947572</v>
      </c>
      <c r="F504" s="1">
        <v>501</v>
      </c>
      <c r="H504" s="8">
        <f t="shared" si="44"/>
        <v>0.92939727625372548</v>
      </c>
      <c r="J504" s="8">
        <f t="shared" si="45"/>
        <v>3.6844215215706248E-6</v>
      </c>
      <c r="K504" s="8">
        <f t="shared" si="46"/>
        <v>4.2654663452886869E-2</v>
      </c>
    </row>
    <row r="505" spans="1:11" ht="16" customHeight="1" x14ac:dyDescent="0.35">
      <c r="A505" s="6">
        <v>39280</v>
      </c>
      <c r="B505" s="17">
        <v>1549.37</v>
      </c>
      <c r="C505" s="8">
        <f t="shared" si="42"/>
        <v>-9.6804171614494131E-5</v>
      </c>
      <c r="D505" s="8">
        <f t="shared" si="47"/>
        <v>8.0243548386452822E-5</v>
      </c>
      <c r="E505" s="8">
        <f t="shared" si="43"/>
        <v>9.4303274105562469</v>
      </c>
      <c r="F505" s="1">
        <v>502</v>
      </c>
      <c r="H505" s="8">
        <f t="shared" si="44"/>
        <v>0.89578763323933441</v>
      </c>
      <c r="J505" s="8">
        <f t="shared" si="45"/>
        <v>9.3710476419684314E-9</v>
      </c>
      <c r="K505" s="8">
        <f t="shared" si="46"/>
        <v>1.1678256794973072E-4</v>
      </c>
    </row>
    <row r="506" spans="1:11" ht="16" customHeight="1" x14ac:dyDescent="0.35">
      <c r="A506" s="6">
        <v>39281</v>
      </c>
      <c r="B506" s="17">
        <v>1546.17</v>
      </c>
      <c r="C506" s="8">
        <f t="shared" si="42"/>
        <v>-2.065355596145413E-3</v>
      </c>
      <c r="D506" s="8">
        <f t="shared" si="47"/>
        <v>7.4350350907569351E-5</v>
      </c>
      <c r="E506" s="8">
        <f t="shared" si="43"/>
        <v>9.4493492856943888</v>
      </c>
      <c r="F506" s="1">
        <v>503</v>
      </c>
      <c r="H506" s="8">
        <f t="shared" si="44"/>
        <v>0.86226649539205313</v>
      </c>
      <c r="J506" s="8">
        <f t="shared" si="45"/>
        <v>4.2656937385291741E-6</v>
      </c>
      <c r="K506" s="8">
        <f t="shared" si="46"/>
        <v>5.7372879703448697E-2</v>
      </c>
    </row>
    <row r="507" spans="1:11" ht="16" customHeight="1" x14ac:dyDescent="0.35">
      <c r="A507" s="6">
        <v>39282</v>
      </c>
      <c r="B507" s="17">
        <v>1553.08</v>
      </c>
      <c r="C507" s="8">
        <f t="shared" si="42"/>
        <v>4.4691075366873334E-3</v>
      </c>
      <c r="D507" s="8">
        <f t="shared" si="47"/>
        <v>6.9346259400381339E-5</v>
      </c>
      <c r="E507" s="8">
        <f t="shared" si="43"/>
        <v>9.2883810538658196</v>
      </c>
      <c r="F507" s="1">
        <v>504</v>
      </c>
      <c r="H507" s="8">
        <f t="shared" si="44"/>
        <v>0.83274401469107739</v>
      </c>
      <c r="J507" s="8">
        <f t="shared" si="45"/>
        <v>1.9972922174475526E-5</v>
      </c>
      <c r="K507" s="8">
        <f t="shared" si="46"/>
        <v>0.28801729678249516</v>
      </c>
    </row>
    <row r="508" spans="1:11" ht="16" customHeight="1" x14ac:dyDescent="0.35">
      <c r="A508" s="6">
        <v>39283</v>
      </c>
      <c r="B508" s="17">
        <v>1534.1</v>
      </c>
      <c r="C508" s="8">
        <f t="shared" si="42"/>
        <v>-1.2220877224611751E-2</v>
      </c>
      <c r="D508" s="8">
        <f t="shared" si="47"/>
        <v>6.6118086451507011E-5</v>
      </c>
      <c r="E508" s="8">
        <f t="shared" si="43"/>
        <v>7.3652333419845419</v>
      </c>
      <c r="F508" s="1">
        <v>505</v>
      </c>
      <c r="H508" s="8">
        <f t="shared" si="44"/>
        <v>0.81313028754011507</v>
      </c>
      <c r="J508" s="8">
        <f t="shared" si="45"/>
        <v>1.493498401390342E-4</v>
      </c>
      <c r="K508" s="8">
        <f t="shared" si="46"/>
        <v>2.2588348839855166</v>
      </c>
    </row>
    <row r="509" spans="1:11" ht="16" customHeight="1" x14ac:dyDescent="0.35">
      <c r="A509" s="6">
        <v>39286</v>
      </c>
      <c r="B509" s="17">
        <v>1541.57</v>
      </c>
      <c r="C509" s="8">
        <f t="shared" si="42"/>
        <v>4.8693044781957032E-3</v>
      </c>
      <c r="D509" s="8">
        <f t="shared" si="47"/>
        <v>7.410270839230169E-5</v>
      </c>
      <c r="E509" s="8">
        <f t="shared" si="43"/>
        <v>9.1900954594164492</v>
      </c>
      <c r="F509" s="1">
        <v>506</v>
      </c>
      <c r="H509" s="8">
        <f t="shared" si="44"/>
        <v>0.86082930010717962</v>
      </c>
      <c r="J509" s="8">
        <f t="shared" si="45"/>
        <v>2.3710126101376728E-5</v>
      </c>
      <c r="K509" s="8">
        <f t="shared" si="46"/>
        <v>0.31996301641034086</v>
      </c>
    </row>
    <row r="510" spans="1:11" ht="16" customHeight="1" x14ac:dyDescent="0.35">
      <c r="A510" s="6">
        <v>39287</v>
      </c>
      <c r="B510" s="17">
        <v>1511.04</v>
      </c>
      <c r="C510" s="8">
        <f t="shared" si="42"/>
        <v>-1.9804485037980744E-2</v>
      </c>
      <c r="D510" s="8">
        <f t="shared" si="47"/>
        <v>7.0762467755396398E-5</v>
      </c>
      <c r="E510" s="8">
        <f t="shared" si="43"/>
        <v>4.0134465188446375</v>
      </c>
      <c r="F510" s="1">
        <v>507</v>
      </c>
      <c r="H510" s="8">
        <f t="shared" si="44"/>
        <v>0.84120430191123252</v>
      </c>
      <c r="J510" s="8">
        <f t="shared" si="45"/>
        <v>3.9221762761960314E-4</v>
      </c>
      <c r="K510" s="8">
        <f t="shared" si="46"/>
        <v>5.5427352954305684</v>
      </c>
    </row>
    <row r="511" spans="1:11" ht="16" customHeight="1" x14ac:dyDescent="0.35">
      <c r="A511" s="6">
        <v>39288</v>
      </c>
      <c r="B511" s="17">
        <v>1518.09</v>
      </c>
      <c r="C511" s="8">
        <f t="shared" si="42"/>
        <v>4.6656607369758279E-3</v>
      </c>
      <c r="D511" s="8">
        <f t="shared" si="47"/>
        <v>9.8833608595432426E-5</v>
      </c>
      <c r="E511" s="8">
        <f t="shared" si="43"/>
        <v>9.0018199309231584</v>
      </c>
      <c r="F511" s="1">
        <v>508</v>
      </c>
      <c r="H511" s="8">
        <f t="shared" si="44"/>
        <v>0.99415093720939796</v>
      </c>
      <c r="J511" s="8">
        <f t="shared" si="45"/>
        <v>2.1768390112557827E-5</v>
      </c>
      <c r="K511" s="8">
        <f t="shared" si="46"/>
        <v>0.22025291216133788</v>
      </c>
    </row>
    <row r="512" spans="1:11" ht="16" customHeight="1" x14ac:dyDescent="0.35">
      <c r="A512" s="6">
        <v>39289</v>
      </c>
      <c r="B512" s="17">
        <v>1482.66</v>
      </c>
      <c r="C512" s="8">
        <f t="shared" si="42"/>
        <v>-2.3338537240874941E-2</v>
      </c>
      <c r="D512" s="8">
        <f t="shared" si="47"/>
        <v>9.3106259653426038E-5</v>
      </c>
      <c r="E512" s="8">
        <f t="shared" si="43"/>
        <v>3.4316004987239337</v>
      </c>
      <c r="F512" s="1">
        <v>509</v>
      </c>
      <c r="H512" s="8">
        <f t="shared" si="44"/>
        <v>0.96491584945748532</v>
      </c>
      <c r="J512" s="8">
        <f t="shared" si="45"/>
        <v>5.4468732054370646E-4</v>
      </c>
      <c r="K512" s="8">
        <f t="shared" si="46"/>
        <v>5.8501686414127532</v>
      </c>
    </row>
    <row r="513" spans="1:11" ht="16" customHeight="1" x14ac:dyDescent="0.35">
      <c r="A513" s="6">
        <v>39290</v>
      </c>
      <c r="B513" s="17">
        <v>1458.95</v>
      </c>
      <c r="C513" s="8">
        <f t="shared" si="42"/>
        <v>-1.5991528738888237E-2</v>
      </c>
      <c r="D513" s="8">
        <f t="shared" si="47"/>
        <v>1.3204100924206724E-4</v>
      </c>
      <c r="E513" s="8">
        <f t="shared" si="43"/>
        <v>6.9956588620798597</v>
      </c>
      <c r="F513" s="1">
        <v>510</v>
      </c>
      <c r="H513" s="8">
        <f t="shared" si="44"/>
        <v>1.1490909852664724</v>
      </c>
      <c r="J513" s="8">
        <f t="shared" si="45"/>
        <v>2.5572899140668839E-4</v>
      </c>
      <c r="K513" s="8">
        <f t="shared" si="46"/>
        <v>1.9367391454715959</v>
      </c>
    </row>
    <row r="514" spans="1:11" ht="16" customHeight="1" x14ac:dyDescent="0.35">
      <c r="A514" s="6">
        <v>39293</v>
      </c>
      <c r="B514" s="17">
        <v>1473.91</v>
      </c>
      <c r="C514" s="8">
        <f t="shared" si="42"/>
        <v>1.0253949758387906E-2</v>
      </c>
      <c r="D514" s="8">
        <f t="shared" si="47"/>
        <v>1.4308052793142733E-4</v>
      </c>
      <c r="E514" s="8">
        <f t="shared" si="43"/>
        <v>8.1172476442389279</v>
      </c>
      <c r="F514" s="1">
        <v>511</v>
      </c>
      <c r="H514" s="8">
        <f t="shared" si="44"/>
        <v>1.196162731117415</v>
      </c>
      <c r="J514" s="8">
        <f t="shared" si="45"/>
        <v>1.051434856475434E-4</v>
      </c>
      <c r="K514" s="8">
        <f t="shared" si="46"/>
        <v>0.73485530957737588</v>
      </c>
    </row>
    <row r="515" spans="1:11" ht="16" customHeight="1" x14ac:dyDescent="0.35">
      <c r="A515" s="6">
        <v>39294</v>
      </c>
      <c r="B515" s="17">
        <v>1455.27</v>
      </c>
      <c r="C515" s="8">
        <f t="shared" si="42"/>
        <v>-1.264663378360965E-2</v>
      </c>
      <c r="D515" s="8">
        <f t="shared" si="47"/>
        <v>1.4041452551386585E-4</v>
      </c>
      <c r="E515" s="8">
        <f t="shared" si="43"/>
        <v>7.731874569785032</v>
      </c>
      <c r="F515" s="1">
        <v>512</v>
      </c>
      <c r="H515" s="8">
        <f t="shared" si="44"/>
        <v>1.1849663519014615</v>
      </c>
      <c r="J515" s="8">
        <f t="shared" si="45"/>
        <v>1.5993734605673695E-4</v>
      </c>
      <c r="K515" s="8">
        <f t="shared" si="46"/>
        <v>1.1390370438629815</v>
      </c>
    </row>
    <row r="516" spans="1:11" ht="16" customHeight="1" x14ac:dyDescent="0.35">
      <c r="A516" s="6">
        <v>39295</v>
      </c>
      <c r="B516" s="17">
        <v>1465.81</v>
      </c>
      <c r="C516" s="8">
        <f t="shared" ref="C516:C579" si="48">(B516-B515)/B515</f>
        <v>7.2426422588247981E-3</v>
      </c>
      <c r="D516" s="8">
        <f t="shared" si="47"/>
        <v>1.4261413438060213E-4</v>
      </c>
      <c r="E516" s="8">
        <f t="shared" si="43"/>
        <v>8.4875511894820779</v>
      </c>
      <c r="F516" s="1">
        <v>513</v>
      </c>
      <c r="H516" s="8">
        <f t="shared" si="44"/>
        <v>1.1942115992595372</v>
      </c>
      <c r="J516" s="8">
        <f t="shared" si="45"/>
        <v>5.2455866889314773E-5</v>
      </c>
      <c r="K516" s="8">
        <f t="shared" si="46"/>
        <v>0.36781674633541533</v>
      </c>
    </row>
    <row r="517" spans="1:11" ht="16" customHeight="1" x14ac:dyDescent="0.35">
      <c r="A517" s="6">
        <v>39296</v>
      </c>
      <c r="B517" s="17">
        <v>1472.2</v>
      </c>
      <c r="C517" s="8">
        <f t="shared" si="48"/>
        <v>4.359364446961134E-3</v>
      </c>
      <c r="D517" s="8">
        <f t="shared" si="47"/>
        <v>1.3554192529678573E-4</v>
      </c>
      <c r="E517" s="8">
        <f t="shared" ref="E517:E580" si="49">-LN(D517)-C517*C517/D517</f>
        <v>8.7660215823482073</v>
      </c>
      <c r="F517" s="1">
        <v>514</v>
      </c>
      <c r="H517" s="8">
        <f t="shared" ref="H517:H580" si="50">SQRT(D517)*100</f>
        <v>1.16422474332401</v>
      </c>
      <c r="J517" s="8">
        <f t="shared" ref="J517:J580" si="51">C517*C517</f>
        <v>1.9004058381428753E-5</v>
      </c>
      <c r="K517" s="8">
        <f t="shared" ref="K517:K580" si="52">J517/D517</f>
        <v>0.1402079713698697</v>
      </c>
    </row>
    <row r="518" spans="1:11" ht="16" customHeight="1" x14ac:dyDescent="0.35">
      <c r="A518" s="6">
        <v>39297</v>
      </c>
      <c r="B518" s="17">
        <v>1433.06</v>
      </c>
      <c r="C518" s="8">
        <f t="shared" si="48"/>
        <v>-2.658606167640273E-2</v>
      </c>
      <c r="D518" s="8">
        <f t="shared" si="47"/>
        <v>1.2628131390951796E-4</v>
      </c>
      <c r="E518" s="8">
        <f t="shared" si="49"/>
        <v>3.3798229964124449</v>
      </c>
      <c r="F518" s="1">
        <v>515</v>
      </c>
      <c r="H518" s="8">
        <f t="shared" si="50"/>
        <v>1.1237495891412728</v>
      </c>
      <c r="J518" s="8">
        <f t="shared" si="51"/>
        <v>7.0681867546148992E-4</v>
      </c>
      <c r="K518" s="8">
        <f t="shared" si="52"/>
        <v>5.5971754931844764</v>
      </c>
    </row>
    <row r="519" spans="1:11" ht="16" customHeight="1" x14ac:dyDescent="0.35">
      <c r="A519" s="6">
        <v>39300</v>
      </c>
      <c r="B519" s="17">
        <v>1467.67</v>
      </c>
      <c r="C519" s="8">
        <f t="shared" si="48"/>
        <v>2.415111718978977E-2</v>
      </c>
      <c r="D519" s="8">
        <f t="shared" ref="D519:D582" si="53">C$1283+C$1284*D518+C$1285*C518*C518</f>
        <v>1.759216809751922E-4</v>
      </c>
      <c r="E519" s="8">
        <f t="shared" si="49"/>
        <v>5.3299254526727324</v>
      </c>
      <c r="F519" s="1">
        <v>516</v>
      </c>
      <c r="H519" s="8">
        <f t="shared" si="50"/>
        <v>1.3263547073659903</v>
      </c>
      <c r="J519" s="8">
        <f t="shared" si="51"/>
        <v>5.8327646151495893E-4</v>
      </c>
      <c r="K519" s="8">
        <f t="shared" si="52"/>
        <v>3.3155462037519432</v>
      </c>
    </row>
    <row r="520" spans="1:11" ht="16" customHeight="1" x14ac:dyDescent="0.35">
      <c r="A520" s="6">
        <v>39301</v>
      </c>
      <c r="B520" s="17">
        <v>1476.71</v>
      </c>
      <c r="C520" s="8">
        <f t="shared" si="48"/>
        <v>6.159422758521986E-3</v>
      </c>
      <c r="D520" s="8">
        <f t="shared" si="53"/>
        <v>2.1066963358252978E-4</v>
      </c>
      <c r="E520" s="8">
        <f t="shared" si="49"/>
        <v>8.2851341424438143</v>
      </c>
      <c r="F520" s="1">
        <v>517</v>
      </c>
      <c r="H520" s="8">
        <f t="shared" si="50"/>
        <v>1.4514462910577497</v>
      </c>
      <c r="J520" s="8">
        <f t="shared" si="51"/>
        <v>3.7938488718198589E-5</v>
      </c>
      <c r="K520" s="8">
        <f t="shared" si="52"/>
        <v>0.18008522667950716</v>
      </c>
    </row>
    <row r="521" spans="1:11" ht="16" customHeight="1" x14ac:dyDescent="0.35">
      <c r="A521" s="6">
        <v>39302</v>
      </c>
      <c r="B521" s="17">
        <v>1497.49</v>
      </c>
      <c r="C521" s="8">
        <f t="shared" si="48"/>
        <v>1.4071821820127155E-2</v>
      </c>
      <c r="D521" s="8">
        <f t="shared" si="53"/>
        <v>1.9625396843629128E-4</v>
      </c>
      <c r="E521" s="8">
        <f t="shared" si="49"/>
        <v>7.5271217940968853</v>
      </c>
      <c r="F521" s="1">
        <v>518</v>
      </c>
      <c r="H521" s="8">
        <f t="shared" si="50"/>
        <v>1.4009067364970849</v>
      </c>
      <c r="J521" s="8">
        <f t="shared" si="51"/>
        <v>1.9801616933740672E-4</v>
      </c>
      <c r="K521" s="8">
        <f t="shared" si="52"/>
        <v>1.0089791860778983</v>
      </c>
    </row>
    <row r="522" spans="1:11" ht="16" customHeight="1" x14ac:dyDescent="0.35">
      <c r="A522" s="6">
        <v>39303</v>
      </c>
      <c r="B522" s="17">
        <v>1453.09</v>
      </c>
      <c r="C522" s="8">
        <f t="shared" si="48"/>
        <v>-2.9649613686902811E-2</v>
      </c>
      <c r="D522" s="8">
        <f t="shared" si="53"/>
        <v>1.9664869561995788E-4</v>
      </c>
      <c r="E522" s="8">
        <f t="shared" si="49"/>
        <v>4.063685270085065</v>
      </c>
      <c r="F522" s="1">
        <v>519</v>
      </c>
      <c r="H522" s="8">
        <f t="shared" si="50"/>
        <v>1.4023148562999603</v>
      </c>
      <c r="J522" s="8">
        <f t="shared" si="51"/>
        <v>8.7909959178257449E-4</v>
      </c>
      <c r="K522" s="8">
        <f t="shared" si="52"/>
        <v>4.4704064220264002</v>
      </c>
    </row>
    <row r="523" spans="1:11" ht="16" customHeight="1" x14ac:dyDescent="0.35">
      <c r="A523" s="6">
        <v>39304</v>
      </c>
      <c r="B523" s="17">
        <v>1453.64</v>
      </c>
      <c r="C523" s="8">
        <f t="shared" si="48"/>
        <v>3.7850374030526802E-4</v>
      </c>
      <c r="D523" s="8">
        <f t="shared" si="53"/>
        <v>2.5450815841187175E-4</v>
      </c>
      <c r="E523" s="8">
        <f t="shared" si="49"/>
        <v>8.2756147562759139</v>
      </c>
      <c r="F523" s="1">
        <v>520</v>
      </c>
      <c r="H523" s="8">
        <f t="shared" si="50"/>
        <v>1.5953311832089028</v>
      </c>
      <c r="J523" s="8">
        <f t="shared" si="51"/>
        <v>1.4326508142507778E-7</v>
      </c>
      <c r="K523" s="8">
        <f t="shared" si="52"/>
        <v>5.6290958340608961E-4</v>
      </c>
    </row>
    <row r="524" spans="1:11" ht="16" customHeight="1" x14ac:dyDescent="0.35">
      <c r="A524" s="6">
        <v>39307</v>
      </c>
      <c r="B524" s="17">
        <v>1452.92</v>
      </c>
      <c r="C524" s="8">
        <f t="shared" si="48"/>
        <v>-4.9530832943509202E-4</v>
      </c>
      <c r="D524" s="8">
        <f t="shared" si="53"/>
        <v>2.3296079231195112E-4</v>
      </c>
      <c r="E524" s="8">
        <f t="shared" si="49"/>
        <v>8.363587294769868</v>
      </c>
      <c r="F524" s="1">
        <v>521</v>
      </c>
      <c r="H524" s="8">
        <f t="shared" si="50"/>
        <v>1.5263053177917947</v>
      </c>
      <c r="J524" s="8">
        <f t="shared" si="51"/>
        <v>2.4533034120778164E-7</v>
      </c>
      <c r="K524" s="8">
        <f t="shared" si="52"/>
        <v>1.0530971275169207E-3</v>
      </c>
    </row>
    <row r="525" spans="1:11" ht="16" customHeight="1" x14ac:dyDescent="0.35">
      <c r="A525" s="6">
        <v>39308</v>
      </c>
      <c r="B525" s="17">
        <v>1426.54</v>
      </c>
      <c r="C525" s="8">
        <f t="shared" si="48"/>
        <v>-1.8156539933375623E-2</v>
      </c>
      <c r="D525" s="8">
        <f t="shared" si="53"/>
        <v>2.1335903800237904E-4</v>
      </c>
      <c r="E525" s="8">
        <f t="shared" si="49"/>
        <v>6.9074393765813031</v>
      </c>
      <c r="F525" s="1">
        <v>522</v>
      </c>
      <c r="H525" s="8">
        <f t="shared" si="50"/>
        <v>1.4606814779491764</v>
      </c>
      <c r="J525" s="8">
        <f t="shared" si="51"/>
        <v>3.2965994235226365E-4</v>
      </c>
      <c r="K525" s="8">
        <f t="shared" si="52"/>
        <v>1.5450948103196258</v>
      </c>
    </row>
    <row r="526" spans="1:11" ht="16" customHeight="1" x14ac:dyDescent="0.35">
      <c r="A526" s="6">
        <v>39309</v>
      </c>
      <c r="B526" s="17">
        <v>1406.7</v>
      </c>
      <c r="C526" s="8">
        <f t="shared" si="48"/>
        <v>-1.3907776858693004E-2</v>
      </c>
      <c r="D526" s="8">
        <f t="shared" si="53"/>
        <v>2.233300868477943E-4</v>
      </c>
      <c r="E526" s="8">
        <f t="shared" si="49"/>
        <v>7.5407593621987665</v>
      </c>
      <c r="F526" s="1">
        <v>523</v>
      </c>
      <c r="H526" s="8">
        <f t="shared" si="50"/>
        <v>1.4944232561352699</v>
      </c>
      <c r="J526" s="8">
        <f t="shared" si="51"/>
        <v>1.9342625715119665E-4</v>
      </c>
      <c r="K526" s="8">
        <f t="shared" si="52"/>
        <v>0.86610030865667487</v>
      </c>
    </row>
    <row r="527" spans="1:11" ht="16" customHeight="1" x14ac:dyDescent="0.35">
      <c r="A527" s="6">
        <v>39310</v>
      </c>
      <c r="B527" s="17">
        <v>1411.27</v>
      </c>
      <c r="C527" s="8">
        <f t="shared" si="48"/>
        <v>3.2487381815596334E-3</v>
      </c>
      <c r="D527" s="8">
        <f t="shared" si="53"/>
        <v>2.2090331162544422E-4</v>
      </c>
      <c r="E527" s="8">
        <f t="shared" si="49"/>
        <v>8.3700075405649841</v>
      </c>
      <c r="F527" s="1">
        <v>524</v>
      </c>
      <c r="H527" s="8">
        <f t="shared" si="50"/>
        <v>1.4862816409598962</v>
      </c>
      <c r="J527" s="8">
        <f t="shared" si="51"/>
        <v>1.0554299772323393E-5</v>
      </c>
      <c r="K527" s="8">
        <f t="shared" si="52"/>
        <v>4.777791557158223E-2</v>
      </c>
    </row>
    <row r="528" spans="1:11" ht="16" customHeight="1" x14ac:dyDescent="0.35">
      <c r="A528" s="6">
        <v>39311</v>
      </c>
      <c r="B528" s="17">
        <v>1445.94</v>
      </c>
      <c r="C528" s="8">
        <f t="shared" si="48"/>
        <v>2.4566525186534165E-2</v>
      </c>
      <c r="D528" s="8">
        <f t="shared" si="53"/>
        <v>2.0325579244419569E-4</v>
      </c>
      <c r="E528" s="8">
        <f t="shared" si="49"/>
        <v>5.5318105722633018</v>
      </c>
      <c r="F528" s="1">
        <v>525</v>
      </c>
      <c r="H528" s="8">
        <f t="shared" si="50"/>
        <v>1.425678057782316</v>
      </c>
      <c r="J528" s="8">
        <f t="shared" si="51"/>
        <v>6.0351415974061753E-4</v>
      </c>
      <c r="K528" s="8">
        <f t="shared" si="52"/>
        <v>2.9692347385687108</v>
      </c>
    </row>
    <row r="529" spans="1:11" ht="16" customHeight="1" x14ac:dyDescent="0.35">
      <c r="A529" s="6">
        <v>39314</v>
      </c>
      <c r="B529" s="17">
        <v>1445.55</v>
      </c>
      <c r="C529" s="8">
        <f t="shared" si="48"/>
        <v>-2.6972073530028912E-4</v>
      </c>
      <c r="D529" s="8">
        <f t="shared" si="53"/>
        <v>2.372551123784437E-4</v>
      </c>
      <c r="E529" s="8">
        <f t="shared" si="49"/>
        <v>8.3460679433159211</v>
      </c>
      <c r="F529" s="1">
        <v>526</v>
      </c>
      <c r="H529" s="8">
        <f t="shared" si="50"/>
        <v>1.5403087754682296</v>
      </c>
      <c r="J529" s="8">
        <f t="shared" si="51"/>
        <v>7.2749275050928627E-8</v>
      </c>
      <c r="K529" s="8">
        <f t="shared" si="52"/>
        <v>3.066289038901166E-4</v>
      </c>
    </row>
    <row r="530" spans="1:11" ht="16" customHeight="1" x14ac:dyDescent="0.35">
      <c r="A530" s="6">
        <v>39315</v>
      </c>
      <c r="B530" s="17">
        <v>1447.12</v>
      </c>
      <c r="C530" s="8">
        <f t="shared" si="48"/>
        <v>1.0860917989692065E-3</v>
      </c>
      <c r="D530" s="8">
        <f t="shared" si="53"/>
        <v>2.1725275117056789E-4</v>
      </c>
      <c r="E530" s="8">
        <f t="shared" si="49"/>
        <v>8.4290195309364595</v>
      </c>
      <c r="F530" s="1">
        <v>527</v>
      </c>
      <c r="H530" s="8">
        <f t="shared" si="50"/>
        <v>1.4739496299757597</v>
      </c>
      <c r="J530" s="8">
        <f t="shared" si="51"/>
        <v>1.1795953957881674E-6</v>
      </c>
      <c r="K530" s="8">
        <f t="shared" si="52"/>
        <v>5.4295993465327949E-3</v>
      </c>
    </row>
    <row r="531" spans="1:11" ht="16" customHeight="1" x14ac:dyDescent="0.35">
      <c r="A531" s="6">
        <v>39316</v>
      </c>
      <c r="B531" s="17">
        <v>1464.07</v>
      </c>
      <c r="C531" s="8">
        <f t="shared" si="48"/>
        <v>1.171291945381174E-2</v>
      </c>
      <c r="D531" s="8">
        <f t="shared" si="53"/>
        <v>1.9914194219085687E-4</v>
      </c>
      <c r="E531" s="8">
        <f t="shared" si="49"/>
        <v>7.8325746418609485</v>
      </c>
      <c r="F531" s="1">
        <v>528</v>
      </c>
      <c r="H531" s="8">
        <f t="shared" si="50"/>
        <v>1.4111766090424573</v>
      </c>
      <c r="J531" s="8">
        <f t="shared" si="51"/>
        <v>1.3719248213148153E-4</v>
      </c>
      <c r="K531" s="8">
        <f t="shared" si="52"/>
        <v>0.68891806829922742</v>
      </c>
    </row>
    <row r="532" spans="1:11" ht="16" customHeight="1" x14ac:dyDescent="0.35">
      <c r="A532" s="6">
        <v>39317</v>
      </c>
      <c r="B532" s="17">
        <v>1462.5</v>
      </c>
      <c r="C532" s="8">
        <f t="shared" si="48"/>
        <v>-1.0723530978709601E-3</v>
      </c>
      <c r="D532" s="8">
        <f t="shared" si="53"/>
        <v>1.9414203810575107E-4</v>
      </c>
      <c r="E532" s="8">
        <f t="shared" si="49"/>
        <v>8.5409973165233559</v>
      </c>
      <c r="F532" s="1">
        <v>529</v>
      </c>
      <c r="H532" s="8">
        <f t="shared" si="50"/>
        <v>1.3933486215077369</v>
      </c>
      <c r="J532" s="8">
        <f t="shared" si="51"/>
        <v>1.1499411665134449E-6</v>
      </c>
      <c r="K532" s="8">
        <f t="shared" si="52"/>
        <v>5.9231950881604564E-3</v>
      </c>
    </row>
    <row r="533" spans="1:11" ht="16" customHeight="1" x14ac:dyDescent="0.35">
      <c r="A533" s="6">
        <v>39318</v>
      </c>
      <c r="B533" s="17">
        <v>1479.37</v>
      </c>
      <c r="C533" s="8">
        <f t="shared" si="48"/>
        <v>1.1535042735042661E-2</v>
      </c>
      <c r="D533" s="8">
        <f t="shared" si="53"/>
        <v>1.7810625722238709E-4</v>
      </c>
      <c r="E533" s="8">
        <f t="shared" si="49"/>
        <v>7.8860637761427714</v>
      </c>
      <c r="F533" s="1">
        <v>530</v>
      </c>
      <c r="H533" s="8">
        <f t="shared" si="50"/>
        <v>1.3345645627783884</v>
      </c>
      <c r="J533" s="8">
        <f t="shared" si="51"/>
        <v>1.3305721089926047E-4</v>
      </c>
      <c r="K533" s="8">
        <f t="shared" si="52"/>
        <v>0.74706645894603541</v>
      </c>
    </row>
    <row r="534" spans="1:11" ht="16" customHeight="1" x14ac:dyDescent="0.35">
      <c r="A534" s="6">
        <v>39321</v>
      </c>
      <c r="B534" s="17">
        <v>1466.79</v>
      </c>
      <c r="C534" s="8">
        <f t="shared" si="48"/>
        <v>-8.5036197840972355E-3</v>
      </c>
      <c r="D534" s="8">
        <f t="shared" si="53"/>
        <v>1.7464823189538035E-4</v>
      </c>
      <c r="E534" s="8">
        <f t="shared" si="49"/>
        <v>8.2386955910805373</v>
      </c>
      <c r="F534" s="1">
        <v>531</v>
      </c>
      <c r="H534" s="8">
        <f t="shared" si="50"/>
        <v>1.3215454282595824</v>
      </c>
      <c r="J534" s="8">
        <f t="shared" si="51"/>
        <v>7.2311549432489908E-5</v>
      </c>
      <c r="K534" s="8">
        <f t="shared" si="52"/>
        <v>0.41404111938451654</v>
      </c>
    </row>
    <row r="535" spans="1:11" ht="16" customHeight="1" x14ac:dyDescent="0.35">
      <c r="A535" s="6">
        <v>39322</v>
      </c>
      <c r="B535" s="17">
        <v>1432.36</v>
      </c>
      <c r="C535" s="8">
        <f t="shared" si="48"/>
        <v>-2.3473026131893497E-2</v>
      </c>
      <c r="D535" s="8">
        <f t="shared" si="53"/>
        <v>1.663726345595619E-4</v>
      </c>
      <c r="E535" s="8">
        <f t="shared" si="49"/>
        <v>5.3895402163012225</v>
      </c>
      <c r="F535" s="1">
        <v>532</v>
      </c>
      <c r="H535" s="8">
        <f t="shared" si="50"/>
        <v>1.2898551645807443</v>
      </c>
      <c r="J535" s="8">
        <f t="shared" si="51"/>
        <v>5.5098295578855495E-4</v>
      </c>
      <c r="K535" s="8">
        <f t="shared" si="52"/>
        <v>3.3117402825721403</v>
      </c>
    </row>
    <row r="536" spans="1:11" ht="16" customHeight="1" x14ac:dyDescent="0.35">
      <c r="A536" s="6">
        <v>39323</v>
      </c>
      <c r="B536" s="17">
        <v>1463.76</v>
      </c>
      <c r="C536" s="8">
        <f t="shared" si="48"/>
        <v>2.1921863218743957E-2</v>
      </c>
      <c r="D536" s="8">
        <f t="shared" si="53"/>
        <v>1.9925262881213241E-4</v>
      </c>
      <c r="E536" s="8">
        <f t="shared" si="49"/>
        <v>6.1090838640470162</v>
      </c>
      <c r="F536" s="1">
        <v>533</v>
      </c>
      <c r="H536" s="8">
        <f t="shared" si="50"/>
        <v>1.4115687330489168</v>
      </c>
      <c r="J536" s="8">
        <f t="shared" si="51"/>
        <v>4.8056808698131913E-4</v>
      </c>
      <c r="K536" s="8">
        <f t="shared" si="52"/>
        <v>2.411853182797544</v>
      </c>
    </row>
    <row r="537" spans="1:11" ht="16" customHeight="1" x14ac:dyDescent="0.35">
      <c r="A537" s="6">
        <v>39324</v>
      </c>
      <c r="B537" s="17">
        <v>1457.64</v>
      </c>
      <c r="C537" s="8">
        <f t="shared" si="48"/>
        <v>-4.1810132808656414E-3</v>
      </c>
      <c r="D537" s="8">
        <f t="shared" si="53"/>
        <v>2.2323213477105192E-4</v>
      </c>
      <c r="E537" s="8">
        <f t="shared" si="49"/>
        <v>8.3289903198330961</v>
      </c>
      <c r="F537" s="1">
        <v>534</v>
      </c>
      <c r="H537" s="8">
        <f t="shared" si="50"/>
        <v>1.494095494843124</v>
      </c>
      <c r="J537" s="8">
        <f t="shared" si="51"/>
        <v>1.7480872054774874E-5</v>
      </c>
      <c r="K537" s="8">
        <f t="shared" si="52"/>
        <v>7.8308044998554302E-2</v>
      </c>
    </row>
    <row r="538" spans="1:11" ht="16" customHeight="1" x14ac:dyDescent="0.35">
      <c r="A538" s="6">
        <v>39325</v>
      </c>
      <c r="B538" s="17">
        <v>1473.99</v>
      </c>
      <c r="C538" s="8">
        <f t="shared" si="48"/>
        <v>1.1216761340248557E-2</v>
      </c>
      <c r="D538" s="8">
        <f t="shared" si="53"/>
        <v>2.059600399667841E-4</v>
      </c>
      <c r="E538" s="8">
        <f t="shared" si="49"/>
        <v>7.876953895875352</v>
      </c>
      <c r="F538" s="1">
        <v>535</v>
      </c>
      <c r="H538" s="8">
        <f t="shared" si="50"/>
        <v>1.4351307953172214</v>
      </c>
      <c r="J538" s="8">
        <f t="shared" si="51"/>
        <v>1.2581573496409462E-4</v>
      </c>
      <c r="K538" s="8">
        <f t="shared" si="52"/>
        <v>0.610874492859806</v>
      </c>
    </row>
    <row r="539" spans="1:11" ht="16" customHeight="1" x14ac:dyDescent="0.35">
      <c r="A539" s="6">
        <v>39329</v>
      </c>
      <c r="B539" s="17">
        <v>1489.42</v>
      </c>
      <c r="C539" s="8">
        <f t="shared" si="48"/>
        <v>1.0468184994470834E-2</v>
      </c>
      <c r="D539" s="8">
        <f t="shared" si="53"/>
        <v>1.9938674699500751E-4</v>
      </c>
      <c r="E539" s="8">
        <f t="shared" si="49"/>
        <v>7.9706644633219756</v>
      </c>
      <c r="F539" s="1">
        <v>536</v>
      </c>
      <c r="H539" s="8">
        <f t="shared" si="50"/>
        <v>1.412043720976824</v>
      </c>
      <c r="J539" s="8">
        <f t="shared" si="51"/>
        <v>1.0958289707846434E-4</v>
      </c>
      <c r="K539" s="8">
        <f t="shared" si="52"/>
        <v>0.54959970374163436</v>
      </c>
    </row>
    <row r="540" spans="1:11" ht="16" customHeight="1" x14ac:dyDescent="0.35">
      <c r="A540" s="6">
        <v>39330</v>
      </c>
      <c r="B540" s="17">
        <v>1472.29</v>
      </c>
      <c r="C540" s="8">
        <f t="shared" si="48"/>
        <v>-1.150112124182575E-2</v>
      </c>
      <c r="D540" s="8">
        <f t="shared" si="53"/>
        <v>1.9203390709739303E-4</v>
      </c>
      <c r="E540" s="8">
        <f t="shared" si="49"/>
        <v>7.8690238410732283</v>
      </c>
      <c r="F540" s="1">
        <v>537</v>
      </c>
      <c r="H540" s="8">
        <f t="shared" si="50"/>
        <v>1.3857629923525632</v>
      </c>
      <c r="J540" s="8">
        <f t="shared" si="51"/>
        <v>1.3227578981917548E-4</v>
      </c>
      <c r="K540" s="8">
        <f t="shared" si="52"/>
        <v>0.68881476098952521</v>
      </c>
    </row>
    <row r="541" spans="1:11" ht="16" customHeight="1" x14ac:dyDescent="0.35">
      <c r="A541" s="6">
        <v>39331</v>
      </c>
      <c r="B541" s="17">
        <v>1478.55</v>
      </c>
      <c r="C541" s="8">
        <f t="shared" si="48"/>
        <v>4.2518797247824754E-3</v>
      </c>
      <c r="D541" s="8">
        <f t="shared" si="53"/>
        <v>1.8725788805514144E-4</v>
      </c>
      <c r="E541" s="8">
        <f t="shared" si="49"/>
        <v>8.4864805815231428</v>
      </c>
      <c r="F541" s="1">
        <v>538</v>
      </c>
      <c r="H541" s="8">
        <f t="shared" si="50"/>
        <v>1.3684220403630651</v>
      </c>
      <c r="J541" s="8">
        <f t="shared" si="51"/>
        <v>1.8078481194016299E-5</v>
      </c>
      <c r="K541" s="8">
        <f t="shared" si="52"/>
        <v>9.6543229135921727E-2</v>
      </c>
    </row>
    <row r="542" spans="1:11" ht="16" customHeight="1" x14ac:dyDescent="0.35">
      <c r="A542" s="6">
        <v>39332</v>
      </c>
      <c r="B542" s="17">
        <v>1453.55</v>
      </c>
      <c r="C542" s="8">
        <f t="shared" si="48"/>
        <v>-1.6908457610496769E-2</v>
      </c>
      <c r="D542" s="8">
        <f t="shared" si="53"/>
        <v>1.7327014189793771E-4</v>
      </c>
      <c r="E542" s="8">
        <f t="shared" si="49"/>
        <v>7.0106574864872222</v>
      </c>
      <c r="F542" s="1">
        <v>539</v>
      </c>
      <c r="H542" s="8">
        <f t="shared" si="50"/>
        <v>1.3163211686284533</v>
      </c>
      <c r="J542" s="8">
        <f t="shared" si="51"/>
        <v>2.858959387659661E-4</v>
      </c>
      <c r="K542" s="8">
        <f t="shared" si="52"/>
        <v>1.6500011810134547</v>
      </c>
    </row>
    <row r="543" spans="1:11" ht="16" customHeight="1" x14ac:dyDescent="0.35">
      <c r="A543" s="6">
        <v>39335</v>
      </c>
      <c r="B543" s="17">
        <v>1451.7</v>
      </c>
      <c r="C543" s="8">
        <f t="shared" si="48"/>
        <v>-1.2727460355680294E-3</v>
      </c>
      <c r="D543" s="8">
        <f t="shared" si="53"/>
        <v>1.8315021177250511E-4</v>
      </c>
      <c r="E543" s="8">
        <f t="shared" si="49"/>
        <v>8.5963593555513391</v>
      </c>
      <c r="F543" s="1">
        <v>540</v>
      </c>
      <c r="H543" s="8">
        <f t="shared" si="50"/>
        <v>1.3533300106496755</v>
      </c>
      <c r="J543" s="8">
        <f t="shared" si="51"/>
        <v>1.6198824710541356E-6</v>
      </c>
      <c r="K543" s="8">
        <f t="shared" si="52"/>
        <v>8.8445569097469947E-3</v>
      </c>
    </row>
    <row r="544" spans="1:11" ht="16" customHeight="1" x14ac:dyDescent="0.35">
      <c r="A544" s="6">
        <v>39336</v>
      </c>
      <c r="B544" s="17">
        <v>1471.49</v>
      </c>
      <c r="C544" s="8">
        <f t="shared" si="48"/>
        <v>1.3632293173520674E-2</v>
      </c>
      <c r="D544" s="8">
        <f t="shared" si="53"/>
        <v>1.6814221293106458E-4</v>
      </c>
      <c r="E544" s="8">
        <f t="shared" si="49"/>
        <v>7.585449025585592</v>
      </c>
      <c r="F544" s="1">
        <v>541</v>
      </c>
      <c r="H544" s="8">
        <f t="shared" si="50"/>
        <v>1.296696621924591</v>
      </c>
      <c r="J544" s="8">
        <f t="shared" si="51"/>
        <v>1.8583941716881835E-4</v>
      </c>
      <c r="K544" s="8">
        <f t="shared" si="52"/>
        <v>1.1052514055171221</v>
      </c>
    </row>
    <row r="545" spans="1:11" ht="16" customHeight="1" x14ac:dyDescent="0.35">
      <c r="A545" s="6">
        <v>39337</v>
      </c>
      <c r="B545" s="17">
        <v>1471.56</v>
      </c>
      <c r="C545" s="8">
        <f t="shared" si="48"/>
        <v>4.7570829567266057E-5</v>
      </c>
      <c r="D545" s="8">
        <f t="shared" si="53"/>
        <v>1.7003602133024289E-4</v>
      </c>
      <c r="E545" s="8">
        <f t="shared" si="49"/>
        <v>8.679486944332119</v>
      </c>
      <c r="F545" s="1">
        <v>542</v>
      </c>
      <c r="H545" s="8">
        <f t="shared" si="50"/>
        <v>1.3039786092196561</v>
      </c>
      <c r="J545" s="8">
        <f t="shared" si="51"/>
        <v>2.2629838257178744E-9</v>
      </c>
      <c r="K545" s="8">
        <f t="shared" si="52"/>
        <v>1.3308849548547843E-5</v>
      </c>
    </row>
    <row r="546" spans="1:11" ht="16" customHeight="1" x14ac:dyDescent="0.35">
      <c r="A546" s="6">
        <v>39338</v>
      </c>
      <c r="B546" s="17">
        <v>1483.95</v>
      </c>
      <c r="C546" s="8">
        <f t="shared" si="48"/>
        <v>8.4196363043301664E-3</v>
      </c>
      <c r="D546" s="8">
        <f t="shared" si="53"/>
        <v>1.5607035235144193E-4</v>
      </c>
      <c r="E546" s="8">
        <f t="shared" si="49"/>
        <v>8.3109836754283499</v>
      </c>
      <c r="F546" s="1">
        <v>543</v>
      </c>
      <c r="H546" s="8">
        <f t="shared" si="50"/>
        <v>1.2492812027379663</v>
      </c>
      <c r="J546" s="8">
        <f t="shared" si="51"/>
        <v>7.0890275497194536E-5</v>
      </c>
      <c r="K546" s="8">
        <f t="shared" si="52"/>
        <v>0.45422000033396853</v>
      </c>
    </row>
    <row r="547" spans="1:11" ht="16" customHeight="1" x14ac:dyDescent="0.35">
      <c r="A547" s="6">
        <v>39339</v>
      </c>
      <c r="B547" s="17">
        <v>1484.25</v>
      </c>
      <c r="C547" s="8">
        <f t="shared" si="48"/>
        <v>2.0216314565851579E-4</v>
      </c>
      <c r="D547" s="8">
        <f t="shared" si="53"/>
        <v>1.4934481821513588E-4</v>
      </c>
      <c r="E547" s="8">
        <f t="shared" si="49"/>
        <v>8.8089790479137431</v>
      </c>
      <c r="F547" s="1">
        <v>544</v>
      </c>
      <c r="H547" s="8">
        <f t="shared" si="50"/>
        <v>1.2220671757932779</v>
      </c>
      <c r="J547" s="8">
        <f t="shared" si="51"/>
        <v>4.0869937462546274E-8</v>
      </c>
      <c r="K547" s="8">
        <f t="shared" si="52"/>
        <v>2.7366157025730781E-4</v>
      </c>
    </row>
    <row r="548" spans="1:11" ht="16" customHeight="1" x14ac:dyDescent="0.35">
      <c r="A548" s="6">
        <v>39342</v>
      </c>
      <c r="B548" s="17">
        <v>1476.65</v>
      </c>
      <c r="C548" s="8">
        <f t="shared" si="48"/>
        <v>-5.1204311942057669E-3</v>
      </c>
      <c r="D548" s="8">
        <f t="shared" si="53"/>
        <v>1.3724243902965064E-4</v>
      </c>
      <c r="E548" s="8">
        <f t="shared" si="49"/>
        <v>8.7027214219472686</v>
      </c>
      <c r="F548" s="1">
        <v>545</v>
      </c>
      <c r="H548" s="8">
        <f t="shared" si="50"/>
        <v>1.1715051815064697</v>
      </c>
      <c r="J548" s="8">
        <f t="shared" si="51"/>
        <v>2.6218815614595497E-5</v>
      </c>
      <c r="K548" s="8">
        <f t="shared" si="52"/>
        <v>0.19104014618197679</v>
      </c>
    </row>
    <row r="549" spans="1:11" ht="16" customHeight="1" x14ac:dyDescent="0.35">
      <c r="A549" s="6">
        <v>39343</v>
      </c>
      <c r="B549" s="17">
        <v>1519.78</v>
      </c>
      <c r="C549" s="8">
        <f t="shared" si="48"/>
        <v>2.9208004605018035E-2</v>
      </c>
      <c r="D549" s="8">
        <f t="shared" si="53"/>
        <v>1.284380636427711E-4</v>
      </c>
      <c r="E549" s="8">
        <f t="shared" si="49"/>
        <v>2.3178931433518999</v>
      </c>
      <c r="F549" s="1">
        <v>546</v>
      </c>
      <c r="H549" s="8">
        <f t="shared" si="50"/>
        <v>1.133305182388094</v>
      </c>
      <c r="J549" s="8">
        <f t="shared" si="51"/>
        <v>8.531075330067547E-4</v>
      </c>
      <c r="K549" s="8">
        <f t="shared" si="52"/>
        <v>6.6421706214719185</v>
      </c>
    </row>
    <row r="550" spans="1:11" ht="16" customHeight="1" x14ac:dyDescent="0.35">
      <c r="A550" s="6">
        <v>39344</v>
      </c>
      <c r="B550" s="17">
        <v>1529.03</v>
      </c>
      <c r="C550" s="8">
        <f t="shared" si="48"/>
        <v>6.0864072431536147E-3</v>
      </c>
      <c r="D550" s="8">
        <f t="shared" si="53"/>
        <v>1.9023493368028864E-4</v>
      </c>
      <c r="E550" s="8">
        <f t="shared" si="49"/>
        <v>8.3725212586202407</v>
      </c>
      <c r="F550" s="1">
        <v>547</v>
      </c>
      <c r="H550" s="8">
        <f t="shared" si="50"/>
        <v>1.3792568059657659</v>
      </c>
      <c r="J550" s="8">
        <f t="shared" si="51"/>
        <v>3.7044353129512786E-5</v>
      </c>
      <c r="K550" s="8">
        <f t="shared" si="52"/>
        <v>0.19472949795735214</v>
      </c>
    </row>
    <row r="551" spans="1:11" ht="16" customHeight="1" x14ac:dyDescent="0.35">
      <c r="A551" s="6">
        <v>39345</v>
      </c>
      <c r="B551" s="17">
        <v>1518.75</v>
      </c>
      <c r="C551" s="8">
        <f t="shared" si="48"/>
        <v>-6.7232166798558389E-3</v>
      </c>
      <c r="D551" s="8">
        <f t="shared" si="53"/>
        <v>1.7758075358769991E-4</v>
      </c>
      <c r="E551" s="8">
        <f t="shared" si="49"/>
        <v>8.3815437652632827</v>
      </c>
      <c r="F551" s="1">
        <v>548</v>
      </c>
      <c r="H551" s="8">
        <f t="shared" si="50"/>
        <v>1.3325942877999286</v>
      </c>
      <c r="J551" s="8">
        <f t="shared" si="51"/>
        <v>4.5201642524291771E-5</v>
      </c>
      <c r="K551" s="8">
        <f t="shared" si="52"/>
        <v>0.25454133745394047</v>
      </c>
    </row>
    <row r="552" spans="1:11" ht="16" customHeight="1" x14ac:dyDescent="0.35">
      <c r="A552" s="6">
        <v>39346</v>
      </c>
      <c r="B552" s="17">
        <v>1525.75</v>
      </c>
      <c r="C552" s="8">
        <f t="shared" si="48"/>
        <v>4.6090534979423871E-3</v>
      </c>
      <c r="D552" s="8">
        <f t="shared" si="53"/>
        <v>1.667527939618078E-4</v>
      </c>
      <c r="E552" s="8">
        <f t="shared" si="49"/>
        <v>8.5716037058511532</v>
      </c>
      <c r="F552" s="1">
        <v>549</v>
      </c>
      <c r="H552" s="8">
        <f t="shared" si="50"/>
        <v>1.291327975232504</v>
      </c>
      <c r="J552" s="8">
        <f t="shared" si="51"/>
        <v>2.1243374146894954E-5</v>
      </c>
      <c r="K552" s="8">
        <f t="shared" si="52"/>
        <v>0.12739441206460639</v>
      </c>
    </row>
    <row r="553" spans="1:11" ht="16" customHeight="1" x14ac:dyDescent="0.35">
      <c r="A553" s="6">
        <v>39349</v>
      </c>
      <c r="B553" s="17">
        <v>1517.73</v>
      </c>
      <c r="C553" s="8">
        <f t="shared" si="48"/>
        <v>-5.2564312633131124E-3</v>
      </c>
      <c r="D553" s="8">
        <f t="shared" si="53"/>
        <v>1.5487554293011716E-4</v>
      </c>
      <c r="E553" s="8">
        <f t="shared" si="49"/>
        <v>8.5944869512165045</v>
      </c>
      <c r="F553" s="1">
        <v>550</v>
      </c>
      <c r="H553" s="8">
        <f t="shared" si="50"/>
        <v>1.2444900278030242</v>
      </c>
      <c r="J553" s="8">
        <f t="shared" si="51"/>
        <v>2.7630069625935485E-5</v>
      </c>
      <c r="K553" s="8">
        <f t="shared" si="52"/>
        <v>0.17840176120255932</v>
      </c>
    </row>
    <row r="554" spans="1:11" ht="16" customHeight="1" x14ac:dyDescent="0.35">
      <c r="A554" s="6">
        <v>39350</v>
      </c>
      <c r="B554" s="17">
        <v>1517.21</v>
      </c>
      <c r="C554" s="8">
        <f t="shared" si="48"/>
        <v>-3.4261693450085443E-4</v>
      </c>
      <c r="D554" s="8">
        <f t="shared" si="53"/>
        <v>1.4460518878028436E-4</v>
      </c>
      <c r="E554" s="8">
        <f t="shared" si="49"/>
        <v>8.8406915937521031</v>
      </c>
      <c r="F554" s="1">
        <v>551</v>
      </c>
      <c r="H554" s="8">
        <f t="shared" si="50"/>
        <v>1.2025189760676724</v>
      </c>
      <c r="J554" s="8">
        <f t="shared" si="51"/>
        <v>1.1738636380676277E-7</v>
      </c>
      <c r="K554" s="8">
        <f t="shared" si="52"/>
        <v>8.1177145022867507E-4</v>
      </c>
    </row>
    <row r="555" spans="1:11" ht="16" customHeight="1" x14ac:dyDescent="0.35">
      <c r="A555" s="6">
        <v>39351</v>
      </c>
      <c r="B555" s="17">
        <v>1525.42</v>
      </c>
      <c r="C555" s="8">
        <f t="shared" si="48"/>
        <v>5.4112482780894113E-3</v>
      </c>
      <c r="D555" s="8">
        <f t="shared" si="53"/>
        <v>1.329353372427743E-4</v>
      </c>
      <c r="E555" s="8">
        <f t="shared" si="49"/>
        <v>8.7053781764894111</v>
      </c>
      <c r="F555" s="1">
        <v>552</v>
      </c>
      <c r="H555" s="8">
        <f t="shared" si="50"/>
        <v>1.1529758767761549</v>
      </c>
      <c r="J555" s="8">
        <f t="shared" si="51"/>
        <v>2.9281607927125618E-5</v>
      </c>
      <c r="K555" s="8">
        <f t="shared" si="52"/>
        <v>0.22026955762446992</v>
      </c>
    </row>
    <row r="556" spans="1:11" ht="16" customHeight="1" x14ac:dyDescent="0.35">
      <c r="A556" s="6">
        <v>39352</v>
      </c>
      <c r="B556" s="17">
        <v>1531.38</v>
      </c>
      <c r="C556" s="8">
        <f t="shared" si="48"/>
        <v>3.9071206618505301E-3</v>
      </c>
      <c r="D556" s="8">
        <f t="shared" si="53"/>
        <v>1.2477672279392522E-4</v>
      </c>
      <c r="E556" s="8">
        <f t="shared" si="49"/>
        <v>8.8666413688674304</v>
      </c>
      <c r="F556" s="1">
        <v>553</v>
      </c>
      <c r="H556" s="8">
        <f t="shared" si="50"/>
        <v>1.1170350164337965</v>
      </c>
      <c r="J556" s="8">
        <f t="shared" si="51"/>
        <v>1.5265591866259325E-5</v>
      </c>
      <c r="K556" s="8">
        <f t="shared" si="52"/>
        <v>0.12234326663212006</v>
      </c>
    </row>
    <row r="557" spans="1:11" ht="16" customHeight="1" x14ac:dyDescent="0.35">
      <c r="A557" s="6">
        <v>39353</v>
      </c>
      <c r="B557" s="17">
        <v>1526.75</v>
      </c>
      <c r="C557" s="8">
        <f t="shared" si="48"/>
        <v>-3.023416787472808E-3</v>
      </c>
      <c r="D557" s="8">
        <f t="shared" si="53"/>
        <v>1.1616822786215607E-4</v>
      </c>
      <c r="E557" s="8">
        <f t="shared" si="49"/>
        <v>8.9817831466323277</v>
      </c>
      <c r="F557" s="1">
        <v>554</v>
      </c>
      <c r="H557" s="8">
        <f t="shared" si="50"/>
        <v>1.0778136567243712</v>
      </c>
      <c r="J557" s="8">
        <f t="shared" si="51"/>
        <v>9.1410490707723947E-6</v>
      </c>
      <c r="K557" s="8">
        <f t="shared" si="52"/>
        <v>7.8688030617279123E-2</v>
      </c>
    </row>
    <row r="558" spans="1:11" ht="16" customHeight="1" x14ac:dyDescent="0.35">
      <c r="A558" s="6">
        <v>39356</v>
      </c>
      <c r="B558" s="17">
        <v>1547.04</v>
      </c>
      <c r="C558" s="8">
        <f t="shared" si="48"/>
        <v>1.3289667594563591E-2</v>
      </c>
      <c r="D558" s="8">
        <f t="shared" si="53"/>
        <v>1.0781652909042006E-4</v>
      </c>
      <c r="E558" s="8">
        <f t="shared" si="49"/>
        <v>7.4969702265792826</v>
      </c>
      <c r="F558" s="1">
        <v>555</v>
      </c>
      <c r="H558" s="8">
        <f t="shared" si="50"/>
        <v>1.0383473845029902</v>
      </c>
      <c r="J558" s="8">
        <f t="shared" si="51"/>
        <v>1.7661526477399361E-4</v>
      </c>
      <c r="K558" s="8">
        <f t="shared" si="52"/>
        <v>1.6381093535841398</v>
      </c>
    </row>
    <row r="559" spans="1:11" ht="16" customHeight="1" x14ac:dyDescent="0.35">
      <c r="A559" s="6">
        <v>39357</v>
      </c>
      <c r="B559" s="17">
        <v>1546.63</v>
      </c>
      <c r="C559" s="8">
        <f t="shared" si="48"/>
        <v>-2.6502223601190307E-4</v>
      </c>
      <c r="D559" s="8">
        <f t="shared" si="53"/>
        <v>1.143545537178132E-4</v>
      </c>
      <c r="E559" s="8">
        <f t="shared" si="49"/>
        <v>9.0755926137453873</v>
      </c>
      <c r="F559" s="1">
        <v>556</v>
      </c>
      <c r="H559" s="8">
        <f t="shared" si="50"/>
        <v>1.0693668861425119</v>
      </c>
      <c r="J559" s="8">
        <f t="shared" si="51"/>
        <v>7.0236785580748854E-8</v>
      </c>
      <c r="K559" s="8">
        <f t="shared" si="52"/>
        <v>6.1420191236169334E-4</v>
      </c>
    </row>
    <row r="560" spans="1:11" ht="16" customHeight="1" x14ac:dyDescent="0.35">
      <c r="A560" s="6">
        <v>39358</v>
      </c>
      <c r="B560" s="17">
        <v>1539.59</v>
      </c>
      <c r="C560" s="8">
        <f t="shared" si="48"/>
        <v>-4.5518320477426341E-3</v>
      </c>
      <c r="D560" s="8">
        <f t="shared" si="53"/>
        <v>1.054000947012034E-4</v>
      </c>
      <c r="E560" s="8">
        <f t="shared" si="49"/>
        <v>8.961170587170173</v>
      </c>
      <c r="F560" s="1">
        <v>557</v>
      </c>
      <c r="H560" s="8">
        <f t="shared" si="50"/>
        <v>1.0266454826336275</v>
      </c>
      <c r="J560" s="8">
        <f t="shared" si="51"/>
        <v>2.0719174990856901E-5</v>
      </c>
      <c r="K560" s="8">
        <f t="shared" si="52"/>
        <v>0.19657643619385043</v>
      </c>
    </row>
    <row r="561" spans="1:11" ht="16" customHeight="1" x14ac:dyDescent="0.35">
      <c r="A561" s="6">
        <v>39359</v>
      </c>
      <c r="B561" s="17">
        <v>1542.84</v>
      </c>
      <c r="C561" s="8">
        <f t="shared" si="48"/>
        <v>2.1109516169889389E-3</v>
      </c>
      <c r="D561" s="8">
        <f t="shared" si="53"/>
        <v>9.899387356518287E-5</v>
      </c>
      <c r="E561" s="8">
        <f t="shared" si="49"/>
        <v>9.1754385272173504</v>
      </c>
      <c r="F561" s="1">
        <v>558</v>
      </c>
      <c r="H561" s="8">
        <f t="shared" si="50"/>
        <v>0.99495665013699408</v>
      </c>
      <c r="J561" s="8">
        <f t="shared" si="51"/>
        <v>4.456116729268216E-6</v>
      </c>
      <c r="K561" s="8">
        <f t="shared" si="52"/>
        <v>4.5014065707147728E-2</v>
      </c>
    </row>
    <row r="562" spans="1:11" ht="16" customHeight="1" x14ac:dyDescent="0.35">
      <c r="A562" s="6">
        <v>39360</v>
      </c>
      <c r="B562" s="17">
        <v>1557.59</v>
      </c>
      <c r="C562" s="8">
        <f t="shared" si="48"/>
        <v>9.5602914106453045E-3</v>
      </c>
      <c r="D562" s="8">
        <f t="shared" si="53"/>
        <v>9.1790535279135809E-5</v>
      </c>
      <c r="E562" s="8">
        <f t="shared" si="49"/>
        <v>8.3002650248892316</v>
      </c>
      <c r="F562" s="1">
        <v>559</v>
      </c>
      <c r="H562" s="8">
        <f t="shared" si="50"/>
        <v>0.95807377210283662</v>
      </c>
      <c r="J562" s="8">
        <f t="shared" si="51"/>
        <v>9.1399171856458382E-5</v>
      </c>
      <c r="K562" s="8">
        <f t="shared" si="52"/>
        <v>0.99573634229839403</v>
      </c>
    </row>
    <row r="563" spans="1:11" ht="16" customHeight="1" x14ac:dyDescent="0.35">
      <c r="A563" s="6">
        <v>39363</v>
      </c>
      <c r="B563" s="17">
        <v>1552.58</v>
      </c>
      <c r="C563" s="8">
        <f t="shared" si="48"/>
        <v>-3.2165075533355961E-3</v>
      </c>
      <c r="D563" s="8">
        <f t="shared" si="53"/>
        <v>9.2574874962842777E-5</v>
      </c>
      <c r="E563" s="8">
        <f t="shared" si="49"/>
        <v>9.1757354519343295</v>
      </c>
      <c r="F563" s="1">
        <v>560</v>
      </c>
      <c r="H563" s="8">
        <f t="shared" si="50"/>
        <v>0.96215838074010862</v>
      </c>
      <c r="J563" s="8">
        <f t="shared" si="51"/>
        <v>1.0345920840664942E-5</v>
      </c>
      <c r="K563" s="8">
        <f t="shared" si="52"/>
        <v>0.11175732988910364</v>
      </c>
    </row>
    <row r="564" spans="1:11" ht="16" customHeight="1" x14ac:dyDescent="0.35">
      <c r="A564" s="6">
        <v>39364</v>
      </c>
      <c r="B564" s="17">
        <v>1565.15</v>
      </c>
      <c r="C564" s="8">
        <f t="shared" si="48"/>
        <v>8.0962011619370115E-3</v>
      </c>
      <c r="D564" s="8">
        <f t="shared" si="53"/>
        <v>8.6445815479185769E-5</v>
      </c>
      <c r="E564" s="8">
        <f t="shared" si="49"/>
        <v>8.5977319503397549</v>
      </c>
      <c r="F564" s="1">
        <v>561</v>
      </c>
      <c r="H564" s="8">
        <f t="shared" si="50"/>
        <v>0.92976241846606034</v>
      </c>
      <c r="J564" s="8">
        <f t="shared" si="51"/>
        <v>6.5548473254550216E-5</v>
      </c>
      <c r="K564" s="8">
        <f t="shared" si="52"/>
        <v>0.75826080060905698</v>
      </c>
    </row>
    <row r="565" spans="1:11" ht="16" customHeight="1" x14ac:dyDescent="0.35">
      <c r="A565" s="6">
        <v>39365</v>
      </c>
      <c r="B565" s="17">
        <v>1562.47</v>
      </c>
      <c r="C565" s="8">
        <f t="shared" si="48"/>
        <v>-1.7122959460754966E-3</v>
      </c>
      <c r="D565" s="8">
        <f t="shared" si="53"/>
        <v>8.5528181583043156E-5</v>
      </c>
      <c r="E565" s="8">
        <f t="shared" si="49"/>
        <v>9.3323840268756868</v>
      </c>
      <c r="F565" s="1">
        <v>562</v>
      </c>
      <c r="H565" s="8">
        <f t="shared" si="50"/>
        <v>0.92481447643861603</v>
      </c>
      <c r="J565" s="8">
        <f t="shared" si="51"/>
        <v>2.93195740694658E-6</v>
      </c>
      <c r="K565" s="8">
        <f t="shared" si="52"/>
        <v>3.4280600296638021E-2</v>
      </c>
    </row>
    <row r="566" spans="1:11" ht="16" customHeight="1" x14ac:dyDescent="0.35">
      <c r="A566" s="6">
        <v>39366</v>
      </c>
      <c r="B566" s="17">
        <v>1554.41</v>
      </c>
      <c r="C566" s="8">
        <f t="shared" si="48"/>
        <v>-5.1584990431815941E-3</v>
      </c>
      <c r="D566" s="8">
        <f t="shared" si="53"/>
        <v>7.9406661641050438E-5</v>
      </c>
      <c r="E566" s="8">
        <f t="shared" si="49"/>
        <v>9.105816454883275</v>
      </c>
      <c r="F566" s="1">
        <v>563</v>
      </c>
      <c r="H566" s="8">
        <f t="shared" si="50"/>
        <v>0.89110415575874424</v>
      </c>
      <c r="J566" s="8">
        <f t="shared" si="51"/>
        <v>2.6610112378505421E-5</v>
      </c>
      <c r="K566" s="8">
        <f t="shared" si="52"/>
        <v>0.33511183858595728</v>
      </c>
    </row>
    <row r="567" spans="1:11" ht="16" customHeight="1" x14ac:dyDescent="0.35">
      <c r="A567" s="6">
        <v>39367</v>
      </c>
      <c r="B567" s="17">
        <v>1561.8</v>
      </c>
      <c r="C567" s="8">
        <f t="shared" si="48"/>
        <v>4.7542154257884809E-3</v>
      </c>
      <c r="D567" s="8">
        <f t="shared" si="53"/>
        <v>7.5834453766191254E-5</v>
      </c>
      <c r="E567" s="8">
        <f t="shared" si="49"/>
        <v>9.1889064439405104</v>
      </c>
      <c r="F567" s="1">
        <v>564</v>
      </c>
      <c r="H567" s="8">
        <f t="shared" si="50"/>
        <v>0.87082979833140328</v>
      </c>
      <c r="J567" s="8">
        <f t="shared" si="51"/>
        <v>2.2602564314805146E-5</v>
      </c>
      <c r="K567" s="8">
        <f t="shared" si="52"/>
        <v>0.29805138947123122</v>
      </c>
    </row>
    <row r="568" spans="1:11" ht="16" customHeight="1" x14ac:dyDescent="0.35">
      <c r="A568" s="6">
        <v>39370</v>
      </c>
      <c r="B568" s="17">
        <v>1548.71</v>
      </c>
      <c r="C568" s="8">
        <f t="shared" si="48"/>
        <v>-8.3813548469713912E-3</v>
      </c>
      <c r="D568" s="8">
        <f t="shared" si="53"/>
        <v>7.2245032821699877E-5</v>
      </c>
      <c r="E568" s="8">
        <f t="shared" si="49"/>
        <v>8.5631018083606705</v>
      </c>
      <c r="F568" s="1">
        <v>565</v>
      </c>
      <c r="H568" s="8">
        <f t="shared" si="50"/>
        <v>0.84997078080190425</v>
      </c>
      <c r="J568" s="8">
        <f t="shared" si="51"/>
        <v>7.0247109070850828E-5</v>
      </c>
      <c r="K568" s="8">
        <f t="shared" si="52"/>
        <v>0.97234517484710803</v>
      </c>
    </row>
    <row r="569" spans="1:11" ht="16" customHeight="1" x14ac:dyDescent="0.35">
      <c r="A569" s="6">
        <v>39371</v>
      </c>
      <c r="B569" s="17">
        <v>1538.53</v>
      </c>
      <c r="C569" s="8">
        <f t="shared" si="48"/>
        <v>-6.5732125446339622E-3</v>
      </c>
      <c r="D569" s="8">
        <f t="shared" si="53"/>
        <v>7.3000655267729467E-5</v>
      </c>
      <c r="E569" s="8">
        <f t="shared" si="49"/>
        <v>8.9331690539886459</v>
      </c>
      <c r="F569" s="1">
        <v>566</v>
      </c>
      <c r="H569" s="8">
        <f t="shared" si="50"/>
        <v>0.85440420918748672</v>
      </c>
      <c r="J569" s="8">
        <f t="shared" si="51"/>
        <v>4.3207123156933289E-5</v>
      </c>
      <c r="K569" s="8">
        <f t="shared" si="52"/>
        <v>0.59187308659725624</v>
      </c>
    </row>
    <row r="570" spans="1:11" ht="16" customHeight="1" x14ac:dyDescent="0.35">
      <c r="A570" s="6">
        <v>39372</v>
      </c>
      <c r="B570" s="17">
        <v>1541.24</v>
      </c>
      <c r="C570" s="8">
        <f t="shared" si="48"/>
        <v>1.7614216167380788E-3</v>
      </c>
      <c r="D570" s="8">
        <f t="shared" si="53"/>
        <v>7.1405510279450406E-5</v>
      </c>
      <c r="E570" s="8">
        <f t="shared" si="49"/>
        <v>9.503685002984664</v>
      </c>
      <c r="F570" s="1">
        <v>567</v>
      </c>
      <c r="H570" s="8">
        <f t="shared" si="50"/>
        <v>0.84501781211670568</v>
      </c>
      <c r="J570" s="8">
        <f t="shared" si="51"/>
        <v>3.1026061119121871E-6</v>
      </c>
      <c r="K570" s="8">
        <f t="shared" si="52"/>
        <v>4.3450513829673978E-2</v>
      </c>
    </row>
    <row r="571" spans="1:11" ht="16" customHeight="1" x14ac:dyDescent="0.35">
      <c r="A571" s="6">
        <v>39373</v>
      </c>
      <c r="B571" s="17">
        <v>1540.08</v>
      </c>
      <c r="C571" s="8">
        <f t="shared" si="48"/>
        <v>-7.5264073084015592E-4</v>
      </c>
      <c r="D571" s="8">
        <f t="shared" si="53"/>
        <v>6.6567951219193895E-5</v>
      </c>
      <c r="E571" s="8">
        <f t="shared" si="49"/>
        <v>9.6087776876508197</v>
      </c>
      <c r="F571" s="1">
        <v>568</v>
      </c>
      <c r="H571" s="8">
        <f t="shared" si="50"/>
        <v>0.81589185079392668</v>
      </c>
      <c r="J571" s="8">
        <f t="shared" si="51"/>
        <v>5.6646806971960404E-7</v>
      </c>
      <c r="K571" s="8">
        <f t="shared" si="52"/>
        <v>8.5096215122251097E-3</v>
      </c>
    </row>
    <row r="572" spans="1:11" ht="16" customHeight="1" x14ac:dyDescent="0.35">
      <c r="A572" s="6">
        <v>39374</v>
      </c>
      <c r="B572" s="17">
        <v>1500.63</v>
      </c>
      <c r="C572" s="8">
        <f t="shared" si="48"/>
        <v>-2.5615552438834229E-2</v>
      </c>
      <c r="D572" s="8">
        <f t="shared" si="53"/>
        <v>6.1951150765044631E-5</v>
      </c>
      <c r="E572" s="8">
        <f t="shared" si="49"/>
        <v>-0.90235036982170058</v>
      </c>
      <c r="F572" s="1">
        <v>569</v>
      </c>
      <c r="H572" s="8">
        <f t="shared" si="50"/>
        <v>0.78709053332538959</v>
      </c>
      <c r="J572" s="8">
        <f t="shared" si="51"/>
        <v>6.5615652674666622E-4</v>
      </c>
      <c r="K572" s="8">
        <f t="shared" si="52"/>
        <v>10.591514744176415</v>
      </c>
    </row>
    <row r="573" spans="1:11" ht="16" customHeight="1" x14ac:dyDescent="0.35">
      <c r="A573" s="6">
        <v>39377</v>
      </c>
      <c r="B573" s="17">
        <v>1506.33</v>
      </c>
      <c r="C573" s="8">
        <f t="shared" si="48"/>
        <v>3.7984046700384622E-3</v>
      </c>
      <c r="D573" s="8">
        <f t="shared" si="53"/>
        <v>1.1309732797803464E-4</v>
      </c>
      <c r="E573" s="8">
        <f t="shared" si="49"/>
        <v>8.9596913414654633</v>
      </c>
      <c r="F573" s="1">
        <v>570</v>
      </c>
      <c r="H573" s="8">
        <f t="shared" si="50"/>
        <v>1.0634722750407488</v>
      </c>
      <c r="J573" s="8">
        <f t="shared" si="51"/>
        <v>1.4427878037369999E-5</v>
      </c>
      <c r="K573" s="8">
        <f t="shared" si="52"/>
        <v>0.12757045896055236</v>
      </c>
    </row>
    <row r="574" spans="1:11" ht="16" customHeight="1" x14ac:dyDescent="0.35">
      <c r="A574" s="6">
        <v>39378</v>
      </c>
      <c r="B574" s="17">
        <v>1519.59</v>
      </c>
      <c r="C574" s="8">
        <f t="shared" si="48"/>
        <v>8.8028519647089225E-3</v>
      </c>
      <c r="D574" s="8">
        <f t="shared" si="53"/>
        <v>1.0546802557353423E-4</v>
      </c>
      <c r="E574" s="8">
        <f t="shared" si="49"/>
        <v>8.4223757575293146</v>
      </c>
      <c r="F574" s="1">
        <v>571</v>
      </c>
      <c r="H574" s="8">
        <f t="shared" si="50"/>
        <v>1.0269762683408719</v>
      </c>
      <c r="J574" s="8">
        <f t="shared" si="51"/>
        <v>7.7490202712579732E-5</v>
      </c>
      <c r="K574" s="8">
        <f t="shared" si="52"/>
        <v>0.73472696858776554</v>
      </c>
    </row>
    <row r="575" spans="1:11" ht="16" customHeight="1" x14ac:dyDescent="0.35">
      <c r="A575" s="6">
        <v>39379</v>
      </c>
      <c r="B575" s="17">
        <v>1515.88</v>
      </c>
      <c r="C575" s="8">
        <f t="shared" si="48"/>
        <v>-2.4414480221637475E-3</v>
      </c>
      <c r="D575" s="8">
        <f t="shared" si="53"/>
        <v>1.0384857111668063E-4</v>
      </c>
      <c r="E575" s="8">
        <f t="shared" si="49"/>
        <v>9.115179073444903</v>
      </c>
      <c r="F575" s="1">
        <v>572</v>
      </c>
      <c r="H575" s="8">
        <f t="shared" si="50"/>
        <v>1.0190611910806957</v>
      </c>
      <c r="J575" s="8">
        <f t="shared" si="51"/>
        <v>5.9606684449272748E-6</v>
      </c>
      <c r="K575" s="8">
        <f t="shared" si="52"/>
        <v>5.7397693399460221E-2</v>
      </c>
    </row>
    <row r="576" spans="1:11" ht="16" customHeight="1" x14ac:dyDescent="0.35">
      <c r="A576" s="6">
        <v>39380</v>
      </c>
      <c r="B576" s="17">
        <v>1514.4</v>
      </c>
      <c r="C576" s="8">
        <f t="shared" si="48"/>
        <v>-9.7633058025702437E-4</v>
      </c>
      <c r="D576" s="8">
        <f t="shared" si="53"/>
        <v>9.6335842264901275E-5</v>
      </c>
      <c r="E576" s="8">
        <f t="shared" si="49"/>
        <v>9.2377753404348582</v>
      </c>
      <c r="F576" s="1">
        <v>573</v>
      </c>
      <c r="H576" s="8">
        <f t="shared" si="50"/>
        <v>0.98150823870664117</v>
      </c>
      <c r="J576" s="8">
        <f t="shared" si="51"/>
        <v>9.5322140194501789E-7</v>
      </c>
      <c r="K576" s="8">
        <f t="shared" si="52"/>
        <v>9.8947741519078598E-3</v>
      </c>
    </row>
    <row r="577" spans="1:11" ht="16" customHeight="1" x14ac:dyDescent="0.35">
      <c r="A577" s="6">
        <v>39381</v>
      </c>
      <c r="B577" s="17">
        <v>1535.28</v>
      </c>
      <c r="C577" s="8">
        <f t="shared" si="48"/>
        <v>1.3787638668779635E-2</v>
      </c>
      <c r="D577" s="8">
        <f t="shared" si="53"/>
        <v>8.9075716362906139E-5</v>
      </c>
      <c r="E577" s="8">
        <f t="shared" si="49"/>
        <v>7.1918958081819477</v>
      </c>
      <c r="F577" s="1">
        <v>574</v>
      </c>
      <c r="H577" s="8">
        <f t="shared" si="50"/>
        <v>0.94379932381256848</v>
      </c>
      <c r="J577" s="8">
        <f t="shared" si="51"/>
        <v>1.9009898006082748E-4</v>
      </c>
      <c r="K577" s="8">
        <f t="shared" si="52"/>
        <v>2.1341279960785196</v>
      </c>
    </row>
    <row r="578" spans="1:11" ht="16" customHeight="1" x14ac:dyDescent="0.35">
      <c r="A578" s="6">
        <v>39384</v>
      </c>
      <c r="B578" s="17">
        <v>1540.98</v>
      </c>
      <c r="C578" s="8">
        <f t="shared" si="48"/>
        <v>3.7126778177270893E-3</v>
      </c>
      <c r="D578" s="8">
        <f t="shared" si="53"/>
        <v>9.8436799305028595E-5</v>
      </c>
      <c r="E578" s="8">
        <f t="shared" si="49"/>
        <v>9.0860671518199521</v>
      </c>
      <c r="F578" s="1">
        <v>575</v>
      </c>
      <c r="H578" s="8">
        <f t="shared" si="50"/>
        <v>0.99215321047219618</v>
      </c>
      <c r="J578" s="8">
        <f t="shared" si="51"/>
        <v>1.3783976578242783E-5</v>
      </c>
      <c r="K578" s="8">
        <f t="shared" si="52"/>
        <v>0.14002869532084264</v>
      </c>
    </row>
    <row r="579" spans="1:11" ht="16" customHeight="1" x14ac:dyDescent="0.35">
      <c r="A579" s="6">
        <v>39385</v>
      </c>
      <c r="B579" s="17">
        <v>1531.02</v>
      </c>
      <c r="C579" s="8">
        <f t="shared" si="48"/>
        <v>-6.4634193824709184E-3</v>
      </c>
      <c r="D579" s="8">
        <f t="shared" si="53"/>
        <v>9.207104023252313E-5</v>
      </c>
      <c r="E579" s="8">
        <f t="shared" si="49"/>
        <v>8.8392157902468025</v>
      </c>
      <c r="F579" s="1">
        <v>576</v>
      </c>
      <c r="H579" s="8">
        <f t="shared" si="50"/>
        <v>0.95953655601296994</v>
      </c>
      <c r="J579" s="8">
        <f t="shared" si="51"/>
        <v>4.1775790113700749E-5</v>
      </c>
      <c r="K579" s="8">
        <f t="shared" si="52"/>
        <v>0.45373431220280586</v>
      </c>
    </row>
    <row r="580" spans="1:11" ht="16" customHeight="1" x14ac:dyDescent="0.35">
      <c r="A580" s="6">
        <v>39386</v>
      </c>
      <c r="B580" s="17">
        <v>1549.38</v>
      </c>
      <c r="C580" s="8">
        <f t="shared" ref="C580:C643" si="54">(B580-B579)/B579</f>
        <v>1.1992005329780229E-2</v>
      </c>
      <c r="D580" s="8">
        <f t="shared" si="53"/>
        <v>8.8640728092165313E-5</v>
      </c>
      <c r="E580" s="8">
        <f t="shared" si="49"/>
        <v>7.7085476115597586</v>
      </c>
      <c r="F580" s="1">
        <v>577</v>
      </c>
      <c r="H580" s="8">
        <f t="shared" si="50"/>
        <v>0.94149205037623829</v>
      </c>
      <c r="J580" s="8">
        <f t="shared" si="51"/>
        <v>1.4380819182947742E-4</v>
      </c>
      <c r="K580" s="8">
        <f t="shared" si="52"/>
        <v>1.6223715094031159</v>
      </c>
    </row>
    <row r="581" spans="1:11" ht="16" customHeight="1" x14ac:dyDescent="0.35">
      <c r="A581" s="6">
        <v>39387</v>
      </c>
      <c r="B581" s="17">
        <v>1508.44</v>
      </c>
      <c r="C581" s="8">
        <f t="shared" si="54"/>
        <v>-2.6423472614852426E-2</v>
      </c>
      <c r="D581" s="8">
        <f t="shared" si="53"/>
        <v>9.4132831282326814E-5</v>
      </c>
      <c r="E581" s="8">
        <f t="shared" ref="E581:E644" si="55">-LN(D581)-C581*C581/D581</f>
        <v>1.8536263143468323</v>
      </c>
      <c r="F581" s="1">
        <v>578</v>
      </c>
      <c r="H581" s="8">
        <f t="shared" ref="H581:H644" si="56">SQRT(D581)*100</f>
        <v>0.9702207546858953</v>
      </c>
      <c r="J581" s="8">
        <f t="shared" ref="J581:J644" si="57">C581*C581</f>
        <v>6.9819990502785608E-4</v>
      </c>
      <c r="K581" s="8">
        <f t="shared" ref="K581:K644" si="58">J581/D581</f>
        <v>7.4171773600837314</v>
      </c>
    </row>
    <row r="582" spans="1:11" ht="16" customHeight="1" x14ac:dyDescent="0.35">
      <c r="A582" s="6">
        <v>39388</v>
      </c>
      <c r="B582" s="17">
        <v>1509.65</v>
      </c>
      <c r="C582" s="8">
        <f t="shared" si="54"/>
        <v>8.0215321789400731E-4</v>
      </c>
      <c r="D582" s="8">
        <f t="shared" si="53"/>
        <v>1.4593554142651159E-4</v>
      </c>
      <c r="E582" s="8">
        <f t="shared" si="55"/>
        <v>8.8279363938940154</v>
      </c>
      <c r="F582" s="1">
        <v>579</v>
      </c>
      <c r="H582" s="8">
        <f t="shared" si="56"/>
        <v>1.2080378364377153</v>
      </c>
      <c r="J582" s="8">
        <f t="shared" si="57"/>
        <v>6.4344978497771077E-7</v>
      </c>
      <c r="K582" s="8">
        <f t="shared" si="58"/>
        <v>4.4091369291402614E-3</v>
      </c>
    </row>
    <row r="583" spans="1:11" ht="16" customHeight="1" x14ac:dyDescent="0.35">
      <c r="A583" s="6">
        <v>39391</v>
      </c>
      <c r="B583" s="17">
        <v>1502.17</v>
      </c>
      <c r="C583" s="8">
        <f t="shared" si="54"/>
        <v>-4.9547908455602413E-3</v>
      </c>
      <c r="D583" s="8">
        <f t="shared" ref="D583:D646" si="59">C$1283+C$1284*D582+C$1285*C582*C582</f>
        <v>1.3419051089035372E-4</v>
      </c>
      <c r="E583" s="8">
        <f t="shared" si="55"/>
        <v>8.7333015473130189</v>
      </c>
      <c r="F583" s="1">
        <v>580</v>
      </c>
      <c r="H583" s="8">
        <f t="shared" si="56"/>
        <v>1.1584062797238011</v>
      </c>
      <c r="J583" s="8">
        <f t="shared" si="57"/>
        <v>2.4549952323247572E-5</v>
      </c>
      <c r="K583" s="8">
        <f t="shared" si="58"/>
        <v>0.1829484973293469</v>
      </c>
    </row>
    <row r="584" spans="1:11" ht="16" customHeight="1" x14ac:dyDescent="0.35">
      <c r="A584" s="6">
        <v>39392</v>
      </c>
      <c r="B584" s="17">
        <v>1520.27</v>
      </c>
      <c r="C584" s="8">
        <f t="shared" si="54"/>
        <v>1.204923543939761E-2</v>
      </c>
      <c r="D584" s="8">
        <f t="shared" si="59"/>
        <v>1.2551959462884347E-4</v>
      </c>
      <c r="E584" s="8">
        <f t="shared" si="55"/>
        <v>7.8263840554931265</v>
      </c>
      <c r="F584" s="1">
        <v>581</v>
      </c>
      <c r="H584" s="8">
        <f t="shared" si="56"/>
        <v>1.1203552768155443</v>
      </c>
      <c r="J584" s="8">
        <f t="shared" si="57"/>
        <v>1.4518407467403532E-4</v>
      </c>
      <c r="K584" s="8">
        <f t="shared" si="58"/>
        <v>1.1566646235859743</v>
      </c>
    </row>
    <row r="585" spans="1:11" ht="16" customHeight="1" x14ac:dyDescent="0.35">
      <c r="A585" s="6">
        <v>39393</v>
      </c>
      <c r="B585" s="17">
        <v>1475.62</v>
      </c>
      <c r="C585" s="8">
        <f t="shared" si="54"/>
        <v>-2.9369782999072593E-2</v>
      </c>
      <c r="D585" s="8">
        <f t="shared" si="59"/>
        <v>1.2781263994525501E-4</v>
      </c>
      <c r="E585" s="8">
        <f t="shared" si="55"/>
        <v>2.2161278340814903</v>
      </c>
      <c r="F585" s="1">
        <v>582</v>
      </c>
      <c r="H585" s="8">
        <f t="shared" si="56"/>
        <v>1.1305425243893084</v>
      </c>
      <c r="J585" s="8">
        <f t="shared" si="57"/>
        <v>8.6258415341261346E-4</v>
      </c>
      <c r="K585" s="8">
        <f t="shared" si="58"/>
        <v>6.7488172827200614</v>
      </c>
    </row>
    <row r="586" spans="1:11" ht="16" customHeight="1" x14ac:dyDescent="0.35">
      <c r="A586" s="6">
        <v>39394</v>
      </c>
      <c r="B586" s="17">
        <v>1474.77</v>
      </c>
      <c r="C586" s="8">
        <f t="shared" si="54"/>
        <v>-5.7602905897176046E-4</v>
      </c>
      <c r="D586" s="8">
        <f t="shared" si="59"/>
        <v>1.9046579250726856E-4</v>
      </c>
      <c r="E586" s="8">
        <f t="shared" si="55"/>
        <v>8.564295851559665</v>
      </c>
      <c r="F586" s="1">
        <v>583</v>
      </c>
      <c r="H586" s="8">
        <f t="shared" si="56"/>
        <v>1.3800934479493356</v>
      </c>
      <c r="J586" s="8">
        <f t="shared" si="57"/>
        <v>3.3180947677989188E-7</v>
      </c>
      <c r="K586" s="8">
        <f t="shared" si="58"/>
        <v>1.7420948528971646E-3</v>
      </c>
    </row>
    <row r="587" spans="1:11" ht="16" customHeight="1" x14ac:dyDescent="0.35">
      <c r="A587" s="6">
        <v>39395</v>
      </c>
      <c r="B587" s="17">
        <v>1453.7</v>
      </c>
      <c r="C587" s="8">
        <f t="shared" si="54"/>
        <v>-1.4286973561979112E-2</v>
      </c>
      <c r="D587" s="8">
        <f t="shared" si="59"/>
        <v>1.7469141631284399E-4</v>
      </c>
      <c r="E587" s="8">
        <f t="shared" si="55"/>
        <v>7.4840427492741073</v>
      </c>
      <c r="F587" s="1">
        <v>584</v>
      </c>
      <c r="H587" s="8">
        <f t="shared" si="56"/>
        <v>1.3217088042108367</v>
      </c>
      <c r="J587" s="8">
        <f t="shared" si="57"/>
        <v>2.0411761356069013E-4</v>
      </c>
      <c r="K587" s="8">
        <f t="shared" si="58"/>
        <v>1.1684467266276473</v>
      </c>
    </row>
    <row r="588" spans="1:11" ht="16" customHeight="1" x14ac:dyDescent="0.35">
      <c r="A588" s="6">
        <v>39398</v>
      </c>
      <c r="B588" s="17">
        <v>1439.18</v>
      </c>
      <c r="C588" s="8">
        <f t="shared" si="54"/>
        <v>-9.988305702689675E-3</v>
      </c>
      <c r="D588" s="8">
        <f t="shared" si="59"/>
        <v>1.7753961581121891E-4</v>
      </c>
      <c r="E588" s="8">
        <f t="shared" si="55"/>
        <v>8.0743788190603354</v>
      </c>
      <c r="F588" s="1">
        <v>585</v>
      </c>
      <c r="H588" s="8">
        <f t="shared" si="56"/>
        <v>1.3324399266429197</v>
      </c>
      <c r="J588" s="8">
        <f t="shared" si="57"/>
        <v>9.9766250810383076E-5</v>
      </c>
      <c r="K588" s="8">
        <f t="shared" si="58"/>
        <v>0.56193796722229217</v>
      </c>
    </row>
    <row r="589" spans="1:11" ht="16" customHeight="1" x14ac:dyDescent="0.35">
      <c r="A589" s="6">
        <v>39399</v>
      </c>
      <c r="B589" s="17">
        <v>1481.05</v>
      </c>
      <c r="C589" s="8">
        <f t="shared" si="54"/>
        <v>2.9092955710890846E-2</v>
      </c>
      <c r="D589" s="8">
        <f t="shared" si="59"/>
        <v>1.7132195140676229E-4</v>
      </c>
      <c r="E589" s="8">
        <f t="shared" si="55"/>
        <v>3.7315595751390624</v>
      </c>
      <c r="F589" s="1">
        <v>586</v>
      </c>
      <c r="H589" s="8">
        <f t="shared" si="56"/>
        <v>1.3089001161538734</v>
      </c>
      <c r="J589" s="8">
        <f t="shared" si="57"/>
        <v>8.464000719958563E-4</v>
      </c>
      <c r="K589" s="8">
        <f t="shared" si="58"/>
        <v>4.9404064397228655</v>
      </c>
    </row>
    <row r="590" spans="1:11" ht="16" customHeight="1" x14ac:dyDescent="0.35">
      <c r="A590" s="6">
        <v>39400</v>
      </c>
      <c r="B590" s="17">
        <v>1470.58</v>
      </c>
      <c r="C590" s="8">
        <f t="shared" si="54"/>
        <v>-7.069308936227695E-3</v>
      </c>
      <c r="D590" s="8">
        <f t="shared" si="59"/>
        <v>2.2869751036567939E-4</v>
      </c>
      <c r="E590" s="8">
        <f t="shared" si="55"/>
        <v>8.1645896920712211</v>
      </c>
      <c r="F590" s="1">
        <v>587</v>
      </c>
      <c r="H590" s="8">
        <f t="shared" si="56"/>
        <v>1.5122748108914574</v>
      </c>
      <c r="J590" s="8">
        <f t="shared" si="57"/>
        <v>4.9975128835828746E-5</v>
      </c>
      <c r="K590" s="8">
        <f t="shared" si="58"/>
        <v>0.21852065095033282</v>
      </c>
    </row>
    <row r="591" spans="1:11" ht="16" customHeight="1" x14ac:dyDescent="0.35">
      <c r="A591" s="6">
        <v>39401</v>
      </c>
      <c r="B591" s="17">
        <v>1451.15</v>
      </c>
      <c r="C591" s="8">
        <f t="shared" si="54"/>
        <v>-1.3212473989854232E-2</v>
      </c>
      <c r="D591" s="8">
        <f t="shared" si="59"/>
        <v>2.1367742279540446E-4</v>
      </c>
      <c r="E591" s="8">
        <f t="shared" si="55"/>
        <v>7.6340663821405705</v>
      </c>
      <c r="F591" s="1">
        <v>588</v>
      </c>
      <c r="H591" s="8">
        <f t="shared" si="56"/>
        <v>1.4617709218458426</v>
      </c>
      <c r="J591" s="8">
        <f t="shared" si="57"/>
        <v>1.7456946893257462E-4</v>
      </c>
      <c r="K591" s="8">
        <f t="shared" si="58"/>
        <v>0.81697666814207315</v>
      </c>
    </row>
    <row r="592" spans="1:11" ht="16" customHeight="1" x14ac:dyDescent="0.35">
      <c r="A592" s="6">
        <v>39402</v>
      </c>
      <c r="B592" s="17">
        <v>1458.74</v>
      </c>
      <c r="C592" s="8">
        <f t="shared" si="54"/>
        <v>5.230334562243681E-3</v>
      </c>
      <c r="D592" s="8">
        <f t="shared" si="59"/>
        <v>2.105263938736683E-4</v>
      </c>
      <c r="E592" s="8">
        <f t="shared" si="55"/>
        <v>8.3359566760678714</v>
      </c>
      <c r="F592" s="1">
        <v>589</v>
      </c>
      <c r="H592" s="8">
        <f t="shared" si="56"/>
        <v>1.4509527692990847</v>
      </c>
      <c r="J592" s="8">
        <f t="shared" si="57"/>
        <v>2.7356399633000798E-5</v>
      </c>
      <c r="K592" s="8">
        <f t="shared" si="58"/>
        <v>0.12994285006096051</v>
      </c>
    </row>
    <row r="593" spans="1:11" ht="16" customHeight="1" x14ac:dyDescent="0.35">
      <c r="A593" s="6">
        <v>39405</v>
      </c>
      <c r="B593" s="17">
        <v>1433.27</v>
      </c>
      <c r="C593" s="8">
        <f t="shared" si="54"/>
        <v>-1.7460273935039846E-2</v>
      </c>
      <c r="D593" s="8">
        <f t="shared" si="59"/>
        <v>1.9523021621335707E-4</v>
      </c>
      <c r="E593" s="8">
        <f t="shared" si="55"/>
        <v>6.979784061633433</v>
      </c>
      <c r="F593" s="1">
        <v>590</v>
      </c>
      <c r="H593" s="8">
        <f t="shared" si="56"/>
        <v>1.3972480675003887</v>
      </c>
      <c r="J593" s="8">
        <f t="shared" si="57"/>
        <v>3.0486116588663182E-4</v>
      </c>
      <c r="K593" s="8">
        <f t="shared" si="58"/>
        <v>1.5615470381565562</v>
      </c>
    </row>
    <row r="594" spans="1:11" ht="16" customHeight="1" x14ac:dyDescent="0.35">
      <c r="A594" s="6">
        <v>39406</v>
      </c>
      <c r="B594" s="17">
        <v>1439.7</v>
      </c>
      <c r="C594" s="8">
        <f t="shared" si="54"/>
        <v>4.4862447410467417E-3</v>
      </c>
      <c r="D594" s="8">
        <f t="shared" si="59"/>
        <v>2.0473732320225454E-4</v>
      </c>
      <c r="E594" s="8">
        <f t="shared" si="55"/>
        <v>8.3954792681505541</v>
      </c>
      <c r="F594" s="1">
        <v>591</v>
      </c>
      <c r="H594" s="8">
        <f t="shared" si="56"/>
        <v>1.4308645051235793</v>
      </c>
      <c r="J594" s="8">
        <f t="shared" si="57"/>
        <v>2.0126391876569545E-5</v>
      </c>
      <c r="K594" s="8">
        <f t="shared" si="58"/>
        <v>9.8303482539366896E-2</v>
      </c>
    </row>
    <row r="595" spans="1:11" ht="16" customHeight="1" x14ac:dyDescent="0.35">
      <c r="A595" s="6">
        <v>39407</v>
      </c>
      <c r="B595" s="17">
        <v>1416.77</v>
      </c>
      <c r="C595" s="8">
        <f t="shared" si="54"/>
        <v>-1.5926929221365606E-2</v>
      </c>
      <c r="D595" s="8">
        <f t="shared" si="59"/>
        <v>1.8935116180264223E-4</v>
      </c>
      <c r="E595" s="8">
        <f t="shared" si="55"/>
        <v>7.2322425306540392</v>
      </c>
      <c r="F595" s="1">
        <v>592</v>
      </c>
      <c r="H595" s="8">
        <f t="shared" si="56"/>
        <v>1.3760492789236956</v>
      </c>
      <c r="J595" s="8">
        <f t="shared" si="57"/>
        <v>2.5366707442238965E-4</v>
      </c>
      <c r="K595" s="8">
        <f t="shared" si="58"/>
        <v>1.3396647372398109</v>
      </c>
    </row>
    <row r="596" spans="1:11" ht="16" customHeight="1" x14ac:dyDescent="0.35">
      <c r="A596" s="6">
        <v>39409</v>
      </c>
      <c r="B596" s="17">
        <v>1440.7</v>
      </c>
      <c r="C596" s="8">
        <f t="shared" si="54"/>
        <v>1.6890532690556733E-2</v>
      </c>
      <c r="D596" s="8">
        <f t="shared" si="59"/>
        <v>1.9506472238681711E-4</v>
      </c>
      <c r="E596" s="8">
        <f t="shared" si="55"/>
        <v>7.0796384501985052</v>
      </c>
      <c r="F596" s="1">
        <v>593</v>
      </c>
      <c r="H596" s="8">
        <f t="shared" si="56"/>
        <v>1.3966557284700376</v>
      </c>
      <c r="J596" s="8">
        <f t="shared" si="57"/>
        <v>2.8529009457076566E-4</v>
      </c>
      <c r="K596" s="8">
        <f t="shared" si="58"/>
        <v>1.4625406945958679</v>
      </c>
    </row>
    <row r="597" spans="1:11" ht="16" customHeight="1" x14ac:dyDescent="0.35">
      <c r="A597" s="6">
        <v>39412</v>
      </c>
      <c r="B597" s="17">
        <v>1407.22</v>
      </c>
      <c r="C597" s="8">
        <f t="shared" si="54"/>
        <v>-2.3238703408065536E-2</v>
      </c>
      <c r="D597" s="8">
        <f t="shared" si="59"/>
        <v>2.0293442584386483E-4</v>
      </c>
      <c r="E597" s="8">
        <f t="shared" si="55"/>
        <v>5.8414855962450556</v>
      </c>
      <c r="F597" s="1">
        <v>594</v>
      </c>
      <c r="H597" s="8">
        <f t="shared" si="56"/>
        <v>1.4245505461157384</v>
      </c>
      <c r="J597" s="8">
        <f t="shared" si="57"/>
        <v>5.4003733608803679E-4</v>
      </c>
      <c r="K597" s="8">
        <f t="shared" si="58"/>
        <v>2.6611420602610552</v>
      </c>
    </row>
    <row r="598" spans="1:11" ht="16" customHeight="1" x14ac:dyDescent="0.35">
      <c r="A598" s="6">
        <v>39413</v>
      </c>
      <c r="B598" s="17">
        <v>1428.23</v>
      </c>
      <c r="C598" s="8">
        <f t="shared" si="54"/>
        <v>1.4930145961541188E-2</v>
      </c>
      <c r="D598" s="8">
        <f t="shared" si="59"/>
        <v>2.3160362726348352E-4</v>
      </c>
      <c r="E598" s="8">
        <f t="shared" si="55"/>
        <v>7.4080230153245843</v>
      </c>
      <c r="F598" s="1">
        <v>595</v>
      </c>
      <c r="H598" s="8">
        <f t="shared" si="56"/>
        <v>1.5218529076868221</v>
      </c>
      <c r="J598" s="8">
        <f t="shared" si="57"/>
        <v>2.2290925843292464E-4</v>
      </c>
      <c r="K598" s="8">
        <f t="shared" si="58"/>
        <v>0.96246013530406527</v>
      </c>
    </row>
    <row r="599" spans="1:11" ht="16" customHeight="1" x14ac:dyDescent="0.35">
      <c r="A599" s="6">
        <v>39414</v>
      </c>
      <c r="B599" s="17">
        <v>1469.02</v>
      </c>
      <c r="C599" s="8">
        <f t="shared" si="54"/>
        <v>2.8559825798365784E-2</v>
      </c>
      <c r="D599" s="8">
        <f t="shared" si="59"/>
        <v>2.3092219586916396E-4</v>
      </c>
      <c r="E599" s="8">
        <f t="shared" si="55"/>
        <v>4.8412285520392491</v>
      </c>
      <c r="F599" s="1">
        <v>596</v>
      </c>
      <c r="H599" s="8">
        <f t="shared" si="56"/>
        <v>1.5196124370021586</v>
      </c>
      <c r="J599" s="8">
        <f t="shared" si="57"/>
        <v>8.1566364963299974E-4</v>
      </c>
      <c r="K599" s="8">
        <f t="shared" si="58"/>
        <v>3.5322011665571504</v>
      </c>
    </row>
    <row r="600" spans="1:11" ht="16" customHeight="1" x14ac:dyDescent="0.35">
      <c r="A600" s="6">
        <v>39415</v>
      </c>
      <c r="B600" s="17">
        <v>1469.72</v>
      </c>
      <c r="C600" s="8">
        <f t="shared" si="54"/>
        <v>4.7650814828936673E-4</v>
      </c>
      <c r="D600" s="8">
        <f t="shared" si="59"/>
        <v>2.8034509483947654E-4</v>
      </c>
      <c r="E600" s="8">
        <f t="shared" si="55"/>
        <v>8.1786793017053139</v>
      </c>
      <c r="F600" s="1">
        <v>597</v>
      </c>
      <c r="H600" s="8">
        <f t="shared" si="56"/>
        <v>1.674350903602577</v>
      </c>
      <c r="J600" s="8">
        <f t="shared" si="57"/>
        <v>2.2706001538616113E-7</v>
      </c>
      <c r="K600" s="8">
        <f t="shared" si="58"/>
        <v>8.0993040208595041E-4</v>
      </c>
    </row>
    <row r="601" spans="1:11" ht="16" customHeight="1" x14ac:dyDescent="0.35">
      <c r="A601" s="6">
        <v>39416</v>
      </c>
      <c r="B601" s="17">
        <v>1481.14</v>
      </c>
      <c r="C601" s="8">
        <f t="shared" si="54"/>
        <v>7.7701875187110962E-3</v>
      </c>
      <c r="D601" s="8">
        <f t="shared" si="59"/>
        <v>2.5648219830008164E-4</v>
      </c>
      <c r="E601" s="8">
        <f t="shared" si="55"/>
        <v>8.0330516700716323</v>
      </c>
      <c r="F601" s="1">
        <v>598</v>
      </c>
      <c r="H601" s="8">
        <f t="shared" si="56"/>
        <v>1.6015061607751673</v>
      </c>
      <c r="J601" s="8">
        <f t="shared" si="57"/>
        <v>6.0375814075933702E-5</v>
      </c>
      <c r="K601" s="8">
        <f t="shared" si="58"/>
        <v>0.23539962802913361</v>
      </c>
    </row>
    <row r="602" spans="1:11" ht="16" customHeight="1" x14ac:dyDescent="0.35">
      <c r="A602" s="6">
        <v>39419</v>
      </c>
      <c r="B602" s="17">
        <v>1472.42</v>
      </c>
      <c r="C602" s="8">
        <f t="shared" si="54"/>
        <v>-5.8873570357967694E-3</v>
      </c>
      <c r="D602" s="8">
        <f t="shared" si="59"/>
        <v>2.3984248736737745E-4</v>
      </c>
      <c r="E602" s="8">
        <f t="shared" si="55"/>
        <v>8.1910125864930752</v>
      </c>
      <c r="F602" s="1">
        <v>599</v>
      </c>
      <c r="H602" s="8">
        <f t="shared" si="56"/>
        <v>1.5486848852086645</v>
      </c>
      <c r="J602" s="8">
        <f t="shared" si="57"/>
        <v>3.4660972866945725E-5</v>
      </c>
      <c r="K602" s="8">
        <f t="shared" si="58"/>
        <v>0.14451556622598716</v>
      </c>
    </row>
    <row r="603" spans="1:11" ht="16" customHeight="1" x14ac:dyDescent="0.35">
      <c r="A603" s="6">
        <v>39420</v>
      </c>
      <c r="B603" s="17">
        <v>1462.79</v>
      </c>
      <c r="C603" s="8">
        <f t="shared" si="54"/>
        <v>-6.5402534602899366E-3</v>
      </c>
      <c r="D603" s="8">
        <f t="shared" si="59"/>
        <v>2.2252763290653171E-4</v>
      </c>
      <c r="E603" s="8">
        <f t="shared" si="55"/>
        <v>8.218236333494465</v>
      </c>
      <c r="F603" s="1">
        <v>600</v>
      </c>
      <c r="H603" s="8">
        <f t="shared" si="56"/>
        <v>1.491736011855086</v>
      </c>
      <c r="J603" s="8">
        <f t="shared" si="57"/>
        <v>4.277491532483449E-5</v>
      </c>
      <c r="K603" s="8">
        <f t="shared" si="58"/>
        <v>0.19222293773646187</v>
      </c>
    </row>
    <row r="604" spans="1:11" ht="16" customHeight="1" x14ac:dyDescent="0.35">
      <c r="A604" s="6">
        <v>39421</v>
      </c>
      <c r="B604" s="17">
        <v>1485.01</v>
      </c>
      <c r="C604" s="8">
        <f t="shared" si="54"/>
        <v>1.5190150329165517E-2</v>
      </c>
      <c r="D604" s="8">
        <f t="shared" si="59"/>
        <v>2.0745430949410765E-4</v>
      </c>
      <c r="E604" s="8">
        <f t="shared" si="55"/>
        <v>7.3683513114734316</v>
      </c>
      <c r="F604" s="1">
        <v>601</v>
      </c>
      <c r="H604" s="8">
        <f t="shared" si="56"/>
        <v>1.4403274262962142</v>
      </c>
      <c r="J604" s="8">
        <f t="shared" si="57"/>
        <v>2.3074066702264727E-4</v>
      </c>
      <c r="K604" s="8">
        <f t="shared" si="58"/>
        <v>1.1122481262757331</v>
      </c>
    </row>
    <row r="605" spans="1:11" ht="16" customHeight="1" x14ac:dyDescent="0.35">
      <c r="A605" s="6">
        <v>39422</v>
      </c>
      <c r="B605" s="17">
        <v>1507.34</v>
      </c>
      <c r="C605" s="8">
        <f t="shared" si="54"/>
        <v>1.5036935778210199E-2</v>
      </c>
      <c r="D605" s="8">
        <f t="shared" si="59"/>
        <v>2.096049386616707E-4</v>
      </c>
      <c r="E605" s="8">
        <f t="shared" si="55"/>
        <v>7.3915450603610875</v>
      </c>
      <c r="F605" s="1">
        <v>602</v>
      </c>
      <c r="H605" s="8">
        <f t="shared" si="56"/>
        <v>1.4477739418212729</v>
      </c>
      <c r="J605" s="8">
        <f t="shared" si="57"/>
        <v>2.2610943759801796E-4</v>
      </c>
      <c r="K605" s="8">
        <f t="shared" si="58"/>
        <v>1.0787409831167558</v>
      </c>
    </row>
    <row r="606" spans="1:11" ht="16" customHeight="1" x14ac:dyDescent="0.35">
      <c r="A606" s="6">
        <v>39423</v>
      </c>
      <c r="B606" s="17">
        <v>1504.66</v>
      </c>
      <c r="C606" s="8">
        <f t="shared" si="54"/>
        <v>-1.7779664840048273E-3</v>
      </c>
      <c r="D606" s="8">
        <f t="shared" si="59"/>
        <v>2.1117124771503467E-4</v>
      </c>
      <c r="E606" s="8">
        <f t="shared" si="55"/>
        <v>8.4478714787253946</v>
      </c>
      <c r="F606" s="1">
        <v>603</v>
      </c>
      <c r="H606" s="8">
        <f t="shared" si="56"/>
        <v>1.4531732440250704</v>
      </c>
      <c r="J606" s="8">
        <f t="shared" si="57"/>
        <v>3.1611648182444876E-6</v>
      </c>
      <c r="K606" s="8">
        <f t="shared" si="58"/>
        <v>1.4969674387255247E-2</v>
      </c>
    </row>
    <row r="607" spans="1:11" ht="16" customHeight="1" x14ac:dyDescent="0.35">
      <c r="A607" s="6">
        <v>39426</v>
      </c>
      <c r="B607" s="17">
        <v>1515.96</v>
      </c>
      <c r="C607" s="8">
        <f t="shared" si="54"/>
        <v>7.510002259646667E-3</v>
      </c>
      <c r="D607" s="8">
        <f t="shared" si="59"/>
        <v>1.9377442720971196E-4</v>
      </c>
      <c r="E607" s="8">
        <f t="shared" si="55"/>
        <v>8.2577550520150158</v>
      </c>
      <c r="F607" s="1">
        <v>604</v>
      </c>
      <c r="H607" s="8">
        <f t="shared" si="56"/>
        <v>1.3920288330696025</v>
      </c>
      <c r="J607" s="8">
        <f t="shared" si="57"/>
        <v>5.6400133939898047E-5</v>
      </c>
      <c r="K607" s="8">
        <f t="shared" si="58"/>
        <v>0.29106076974160849</v>
      </c>
    </row>
    <row r="608" spans="1:11" ht="16" customHeight="1" x14ac:dyDescent="0.35">
      <c r="A608" s="6">
        <v>39427</v>
      </c>
      <c r="B608" s="17">
        <v>1477.65</v>
      </c>
      <c r="C608" s="8">
        <f t="shared" si="54"/>
        <v>-2.5271115332858349E-2</v>
      </c>
      <c r="D608" s="8">
        <f t="shared" si="59"/>
        <v>1.8243616998568475E-4</v>
      </c>
      <c r="E608" s="8">
        <f t="shared" si="55"/>
        <v>5.1085473988540091</v>
      </c>
      <c r="F608" s="1">
        <v>605</v>
      </c>
      <c r="H608" s="8">
        <f t="shared" si="56"/>
        <v>1.3506893424680775</v>
      </c>
      <c r="J608" s="8">
        <f t="shared" si="57"/>
        <v>6.3862927016662837E-4</v>
      </c>
      <c r="K608" s="8">
        <f t="shared" si="58"/>
        <v>3.5005628007688379</v>
      </c>
    </row>
    <row r="609" spans="1:11" ht="16" customHeight="1" x14ac:dyDescent="0.35">
      <c r="A609" s="6">
        <v>39428</v>
      </c>
      <c r="B609" s="17">
        <v>1486.59</v>
      </c>
      <c r="C609" s="8">
        <f t="shared" si="54"/>
        <v>6.0501471931782404E-3</v>
      </c>
      <c r="D609" s="8">
        <f t="shared" si="59"/>
        <v>2.2127164494842804E-4</v>
      </c>
      <c r="E609" s="8">
        <f t="shared" si="55"/>
        <v>8.250692554111243</v>
      </c>
      <c r="F609" s="1">
        <v>606</v>
      </c>
      <c r="H609" s="8">
        <f t="shared" si="56"/>
        <v>1.4875202349831347</v>
      </c>
      <c r="J609" s="8">
        <f t="shared" si="57"/>
        <v>3.660428105912254E-5</v>
      </c>
      <c r="K609" s="8">
        <f t="shared" si="58"/>
        <v>0.16542689447468034</v>
      </c>
    </row>
    <row r="610" spans="1:11" ht="16" customHeight="1" x14ac:dyDescent="0.35">
      <c r="A610" s="6">
        <v>39429</v>
      </c>
      <c r="B610" s="17">
        <v>1488.41</v>
      </c>
      <c r="C610" s="8">
        <f t="shared" si="54"/>
        <v>1.2242783820691407E-3</v>
      </c>
      <c r="D610" s="8">
        <f t="shared" si="59"/>
        <v>2.0579027470538731E-4</v>
      </c>
      <c r="E610" s="8">
        <f t="shared" si="55"/>
        <v>8.4813695690355413</v>
      </c>
      <c r="F610" s="1">
        <v>607</v>
      </c>
      <c r="H610" s="8">
        <f t="shared" si="56"/>
        <v>1.4345392107063066</v>
      </c>
      <c r="J610" s="8">
        <f t="shared" si="57"/>
        <v>1.4988575568018329E-6</v>
      </c>
      <c r="K610" s="8">
        <f t="shared" si="58"/>
        <v>7.2834226930675984E-3</v>
      </c>
    </row>
    <row r="611" spans="1:11" ht="16" customHeight="1" x14ac:dyDescent="0.35">
      <c r="A611" s="6">
        <v>39430</v>
      </c>
      <c r="B611" s="17">
        <v>1467.95</v>
      </c>
      <c r="C611" s="8">
        <f t="shared" si="54"/>
        <v>-1.3746212401152931E-2</v>
      </c>
      <c r="D611" s="8">
        <f t="shared" si="59"/>
        <v>1.8873683570918087E-4</v>
      </c>
      <c r="E611" s="8">
        <f t="shared" si="55"/>
        <v>7.5739832208582092</v>
      </c>
      <c r="F611" s="1">
        <v>608</v>
      </c>
      <c r="H611" s="8">
        <f t="shared" si="56"/>
        <v>1.3738152558083669</v>
      </c>
      <c r="J611" s="8">
        <f t="shared" si="57"/>
        <v>1.8895835537761064E-4</v>
      </c>
      <c r="K611" s="8">
        <f t="shared" si="58"/>
        <v>1.0011736959963189</v>
      </c>
    </row>
    <row r="612" spans="1:11" ht="16" customHeight="1" x14ac:dyDescent="0.35">
      <c r="A612" s="6">
        <v>39433</v>
      </c>
      <c r="B612" s="17">
        <v>1445.9</v>
      </c>
      <c r="C612" s="8">
        <f t="shared" si="54"/>
        <v>-1.5020947579958414E-2</v>
      </c>
      <c r="D612" s="8">
        <f t="shared" si="59"/>
        <v>1.8904261097834121E-4</v>
      </c>
      <c r="E612" s="8">
        <f t="shared" si="55"/>
        <v>7.3800036767381547</v>
      </c>
      <c r="F612" s="1">
        <v>609</v>
      </c>
      <c r="H612" s="8">
        <f t="shared" si="56"/>
        <v>1.3749276743826973</v>
      </c>
      <c r="J612" s="8">
        <f t="shared" si="57"/>
        <v>2.2562886619985855E-4</v>
      </c>
      <c r="K612" s="8">
        <f t="shared" si="58"/>
        <v>1.1935344366657581</v>
      </c>
    </row>
    <row r="613" spans="1:11" ht="16" customHeight="1" x14ac:dyDescent="0.35">
      <c r="A613" s="6">
        <v>39434</v>
      </c>
      <c r="B613" s="17">
        <v>1454.98</v>
      </c>
      <c r="C613" s="8">
        <f t="shared" si="54"/>
        <v>6.2798257140880605E-3</v>
      </c>
      <c r="D613" s="8">
        <f t="shared" si="59"/>
        <v>1.9241679315804735E-4</v>
      </c>
      <c r="E613" s="8">
        <f t="shared" si="55"/>
        <v>8.3508947181067619</v>
      </c>
      <c r="F613" s="1">
        <v>610</v>
      </c>
      <c r="H613" s="8">
        <f t="shared" si="56"/>
        <v>1.387143803497126</v>
      </c>
      <c r="J613" s="8">
        <f t="shared" si="57"/>
        <v>3.9436210999321618E-5</v>
      </c>
      <c r="K613" s="8">
        <f t="shared" si="58"/>
        <v>0.20495202290856959</v>
      </c>
    </row>
    <row r="614" spans="1:11" ht="16" customHeight="1" x14ac:dyDescent="0.35">
      <c r="A614" s="6">
        <v>39435</v>
      </c>
      <c r="B614" s="17">
        <v>1453</v>
      </c>
      <c r="C614" s="8">
        <f t="shared" si="54"/>
        <v>-1.3608434480199166E-3</v>
      </c>
      <c r="D614" s="8">
        <f t="shared" si="59"/>
        <v>1.7976840709359437E-4</v>
      </c>
      <c r="E614" s="8">
        <f t="shared" si="55"/>
        <v>8.6135396035359459</v>
      </c>
      <c r="F614" s="1">
        <v>611</v>
      </c>
      <c r="H614" s="8">
        <f t="shared" si="56"/>
        <v>1.3407774128974368</v>
      </c>
      <c r="J614" s="8">
        <f t="shared" si="57"/>
        <v>1.8518948900187354E-6</v>
      </c>
      <c r="K614" s="8">
        <f t="shared" si="58"/>
        <v>1.0301559211427887E-2</v>
      </c>
    </row>
    <row r="615" spans="1:11" ht="16" customHeight="1" x14ac:dyDescent="0.35">
      <c r="A615" s="6">
        <v>39436</v>
      </c>
      <c r="B615" s="17">
        <v>1460.12</v>
      </c>
      <c r="C615" s="8">
        <f t="shared" si="54"/>
        <v>4.9002064693736344E-3</v>
      </c>
      <c r="D615" s="8">
        <f t="shared" si="59"/>
        <v>1.6508400228321343E-4</v>
      </c>
      <c r="E615" s="8">
        <f t="shared" si="55"/>
        <v>8.5636027450617647</v>
      </c>
      <c r="F615" s="1">
        <v>612</v>
      </c>
      <c r="H615" s="8">
        <f t="shared" si="56"/>
        <v>1.2848501947044777</v>
      </c>
      <c r="J615" s="8">
        <f t="shared" si="57"/>
        <v>2.4012023442491221E-5</v>
      </c>
      <c r="K615" s="8">
        <f t="shared" si="58"/>
        <v>0.14545336380503349</v>
      </c>
    </row>
    <row r="616" spans="1:11" ht="16" customHeight="1" x14ac:dyDescent="0.35">
      <c r="A616" s="6">
        <v>39437</v>
      </c>
      <c r="B616" s="17">
        <v>1484.46</v>
      </c>
      <c r="C616" s="8">
        <f t="shared" si="54"/>
        <v>1.6669862751006868E-2</v>
      </c>
      <c r="D616" s="8">
        <f t="shared" si="59"/>
        <v>1.5359050905981145E-4</v>
      </c>
      <c r="E616" s="8">
        <f t="shared" si="55"/>
        <v>6.9719660000729409</v>
      </c>
      <c r="F616" s="1">
        <v>613</v>
      </c>
      <c r="H616" s="8">
        <f t="shared" si="56"/>
        <v>1.2393163803476956</v>
      </c>
      <c r="J616" s="8">
        <f t="shared" si="57"/>
        <v>2.7788432413740626E-4</v>
      </c>
      <c r="K616" s="8">
        <f t="shared" si="58"/>
        <v>1.8092545290620277</v>
      </c>
    </row>
    <row r="617" spans="1:11" ht="16" customHeight="1" x14ac:dyDescent="0.35">
      <c r="A617" s="6">
        <v>39440</v>
      </c>
      <c r="B617" s="17">
        <v>1496.45</v>
      </c>
      <c r="C617" s="8">
        <f t="shared" si="54"/>
        <v>8.0770111690446414E-3</v>
      </c>
      <c r="D617" s="8">
        <f t="shared" si="59"/>
        <v>1.6456329685553064E-4</v>
      </c>
      <c r="E617" s="8">
        <f t="shared" si="55"/>
        <v>8.3157835669383786</v>
      </c>
      <c r="F617" s="1">
        <v>614</v>
      </c>
      <c r="H617" s="8">
        <f t="shared" si="56"/>
        <v>1.2828222669393086</v>
      </c>
      <c r="J617" s="8">
        <f t="shared" si="57"/>
        <v>6.5238109424871888E-5</v>
      </c>
      <c r="K617" s="8">
        <f t="shared" si="58"/>
        <v>0.39643171151428819</v>
      </c>
    </row>
    <row r="618" spans="1:11" ht="16" customHeight="1" x14ac:dyDescent="0.35">
      <c r="A618" s="6">
        <v>39442</v>
      </c>
      <c r="B618" s="17">
        <v>1497.66</v>
      </c>
      <c r="C618" s="8">
        <f t="shared" si="54"/>
        <v>8.0858030672594232E-4</v>
      </c>
      <c r="D618" s="8">
        <f t="shared" si="59"/>
        <v>1.5659710958486762E-4</v>
      </c>
      <c r="E618" s="8">
        <f t="shared" si="55"/>
        <v>8.7576591732691913</v>
      </c>
      <c r="F618" s="1">
        <v>615</v>
      </c>
      <c r="H618" s="8">
        <f t="shared" si="56"/>
        <v>1.2513876680903788</v>
      </c>
      <c r="J618" s="8">
        <f t="shared" si="57"/>
        <v>6.5380211242501893E-7</v>
      </c>
      <c r="K618" s="8">
        <f t="shared" si="58"/>
        <v>4.1750586211854162E-3</v>
      </c>
    </row>
    <row r="619" spans="1:11" ht="16" customHeight="1" x14ac:dyDescent="0.35">
      <c r="A619" s="6">
        <v>39443</v>
      </c>
      <c r="B619" s="17">
        <v>1476.27</v>
      </c>
      <c r="C619" s="8">
        <f t="shared" si="54"/>
        <v>-1.4282280357357544E-2</v>
      </c>
      <c r="D619" s="8">
        <f t="shared" si="59"/>
        <v>1.4389453409569206E-4</v>
      </c>
      <c r="E619" s="8">
        <f t="shared" si="55"/>
        <v>7.4288393755347872</v>
      </c>
      <c r="F619" s="1">
        <v>616</v>
      </c>
      <c r="H619" s="8">
        <f t="shared" si="56"/>
        <v>1.199560478240643</v>
      </c>
      <c r="J619" s="8">
        <f t="shared" si="57"/>
        <v>2.0398353220616114E-4</v>
      </c>
      <c r="K619" s="8">
        <f t="shared" si="58"/>
        <v>1.4175905533041928</v>
      </c>
    </row>
    <row r="620" spans="1:11" ht="16" customHeight="1" x14ac:dyDescent="0.35">
      <c r="A620" s="6">
        <v>39444</v>
      </c>
      <c r="B620" s="17">
        <v>1478.49</v>
      </c>
      <c r="C620" s="8">
        <f t="shared" si="54"/>
        <v>1.5037899571216833E-3</v>
      </c>
      <c r="D620" s="8">
        <f t="shared" si="59"/>
        <v>1.4949989167981078E-4</v>
      </c>
      <c r="E620" s="8">
        <f t="shared" si="55"/>
        <v>8.7930885627696664</v>
      </c>
      <c r="F620" s="1">
        <v>617</v>
      </c>
      <c r="H620" s="8">
        <f t="shared" si="56"/>
        <v>1.2227014831094742</v>
      </c>
      <c r="J620" s="8">
        <f t="shared" si="57"/>
        <v>2.2613842351400342E-6</v>
      </c>
      <c r="K620" s="8">
        <f t="shared" si="58"/>
        <v>1.5126326913890487E-2</v>
      </c>
    </row>
    <row r="621" spans="1:11" ht="16" customHeight="1" x14ac:dyDescent="0.35">
      <c r="A621" s="6">
        <v>39447</v>
      </c>
      <c r="B621" s="17">
        <v>1468.36</v>
      </c>
      <c r="C621" s="8">
        <f t="shared" si="54"/>
        <v>-6.8515850631388165E-3</v>
      </c>
      <c r="D621" s="8">
        <f t="shared" si="59"/>
        <v>1.3757103831448083E-4</v>
      </c>
      <c r="E621" s="8">
        <f t="shared" si="55"/>
        <v>8.5501339353792432</v>
      </c>
      <c r="F621" s="1">
        <v>618</v>
      </c>
      <c r="H621" s="8">
        <f t="shared" si="56"/>
        <v>1.1729068092328598</v>
      </c>
      <c r="J621" s="8">
        <f t="shared" si="57"/>
        <v>4.6944217877426939E-5</v>
      </c>
      <c r="K621" s="8">
        <f t="shared" si="58"/>
        <v>0.34123619660494742</v>
      </c>
    </row>
    <row r="622" spans="1:11" ht="16" customHeight="1" x14ac:dyDescent="0.35">
      <c r="A622" s="6">
        <v>39449</v>
      </c>
      <c r="B622" s="17">
        <v>1447.16</v>
      </c>
      <c r="C622" s="8">
        <f t="shared" si="54"/>
        <v>-1.443787627012437E-2</v>
      </c>
      <c r="D622" s="8">
        <f t="shared" si="59"/>
        <v>1.3048685810511105E-4</v>
      </c>
      <c r="E622" s="8">
        <f t="shared" si="55"/>
        <v>7.3467417544732427</v>
      </c>
      <c r="F622" s="1">
        <v>619</v>
      </c>
      <c r="H622" s="8">
        <f t="shared" si="56"/>
        <v>1.1423084439200781</v>
      </c>
      <c r="J622" s="8">
        <f t="shared" si="57"/>
        <v>2.0845227119142037E-4</v>
      </c>
      <c r="K622" s="8">
        <f t="shared" si="58"/>
        <v>1.5974962859746831</v>
      </c>
    </row>
    <row r="623" spans="1:11" ht="16" customHeight="1" x14ac:dyDescent="0.35">
      <c r="A623" s="6">
        <v>39450</v>
      </c>
      <c r="B623" s="17">
        <v>1447.16</v>
      </c>
      <c r="C623" s="8">
        <f t="shared" si="54"/>
        <v>0</v>
      </c>
      <c r="D623" s="8">
        <f t="shared" si="59"/>
        <v>1.3767476695419621E-4</v>
      </c>
      <c r="E623" s="8">
        <f t="shared" si="55"/>
        <v>8.8906164155413592</v>
      </c>
      <c r="F623" s="1">
        <v>620</v>
      </c>
      <c r="H623" s="8">
        <f t="shared" si="56"/>
        <v>1.173348912106694</v>
      </c>
      <c r="J623" s="8">
        <f t="shared" si="57"/>
        <v>0</v>
      </c>
      <c r="K623" s="8">
        <f t="shared" si="58"/>
        <v>0</v>
      </c>
    </row>
    <row r="624" spans="1:11" ht="16" customHeight="1" x14ac:dyDescent="0.35">
      <c r="A624" s="6">
        <v>39451</v>
      </c>
      <c r="B624" s="17">
        <v>1411.63</v>
      </c>
      <c r="C624" s="8">
        <f t="shared" si="54"/>
        <v>-2.4551535421100619E-2</v>
      </c>
      <c r="D624" s="8">
        <f t="shared" si="59"/>
        <v>1.2661801361437205E-4</v>
      </c>
      <c r="E624" s="8">
        <f t="shared" si="55"/>
        <v>4.2137343813593544</v>
      </c>
      <c r="F624" s="1">
        <v>621</v>
      </c>
      <c r="H624" s="8">
        <f t="shared" si="56"/>
        <v>1.125246700125675</v>
      </c>
      <c r="J624" s="8">
        <f t="shared" si="57"/>
        <v>6.0277789153355833E-4</v>
      </c>
      <c r="K624" s="8">
        <f t="shared" si="58"/>
        <v>4.7606013893834982</v>
      </c>
    </row>
    <row r="625" spans="1:11" ht="16" customHeight="1" x14ac:dyDescent="0.35">
      <c r="A625" s="6">
        <v>39454</v>
      </c>
      <c r="B625" s="17">
        <v>1416.18</v>
      </c>
      <c r="C625" s="8">
        <f t="shared" si="54"/>
        <v>3.223224215977242E-3</v>
      </c>
      <c r="D625" s="8">
        <f t="shared" si="59"/>
        <v>1.6744450791300318E-4</v>
      </c>
      <c r="E625" s="8">
        <f t="shared" si="55"/>
        <v>8.6328130807392611</v>
      </c>
      <c r="F625" s="1">
        <v>622</v>
      </c>
      <c r="H625" s="8">
        <f t="shared" si="56"/>
        <v>1.2940035081598626</v>
      </c>
      <c r="J625" s="8">
        <f t="shared" si="57"/>
        <v>1.0389174346462106E-5</v>
      </c>
      <c r="K625" s="8">
        <f t="shared" si="58"/>
        <v>6.2045476892319845E-2</v>
      </c>
    </row>
    <row r="626" spans="1:11" ht="16" customHeight="1" x14ac:dyDescent="0.35">
      <c r="A626" s="6">
        <v>39455</v>
      </c>
      <c r="B626" s="17">
        <v>1390.19</v>
      </c>
      <c r="C626" s="8">
        <f t="shared" si="54"/>
        <v>-1.835218686890085E-2</v>
      </c>
      <c r="D626" s="8">
        <f t="shared" si="59"/>
        <v>1.5458871357350567E-4</v>
      </c>
      <c r="E626" s="8">
        <f t="shared" si="55"/>
        <v>6.5960402769580959</v>
      </c>
      <c r="F626" s="1">
        <v>623</v>
      </c>
      <c r="H626" s="8">
        <f t="shared" si="56"/>
        <v>1.2433370965812356</v>
      </c>
      <c r="J626" s="8">
        <f t="shared" si="57"/>
        <v>3.3680276287105678E-4</v>
      </c>
      <c r="K626" s="8">
        <f t="shared" si="58"/>
        <v>2.178702151570139</v>
      </c>
    </row>
    <row r="627" spans="1:11" ht="16" customHeight="1" x14ac:dyDescent="0.35">
      <c r="A627" s="6">
        <v>39456</v>
      </c>
      <c r="B627" s="17">
        <v>1409.13</v>
      </c>
      <c r="C627" s="8">
        <f t="shared" si="54"/>
        <v>1.3624037002136437E-2</v>
      </c>
      <c r="D627" s="8">
        <f t="shared" si="59"/>
        <v>1.7044593572857148E-4</v>
      </c>
      <c r="E627" s="8">
        <f t="shared" si="55"/>
        <v>7.5880996777275485</v>
      </c>
      <c r="F627" s="1">
        <v>624</v>
      </c>
      <c r="H627" s="8">
        <f t="shared" si="56"/>
        <v>1.3055494465112054</v>
      </c>
      <c r="J627" s="8">
        <f t="shared" si="57"/>
        <v>1.8561438423558279E-4</v>
      </c>
      <c r="K627" s="8">
        <f t="shared" si="58"/>
        <v>1.0889927262986574</v>
      </c>
    </row>
    <row r="628" spans="1:11" ht="16" customHeight="1" x14ac:dyDescent="0.35">
      <c r="A628" s="6">
        <v>39457</v>
      </c>
      <c r="B628" s="17">
        <v>1420.33</v>
      </c>
      <c r="C628" s="8">
        <f t="shared" si="54"/>
        <v>7.9481665992490527E-3</v>
      </c>
      <c r="D628" s="8">
        <f t="shared" si="59"/>
        <v>1.7211365323239683E-4</v>
      </c>
      <c r="E628" s="8">
        <f t="shared" si="55"/>
        <v>8.3003111264620806</v>
      </c>
      <c r="F628" s="1">
        <v>625</v>
      </c>
      <c r="H628" s="8">
        <f t="shared" si="56"/>
        <v>1.3119209321921685</v>
      </c>
      <c r="J628" s="8">
        <f t="shared" si="57"/>
        <v>6.3173352289418245E-5</v>
      </c>
      <c r="K628" s="8">
        <f t="shared" si="58"/>
        <v>0.36704439829720126</v>
      </c>
    </row>
    <row r="629" spans="1:11" ht="16" customHeight="1" x14ac:dyDescent="0.35">
      <c r="A629" s="6">
        <v>39458</v>
      </c>
      <c r="B629" s="17">
        <v>1401.02</v>
      </c>
      <c r="C629" s="8">
        <f t="shared" si="54"/>
        <v>-1.3595432047481886E-2</v>
      </c>
      <c r="D629" s="8">
        <f t="shared" si="59"/>
        <v>1.6329441223709659E-4</v>
      </c>
      <c r="E629" s="8">
        <f t="shared" si="55"/>
        <v>7.5880384619390453</v>
      </c>
      <c r="F629" s="1">
        <v>626</v>
      </c>
      <c r="H629" s="8">
        <f t="shared" si="56"/>
        <v>1.2778670206132428</v>
      </c>
      <c r="J629" s="8">
        <f t="shared" si="57"/>
        <v>1.848357725576975E-4</v>
      </c>
      <c r="K629" s="8">
        <f t="shared" si="58"/>
        <v>1.1319173144107575</v>
      </c>
    </row>
    <row r="630" spans="1:11" ht="16" customHeight="1" x14ac:dyDescent="0.35">
      <c r="A630" s="6">
        <v>39461</v>
      </c>
      <c r="B630" s="17">
        <v>1416.25</v>
      </c>
      <c r="C630" s="8">
        <f t="shared" si="54"/>
        <v>1.0870651382564146E-2</v>
      </c>
      <c r="D630" s="8">
        <f t="shared" si="59"/>
        <v>1.6553928011035183E-4</v>
      </c>
      <c r="E630" s="8">
        <f t="shared" si="55"/>
        <v>7.9924469364201789</v>
      </c>
      <c r="F630" s="1">
        <v>627</v>
      </c>
      <c r="H630" s="8">
        <f t="shared" si="56"/>
        <v>1.2866206904536854</v>
      </c>
      <c r="J630" s="8">
        <f t="shared" si="57"/>
        <v>1.1817106148124377E-4</v>
      </c>
      <c r="K630" s="8">
        <f t="shared" si="58"/>
        <v>0.7138551128316406</v>
      </c>
    </row>
    <row r="631" spans="1:11" ht="16" customHeight="1" x14ac:dyDescent="0.35">
      <c r="A631" s="6">
        <v>39462</v>
      </c>
      <c r="B631" s="17">
        <v>1380.95</v>
      </c>
      <c r="C631" s="8">
        <f t="shared" si="54"/>
        <v>-2.4924977934686642E-2</v>
      </c>
      <c r="D631" s="8">
        <f t="shared" si="59"/>
        <v>1.6195420224396253E-4</v>
      </c>
      <c r="E631" s="8">
        <f t="shared" si="55"/>
        <v>4.8922080468156697</v>
      </c>
      <c r="F631" s="1">
        <v>628</v>
      </c>
      <c r="H631" s="8">
        <f t="shared" si="56"/>
        <v>1.2726122828417243</v>
      </c>
      <c r="J631" s="8">
        <f t="shared" si="57"/>
        <v>6.2125452504461598E-4</v>
      </c>
      <c r="K631" s="8">
        <f t="shared" si="58"/>
        <v>3.8359889180817821</v>
      </c>
    </row>
    <row r="632" spans="1:11" ht="16" customHeight="1" x14ac:dyDescent="0.35">
      <c r="A632" s="6">
        <v>39463</v>
      </c>
      <c r="B632" s="17">
        <v>1373.2</v>
      </c>
      <c r="C632" s="8">
        <f t="shared" si="54"/>
        <v>-5.6120786415148989E-3</v>
      </c>
      <c r="D632" s="8">
        <f t="shared" si="59"/>
        <v>2.0116404194233013E-4</v>
      </c>
      <c r="E632" s="8">
        <f t="shared" si="55"/>
        <v>8.3548239665949691</v>
      </c>
      <c r="F632" s="1">
        <v>629</v>
      </c>
      <c r="H632" s="8">
        <f t="shared" si="56"/>
        <v>1.4183231012090656</v>
      </c>
      <c r="J632" s="8">
        <f t="shared" si="57"/>
        <v>3.1495426678547714E-5</v>
      </c>
      <c r="K632" s="8">
        <f t="shared" si="58"/>
        <v>0.15656588709614838</v>
      </c>
    </row>
    <row r="633" spans="1:11" ht="16" customHeight="1" x14ac:dyDescent="0.35">
      <c r="A633" s="6">
        <v>39464</v>
      </c>
      <c r="B633" s="17">
        <v>1333.25</v>
      </c>
      <c r="C633" s="8">
        <f t="shared" si="54"/>
        <v>-2.9092630352461436E-2</v>
      </c>
      <c r="D633" s="8">
        <f t="shared" si="59"/>
        <v>1.870589263644249E-4</v>
      </c>
      <c r="E633" s="8">
        <f t="shared" si="55"/>
        <v>4.0594103092018941</v>
      </c>
      <c r="F633" s="1">
        <v>630</v>
      </c>
      <c r="H633" s="8">
        <f t="shared" si="56"/>
        <v>1.3676948722738742</v>
      </c>
      <c r="J633" s="8">
        <f t="shared" si="57"/>
        <v>8.4638114082496042E-4</v>
      </c>
      <c r="K633" s="8">
        <f t="shared" si="58"/>
        <v>4.5246765672975986</v>
      </c>
    </row>
    <row r="634" spans="1:11" ht="16" customHeight="1" x14ac:dyDescent="0.35">
      <c r="A634" s="6">
        <v>39465</v>
      </c>
      <c r="B634" s="17">
        <v>1325.19</v>
      </c>
      <c r="C634" s="8">
        <f t="shared" si="54"/>
        <v>-6.0453778361147159E-3</v>
      </c>
      <c r="D634" s="8">
        <f t="shared" si="59"/>
        <v>2.4301821572471433E-4</v>
      </c>
      <c r="E634" s="8">
        <f t="shared" si="55"/>
        <v>8.171987926026052</v>
      </c>
      <c r="F634" s="1">
        <v>631</v>
      </c>
      <c r="H634" s="8">
        <f t="shared" si="56"/>
        <v>1.5589041526813454</v>
      </c>
      <c r="J634" s="8">
        <f t="shared" si="57"/>
        <v>3.6546593181387045E-5</v>
      </c>
      <c r="K634" s="8">
        <f t="shared" si="58"/>
        <v>0.15038622957707096</v>
      </c>
    </row>
    <row r="635" spans="1:11" ht="16" customHeight="1" x14ac:dyDescent="0.35">
      <c r="A635" s="6">
        <v>39469</v>
      </c>
      <c r="B635" s="17">
        <v>1310.5</v>
      </c>
      <c r="C635" s="8">
        <f t="shared" si="54"/>
        <v>-1.1085202876568685E-2</v>
      </c>
      <c r="D635" s="8">
        <f t="shared" si="59"/>
        <v>2.2557707278215235E-4</v>
      </c>
      <c r="E635" s="8">
        <f t="shared" si="55"/>
        <v>7.8521048225042422</v>
      </c>
      <c r="F635" s="1">
        <v>632</v>
      </c>
      <c r="H635" s="8">
        <f t="shared" si="56"/>
        <v>1.5019223441381793</v>
      </c>
      <c r="J635" s="8">
        <f t="shared" si="57"/>
        <v>1.2288172281468664E-4</v>
      </c>
      <c r="K635" s="8">
        <f t="shared" si="58"/>
        <v>0.54474384873926351</v>
      </c>
    </row>
    <row r="636" spans="1:11" ht="16" customHeight="1" x14ac:dyDescent="0.35">
      <c r="A636" s="6">
        <v>39470</v>
      </c>
      <c r="B636" s="17">
        <v>1338.6</v>
      </c>
      <c r="C636" s="8">
        <f t="shared" si="54"/>
        <v>2.1442197634490585E-2</v>
      </c>
      <c r="D636" s="8">
        <f t="shared" si="59"/>
        <v>2.1699260875407273E-4</v>
      </c>
      <c r="E636" s="8">
        <f t="shared" si="55"/>
        <v>6.3168292932281513</v>
      </c>
      <c r="F636" s="1">
        <v>633</v>
      </c>
      <c r="H636" s="8">
        <f t="shared" si="56"/>
        <v>1.4730668985286199</v>
      </c>
      <c r="J636" s="8">
        <f t="shared" si="57"/>
        <v>4.5976783939655365E-4</v>
      </c>
      <c r="K636" s="8">
        <f t="shared" si="58"/>
        <v>2.1188179728168932</v>
      </c>
    </row>
    <row r="637" spans="1:11" ht="16" customHeight="1" x14ac:dyDescent="0.35">
      <c r="A637" s="6">
        <v>39471</v>
      </c>
      <c r="B637" s="17">
        <v>1352.07</v>
      </c>
      <c r="C637" s="8">
        <f t="shared" si="54"/>
        <v>1.0062752129090115E-2</v>
      </c>
      <c r="D637" s="8">
        <f t="shared" si="59"/>
        <v>2.3762133043523794E-4</v>
      </c>
      <c r="E637" s="8">
        <f t="shared" si="55"/>
        <v>7.9186962961279788</v>
      </c>
      <c r="F637" s="1">
        <v>634</v>
      </c>
      <c r="H637" s="8">
        <f t="shared" si="56"/>
        <v>1.5414970983924619</v>
      </c>
      <c r="J637" s="8">
        <f t="shared" si="57"/>
        <v>1.0125898041150763E-4</v>
      </c>
      <c r="K637" s="8">
        <f t="shared" si="58"/>
        <v>0.42613590381821836</v>
      </c>
    </row>
    <row r="638" spans="1:11" ht="16" customHeight="1" x14ac:dyDescent="0.35">
      <c r="A638" s="6">
        <v>39472</v>
      </c>
      <c r="B638" s="17">
        <v>1330.61</v>
      </c>
      <c r="C638" s="8">
        <f t="shared" si="54"/>
        <v>-1.5871959292048515E-2</v>
      </c>
      <c r="D638" s="8">
        <f t="shared" si="59"/>
        <v>2.2612865880369657E-4</v>
      </c>
      <c r="E638" s="8">
        <f t="shared" si="55"/>
        <v>7.280354402220734</v>
      </c>
      <c r="F638" s="1">
        <v>635</v>
      </c>
      <c r="H638" s="8">
        <f t="shared" si="56"/>
        <v>1.5037574897692001</v>
      </c>
      <c r="J638" s="8">
        <f t="shared" si="57"/>
        <v>2.5191909176844519E-4</v>
      </c>
      <c r="K638" s="8">
        <f t="shared" si="58"/>
        <v>1.1140520317114577</v>
      </c>
    </row>
    <row r="639" spans="1:11" ht="16" customHeight="1" x14ac:dyDescent="0.35">
      <c r="A639" s="6">
        <v>39475</v>
      </c>
      <c r="B639" s="17">
        <v>1353.96</v>
      </c>
      <c r="C639" s="8">
        <f t="shared" si="54"/>
        <v>1.754834248953498E-2</v>
      </c>
      <c r="D639" s="8">
        <f t="shared" si="59"/>
        <v>2.283885428973682E-4</v>
      </c>
      <c r="E639" s="8">
        <f t="shared" si="55"/>
        <v>7.0361269893093326</v>
      </c>
      <c r="F639" s="1">
        <v>636</v>
      </c>
      <c r="H639" s="8">
        <f t="shared" si="56"/>
        <v>1.5112529334872049</v>
      </c>
      <c r="J639" s="8">
        <f t="shared" si="57"/>
        <v>3.0794432413001871E-4</v>
      </c>
      <c r="K639" s="8">
        <f t="shared" si="58"/>
        <v>1.3483352545771123</v>
      </c>
    </row>
    <row r="640" spans="1:11" ht="16" customHeight="1" x14ac:dyDescent="0.35">
      <c r="A640" s="6">
        <v>39476</v>
      </c>
      <c r="B640" s="17">
        <v>1362.3</v>
      </c>
      <c r="C640" s="8">
        <f t="shared" si="54"/>
        <v>6.1597092971726773E-3</v>
      </c>
      <c r="D640" s="8">
        <f t="shared" si="59"/>
        <v>2.3517518509439623E-4</v>
      </c>
      <c r="E640" s="8">
        <f t="shared" si="55"/>
        <v>8.193844724903661</v>
      </c>
      <c r="F640" s="1">
        <v>637</v>
      </c>
      <c r="H640" s="8">
        <f t="shared" si="56"/>
        <v>1.5335422560020844</v>
      </c>
      <c r="J640" s="8">
        <f t="shared" si="57"/>
        <v>3.7942018625675516E-5</v>
      </c>
      <c r="K640" s="8">
        <f t="shared" si="58"/>
        <v>0.16133512815327897</v>
      </c>
    </row>
    <row r="641" spans="1:11" ht="16" customHeight="1" x14ac:dyDescent="0.35">
      <c r="A641" s="6">
        <v>39477</v>
      </c>
      <c r="B641" s="17">
        <v>1355.81</v>
      </c>
      <c r="C641" s="8">
        <f t="shared" si="54"/>
        <v>-4.7640020553475805E-3</v>
      </c>
      <c r="D641" s="8">
        <f t="shared" si="59"/>
        <v>2.1855689766979683E-4</v>
      </c>
      <c r="E641" s="8">
        <f t="shared" si="55"/>
        <v>8.3246206652019303</v>
      </c>
      <c r="F641" s="1">
        <v>638</v>
      </c>
      <c r="H641" s="8">
        <f t="shared" si="56"/>
        <v>1.478366996620923</v>
      </c>
      <c r="J641" s="8">
        <f t="shared" si="57"/>
        <v>2.2695715583355973E-5</v>
      </c>
      <c r="K641" s="8">
        <f t="shared" si="58"/>
        <v>0.10384351089044754</v>
      </c>
    </row>
    <row r="642" spans="1:11" ht="16" customHeight="1" x14ac:dyDescent="0.35">
      <c r="A642" s="6">
        <v>39478</v>
      </c>
      <c r="B642" s="17">
        <v>1378.55</v>
      </c>
      <c r="C642" s="8">
        <f t="shared" si="54"/>
        <v>1.6772261600076714E-2</v>
      </c>
      <c r="D642" s="8">
        <f t="shared" si="59"/>
        <v>2.0214534337248134E-4</v>
      </c>
      <c r="E642" s="8">
        <f t="shared" si="55"/>
        <v>7.1149072760050576</v>
      </c>
      <c r="F642" s="1">
        <v>639</v>
      </c>
      <c r="H642" s="8">
        <f t="shared" si="56"/>
        <v>1.4217782646125989</v>
      </c>
      <c r="J642" s="8">
        <f t="shared" si="57"/>
        <v>2.8130875918140792E-4</v>
      </c>
      <c r="K642" s="8">
        <f t="shared" si="58"/>
        <v>1.3916163216436641</v>
      </c>
    </row>
    <row r="643" spans="1:11" ht="16" customHeight="1" x14ac:dyDescent="0.35">
      <c r="A643" s="6">
        <v>39479</v>
      </c>
      <c r="B643" s="17">
        <v>1395.42</v>
      </c>
      <c r="C643" s="8">
        <f t="shared" si="54"/>
        <v>1.2237495919625779E-2</v>
      </c>
      <c r="D643" s="8">
        <f t="shared" si="59"/>
        <v>2.0904241342782544E-4</v>
      </c>
      <c r="E643" s="8">
        <f t="shared" si="55"/>
        <v>7.7565814214608872</v>
      </c>
      <c r="F643" s="1">
        <v>640</v>
      </c>
      <c r="H643" s="8">
        <f t="shared" si="56"/>
        <v>1.4458299119461648</v>
      </c>
      <c r="J643" s="8">
        <f t="shared" si="57"/>
        <v>1.4975630638285761E-4</v>
      </c>
      <c r="K643" s="8">
        <f t="shared" si="58"/>
        <v>0.71639197006574407</v>
      </c>
    </row>
    <row r="644" spans="1:11" ht="16" customHeight="1" x14ac:dyDescent="0.35">
      <c r="A644" s="6">
        <v>39482</v>
      </c>
      <c r="B644" s="17">
        <v>1380.82</v>
      </c>
      <c r="C644" s="8">
        <f t="shared" ref="C644:C707" si="60">(B644-B643)/B643</f>
        <v>-1.0462799730547173E-2</v>
      </c>
      <c r="D644" s="8">
        <f t="shared" si="59"/>
        <v>2.0421320529107845E-4</v>
      </c>
      <c r="E644" s="8">
        <f t="shared" si="55"/>
        <v>7.9602877126640763</v>
      </c>
      <c r="F644" s="1">
        <v>641</v>
      </c>
      <c r="H644" s="8">
        <f t="shared" si="56"/>
        <v>1.4290318586059532</v>
      </c>
      <c r="J644" s="8">
        <f t="shared" si="57"/>
        <v>1.0947017820153801E-4</v>
      </c>
      <c r="K644" s="8">
        <f t="shared" si="58"/>
        <v>0.53605827324194333</v>
      </c>
    </row>
    <row r="645" spans="1:11" ht="16" customHeight="1" x14ac:dyDescent="0.35">
      <c r="A645" s="6">
        <v>39483</v>
      </c>
      <c r="B645" s="17">
        <v>1336.64</v>
      </c>
      <c r="C645" s="8">
        <f t="shared" si="60"/>
        <v>-3.1995480946104368E-2</v>
      </c>
      <c r="D645" s="8">
        <f t="shared" si="59"/>
        <v>1.9641697590851785E-4</v>
      </c>
      <c r="E645" s="8">
        <f t="shared" ref="E645:E708" si="61">-LN(D645)-C645*C645/D645</f>
        <v>3.3233444381972186</v>
      </c>
      <c r="F645" s="1">
        <v>642</v>
      </c>
      <c r="H645" s="8">
        <f t="shared" ref="H645:H708" si="62">SQRT(D645)*100</f>
        <v>1.4014884084733554</v>
      </c>
      <c r="J645" s="8">
        <f t="shared" ref="J645:J708" si="63">C645*C645</f>
        <v>1.0237108009725276E-3</v>
      </c>
      <c r="K645" s="8">
        <f t="shared" ref="K645:K708" si="64">J645/D645</f>
        <v>5.2119262922025937</v>
      </c>
    </row>
    <row r="646" spans="1:11" ht="16" customHeight="1" x14ac:dyDescent="0.35">
      <c r="A646" s="6">
        <v>39484</v>
      </c>
      <c r="B646" s="17">
        <v>1326.45</v>
      </c>
      <c r="C646" s="8">
        <f t="shared" si="60"/>
        <v>-7.6235934881494294E-3</v>
      </c>
      <c r="D646" s="8">
        <f t="shared" si="59"/>
        <v>2.6650601767205307E-4</v>
      </c>
      <c r="E646" s="8">
        <f t="shared" si="61"/>
        <v>8.0120354402382521</v>
      </c>
      <c r="F646" s="1">
        <v>643</v>
      </c>
      <c r="H646" s="8">
        <f t="shared" si="62"/>
        <v>1.6325012026704702</v>
      </c>
      <c r="J646" s="8">
        <f t="shared" si="63"/>
        <v>5.8119177672554387E-5</v>
      </c>
      <c r="K646" s="8">
        <f t="shared" si="64"/>
        <v>0.21807829399211726</v>
      </c>
    </row>
    <row r="647" spans="1:11" ht="16" customHeight="1" x14ac:dyDescent="0.35">
      <c r="A647" s="6">
        <v>39485</v>
      </c>
      <c r="B647" s="17">
        <v>1336.91</v>
      </c>
      <c r="C647" s="8">
        <f t="shared" si="60"/>
        <v>7.8857099777602142E-3</v>
      </c>
      <c r="D647" s="8">
        <f t="shared" ref="D647:D710" si="65">C$1283+C$1284*D646+C$1285*C646*C646</f>
        <v>2.4877470235378207E-4</v>
      </c>
      <c r="E647" s="8">
        <f t="shared" si="61"/>
        <v>8.0490000781624396</v>
      </c>
      <c r="F647" s="1">
        <v>644</v>
      </c>
      <c r="H647" s="8">
        <f t="shared" si="62"/>
        <v>1.5772593393408136</v>
      </c>
      <c r="J647" s="8">
        <f t="shared" si="63"/>
        <v>6.2184421853347E-5</v>
      </c>
      <c r="K647" s="8">
        <f t="shared" si="64"/>
        <v>0.24996280274878852</v>
      </c>
    </row>
    <row r="648" spans="1:11" ht="16" customHeight="1" x14ac:dyDescent="0.35">
      <c r="A648" s="6">
        <v>39486</v>
      </c>
      <c r="B648" s="17">
        <v>1331.29</v>
      </c>
      <c r="C648" s="8">
        <f t="shared" si="60"/>
        <v>-4.2037235116800069E-3</v>
      </c>
      <c r="D648" s="8">
        <f t="shared" si="65"/>
        <v>2.329805458510249E-4</v>
      </c>
      <c r="E648" s="8">
        <f t="shared" si="61"/>
        <v>8.2887068169520397</v>
      </c>
      <c r="F648" s="1">
        <v>645</v>
      </c>
      <c r="H648" s="8">
        <f t="shared" si="62"/>
        <v>1.5263700267334421</v>
      </c>
      <c r="J648" s="8">
        <f t="shared" si="63"/>
        <v>1.7671291362651288E-5</v>
      </c>
      <c r="K648" s="8">
        <f t="shared" si="64"/>
        <v>7.5848785133977956E-2</v>
      </c>
    </row>
    <row r="649" spans="1:11" ht="16" customHeight="1" x14ac:dyDescent="0.35">
      <c r="A649" s="6">
        <v>39489</v>
      </c>
      <c r="B649" s="17">
        <v>1339.13</v>
      </c>
      <c r="C649" s="8">
        <f t="shared" si="60"/>
        <v>5.889024930706417E-3</v>
      </c>
      <c r="D649" s="8">
        <f t="shared" si="65"/>
        <v>2.1484819620503802E-4</v>
      </c>
      <c r="E649" s="8">
        <f t="shared" si="61"/>
        <v>8.2841596867518366</v>
      </c>
      <c r="F649" s="1">
        <v>646</v>
      </c>
      <c r="H649" s="8">
        <f t="shared" si="62"/>
        <v>1.465770091811939</v>
      </c>
      <c r="J649" s="8">
        <f t="shared" si="63"/>
        <v>3.4680614634481718E-5</v>
      </c>
      <c r="K649" s="8">
        <f t="shared" si="64"/>
        <v>0.16141915662808104</v>
      </c>
    </row>
    <row r="650" spans="1:11" ht="16" customHeight="1" x14ac:dyDescent="0.35">
      <c r="A650" s="6">
        <v>39490</v>
      </c>
      <c r="B650" s="17">
        <v>1348.86</v>
      </c>
      <c r="C650" s="8">
        <f t="shared" si="60"/>
        <v>7.2659114499710933E-3</v>
      </c>
      <c r="D650" s="8">
        <f t="shared" si="65"/>
        <v>1.9978185540872088E-4</v>
      </c>
      <c r="E650" s="8">
        <f t="shared" si="61"/>
        <v>8.254028934027021</v>
      </c>
      <c r="F650" s="1">
        <v>647</v>
      </c>
      <c r="H650" s="8">
        <f t="shared" si="62"/>
        <v>1.413442094352368</v>
      </c>
      <c r="J650" s="8">
        <f t="shared" si="63"/>
        <v>5.2793469198821032E-5</v>
      </c>
      <c r="K650" s="8">
        <f t="shared" si="64"/>
        <v>0.26425557561678592</v>
      </c>
    </row>
    <row r="651" spans="1:11" ht="16" customHeight="1" x14ac:dyDescent="0.35">
      <c r="A651" s="6">
        <v>39491</v>
      </c>
      <c r="B651" s="17">
        <v>1367.21</v>
      </c>
      <c r="C651" s="8">
        <f t="shared" si="60"/>
        <v>1.3604080482778152E-2</v>
      </c>
      <c r="D651" s="8">
        <f t="shared" si="65"/>
        <v>1.8759907060705313E-4</v>
      </c>
      <c r="E651" s="8">
        <f t="shared" si="61"/>
        <v>7.5946793675797597</v>
      </c>
      <c r="F651" s="1">
        <v>648</v>
      </c>
      <c r="H651" s="8">
        <f t="shared" si="62"/>
        <v>1.3696681006983156</v>
      </c>
      <c r="J651" s="8">
        <f t="shared" si="63"/>
        <v>1.8507100578190542E-4</v>
      </c>
      <c r="K651" s="8">
        <f t="shared" si="64"/>
        <v>0.9865241079448468</v>
      </c>
    </row>
    <row r="652" spans="1:11" ht="16" customHeight="1" x14ac:dyDescent="0.35">
      <c r="A652" s="6">
        <v>39492</v>
      </c>
      <c r="B652" s="17">
        <v>1348.86</v>
      </c>
      <c r="C652" s="8">
        <f t="shared" si="60"/>
        <v>-1.3421493406280042E-2</v>
      </c>
      <c r="D652" s="8">
        <f t="shared" si="65"/>
        <v>1.8767893690758975E-4</v>
      </c>
      <c r="E652" s="8">
        <f t="shared" si="61"/>
        <v>7.6209658936037048</v>
      </c>
      <c r="F652" s="1">
        <v>649</v>
      </c>
      <c r="H652" s="8">
        <f t="shared" si="62"/>
        <v>1.3699596231553313</v>
      </c>
      <c r="J652" s="8">
        <f t="shared" si="63"/>
        <v>1.8013648525481865E-4</v>
      </c>
      <c r="K652" s="8">
        <f t="shared" si="64"/>
        <v>0.95981194385982227</v>
      </c>
    </row>
    <row r="653" spans="1:11" ht="16" customHeight="1" x14ac:dyDescent="0.35">
      <c r="A653" s="6">
        <v>39493</v>
      </c>
      <c r="B653" s="17">
        <v>1349.99</v>
      </c>
      <c r="C653" s="8">
        <f t="shared" si="60"/>
        <v>8.3774446569703993E-4</v>
      </c>
      <c r="D653" s="8">
        <f t="shared" si="65"/>
        <v>1.8733502855187295E-4</v>
      </c>
      <c r="E653" s="8">
        <f t="shared" si="61"/>
        <v>8.5788656338391114</v>
      </c>
      <c r="F653" s="1">
        <v>650</v>
      </c>
      <c r="H653" s="8">
        <f t="shared" si="62"/>
        <v>1.3687038706450456</v>
      </c>
      <c r="J653" s="8">
        <f t="shared" si="63"/>
        <v>7.0181578980601886E-7</v>
      </c>
      <c r="K653" s="8">
        <f t="shared" si="64"/>
        <v>3.7463137312394651E-3</v>
      </c>
    </row>
    <row r="654" spans="1:11" ht="16" customHeight="1" x14ac:dyDescent="0.35">
      <c r="A654" s="6">
        <v>39497</v>
      </c>
      <c r="B654" s="17">
        <v>1348.78</v>
      </c>
      <c r="C654" s="8">
        <f t="shared" si="60"/>
        <v>-8.963029355773275E-4</v>
      </c>
      <c r="D654" s="8">
        <f t="shared" si="65"/>
        <v>1.7187332923100532E-4</v>
      </c>
      <c r="E654" s="8">
        <f t="shared" si="61"/>
        <v>8.6640786765420881</v>
      </c>
      <c r="F654" s="1">
        <v>651</v>
      </c>
      <c r="H654" s="8">
        <f t="shared" si="62"/>
        <v>1.3110046881342772</v>
      </c>
      <c r="J654" s="8">
        <f t="shared" si="63"/>
        <v>8.0335895232453493E-7</v>
      </c>
      <c r="K654" s="8">
        <f t="shared" si="64"/>
        <v>4.6741338863855088E-3</v>
      </c>
    </row>
    <row r="655" spans="1:11" ht="16" customHeight="1" x14ac:dyDescent="0.35">
      <c r="A655" s="6">
        <v>39498</v>
      </c>
      <c r="B655" s="17">
        <v>1360.03</v>
      </c>
      <c r="C655" s="8">
        <f t="shared" si="60"/>
        <v>8.3408710093566037E-3</v>
      </c>
      <c r="D655" s="8">
        <f t="shared" si="65"/>
        <v>1.5781012816301561E-4</v>
      </c>
      <c r="E655" s="8">
        <f t="shared" si="61"/>
        <v>8.3132709197555812</v>
      </c>
      <c r="F655" s="1">
        <v>652</v>
      </c>
      <c r="H655" s="8">
        <f t="shared" si="62"/>
        <v>1.2562250123406062</v>
      </c>
      <c r="J655" s="8">
        <f t="shared" si="63"/>
        <v>6.9570129194725447E-5</v>
      </c>
      <c r="K655" s="8">
        <f t="shared" si="64"/>
        <v>0.44084704831403787</v>
      </c>
    </row>
    <row r="656" spans="1:11" ht="16" customHeight="1" x14ac:dyDescent="0.35">
      <c r="A656" s="6">
        <v>39499</v>
      </c>
      <c r="B656" s="17">
        <v>1342.53</v>
      </c>
      <c r="C656" s="8">
        <f t="shared" si="60"/>
        <v>-1.2867363219928972E-2</v>
      </c>
      <c r="D656" s="8">
        <f t="shared" si="65"/>
        <v>1.5081674445476824E-4</v>
      </c>
      <c r="E656" s="8">
        <f t="shared" si="61"/>
        <v>7.7016290637411586</v>
      </c>
      <c r="F656" s="1">
        <v>653</v>
      </c>
      <c r="H656" s="8">
        <f t="shared" si="62"/>
        <v>1.2280746901339847</v>
      </c>
      <c r="J656" s="8">
        <f t="shared" si="63"/>
        <v>1.655690362335809E-4</v>
      </c>
      <c r="K656" s="8">
        <f t="shared" si="64"/>
        <v>1.0978160073150036</v>
      </c>
    </row>
    <row r="657" spans="1:11" ht="16" customHeight="1" x14ac:dyDescent="0.35">
      <c r="A657" s="6">
        <v>39500</v>
      </c>
      <c r="B657" s="17">
        <v>1353.11</v>
      </c>
      <c r="C657" s="8">
        <f t="shared" si="60"/>
        <v>7.8806432630927625E-3</v>
      </c>
      <c r="D657" s="8">
        <f t="shared" si="65"/>
        <v>1.5255670189759257E-4</v>
      </c>
      <c r="E657" s="8">
        <f t="shared" si="61"/>
        <v>8.3808827046193901</v>
      </c>
      <c r="F657" s="1">
        <v>654</v>
      </c>
      <c r="H657" s="8">
        <f t="shared" si="62"/>
        <v>1.2351384614592511</v>
      </c>
      <c r="J657" s="8">
        <f t="shared" si="63"/>
        <v>6.2104538240129347E-5</v>
      </c>
      <c r="K657" s="8">
        <f t="shared" si="64"/>
        <v>0.40709151068183513</v>
      </c>
    </row>
    <row r="658" spans="1:11" ht="16" customHeight="1" x14ac:dyDescent="0.35">
      <c r="A658" s="6">
        <v>39503</v>
      </c>
      <c r="B658" s="17">
        <v>1371.8</v>
      </c>
      <c r="C658" s="8">
        <f t="shared" si="60"/>
        <v>1.381262425080005E-2</v>
      </c>
      <c r="D658" s="8">
        <f t="shared" si="65"/>
        <v>1.4540529380750532E-4</v>
      </c>
      <c r="E658" s="8">
        <f t="shared" si="61"/>
        <v>7.5238697485989343</v>
      </c>
      <c r="F658" s="1">
        <v>655</v>
      </c>
      <c r="H658" s="8">
        <f t="shared" si="62"/>
        <v>1.2058411744815538</v>
      </c>
      <c r="J658" s="8">
        <f t="shared" si="63"/>
        <v>1.9078858869378963E-4</v>
      </c>
      <c r="K658" s="8">
        <f t="shared" si="64"/>
        <v>1.3121158363488812</v>
      </c>
    </row>
    <row r="659" spans="1:11" ht="16" customHeight="1" x14ac:dyDescent="0.35">
      <c r="A659" s="6">
        <v>39504</v>
      </c>
      <c r="B659" s="17">
        <v>1381.29</v>
      </c>
      <c r="C659" s="8">
        <f t="shared" si="60"/>
        <v>6.917918063857712E-3</v>
      </c>
      <c r="D659" s="8">
        <f t="shared" si="65"/>
        <v>1.4976086374044617E-4</v>
      </c>
      <c r="E659" s="8">
        <f t="shared" si="61"/>
        <v>8.4869107195188001</v>
      </c>
      <c r="F659" s="1">
        <v>656</v>
      </c>
      <c r="H659" s="8">
        <f t="shared" si="62"/>
        <v>1.2237682122871396</v>
      </c>
      <c r="J659" s="8">
        <f t="shared" si="63"/>
        <v>4.7857590338248831E-5</v>
      </c>
      <c r="K659" s="8">
        <f t="shared" si="64"/>
        <v>0.31956005823518668</v>
      </c>
    </row>
    <row r="660" spans="1:11" ht="16" customHeight="1" x14ac:dyDescent="0.35">
      <c r="A660" s="6">
        <v>39505</v>
      </c>
      <c r="B660" s="17">
        <v>1380.02</v>
      </c>
      <c r="C660" s="8">
        <f t="shared" si="60"/>
        <v>-9.1943038753627537E-4</v>
      </c>
      <c r="D660" s="8">
        <f t="shared" si="65"/>
        <v>1.4165799342698526E-4</v>
      </c>
      <c r="E660" s="8">
        <f t="shared" si="61"/>
        <v>8.8561273448346256</v>
      </c>
      <c r="F660" s="1">
        <v>657</v>
      </c>
      <c r="H660" s="8">
        <f t="shared" si="62"/>
        <v>1.1902016359717593</v>
      </c>
      <c r="J660" s="8">
        <f t="shared" si="63"/>
        <v>8.4535223752510553E-7</v>
      </c>
      <c r="K660" s="8">
        <f t="shared" si="64"/>
        <v>5.9675576158773223E-3</v>
      </c>
    </row>
    <row r="661" spans="1:11" ht="16" customHeight="1" x14ac:dyDescent="0.35">
      <c r="A661" s="6">
        <v>39506</v>
      </c>
      <c r="B661" s="17">
        <v>1367.68</v>
      </c>
      <c r="C661" s="8">
        <f t="shared" si="60"/>
        <v>-8.941899392762364E-3</v>
      </c>
      <c r="D661" s="8">
        <f t="shared" si="65"/>
        <v>1.3031453751580888E-4</v>
      </c>
      <c r="E661" s="8">
        <f t="shared" si="61"/>
        <v>8.3319858733827328</v>
      </c>
      <c r="F661" s="1">
        <v>658</v>
      </c>
      <c r="H661" s="8">
        <f t="shared" si="62"/>
        <v>1.1415539300261239</v>
      </c>
      <c r="J661" s="8">
        <f t="shared" si="63"/>
        <v>7.9957564750283939E-5</v>
      </c>
      <c r="K661" s="8">
        <f t="shared" si="64"/>
        <v>0.61357363709773383</v>
      </c>
    </row>
    <row r="662" spans="1:11" ht="16" customHeight="1" x14ac:dyDescent="0.35">
      <c r="A662" s="6">
        <v>39507</v>
      </c>
      <c r="B662" s="17">
        <v>1330.63</v>
      </c>
      <c r="C662" s="8">
        <f t="shared" si="60"/>
        <v>-2.7089670098268567E-2</v>
      </c>
      <c r="D662" s="8">
        <f t="shared" si="65"/>
        <v>1.2666981835873824E-4</v>
      </c>
      <c r="E662" s="8">
        <f t="shared" si="61"/>
        <v>3.1805164467486371</v>
      </c>
      <c r="F662" s="1">
        <v>659</v>
      </c>
      <c r="H662" s="8">
        <f t="shared" si="62"/>
        <v>1.1254768694146418</v>
      </c>
      <c r="J662" s="8">
        <f t="shared" si="63"/>
        <v>7.3385022603302604E-4</v>
      </c>
      <c r="K662" s="8">
        <f t="shared" si="64"/>
        <v>5.7934102656933497</v>
      </c>
    </row>
    <row r="663" spans="1:11" ht="16" customHeight="1" x14ac:dyDescent="0.35">
      <c r="A663" s="6">
        <v>39510</v>
      </c>
      <c r="B663" s="17">
        <v>1331.34</v>
      </c>
      <c r="C663" s="8">
        <f t="shared" si="60"/>
        <v>5.3358183717472851E-4</v>
      </c>
      <c r="D663" s="8">
        <f t="shared" si="65"/>
        <v>1.7855738971320911E-4</v>
      </c>
      <c r="E663" s="8">
        <f t="shared" si="61"/>
        <v>8.6290059984331116</v>
      </c>
      <c r="F663" s="1">
        <v>660</v>
      </c>
      <c r="H663" s="8">
        <f t="shared" si="62"/>
        <v>1.3362536799321045</v>
      </c>
      <c r="J663" s="8">
        <f t="shared" si="63"/>
        <v>2.8470957696275846E-7</v>
      </c>
      <c r="K663" s="8">
        <f t="shared" si="64"/>
        <v>1.5944989866845962E-3</v>
      </c>
    </row>
    <row r="664" spans="1:11" ht="16" customHeight="1" x14ac:dyDescent="0.35">
      <c r="A664" s="6">
        <v>39511</v>
      </c>
      <c r="B664" s="17">
        <v>1326.75</v>
      </c>
      <c r="C664" s="8">
        <f t="shared" si="60"/>
        <v>-3.4476542430933632E-3</v>
      </c>
      <c r="D664" s="8">
        <f t="shared" si="65"/>
        <v>1.638495399522932E-4</v>
      </c>
      <c r="E664" s="8">
        <f t="shared" si="61"/>
        <v>8.6440178761040372</v>
      </c>
      <c r="F664" s="1">
        <v>661</v>
      </c>
      <c r="H664" s="8">
        <f t="shared" si="62"/>
        <v>1.2800372648961951</v>
      </c>
      <c r="J664" s="8">
        <f t="shared" si="63"/>
        <v>1.1886319779919671E-5</v>
      </c>
      <c r="K664" s="8">
        <f t="shared" si="64"/>
        <v>7.2544114456351352E-2</v>
      </c>
    </row>
    <row r="665" spans="1:11" ht="16" customHeight="1" x14ac:dyDescent="0.35">
      <c r="A665" s="6">
        <v>39512</v>
      </c>
      <c r="B665" s="17">
        <v>1333.7</v>
      </c>
      <c r="C665" s="8">
        <f t="shared" si="60"/>
        <v>5.2383644243452383E-3</v>
      </c>
      <c r="D665" s="8">
        <f t="shared" si="65"/>
        <v>1.5144331029586574E-4</v>
      </c>
      <c r="E665" s="8">
        <f t="shared" si="61"/>
        <v>8.6141062313351142</v>
      </c>
      <c r="F665" s="1">
        <v>662</v>
      </c>
      <c r="H665" s="8">
        <f t="shared" si="62"/>
        <v>1.2306230547810557</v>
      </c>
      <c r="J665" s="8">
        <f t="shared" si="63"/>
        <v>2.7440461842245821E-5</v>
      </c>
      <c r="K665" s="8">
        <f t="shared" si="64"/>
        <v>0.18119296117231612</v>
      </c>
    </row>
    <row r="666" spans="1:11" ht="16" customHeight="1" x14ac:dyDescent="0.35">
      <c r="A666" s="6">
        <v>39513</v>
      </c>
      <c r="B666" s="17">
        <v>1304.3399999999999</v>
      </c>
      <c r="C666" s="8">
        <f t="shared" si="60"/>
        <v>-2.2013946164804774E-2</v>
      </c>
      <c r="D666" s="8">
        <f t="shared" si="65"/>
        <v>1.4146548825342981E-4</v>
      </c>
      <c r="E666" s="8">
        <f t="shared" si="61"/>
        <v>5.4377865611352041</v>
      </c>
      <c r="F666" s="1">
        <v>663</v>
      </c>
      <c r="H666" s="8">
        <f t="shared" si="62"/>
        <v>1.1893926527998639</v>
      </c>
      <c r="J666" s="8">
        <f t="shared" si="63"/>
        <v>4.8461382574692277E-4</v>
      </c>
      <c r="K666" s="8">
        <f t="shared" si="64"/>
        <v>3.4256682087630894</v>
      </c>
    </row>
    <row r="667" spans="1:11" ht="16" customHeight="1" x14ac:dyDescent="0.35">
      <c r="A667" s="6">
        <v>39514</v>
      </c>
      <c r="B667" s="17">
        <v>1293.3699999999999</v>
      </c>
      <c r="C667" s="8">
        <f t="shared" si="60"/>
        <v>-8.4103837956361286E-3</v>
      </c>
      <c r="D667" s="8">
        <f t="shared" si="65"/>
        <v>1.7098131446197418E-4</v>
      </c>
      <c r="E667" s="8">
        <f t="shared" si="61"/>
        <v>8.2602587020890432</v>
      </c>
      <c r="F667" s="1">
        <v>664</v>
      </c>
      <c r="H667" s="8">
        <f t="shared" si="62"/>
        <v>1.3075982351700166</v>
      </c>
      <c r="J667" s="8">
        <f t="shared" si="63"/>
        <v>7.0734555589898771E-5</v>
      </c>
      <c r="K667" s="8">
        <f t="shared" si="64"/>
        <v>0.41369757749540498</v>
      </c>
    </row>
    <row r="668" spans="1:11" ht="16" customHeight="1" x14ac:dyDescent="0.35">
      <c r="A668" s="6">
        <v>39517</v>
      </c>
      <c r="B668" s="17">
        <v>1273.3699999999999</v>
      </c>
      <c r="C668" s="8">
        <f t="shared" si="60"/>
        <v>-1.5463479128169049E-2</v>
      </c>
      <c r="D668" s="8">
        <f t="shared" si="65"/>
        <v>1.6290221660162797E-4</v>
      </c>
      <c r="E668" s="8">
        <f t="shared" si="61"/>
        <v>7.2544909874019519</v>
      </c>
      <c r="F668" s="1">
        <v>665</v>
      </c>
      <c r="H668" s="8">
        <f t="shared" si="62"/>
        <v>1.2763315266874355</v>
      </c>
      <c r="J668" s="8">
        <f t="shared" si="63"/>
        <v>2.391191867473198E-4</v>
      </c>
      <c r="K668" s="8">
        <f t="shared" si="64"/>
        <v>1.4678694479159724</v>
      </c>
    </row>
    <row r="669" spans="1:11" ht="16" customHeight="1" x14ac:dyDescent="0.35">
      <c r="A669" s="6">
        <v>39518</v>
      </c>
      <c r="B669" s="17">
        <v>1320.65</v>
      </c>
      <c r="C669" s="8">
        <f t="shared" si="60"/>
        <v>3.7129820869032729E-2</v>
      </c>
      <c r="D669" s="8">
        <f t="shared" si="65"/>
        <v>1.6976519824379573E-4</v>
      </c>
      <c r="E669" s="8">
        <f t="shared" si="61"/>
        <v>0.56032739131806686</v>
      </c>
      <c r="F669" s="1">
        <v>666</v>
      </c>
      <c r="H669" s="8">
        <f t="shared" si="62"/>
        <v>1.302939746280678</v>
      </c>
      <c r="J669" s="8">
        <f t="shared" si="63"/>
        <v>1.3786235977664583E-3</v>
      </c>
      <c r="K669" s="8">
        <f t="shared" si="64"/>
        <v>8.1207668711148333</v>
      </c>
    </row>
    <row r="670" spans="1:11" ht="16" customHeight="1" x14ac:dyDescent="0.35">
      <c r="A670" s="6">
        <v>39519</v>
      </c>
      <c r="B670" s="17">
        <v>1308.77</v>
      </c>
      <c r="C670" s="8">
        <f t="shared" si="60"/>
        <v>-8.9955703630788687E-3</v>
      </c>
      <c r="D670" s="8">
        <f t="shared" si="65"/>
        <v>2.7221347815939624E-4</v>
      </c>
      <c r="E670" s="8">
        <f t="shared" si="61"/>
        <v>7.9116562107270614</v>
      </c>
      <c r="F670" s="1">
        <v>667</v>
      </c>
      <c r="H670" s="8">
        <f t="shared" si="62"/>
        <v>1.6498893240438774</v>
      </c>
      <c r="J670" s="8">
        <f t="shared" si="63"/>
        <v>8.0920286157102887E-5</v>
      </c>
      <c r="K670" s="8">
        <f t="shared" si="64"/>
        <v>0.29726774259766642</v>
      </c>
    </row>
    <row r="671" spans="1:11" ht="16" customHeight="1" x14ac:dyDescent="0.35">
      <c r="A671" s="6">
        <v>39520</v>
      </c>
      <c r="B671" s="17">
        <v>1315.48</v>
      </c>
      <c r="C671" s="8">
        <f t="shared" si="60"/>
        <v>5.1269512595796332E-3</v>
      </c>
      <c r="D671" s="8">
        <f t="shared" si="65"/>
        <v>2.5589406740631078E-4</v>
      </c>
      <c r="E671" s="8">
        <f t="shared" si="61"/>
        <v>8.1680262534226458</v>
      </c>
      <c r="F671" s="1">
        <v>668</v>
      </c>
      <c r="H671" s="8">
        <f t="shared" si="62"/>
        <v>1.5996689263916792</v>
      </c>
      <c r="J671" s="8">
        <f t="shared" si="63"/>
        <v>2.6285629218105187E-5</v>
      </c>
      <c r="K671" s="8">
        <f t="shared" si="64"/>
        <v>0.102720744894678</v>
      </c>
    </row>
    <row r="672" spans="1:11" ht="16" customHeight="1" x14ac:dyDescent="0.35">
      <c r="A672" s="6">
        <v>39521</v>
      </c>
      <c r="B672" s="17">
        <v>1288.1400000000001</v>
      </c>
      <c r="C672" s="8">
        <f t="shared" si="60"/>
        <v>-2.0783288229391489E-2</v>
      </c>
      <c r="D672" s="8">
        <f t="shared" si="65"/>
        <v>2.3642917492810956E-4</v>
      </c>
      <c r="E672" s="8">
        <f t="shared" si="61"/>
        <v>6.5229085316466966</v>
      </c>
      <c r="F672" s="1">
        <v>669</v>
      </c>
      <c r="H672" s="8">
        <f t="shared" si="62"/>
        <v>1.5376253605092158</v>
      </c>
      <c r="J672" s="8">
        <f t="shared" si="63"/>
        <v>4.319450696259628E-4</v>
      </c>
      <c r="K672" s="8">
        <f t="shared" si="64"/>
        <v>1.8269533349989622</v>
      </c>
    </row>
    <row r="673" spans="1:11" ht="16" customHeight="1" x14ac:dyDescent="0.35">
      <c r="A673" s="6">
        <v>39524</v>
      </c>
      <c r="B673" s="17">
        <v>1276.5999999999999</v>
      </c>
      <c r="C673" s="8">
        <f t="shared" si="60"/>
        <v>-8.9586535625011173E-3</v>
      </c>
      <c r="D673" s="8">
        <f t="shared" si="65"/>
        <v>2.5296172427183674E-4</v>
      </c>
      <c r="E673" s="8">
        <f t="shared" si="61"/>
        <v>7.9650011529682718</v>
      </c>
      <c r="F673" s="1">
        <v>670</v>
      </c>
      <c r="H673" s="8">
        <f t="shared" si="62"/>
        <v>1.590477048787051</v>
      </c>
      <c r="J673" s="8">
        <f t="shared" si="63"/>
        <v>8.0257473652913956E-5</v>
      </c>
      <c r="K673" s="8">
        <f t="shared" si="64"/>
        <v>0.31727121517668017</v>
      </c>
    </row>
    <row r="674" spans="1:11" ht="16" customHeight="1" x14ac:dyDescent="0.35">
      <c r="A674" s="6">
        <v>39525</v>
      </c>
      <c r="B674" s="17">
        <v>1330.74</v>
      </c>
      <c r="C674" s="8">
        <f t="shared" si="60"/>
        <v>4.2409525301582408E-2</v>
      </c>
      <c r="D674" s="8">
        <f t="shared" si="65"/>
        <v>2.3831698730980474E-4</v>
      </c>
      <c r="E674" s="8">
        <f t="shared" si="61"/>
        <v>0.79495281117007988</v>
      </c>
      <c r="F674" s="1">
        <v>671</v>
      </c>
      <c r="H674" s="8">
        <f t="shared" si="62"/>
        <v>1.5437518819739289</v>
      </c>
      <c r="J674" s="8">
        <f t="shared" si="63"/>
        <v>1.7985678363055585E-3</v>
      </c>
      <c r="K674" s="8">
        <f t="shared" si="64"/>
        <v>7.5469560798344419</v>
      </c>
    </row>
    <row r="675" spans="1:11" ht="16" customHeight="1" x14ac:dyDescent="0.35">
      <c r="A675" s="6">
        <v>39526</v>
      </c>
      <c r="B675" s="17">
        <v>1298.42</v>
      </c>
      <c r="C675" s="8">
        <f t="shared" si="60"/>
        <v>-2.4287238679231056E-2</v>
      </c>
      <c r="D675" s="8">
        <f t="shared" si="65"/>
        <v>3.7005646082878053E-4</v>
      </c>
      <c r="E675" s="8">
        <f t="shared" si="61"/>
        <v>6.3078550641430713</v>
      </c>
      <c r="F675" s="1">
        <v>672</v>
      </c>
      <c r="H675" s="8">
        <f t="shared" si="62"/>
        <v>1.9236851635046224</v>
      </c>
      <c r="J675" s="8">
        <f t="shared" si="63"/>
        <v>5.8986996266193706E-4</v>
      </c>
      <c r="K675" s="8">
        <f t="shared" si="64"/>
        <v>1.5939999029901031</v>
      </c>
    </row>
    <row r="676" spans="1:11" ht="16" customHeight="1" x14ac:dyDescent="0.35">
      <c r="A676" s="6">
        <v>39527</v>
      </c>
      <c r="B676" s="17">
        <v>1329.51</v>
      </c>
      <c r="C676" s="8">
        <f t="shared" si="60"/>
        <v>2.3944486375748922E-2</v>
      </c>
      <c r="D676" s="8">
        <f t="shared" si="65"/>
        <v>3.879093709515372E-4</v>
      </c>
      <c r="E676" s="8">
        <f t="shared" si="61"/>
        <v>6.3767172290248766</v>
      </c>
      <c r="F676" s="1">
        <v>673</v>
      </c>
      <c r="H676" s="8">
        <f t="shared" si="62"/>
        <v>1.9695414972818859</v>
      </c>
      <c r="J676" s="8">
        <f t="shared" si="63"/>
        <v>5.7333842779842576E-4</v>
      </c>
      <c r="K676" s="8">
        <f t="shared" si="64"/>
        <v>1.4780215966219976</v>
      </c>
    </row>
    <row r="677" spans="1:11" ht="16" customHeight="1" x14ac:dyDescent="0.35">
      <c r="A677" s="6">
        <v>39531</v>
      </c>
      <c r="B677" s="17">
        <v>1349.88</v>
      </c>
      <c r="C677" s="8">
        <f t="shared" si="60"/>
        <v>1.5321434212604733E-2</v>
      </c>
      <c r="D677" s="8">
        <f t="shared" si="65"/>
        <v>4.0276172948123384E-4</v>
      </c>
      <c r="E677" s="8">
        <f t="shared" si="61"/>
        <v>7.2343236750496249</v>
      </c>
      <c r="F677" s="1">
        <v>674</v>
      </c>
      <c r="H677" s="8">
        <f t="shared" si="62"/>
        <v>2.0068924472458254</v>
      </c>
      <c r="J677" s="8">
        <f t="shared" si="63"/>
        <v>2.3474634633117479E-4</v>
      </c>
      <c r="K677" s="8">
        <f t="shared" si="64"/>
        <v>0.58284173780248028</v>
      </c>
    </row>
    <row r="678" spans="1:11" ht="16" customHeight="1" x14ac:dyDescent="0.35">
      <c r="A678" s="6">
        <v>39532</v>
      </c>
      <c r="B678" s="17">
        <v>1352.99</v>
      </c>
      <c r="C678" s="8">
        <f t="shared" si="60"/>
        <v>2.3039084955699023E-3</v>
      </c>
      <c r="D678" s="8">
        <f t="shared" si="65"/>
        <v>3.8769342606436401E-4</v>
      </c>
      <c r="E678" s="8">
        <f t="shared" si="61"/>
        <v>7.8416044538864131</v>
      </c>
      <c r="F678" s="1">
        <v>675</v>
      </c>
      <c r="H678" s="8">
        <f t="shared" si="62"/>
        <v>1.9689932099028782</v>
      </c>
      <c r="J678" s="8">
        <f t="shared" si="63"/>
        <v>5.3079943559591706E-6</v>
      </c>
      <c r="K678" s="8">
        <f t="shared" si="64"/>
        <v>1.3691215788317104E-2</v>
      </c>
    </row>
    <row r="679" spans="1:11" ht="16" customHeight="1" x14ac:dyDescent="0.35">
      <c r="A679" s="6">
        <v>39533</v>
      </c>
      <c r="B679" s="17">
        <v>1341.13</v>
      </c>
      <c r="C679" s="8">
        <f t="shared" si="60"/>
        <v>-8.765770626538185E-3</v>
      </c>
      <c r="D679" s="8">
        <f t="shared" si="65"/>
        <v>3.5460943475624314E-4</v>
      </c>
      <c r="E679" s="8">
        <f t="shared" si="61"/>
        <v>7.7278080240742577</v>
      </c>
      <c r="F679" s="1">
        <v>676</v>
      </c>
      <c r="H679" s="8">
        <f t="shared" si="62"/>
        <v>1.883107630371252</v>
      </c>
      <c r="J679" s="8">
        <f t="shared" si="63"/>
        <v>7.6838734677079642E-5</v>
      </c>
      <c r="K679" s="8">
        <f t="shared" si="64"/>
        <v>0.21668553384626732</v>
      </c>
    </row>
    <row r="680" spans="1:11" ht="16" customHeight="1" x14ac:dyDescent="0.35">
      <c r="A680" s="6">
        <v>39534</v>
      </c>
      <c r="B680" s="17">
        <v>1325.76</v>
      </c>
      <c r="C680" s="8">
        <f t="shared" si="60"/>
        <v>-1.1460484815044117E-2</v>
      </c>
      <c r="D680" s="8">
        <f t="shared" si="65"/>
        <v>3.3053847705047373E-4</v>
      </c>
      <c r="E680" s="8">
        <f t="shared" si="61"/>
        <v>7.6174276573030761</v>
      </c>
      <c r="F680" s="1">
        <v>677</v>
      </c>
      <c r="H680" s="8">
        <f t="shared" si="62"/>
        <v>1.8180717176461267</v>
      </c>
      <c r="J680" s="8">
        <f t="shared" si="63"/>
        <v>1.3134271219585679E-4</v>
      </c>
      <c r="K680" s="8">
        <f t="shared" si="64"/>
        <v>0.39735982741821779</v>
      </c>
    </row>
    <row r="681" spans="1:11" ht="16" customHeight="1" x14ac:dyDescent="0.35">
      <c r="A681" s="6">
        <v>39535</v>
      </c>
      <c r="B681" s="17">
        <v>1315.22</v>
      </c>
      <c r="C681" s="8">
        <f t="shared" si="60"/>
        <v>-7.9501568911416569E-3</v>
      </c>
      <c r="D681" s="8">
        <f t="shared" si="65"/>
        <v>3.132328503562188E-4</v>
      </c>
      <c r="E681" s="8">
        <f t="shared" si="61"/>
        <v>7.8667809355104366</v>
      </c>
      <c r="F681" s="1">
        <v>678</v>
      </c>
      <c r="H681" s="8">
        <f t="shared" si="62"/>
        <v>1.7698385529652663</v>
      </c>
      <c r="J681" s="8">
        <f t="shared" si="63"/>
        <v>6.3204994593767181E-5</v>
      </c>
      <c r="K681" s="8">
        <f t="shared" si="64"/>
        <v>0.20178277764253769</v>
      </c>
    </row>
    <row r="682" spans="1:11" ht="16" customHeight="1" x14ac:dyDescent="0.35">
      <c r="A682" s="6">
        <v>39538</v>
      </c>
      <c r="B682" s="17">
        <v>1322.7</v>
      </c>
      <c r="C682" s="8">
        <f t="shared" si="60"/>
        <v>5.6872614467541691E-3</v>
      </c>
      <c r="D682" s="8">
        <f t="shared" si="65"/>
        <v>2.9173040659570467E-4</v>
      </c>
      <c r="E682" s="8">
        <f t="shared" si="61"/>
        <v>8.0288077304121792</v>
      </c>
      <c r="F682" s="1">
        <v>679</v>
      </c>
      <c r="H682" s="8">
        <f t="shared" si="62"/>
        <v>1.7080117288698713</v>
      </c>
      <c r="J682" s="8">
        <f t="shared" si="63"/>
        <v>3.2344942763736328E-5</v>
      </c>
      <c r="K682" s="8">
        <f t="shared" si="64"/>
        <v>0.11087271683874095</v>
      </c>
    </row>
    <row r="683" spans="1:11" ht="16" customHeight="1" x14ac:dyDescent="0.35">
      <c r="A683" s="6">
        <v>39539</v>
      </c>
      <c r="B683" s="17">
        <v>1370.18</v>
      </c>
      <c r="C683" s="8">
        <f t="shared" si="60"/>
        <v>3.5896272775383695E-2</v>
      </c>
      <c r="D683" s="8">
        <f t="shared" si="65"/>
        <v>2.6955557090177344E-4</v>
      </c>
      <c r="E683" s="8">
        <f t="shared" si="61"/>
        <v>3.4384882838961577</v>
      </c>
      <c r="F683" s="1">
        <v>680</v>
      </c>
      <c r="H683" s="8">
        <f t="shared" si="62"/>
        <v>1.6418147608721683</v>
      </c>
      <c r="J683" s="8">
        <f t="shared" si="63"/>
        <v>1.2885423991647526E-3</v>
      </c>
      <c r="K683" s="8">
        <f t="shared" si="64"/>
        <v>4.780247704968783</v>
      </c>
    </row>
    <row r="684" spans="1:11" ht="16" customHeight="1" x14ac:dyDescent="0.35">
      <c r="A684" s="6">
        <v>39540</v>
      </c>
      <c r="B684" s="17">
        <v>1367.53</v>
      </c>
      <c r="C684" s="8">
        <f t="shared" si="60"/>
        <v>-1.9340524602607619E-3</v>
      </c>
      <c r="D684" s="8">
        <f t="shared" si="65"/>
        <v>3.5542814843994293E-4</v>
      </c>
      <c r="E684" s="8">
        <f t="shared" si="61"/>
        <v>7.9316633501572511</v>
      </c>
      <c r="F684" s="1">
        <v>681</v>
      </c>
      <c r="H684" s="8">
        <f t="shared" si="62"/>
        <v>1.8852802137611875</v>
      </c>
      <c r="J684" s="8">
        <f t="shared" si="63"/>
        <v>3.7405589190407063E-6</v>
      </c>
      <c r="K684" s="8">
        <f t="shared" si="64"/>
        <v>1.0524093084520436E-2</v>
      </c>
    </row>
    <row r="685" spans="1:11" ht="16" customHeight="1" x14ac:dyDescent="0.35">
      <c r="A685" s="6">
        <v>39541</v>
      </c>
      <c r="B685" s="17">
        <v>1369.31</v>
      </c>
      <c r="C685" s="8">
        <f t="shared" si="60"/>
        <v>1.3016167835440339E-3</v>
      </c>
      <c r="D685" s="8">
        <f t="shared" si="65"/>
        <v>3.2511230585180408E-4</v>
      </c>
      <c r="E685" s="8">
        <f t="shared" si="61"/>
        <v>8.0261287372906072</v>
      </c>
      <c r="F685" s="1">
        <v>682</v>
      </c>
      <c r="H685" s="8">
        <f t="shared" si="62"/>
        <v>1.8030870912182917</v>
      </c>
      <c r="J685" s="8">
        <f t="shared" si="63"/>
        <v>1.6942062512035165E-6</v>
      </c>
      <c r="K685" s="8">
        <f t="shared" si="64"/>
        <v>5.211141567725789E-3</v>
      </c>
    </row>
    <row r="686" spans="1:11" ht="16" customHeight="1" x14ac:dyDescent="0.35">
      <c r="A686" s="6">
        <v>39542</v>
      </c>
      <c r="B686" s="17">
        <v>1370.4</v>
      </c>
      <c r="C686" s="8">
        <f t="shared" si="60"/>
        <v>7.9602135382064363E-4</v>
      </c>
      <c r="D686" s="8">
        <f t="shared" si="65"/>
        <v>2.973489356068084E-4</v>
      </c>
      <c r="E686" s="8">
        <f t="shared" si="61"/>
        <v>8.11847324338604</v>
      </c>
      <c r="F686" s="1">
        <v>683</v>
      </c>
      <c r="H686" s="8">
        <f t="shared" si="62"/>
        <v>1.7243808616625518</v>
      </c>
      <c r="J686" s="8">
        <f t="shared" si="63"/>
        <v>6.3364999573845036E-7</v>
      </c>
      <c r="K686" s="8">
        <f t="shared" si="64"/>
        <v>2.1309980291180221E-3</v>
      </c>
    </row>
    <row r="687" spans="1:11" ht="16" customHeight="1" x14ac:dyDescent="0.35">
      <c r="A687" s="6">
        <v>39545</v>
      </c>
      <c r="B687" s="17">
        <v>1372.54</v>
      </c>
      <c r="C687" s="8">
        <f t="shared" si="60"/>
        <v>1.5615878575597436E-3</v>
      </c>
      <c r="D687" s="8">
        <f t="shared" si="65"/>
        <v>2.7199180935861872E-4</v>
      </c>
      <c r="E687" s="8">
        <f t="shared" si="61"/>
        <v>8.2007730530440401</v>
      </c>
      <c r="F687" s="1">
        <v>684</v>
      </c>
      <c r="H687" s="8">
        <f t="shared" si="62"/>
        <v>1.6492174185310398</v>
      </c>
      <c r="J687" s="8">
        <f t="shared" si="63"/>
        <v>2.4385566368780302E-6</v>
      </c>
      <c r="K687" s="8">
        <f t="shared" si="64"/>
        <v>8.9655517297685082E-3</v>
      </c>
    </row>
    <row r="688" spans="1:11" ht="16" customHeight="1" x14ac:dyDescent="0.35">
      <c r="A688" s="6">
        <v>39546</v>
      </c>
      <c r="B688" s="17">
        <v>1365.54</v>
      </c>
      <c r="C688" s="8">
        <f t="shared" si="60"/>
        <v>-5.1000335145059529E-3</v>
      </c>
      <c r="D688" s="8">
        <f t="shared" si="65"/>
        <v>2.4906653407801873E-4</v>
      </c>
      <c r="E688" s="8">
        <f t="shared" si="61"/>
        <v>8.193359192425973</v>
      </c>
      <c r="F688" s="1">
        <v>685</v>
      </c>
      <c r="H688" s="8">
        <f t="shared" si="62"/>
        <v>1.5781841910183323</v>
      </c>
      <c r="J688" s="8">
        <f t="shared" si="63"/>
        <v>2.6010341849083942E-5</v>
      </c>
      <c r="K688" s="8">
        <f t="shared" si="64"/>
        <v>0.1044312996339217</v>
      </c>
    </row>
    <row r="689" spans="1:11" ht="16" customHeight="1" x14ac:dyDescent="0.35">
      <c r="A689" s="6">
        <v>39547</v>
      </c>
      <c r="B689" s="17">
        <v>1354.49</v>
      </c>
      <c r="C689" s="8">
        <f t="shared" si="60"/>
        <v>-8.0920368498908525E-3</v>
      </c>
      <c r="D689" s="8">
        <f t="shared" si="65"/>
        <v>2.3019215992752331E-4</v>
      </c>
      <c r="E689" s="8">
        <f t="shared" si="61"/>
        <v>8.0921335196199848</v>
      </c>
      <c r="F689" s="1">
        <v>686</v>
      </c>
      <c r="H689" s="8">
        <f t="shared" si="62"/>
        <v>1.5172084890598367</v>
      </c>
      <c r="J689" s="8">
        <f t="shared" si="63"/>
        <v>6.5481060379991472E-5</v>
      </c>
      <c r="K689" s="8">
        <f t="shared" si="64"/>
        <v>0.28446260029276577</v>
      </c>
    </row>
    <row r="690" spans="1:11" ht="16" customHeight="1" x14ac:dyDescent="0.35">
      <c r="A690" s="6">
        <v>39548</v>
      </c>
      <c r="B690" s="17">
        <v>1360.55</v>
      </c>
      <c r="C690" s="8">
        <f t="shared" si="60"/>
        <v>4.4740086674688959E-3</v>
      </c>
      <c r="D690" s="8">
        <f t="shared" si="65"/>
        <v>2.1634679383158352E-4</v>
      </c>
      <c r="E690" s="8">
        <f t="shared" si="61"/>
        <v>8.3461063013498844</v>
      </c>
      <c r="F690" s="1">
        <v>687</v>
      </c>
      <c r="H690" s="8">
        <f t="shared" si="62"/>
        <v>1.4708731890669009</v>
      </c>
      <c r="J690" s="8">
        <f t="shared" si="63"/>
        <v>2.0016753556586806E-5</v>
      </c>
      <c r="K690" s="8">
        <f t="shared" si="64"/>
        <v>9.252160941275131E-2</v>
      </c>
    </row>
    <row r="691" spans="1:11" ht="16" customHeight="1" x14ac:dyDescent="0.35">
      <c r="A691" s="6">
        <v>39549</v>
      </c>
      <c r="B691" s="17">
        <v>1332.83</v>
      </c>
      <c r="C691" s="8">
        <f t="shared" si="60"/>
        <v>-2.0374113410018029E-2</v>
      </c>
      <c r="D691" s="8">
        <f t="shared" si="65"/>
        <v>1.9990774586196896E-4</v>
      </c>
      <c r="E691" s="8">
        <f t="shared" si="61"/>
        <v>6.441174262799346</v>
      </c>
      <c r="F691" s="1">
        <v>688</v>
      </c>
      <c r="H691" s="8">
        <f t="shared" si="62"/>
        <v>1.413887357118554</v>
      </c>
      <c r="J691" s="8">
        <f t="shared" si="63"/>
        <v>4.1510449724427648E-4</v>
      </c>
      <c r="K691" s="8">
        <f t="shared" si="64"/>
        <v>2.0764803057250978</v>
      </c>
    </row>
    <row r="692" spans="1:11" ht="16" customHeight="1" x14ac:dyDescent="0.35">
      <c r="A692" s="6">
        <v>39552</v>
      </c>
      <c r="B692" s="17">
        <v>1328.32</v>
      </c>
      <c r="C692" s="8">
        <f t="shared" si="60"/>
        <v>-3.3837773759594183E-3</v>
      </c>
      <c r="D692" s="8">
        <f t="shared" si="65"/>
        <v>2.1830162055613104E-4</v>
      </c>
      <c r="E692" s="8">
        <f t="shared" si="61"/>
        <v>8.377182736544043</v>
      </c>
      <c r="F692" s="1">
        <v>689</v>
      </c>
      <c r="H692" s="8">
        <f t="shared" si="62"/>
        <v>1.47750336905244</v>
      </c>
      <c r="J692" s="8">
        <f t="shared" si="63"/>
        <v>1.1449949330054807E-5</v>
      </c>
      <c r="K692" s="8">
        <f t="shared" si="64"/>
        <v>5.2450134364031099E-2</v>
      </c>
    </row>
    <row r="693" spans="1:11" ht="16" customHeight="1" x14ac:dyDescent="0.35">
      <c r="A693" s="6">
        <v>39553</v>
      </c>
      <c r="B693" s="17">
        <v>1334.43</v>
      </c>
      <c r="C693" s="8">
        <f t="shared" si="60"/>
        <v>4.5997952300651408E-3</v>
      </c>
      <c r="D693" s="8">
        <f t="shared" si="65"/>
        <v>2.0096359461577699E-4</v>
      </c>
      <c r="E693" s="8">
        <f t="shared" si="61"/>
        <v>8.4071034590741469</v>
      </c>
      <c r="F693" s="1">
        <v>690</v>
      </c>
      <c r="H693" s="8">
        <f t="shared" si="62"/>
        <v>1.4176162901708522</v>
      </c>
      <c r="J693" s="8">
        <f t="shared" si="63"/>
        <v>2.1158116158530023E-5</v>
      </c>
      <c r="K693" s="8">
        <f t="shared" si="64"/>
        <v>0.10528332855004062</v>
      </c>
    </row>
    <row r="694" spans="1:11" ht="16" customHeight="1" x14ac:dyDescent="0.35">
      <c r="A694" s="6">
        <v>39554</v>
      </c>
      <c r="B694" s="17">
        <v>1364.71</v>
      </c>
      <c r="C694" s="8">
        <f t="shared" si="60"/>
        <v>2.2691336375830859E-2</v>
      </c>
      <c r="D694" s="8">
        <f t="shared" si="65"/>
        <v>1.8600377452904885E-4</v>
      </c>
      <c r="E694" s="8">
        <f t="shared" si="61"/>
        <v>5.8215376888840638</v>
      </c>
      <c r="F694" s="1">
        <v>691</v>
      </c>
      <c r="H694" s="8">
        <f t="shared" si="62"/>
        <v>1.3638320077232711</v>
      </c>
      <c r="J694" s="8">
        <f t="shared" si="63"/>
        <v>5.1489674652110474E-4</v>
      </c>
      <c r="K694" s="8">
        <f t="shared" si="64"/>
        <v>2.7682059024059833</v>
      </c>
    </row>
    <row r="695" spans="1:11" ht="16" customHeight="1" x14ac:dyDescent="0.35">
      <c r="A695" s="6">
        <v>39555</v>
      </c>
      <c r="B695" s="17">
        <v>1365.56</v>
      </c>
      <c r="C695" s="8">
        <f t="shared" si="60"/>
        <v>6.2284294831862379E-4</v>
      </c>
      <c r="D695" s="8">
        <f t="shared" si="65"/>
        <v>2.1407246741722745E-4</v>
      </c>
      <c r="E695" s="8">
        <f t="shared" si="61"/>
        <v>8.4473838085224866</v>
      </c>
      <c r="F695" s="1">
        <v>692</v>
      </c>
      <c r="H695" s="8">
        <f t="shared" si="62"/>
        <v>1.4631215514003866</v>
      </c>
      <c r="J695" s="8">
        <f t="shared" si="63"/>
        <v>3.8793333827023585E-7</v>
      </c>
      <c r="K695" s="8">
        <f t="shared" si="64"/>
        <v>1.8121589522960624E-3</v>
      </c>
    </row>
    <row r="696" spans="1:11" ht="16" customHeight="1" x14ac:dyDescent="0.35">
      <c r="A696" s="6">
        <v>39556</v>
      </c>
      <c r="B696" s="17">
        <v>1390.33</v>
      </c>
      <c r="C696" s="8">
        <f t="shared" si="60"/>
        <v>1.8139078473300319E-2</v>
      </c>
      <c r="D696" s="8">
        <f t="shared" si="65"/>
        <v>1.9618071345219997E-4</v>
      </c>
      <c r="E696" s="8">
        <f t="shared" si="61"/>
        <v>6.8593157306904402</v>
      </c>
      <c r="F696" s="1">
        <v>693</v>
      </c>
      <c r="H696" s="8">
        <f t="shared" si="62"/>
        <v>1.4006452564878802</v>
      </c>
      <c r="J696" s="8">
        <f t="shared" si="63"/>
        <v>3.2902616786054703E-4</v>
      </c>
      <c r="K696" s="8">
        <f t="shared" si="64"/>
        <v>1.6771585854218807</v>
      </c>
    </row>
    <row r="697" spans="1:11" ht="16" customHeight="1" x14ac:dyDescent="0.35">
      <c r="A697" s="6">
        <v>39559</v>
      </c>
      <c r="B697" s="17">
        <v>1388.17</v>
      </c>
      <c r="C697" s="8">
        <f t="shared" si="60"/>
        <v>-1.5535879970941106E-3</v>
      </c>
      <c r="D697" s="8">
        <f t="shared" si="65"/>
        <v>2.0764249721196685E-4</v>
      </c>
      <c r="E697" s="8">
        <f t="shared" si="61"/>
        <v>8.4680687239168133</v>
      </c>
      <c r="F697" s="1">
        <v>694</v>
      </c>
      <c r="H697" s="8">
        <f t="shared" si="62"/>
        <v>1.4409805592441796</v>
      </c>
      <c r="J697" s="8">
        <f t="shared" si="63"/>
        <v>2.4136356647148901E-6</v>
      </c>
      <c r="K697" s="8">
        <f t="shared" si="64"/>
        <v>1.1623996518646124E-2</v>
      </c>
    </row>
    <row r="698" spans="1:11" ht="16" customHeight="1" x14ac:dyDescent="0.35">
      <c r="A698" s="6">
        <v>39560</v>
      </c>
      <c r="B698" s="17">
        <v>1375.94</v>
      </c>
      <c r="C698" s="8">
        <f t="shared" si="60"/>
        <v>-8.8101601388879004E-3</v>
      </c>
      <c r="D698" s="8">
        <f t="shared" si="65"/>
        <v>1.9049978295504716E-4</v>
      </c>
      <c r="E698" s="8">
        <f t="shared" si="61"/>
        <v>8.1584106307860011</v>
      </c>
      <c r="F698" s="1">
        <v>695</v>
      </c>
      <c r="H698" s="8">
        <f t="shared" si="62"/>
        <v>1.380216587913097</v>
      </c>
      <c r="J698" s="8">
        <f t="shared" si="63"/>
        <v>7.7618921672849262E-5</v>
      </c>
      <c r="K698" s="8">
        <f t="shared" si="64"/>
        <v>0.40744887195575047</v>
      </c>
    </row>
    <row r="699" spans="1:11" ht="16" customHeight="1" x14ac:dyDescent="0.35">
      <c r="A699" s="6">
        <v>39561</v>
      </c>
      <c r="B699" s="17">
        <v>1379.93</v>
      </c>
      <c r="C699" s="8">
        <f t="shared" si="60"/>
        <v>2.8998357486518371E-3</v>
      </c>
      <c r="D699" s="8">
        <f t="shared" si="65"/>
        <v>1.8124728745386669E-4</v>
      </c>
      <c r="E699" s="8">
        <f t="shared" si="61"/>
        <v>8.5692527916639989</v>
      </c>
      <c r="F699" s="1">
        <v>696</v>
      </c>
      <c r="H699" s="8">
        <f t="shared" si="62"/>
        <v>1.3462811276025028</v>
      </c>
      <c r="J699" s="8">
        <f t="shared" si="63"/>
        <v>8.4090473691591597E-6</v>
      </c>
      <c r="K699" s="8">
        <f t="shared" si="64"/>
        <v>4.6395438449248705E-2</v>
      </c>
    </row>
    <row r="700" spans="1:11" ht="16" customHeight="1" x14ac:dyDescent="0.35">
      <c r="A700" s="6">
        <v>39562</v>
      </c>
      <c r="B700" s="17">
        <v>1388.82</v>
      </c>
      <c r="C700" s="8">
        <f t="shared" si="60"/>
        <v>6.4423557716694847E-3</v>
      </c>
      <c r="D700" s="8">
        <f t="shared" si="65"/>
        <v>1.6698352427776313E-4</v>
      </c>
      <c r="E700" s="8">
        <f t="shared" si="61"/>
        <v>8.4490642520532226</v>
      </c>
      <c r="F700" s="1">
        <v>697</v>
      </c>
      <c r="H700" s="8">
        <f t="shared" si="62"/>
        <v>1.292221050276473</v>
      </c>
      <c r="J700" s="8">
        <f t="shared" si="63"/>
        <v>4.1503947888763119E-5</v>
      </c>
      <c r="K700" s="8">
        <f t="shared" si="64"/>
        <v>0.24855115538060374</v>
      </c>
    </row>
    <row r="701" spans="1:11" ht="16" customHeight="1" x14ac:dyDescent="0.35">
      <c r="A701" s="6">
        <v>39563</v>
      </c>
      <c r="B701" s="17">
        <v>1397.84</v>
      </c>
      <c r="C701" s="8">
        <f t="shared" si="60"/>
        <v>6.4947221382180426E-3</v>
      </c>
      <c r="D701" s="8">
        <f t="shared" si="65"/>
        <v>1.5679602335119262E-4</v>
      </c>
      <c r="E701" s="8">
        <f t="shared" si="61"/>
        <v>8.4915438584964527</v>
      </c>
      <c r="F701" s="1">
        <v>698</v>
      </c>
      <c r="H701" s="8">
        <f t="shared" si="62"/>
        <v>1.2521821886258908</v>
      </c>
      <c r="J701" s="8">
        <f t="shared" si="63"/>
        <v>4.2181415652659543E-5</v>
      </c>
      <c r="K701" s="8">
        <f t="shared" si="64"/>
        <v>0.26902095315377589</v>
      </c>
    </row>
    <row r="702" spans="1:11" ht="16" customHeight="1" x14ac:dyDescent="0.35">
      <c r="A702" s="6">
        <v>39566</v>
      </c>
      <c r="B702" s="17">
        <v>1396.37</v>
      </c>
      <c r="C702" s="8">
        <f t="shared" si="60"/>
        <v>-1.051622503290811E-3</v>
      </c>
      <c r="D702" s="8">
        <f t="shared" si="65"/>
        <v>1.4758152018533262E-4</v>
      </c>
      <c r="E702" s="8">
        <f t="shared" si="61"/>
        <v>8.813636302997951</v>
      </c>
      <c r="F702" s="1">
        <v>699</v>
      </c>
      <c r="H702" s="8">
        <f t="shared" si="62"/>
        <v>1.2148313470821066</v>
      </c>
      <c r="J702" s="8">
        <f t="shared" si="63"/>
        <v>1.1059098894276318E-6</v>
      </c>
      <c r="K702" s="8">
        <f t="shared" si="64"/>
        <v>7.4935526347664136E-3</v>
      </c>
    </row>
    <row r="703" spans="1:11" ht="16" customHeight="1" x14ac:dyDescent="0.35">
      <c r="A703" s="6">
        <v>39567</v>
      </c>
      <c r="B703" s="17">
        <v>1390.94</v>
      </c>
      <c r="C703" s="8">
        <f t="shared" si="60"/>
        <v>-3.8886541532687159E-3</v>
      </c>
      <c r="D703" s="8">
        <f t="shared" si="65"/>
        <v>1.3572756783499553E-4</v>
      </c>
      <c r="E703" s="8">
        <f t="shared" si="61"/>
        <v>8.7934492174969279</v>
      </c>
      <c r="F703" s="1">
        <v>700</v>
      </c>
      <c r="H703" s="8">
        <f t="shared" si="62"/>
        <v>1.1650217501617535</v>
      </c>
      <c r="J703" s="8">
        <f t="shared" si="63"/>
        <v>1.5121631123734033E-5</v>
      </c>
      <c r="K703" s="8">
        <f t="shared" si="64"/>
        <v>0.11141164145899565</v>
      </c>
    </row>
    <row r="704" spans="1:11" ht="16" customHeight="1" x14ac:dyDescent="0.35">
      <c r="A704" s="6">
        <v>39568</v>
      </c>
      <c r="B704" s="17">
        <v>1385.59</v>
      </c>
      <c r="C704" s="8">
        <f t="shared" si="60"/>
        <v>-3.8463197549859348E-3</v>
      </c>
      <c r="D704" s="8">
        <f t="shared" si="65"/>
        <v>1.2612249565413148E-4</v>
      </c>
      <c r="E704" s="8">
        <f t="shared" si="61"/>
        <v>8.8609568807036165</v>
      </c>
      <c r="F704" s="1">
        <v>701</v>
      </c>
      <c r="H704" s="8">
        <f t="shared" si="62"/>
        <v>1.1230427224915867</v>
      </c>
      <c r="J704" s="8">
        <f t="shared" si="63"/>
        <v>1.4794175657595062E-5</v>
      </c>
      <c r="K704" s="8">
        <f t="shared" si="64"/>
        <v>0.11730005484640471</v>
      </c>
    </row>
    <row r="705" spans="1:11" ht="16" customHeight="1" x14ac:dyDescent="0.35">
      <c r="A705" s="6">
        <v>39569</v>
      </c>
      <c r="B705" s="17">
        <v>1409.34</v>
      </c>
      <c r="C705" s="8">
        <f t="shared" si="60"/>
        <v>1.7140712620616488E-2</v>
      </c>
      <c r="D705" s="8">
        <f t="shared" si="65"/>
        <v>1.1735322367361275E-4</v>
      </c>
      <c r="E705" s="8">
        <f t="shared" si="61"/>
        <v>6.5467349614116825</v>
      </c>
      <c r="F705" s="1">
        <v>702</v>
      </c>
      <c r="H705" s="8">
        <f t="shared" si="62"/>
        <v>1.0832969291639885</v>
      </c>
      <c r="J705" s="8">
        <f t="shared" si="63"/>
        <v>2.9380402914256135E-4</v>
      </c>
      <c r="K705" s="8">
        <f t="shared" si="64"/>
        <v>2.5035872040439235</v>
      </c>
    </row>
    <row r="706" spans="1:11" ht="16" customHeight="1" x14ac:dyDescent="0.35">
      <c r="A706" s="6">
        <v>39570</v>
      </c>
      <c r="B706" s="17">
        <v>1413.9</v>
      </c>
      <c r="C706" s="8">
        <f t="shared" si="60"/>
        <v>3.2355570692665881E-3</v>
      </c>
      <c r="D706" s="8">
        <f t="shared" si="65"/>
        <v>1.3292756826501132E-4</v>
      </c>
      <c r="E706" s="8">
        <f t="shared" si="61"/>
        <v>8.8469502830562998</v>
      </c>
      <c r="F706" s="1">
        <v>703</v>
      </c>
      <c r="H706" s="8">
        <f t="shared" si="62"/>
        <v>1.1529421853025039</v>
      </c>
      <c r="J706" s="8">
        <f t="shared" si="63"/>
        <v>1.0468829548480992E-5</v>
      </c>
      <c r="K706" s="8">
        <f t="shared" si="64"/>
        <v>7.875589454559033E-2</v>
      </c>
    </row>
    <row r="707" spans="1:11" ht="16" customHeight="1" x14ac:dyDescent="0.35">
      <c r="A707" s="6">
        <v>39573</v>
      </c>
      <c r="B707" s="17">
        <v>1407.49</v>
      </c>
      <c r="C707" s="8">
        <f t="shared" si="60"/>
        <v>-4.5335596576844767E-3</v>
      </c>
      <c r="D707" s="8">
        <f t="shared" si="65"/>
        <v>1.2318139025397588E-4</v>
      </c>
      <c r="E707" s="8">
        <f t="shared" si="61"/>
        <v>8.8349997446341906</v>
      </c>
      <c r="F707" s="1">
        <v>704</v>
      </c>
      <c r="H707" s="8">
        <f t="shared" si="62"/>
        <v>1.1098711197881306</v>
      </c>
      <c r="J707" s="8">
        <f t="shared" si="63"/>
        <v>2.055316316978419E-5</v>
      </c>
      <c r="K707" s="8">
        <f t="shared" si="64"/>
        <v>0.16685282677365143</v>
      </c>
    </row>
    <row r="708" spans="1:11" ht="16" customHeight="1" x14ac:dyDescent="0.35">
      <c r="A708" s="6">
        <v>39574</v>
      </c>
      <c r="B708" s="17">
        <v>1418.26</v>
      </c>
      <c r="C708" s="8">
        <f t="shared" ref="C708:C771" si="66">(B708-B707)/B707</f>
        <v>7.6519193742051322E-3</v>
      </c>
      <c r="D708" s="8">
        <f t="shared" si="65"/>
        <v>1.1516270861171899E-4</v>
      </c>
      <c r="E708" s="8">
        <f t="shared" si="61"/>
        <v>8.5607372277105895</v>
      </c>
      <c r="F708" s="1">
        <v>705</v>
      </c>
      <c r="H708" s="8">
        <f t="shared" si="62"/>
        <v>1.0731388941405442</v>
      </c>
      <c r="J708" s="8">
        <f t="shared" si="63"/>
        <v>5.8551870109335862E-5</v>
      </c>
      <c r="K708" s="8">
        <f t="shared" si="64"/>
        <v>0.50842734436499359</v>
      </c>
    </row>
    <row r="709" spans="1:11" ht="16" customHeight="1" x14ac:dyDescent="0.35">
      <c r="A709" s="6">
        <v>39575</v>
      </c>
      <c r="B709" s="17">
        <v>1392.57</v>
      </c>
      <c r="C709" s="8">
        <f t="shared" si="66"/>
        <v>-1.8113745011492995E-2</v>
      </c>
      <c r="D709" s="8">
        <f t="shared" si="65"/>
        <v>1.1107289127904876E-4</v>
      </c>
      <c r="E709" s="8">
        <f t="shared" ref="E709:E772" si="67">-LN(D709)-C709*C709/D709</f>
        <v>6.1513379612922456</v>
      </c>
      <c r="F709" s="1">
        <v>706</v>
      </c>
      <c r="H709" s="8">
        <f t="shared" ref="H709:H739" si="68">SQRT(D709)*100</f>
        <v>1.0539112452149315</v>
      </c>
      <c r="J709" s="8">
        <f t="shared" ref="J709:J772" si="69">C709*C709</f>
        <v>3.2810775834138736E-4</v>
      </c>
      <c r="K709" s="8">
        <f t="shared" ref="K709:K772" si="70">J709/D709</f>
        <v>2.9539859326888434</v>
      </c>
    </row>
    <row r="710" spans="1:11" ht="16" customHeight="1" x14ac:dyDescent="0.35">
      <c r="A710" s="6">
        <v>39576</v>
      </c>
      <c r="B710" s="17">
        <v>1397.68</v>
      </c>
      <c r="C710" s="8">
        <f t="shared" si="66"/>
        <v>3.6694744249841141E-3</v>
      </c>
      <c r="D710" s="8">
        <f t="shared" si="65"/>
        <v>1.3010788457075827E-4</v>
      </c>
      <c r="E710" s="8">
        <f t="shared" si="67"/>
        <v>8.8436552054783046</v>
      </c>
      <c r="F710" s="1">
        <v>707</v>
      </c>
      <c r="H710" s="8">
        <f t="shared" si="68"/>
        <v>1.140648432124282</v>
      </c>
      <c r="J710" s="8">
        <f t="shared" si="69"/>
        <v>1.3465042555612496E-5</v>
      </c>
      <c r="K710" s="8">
        <f t="shared" si="70"/>
        <v>0.10349136487796499</v>
      </c>
    </row>
    <row r="711" spans="1:11" ht="16" customHeight="1" x14ac:dyDescent="0.35">
      <c r="A711" s="6">
        <v>39577</v>
      </c>
      <c r="B711" s="17">
        <v>1388.28</v>
      </c>
      <c r="C711" s="8">
        <f t="shared" si="66"/>
        <v>-6.7254307137542858E-3</v>
      </c>
      <c r="D711" s="8">
        <f t="shared" ref="D711:D774" si="71">C$1283+C$1284*D710+C$1285*C710*C710</f>
        <v>1.2086813549492991E-4</v>
      </c>
      <c r="E711" s="8">
        <f t="shared" si="67"/>
        <v>8.6465891994022748</v>
      </c>
      <c r="F711" s="1">
        <v>708</v>
      </c>
      <c r="H711" s="8">
        <f t="shared" si="68"/>
        <v>1.0994004524964045</v>
      </c>
      <c r="J711" s="8">
        <f t="shared" si="69"/>
        <v>4.5231418285509481E-5</v>
      </c>
      <c r="K711" s="8">
        <f t="shared" si="70"/>
        <v>0.37422119651549368</v>
      </c>
    </row>
    <row r="712" spans="1:11" ht="16" customHeight="1" x14ac:dyDescent="0.35">
      <c r="A712" s="6">
        <v>39580</v>
      </c>
      <c r="B712" s="17">
        <v>1403.58</v>
      </c>
      <c r="C712" s="8">
        <f t="shared" si="66"/>
        <v>1.1020831532543835E-2</v>
      </c>
      <c r="D712" s="8">
        <f t="shared" si="71"/>
        <v>1.1514085598445665E-4</v>
      </c>
      <c r="E712" s="8">
        <f t="shared" si="67"/>
        <v>8.0144835374714063</v>
      </c>
      <c r="F712" s="1">
        <v>709</v>
      </c>
      <c r="H712" s="8">
        <f t="shared" si="68"/>
        <v>1.0730370729124723</v>
      </c>
      <c r="J712" s="8">
        <f t="shared" si="69"/>
        <v>1.2145872766871251E-4</v>
      </c>
      <c r="K712" s="8">
        <f t="shared" si="70"/>
        <v>1.0548708069801802</v>
      </c>
    </row>
    <row r="713" spans="1:11" ht="16" customHeight="1" x14ac:dyDescent="0.35">
      <c r="A713" s="6">
        <v>39581</v>
      </c>
      <c r="B713" s="17">
        <v>1403.04</v>
      </c>
      <c r="C713" s="8">
        <f t="shared" si="66"/>
        <v>-3.8473047492837149E-4</v>
      </c>
      <c r="D713" s="8">
        <f t="shared" si="71"/>
        <v>1.163638915916354E-4</v>
      </c>
      <c r="E713" s="8">
        <f t="shared" si="67"/>
        <v>9.0575162575556849</v>
      </c>
      <c r="F713" s="1">
        <v>710</v>
      </c>
      <c r="H713" s="8">
        <f t="shared" si="68"/>
        <v>1.0787209629539762</v>
      </c>
      <c r="J713" s="8">
        <f t="shared" si="69"/>
        <v>1.4801753833861028E-7</v>
      </c>
      <c r="K713" s="8">
        <f t="shared" si="70"/>
        <v>1.2720229300860735E-3</v>
      </c>
    </row>
    <row r="714" spans="1:11" ht="16" customHeight="1" x14ac:dyDescent="0.35">
      <c r="A714" s="6">
        <v>39582</v>
      </c>
      <c r="B714" s="17">
        <v>1408.66</v>
      </c>
      <c r="C714" s="8">
        <f t="shared" si="66"/>
        <v>4.005587866347444E-3</v>
      </c>
      <c r="D714" s="8">
        <f t="shared" si="71"/>
        <v>1.0723537027212763E-4</v>
      </c>
      <c r="E714" s="8">
        <f t="shared" si="67"/>
        <v>8.9908627567674433</v>
      </c>
      <c r="F714" s="1">
        <v>711</v>
      </c>
      <c r="H714" s="8">
        <f t="shared" si="68"/>
        <v>1.0355451234597535</v>
      </c>
      <c r="J714" s="8">
        <f t="shared" si="69"/>
        <v>1.6044734155029867E-5</v>
      </c>
      <c r="K714" s="8">
        <f t="shared" si="70"/>
        <v>0.14962166041217259</v>
      </c>
    </row>
    <row r="715" spans="1:11" ht="16" customHeight="1" x14ac:dyDescent="0.35">
      <c r="A715" s="6">
        <v>39583</v>
      </c>
      <c r="B715" s="17">
        <v>1423.57</v>
      </c>
      <c r="C715" s="8">
        <f t="shared" si="66"/>
        <v>1.0584527139267001E-2</v>
      </c>
      <c r="D715" s="8">
        <f t="shared" si="71"/>
        <v>1.0026952954524461E-4</v>
      </c>
      <c r="E715" s="8">
        <f t="shared" si="67"/>
        <v>8.090338037055183</v>
      </c>
      <c r="F715" s="1">
        <v>712</v>
      </c>
      <c r="H715" s="8">
        <f t="shared" si="68"/>
        <v>1.0013467408707366</v>
      </c>
      <c r="J715" s="8">
        <f t="shared" si="69"/>
        <v>1.1203221476187967E-4</v>
      </c>
      <c r="K715" s="8">
        <f t="shared" si="70"/>
        <v>1.1173106652637419</v>
      </c>
    </row>
    <row r="716" spans="1:11" ht="16" customHeight="1" x14ac:dyDescent="0.35">
      <c r="A716" s="6">
        <v>39584</v>
      </c>
      <c r="B716" s="17">
        <v>1425.35</v>
      </c>
      <c r="C716" s="8">
        <f t="shared" si="66"/>
        <v>1.2503775718791298E-3</v>
      </c>
      <c r="D716" s="8">
        <f t="shared" si="71"/>
        <v>1.0203358932780935E-4</v>
      </c>
      <c r="E716" s="8">
        <f t="shared" si="67"/>
        <v>9.1748856546125594</v>
      </c>
      <c r="F716" s="1">
        <v>713</v>
      </c>
      <c r="H716" s="8">
        <f t="shared" si="68"/>
        <v>1.0101167721001831</v>
      </c>
      <c r="J716" s="8">
        <f t="shared" si="69"/>
        <v>1.5634440722583484E-6</v>
      </c>
      <c r="K716" s="8">
        <f t="shared" si="70"/>
        <v>1.5322837141751224E-2</v>
      </c>
    </row>
    <row r="717" spans="1:11" ht="16" customHeight="1" x14ac:dyDescent="0.35">
      <c r="A717" s="6">
        <v>39587</v>
      </c>
      <c r="B717" s="17">
        <v>1426.63</v>
      </c>
      <c r="C717" s="8">
        <f t="shared" si="66"/>
        <v>8.9802504647995237E-4</v>
      </c>
      <c r="D717" s="8">
        <f t="shared" si="71"/>
        <v>9.4312783736300794E-5</v>
      </c>
      <c r="E717" s="8">
        <f t="shared" si="67"/>
        <v>9.2603430211042319</v>
      </c>
      <c r="F717" s="1">
        <v>714</v>
      </c>
      <c r="H717" s="8">
        <f t="shared" si="68"/>
        <v>0.97114769080866792</v>
      </c>
      <c r="J717" s="8">
        <f t="shared" si="69"/>
        <v>8.0644898410532065E-7</v>
      </c>
      <c r="K717" s="8">
        <f t="shared" si="70"/>
        <v>8.5507918667755336E-3</v>
      </c>
    </row>
    <row r="718" spans="1:11" ht="16" customHeight="1" x14ac:dyDescent="0.35">
      <c r="A718" s="6">
        <v>39588</v>
      </c>
      <c r="B718" s="17">
        <v>1413.4</v>
      </c>
      <c r="C718" s="8">
        <f t="shared" si="66"/>
        <v>-9.2736028262408732E-3</v>
      </c>
      <c r="D718" s="8">
        <f t="shared" si="71"/>
        <v>8.7222128955798757E-5</v>
      </c>
      <c r="E718" s="8">
        <f t="shared" si="67"/>
        <v>8.3610675033204522</v>
      </c>
      <c r="F718" s="1">
        <v>715</v>
      </c>
      <c r="H718" s="8">
        <f t="shared" si="68"/>
        <v>0.93392788241811675</v>
      </c>
      <c r="J718" s="8">
        <f t="shared" si="69"/>
        <v>8.5999709378862713E-5</v>
      </c>
      <c r="K718" s="8">
        <f t="shared" si="70"/>
        <v>0.98598498349477892</v>
      </c>
    </row>
    <row r="719" spans="1:11" ht="16" customHeight="1" x14ac:dyDescent="0.35">
      <c r="A719" s="6">
        <v>39589</v>
      </c>
      <c r="B719" s="17">
        <v>1390.71</v>
      </c>
      <c r="C719" s="8">
        <f t="shared" si="66"/>
        <v>-1.6053488043016876E-2</v>
      </c>
      <c r="D719" s="8">
        <f t="shared" si="71"/>
        <v>8.7961296708092402E-5</v>
      </c>
      <c r="E719" s="8">
        <f t="shared" si="67"/>
        <v>6.4087514496925042</v>
      </c>
      <c r="F719" s="1">
        <v>716</v>
      </c>
      <c r="H719" s="8">
        <f t="shared" si="68"/>
        <v>0.93787684003867156</v>
      </c>
      <c r="J719" s="8">
        <f t="shared" si="69"/>
        <v>2.5771447834728581E-4</v>
      </c>
      <c r="K719" s="8">
        <f t="shared" si="70"/>
        <v>2.9298622006737216</v>
      </c>
    </row>
    <row r="720" spans="1:11" ht="16" customHeight="1" x14ac:dyDescent="0.35">
      <c r="A720" s="6">
        <v>39590</v>
      </c>
      <c r="B720" s="17">
        <v>1394.35</v>
      </c>
      <c r="C720" s="8">
        <f t="shared" si="66"/>
        <v>2.6173681069380909E-3</v>
      </c>
      <c r="D720" s="8">
        <f t="shared" si="71"/>
        <v>1.031309738996014E-4</v>
      </c>
      <c r="E720" s="8">
        <f t="shared" si="67"/>
        <v>9.1130844203702406</v>
      </c>
      <c r="F720" s="1">
        <v>717</v>
      </c>
      <c r="H720" s="8">
        <f t="shared" si="68"/>
        <v>1.0155342136018923</v>
      </c>
      <c r="J720" s="8">
        <f t="shared" si="69"/>
        <v>6.8506158072166858E-6</v>
      </c>
      <c r="K720" s="8">
        <f t="shared" si="70"/>
        <v>6.6426365893584985E-2</v>
      </c>
    </row>
    <row r="721" spans="1:11" ht="16" customHeight="1" x14ac:dyDescent="0.35">
      <c r="A721" s="6">
        <v>39591</v>
      </c>
      <c r="B721" s="17">
        <v>1375.93</v>
      </c>
      <c r="C721" s="8">
        <f t="shared" si="66"/>
        <v>-1.3210456485100474E-2</v>
      </c>
      <c r="D721" s="8">
        <f t="shared" si="71"/>
        <v>9.5757886747676235E-5</v>
      </c>
      <c r="E721" s="8">
        <f t="shared" si="67"/>
        <v>7.4312145922206509</v>
      </c>
      <c r="F721" s="1">
        <v>718</v>
      </c>
      <c r="H721" s="8">
        <f t="shared" si="68"/>
        <v>0.97855958810731725</v>
      </c>
      <c r="J721" s="8">
        <f t="shared" si="69"/>
        <v>1.7451616054473318E-4</v>
      </c>
      <c r="K721" s="8">
        <f t="shared" si="70"/>
        <v>1.8224729729529896</v>
      </c>
    </row>
    <row r="722" spans="1:11" ht="16" customHeight="1" x14ac:dyDescent="0.35">
      <c r="A722" s="6">
        <v>39595</v>
      </c>
      <c r="B722" s="17">
        <v>1385.35</v>
      </c>
      <c r="C722" s="8">
        <f t="shared" si="66"/>
        <v>6.8462785170756105E-3</v>
      </c>
      <c r="D722" s="8">
        <f t="shared" si="71"/>
        <v>1.032027038373827E-4</v>
      </c>
      <c r="E722" s="8">
        <f t="shared" si="67"/>
        <v>8.7246459167906245</v>
      </c>
      <c r="F722" s="1">
        <v>719</v>
      </c>
      <c r="H722" s="8">
        <f t="shared" si="68"/>
        <v>1.0158873157854797</v>
      </c>
      <c r="J722" s="8">
        <f t="shared" si="69"/>
        <v>4.6871529533371022E-5</v>
      </c>
      <c r="K722" s="8">
        <f t="shared" si="70"/>
        <v>0.45416958849476324</v>
      </c>
    </row>
    <row r="723" spans="1:11" ht="16" customHeight="1" x14ac:dyDescent="0.35">
      <c r="A723" s="6">
        <v>39596</v>
      </c>
      <c r="B723" s="17">
        <v>1390.84</v>
      </c>
      <c r="C723" s="8">
        <f t="shared" si="66"/>
        <v>3.9628974627350559E-3</v>
      </c>
      <c r="D723" s="8">
        <f t="shared" si="71"/>
        <v>9.9201919584312724E-5</v>
      </c>
      <c r="E723" s="8">
        <f t="shared" si="67"/>
        <v>9.060044197116726</v>
      </c>
      <c r="F723" s="1">
        <v>720</v>
      </c>
      <c r="H723" s="8">
        <f t="shared" si="68"/>
        <v>0.99600160433762719</v>
      </c>
      <c r="J723" s="8">
        <f t="shared" si="69"/>
        <v>1.5704556300151944E-5</v>
      </c>
      <c r="K723" s="8">
        <f t="shared" si="70"/>
        <v>0.15830899609562979</v>
      </c>
    </row>
    <row r="724" spans="1:11" ht="16" customHeight="1" x14ac:dyDescent="0.35">
      <c r="A724" s="6">
        <v>39597</v>
      </c>
      <c r="B724" s="17">
        <v>1398.26</v>
      </c>
      <c r="C724" s="8">
        <f t="shared" si="66"/>
        <v>5.3349055247189272E-3</v>
      </c>
      <c r="D724" s="8">
        <f t="shared" si="71"/>
        <v>9.2929524462336994E-5</v>
      </c>
      <c r="E724" s="8">
        <f t="shared" si="67"/>
        <v>8.9774024732815185</v>
      </c>
      <c r="F724" s="1">
        <v>721</v>
      </c>
      <c r="H724" s="8">
        <f t="shared" si="68"/>
        <v>0.96399960820706243</v>
      </c>
      <c r="J724" s="8">
        <f t="shared" si="69"/>
        <v>2.8461216957676533E-5</v>
      </c>
      <c r="K724" s="8">
        <f t="shared" si="70"/>
        <v>0.30626668028642995</v>
      </c>
    </row>
    <row r="725" spans="1:11" ht="16" customHeight="1" x14ac:dyDescent="0.35">
      <c r="A725" s="6">
        <v>39598</v>
      </c>
      <c r="B725" s="17">
        <v>1400.38</v>
      </c>
      <c r="C725" s="8">
        <f t="shared" si="66"/>
        <v>1.5161700971207917E-3</v>
      </c>
      <c r="D725" s="8">
        <f t="shared" si="71"/>
        <v>8.8297961119504078E-5</v>
      </c>
      <c r="E725" s="8">
        <f t="shared" si="67"/>
        <v>9.3087592845547515</v>
      </c>
      <c r="F725" s="1">
        <v>722</v>
      </c>
      <c r="H725" s="8">
        <f t="shared" si="68"/>
        <v>0.9396699480110241</v>
      </c>
      <c r="J725" s="8">
        <f t="shared" si="69"/>
        <v>2.2987717634032712E-6</v>
      </c>
      <c r="K725" s="8">
        <f t="shared" si="70"/>
        <v>2.6034256445537529E-2</v>
      </c>
    </row>
    <row r="726" spans="1:11" ht="16" customHeight="1" x14ac:dyDescent="0.35">
      <c r="A726" s="6">
        <v>39601</v>
      </c>
      <c r="B726" s="17">
        <v>1385.67</v>
      </c>
      <c r="C726" s="8">
        <f t="shared" si="66"/>
        <v>-1.0504291692254985E-2</v>
      </c>
      <c r="D726" s="8">
        <f t="shared" si="71"/>
        <v>8.1873996087045061E-5</v>
      </c>
      <c r="E726" s="8">
        <f t="shared" si="67"/>
        <v>8.0626467205866561</v>
      </c>
      <c r="F726" s="1">
        <v>723</v>
      </c>
      <c r="H726" s="8">
        <f t="shared" si="68"/>
        <v>0.90484250611388206</v>
      </c>
      <c r="J726" s="8">
        <f t="shared" si="69"/>
        <v>1.1034014395597709E-4</v>
      </c>
      <c r="K726" s="8">
        <f t="shared" si="70"/>
        <v>1.3476824050296505</v>
      </c>
    </row>
    <row r="727" spans="1:11" ht="16" customHeight="1" x14ac:dyDescent="0.35">
      <c r="A727" s="6">
        <v>39602</v>
      </c>
      <c r="B727" s="17">
        <v>1377.65</v>
      </c>
      <c r="C727" s="8">
        <f t="shared" si="66"/>
        <v>-5.7878138373494278E-3</v>
      </c>
      <c r="D727" s="8">
        <f t="shared" si="71"/>
        <v>8.5148865187327575E-5</v>
      </c>
      <c r="E727" s="8">
        <f t="shared" si="67"/>
        <v>8.9776950862963698</v>
      </c>
      <c r="F727" s="1">
        <v>724</v>
      </c>
      <c r="H727" s="8">
        <f t="shared" si="68"/>
        <v>0.9227614273869903</v>
      </c>
      <c r="J727" s="8">
        <f t="shared" si="69"/>
        <v>3.3498789015813511E-5</v>
      </c>
      <c r="K727" s="8">
        <f t="shared" si="70"/>
        <v>0.39341439186671656</v>
      </c>
    </row>
    <row r="728" spans="1:11" ht="16" customHeight="1" x14ac:dyDescent="0.35">
      <c r="A728" s="6">
        <v>39603</v>
      </c>
      <c r="B728" s="17">
        <v>1377.2</v>
      </c>
      <c r="C728" s="8">
        <f t="shared" si="66"/>
        <v>-3.266431967481185E-4</v>
      </c>
      <c r="D728" s="8">
        <f t="shared" si="71"/>
        <v>8.1642037404776517E-5</v>
      </c>
      <c r="E728" s="8">
        <f t="shared" si="67"/>
        <v>9.4118593913270558</v>
      </c>
      <c r="F728" s="1">
        <v>725</v>
      </c>
      <c r="H728" s="8">
        <f t="shared" si="68"/>
        <v>0.90355983423775821</v>
      </c>
      <c r="J728" s="8">
        <f t="shared" si="69"/>
        <v>1.0669577798183005E-7</v>
      </c>
      <c r="K728" s="8">
        <f t="shared" si="70"/>
        <v>1.3068730444934702E-3</v>
      </c>
    </row>
    <row r="729" spans="1:11" ht="16" customHeight="1" x14ac:dyDescent="0.35">
      <c r="A729" s="6">
        <v>39604</v>
      </c>
      <c r="B729" s="17">
        <v>1404.05</v>
      </c>
      <c r="C729" s="8">
        <f t="shared" si="66"/>
        <v>1.9496079000871268E-2</v>
      </c>
      <c r="D729" s="8">
        <f t="shared" si="71"/>
        <v>7.5631339717904952E-5</v>
      </c>
      <c r="E729" s="8">
        <f t="shared" si="67"/>
        <v>4.4639838119397517</v>
      </c>
      <c r="F729" s="1">
        <v>726</v>
      </c>
      <c r="H729" s="8">
        <f t="shared" si="68"/>
        <v>0.86966280659750517</v>
      </c>
      <c r="J729" s="8">
        <f t="shared" si="69"/>
        <v>3.8009709640821364E-4</v>
      </c>
      <c r="K729" s="8">
        <f t="shared" si="70"/>
        <v>5.0256560022065759</v>
      </c>
    </row>
    <row r="730" spans="1:11" ht="16" customHeight="1" x14ac:dyDescent="0.35">
      <c r="A730" s="6">
        <v>39605</v>
      </c>
      <c r="B730" s="17">
        <v>1360.68</v>
      </c>
      <c r="C730" s="8">
        <f t="shared" si="66"/>
        <v>-3.0889213347102946E-2</v>
      </c>
      <c r="D730" s="8">
        <f t="shared" si="71"/>
        <v>1.0224152313093135E-4</v>
      </c>
      <c r="E730" s="8">
        <f t="shared" si="67"/>
        <v>-0.14407778950273453</v>
      </c>
      <c r="F730" s="1">
        <v>727</v>
      </c>
      <c r="H730" s="8">
        <f t="shared" si="68"/>
        <v>1.0111455045191633</v>
      </c>
      <c r="J730" s="8">
        <f t="shared" si="69"/>
        <v>9.5414350120284275E-4</v>
      </c>
      <c r="K730" s="8">
        <f t="shared" si="70"/>
        <v>9.3322504593457456</v>
      </c>
    </row>
    <row r="731" spans="1:11" ht="16" customHeight="1" x14ac:dyDescent="0.35">
      <c r="A731" s="6">
        <v>39608</v>
      </c>
      <c r="B731" s="17">
        <v>1361.76</v>
      </c>
      <c r="C731" s="8">
        <f t="shared" si="66"/>
        <v>7.9372078666543726E-4</v>
      </c>
      <c r="D731" s="8">
        <f t="shared" si="71"/>
        <v>1.7492324924290838E-4</v>
      </c>
      <c r="E731" s="8">
        <f t="shared" si="67"/>
        <v>8.6475617182384177</v>
      </c>
      <c r="F731" s="1">
        <v>728</v>
      </c>
      <c r="H731" s="8">
        <f t="shared" si="68"/>
        <v>1.3225855331240712</v>
      </c>
      <c r="J731" s="8">
        <f t="shared" si="69"/>
        <v>6.2999268718480051E-7</v>
      </c>
      <c r="K731" s="8">
        <f t="shared" si="70"/>
        <v>3.6015377596259764E-3</v>
      </c>
    </row>
    <row r="732" spans="1:11" ht="16" customHeight="1" x14ac:dyDescent="0.35">
      <c r="A732" s="6">
        <v>39609</v>
      </c>
      <c r="B732" s="17">
        <v>1358.44</v>
      </c>
      <c r="C732" s="8">
        <f t="shared" si="66"/>
        <v>-2.4380213840911294E-3</v>
      </c>
      <c r="D732" s="8">
        <f t="shared" si="71"/>
        <v>1.6057124001131448E-4</v>
      </c>
      <c r="E732" s="8">
        <f t="shared" si="67"/>
        <v>8.6997553359755475</v>
      </c>
      <c r="F732" s="1">
        <v>729</v>
      </c>
      <c r="H732" s="8">
        <f t="shared" si="68"/>
        <v>1.2671670766371517</v>
      </c>
      <c r="J732" s="8">
        <f t="shared" si="69"/>
        <v>5.9439482692856267E-6</v>
      </c>
      <c r="K732" s="8">
        <f t="shared" si="70"/>
        <v>3.701751489785339E-2</v>
      </c>
    </row>
    <row r="733" spans="1:11" ht="16" customHeight="1" x14ac:dyDescent="0.35">
      <c r="A733" s="6">
        <v>39610</v>
      </c>
      <c r="B733" s="17">
        <v>1335.49</v>
      </c>
      <c r="C733" s="8">
        <f t="shared" si="66"/>
        <v>-1.6894378846323756E-2</v>
      </c>
      <c r="D733" s="8">
        <f t="shared" si="71"/>
        <v>1.4795802974290184E-4</v>
      </c>
      <c r="E733" s="8">
        <f t="shared" si="67"/>
        <v>6.8895210979029162</v>
      </c>
      <c r="F733" s="1">
        <v>730</v>
      </c>
      <c r="H733" s="8">
        <f t="shared" si="68"/>
        <v>1.2163799971345379</v>
      </c>
      <c r="J733" s="8">
        <f t="shared" si="69"/>
        <v>2.8542003660311159E-4</v>
      </c>
      <c r="K733" s="8">
        <f t="shared" si="70"/>
        <v>1.9290608093326842</v>
      </c>
    </row>
    <row r="734" spans="1:11" ht="16" customHeight="1" x14ac:dyDescent="0.35">
      <c r="A734" s="6">
        <v>39611</v>
      </c>
      <c r="B734" s="17">
        <v>1339.87</v>
      </c>
      <c r="C734" s="8">
        <f t="shared" si="66"/>
        <v>3.2796950931866819E-3</v>
      </c>
      <c r="D734" s="8">
        <f t="shared" si="71"/>
        <v>1.6007334760333254E-4</v>
      </c>
      <c r="E734" s="8">
        <f t="shared" si="67"/>
        <v>8.6726817303296944</v>
      </c>
      <c r="F734" s="1">
        <v>731</v>
      </c>
      <c r="H734" s="8">
        <f t="shared" si="68"/>
        <v>1.2652009627064489</v>
      </c>
      <c r="J734" s="8">
        <f t="shared" si="69"/>
        <v>1.0756399904272798E-5</v>
      </c>
      <c r="K734" s="8">
        <f t="shared" si="70"/>
        <v>6.719669492342685E-2</v>
      </c>
    </row>
    <row r="735" spans="1:11" ht="16" customHeight="1" x14ac:dyDescent="0.35">
      <c r="A735" s="6">
        <v>39612</v>
      </c>
      <c r="B735" s="17">
        <v>1360.03</v>
      </c>
      <c r="C735" s="8">
        <f t="shared" si="66"/>
        <v>1.504623582884913E-2</v>
      </c>
      <c r="D735" s="8">
        <f t="shared" si="71"/>
        <v>1.4791118471956454E-4</v>
      </c>
      <c r="E735" s="8">
        <f t="shared" si="67"/>
        <v>7.2883232223380805</v>
      </c>
      <c r="F735" s="1">
        <v>732</v>
      </c>
      <c r="H735" s="8">
        <f t="shared" si="68"/>
        <v>1.2161874227254799</v>
      </c>
      <c r="J735" s="8">
        <f t="shared" si="69"/>
        <v>2.2638921261734326E-4</v>
      </c>
      <c r="K735" s="8">
        <f t="shared" si="70"/>
        <v>1.5305753452422874</v>
      </c>
    </row>
    <row r="736" spans="1:11" ht="16" customHeight="1" x14ac:dyDescent="0.35">
      <c r="A736" s="6">
        <v>39615</v>
      </c>
      <c r="B736" s="17">
        <v>1360.14</v>
      </c>
      <c r="C736" s="8">
        <f t="shared" si="66"/>
        <v>8.088056881107574E-5</v>
      </c>
      <c r="D736" s="8">
        <f t="shared" si="71"/>
        <v>1.5504705791851523E-4</v>
      </c>
      <c r="E736" s="8">
        <f t="shared" si="67"/>
        <v>8.7717396961576171</v>
      </c>
      <c r="F736" s="1">
        <v>733</v>
      </c>
      <c r="H736" s="8">
        <f t="shared" si="68"/>
        <v>1.2451789346054456</v>
      </c>
      <c r="J736" s="8">
        <f t="shared" si="69"/>
        <v>6.5416664112031575E-9</v>
      </c>
      <c r="K736" s="8">
        <f t="shared" si="70"/>
        <v>4.2191490112899277E-5</v>
      </c>
    </row>
    <row r="737" spans="1:15" ht="16" customHeight="1" x14ac:dyDescent="0.35">
      <c r="A737" s="6">
        <v>39616</v>
      </c>
      <c r="B737" s="17">
        <v>1350.93</v>
      </c>
      <c r="C737" s="8">
        <f t="shared" si="66"/>
        <v>-6.7713617715823632E-3</v>
      </c>
      <c r="D737" s="8">
        <f t="shared" si="71"/>
        <v>1.4242917920063181E-4</v>
      </c>
      <c r="E737" s="8">
        <f t="shared" si="67"/>
        <v>8.5347418864129079</v>
      </c>
      <c r="F737" s="1">
        <v>734</v>
      </c>
      <c r="H737" s="8">
        <f t="shared" si="68"/>
        <v>1.1934369660800348</v>
      </c>
      <c r="J737" s="8">
        <f t="shared" si="69"/>
        <v>4.5851340241647036E-5</v>
      </c>
      <c r="K737" s="8">
        <f t="shared" si="70"/>
        <v>0.3219237834479049</v>
      </c>
    </row>
    <row r="738" spans="1:15" ht="16" customHeight="1" x14ac:dyDescent="0.35">
      <c r="A738" s="6">
        <v>39617</v>
      </c>
      <c r="B738" s="17">
        <v>1337.81</v>
      </c>
      <c r="C738" s="8">
        <f t="shared" si="66"/>
        <v>-9.7118281480166394E-3</v>
      </c>
      <c r="D738" s="8">
        <f t="shared" si="71"/>
        <v>1.348160118622859E-4</v>
      </c>
      <c r="E738" s="8">
        <f t="shared" si="67"/>
        <v>8.2119823452937517</v>
      </c>
      <c r="F738" s="1">
        <v>735</v>
      </c>
      <c r="H738" s="8">
        <f t="shared" si="68"/>
        <v>1.1611029750297166</v>
      </c>
      <c r="J738" s="8">
        <f t="shared" si="69"/>
        <v>9.4319605976608305E-5</v>
      </c>
      <c r="K738" s="8">
        <f t="shared" si="70"/>
        <v>0.69961723888521099</v>
      </c>
    </row>
    <row r="739" spans="1:15" ht="16" customHeight="1" x14ac:dyDescent="0.35">
      <c r="A739" s="6">
        <v>39618</v>
      </c>
      <c r="B739" s="17">
        <v>1342.83</v>
      </c>
      <c r="C739" s="8">
        <f t="shared" si="66"/>
        <v>3.7524013125929557E-3</v>
      </c>
      <c r="D739" s="8">
        <f t="shared" si="71"/>
        <v>1.3197914391124631E-4</v>
      </c>
      <c r="E739" s="8">
        <f t="shared" si="67"/>
        <v>8.8261792190393997</v>
      </c>
      <c r="F739" s="1">
        <v>736</v>
      </c>
      <c r="H739" s="8">
        <f t="shared" si="68"/>
        <v>1.1488217612460443</v>
      </c>
      <c r="J739" s="8">
        <f t="shared" si="69"/>
        <v>1.4080515610749337E-5</v>
      </c>
      <c r="K739" s="8">
        <f t="shared" si="70"/>
        <v>0.10668742949430131</v>
      </c>
    </row>
    <row r="740" spans="1:15" ht="16" customHeight="1" x14ac:dyDescent="0.35">
      <c r="A740" s="6">
        <v>39619</v>
      </c>
      <c r="B740" s="17">
        <v>1317.93</v>
      </c>
      <c r="C740" s="8">
        <f t="shared" si="66"/>
        <v>-1.8542927995352999E-2</v>
      </c>
      <c r="D740" s="8">
        <f t="shared" si="71"/>
        <v>1.226231395434804E-4</v>
      </c>
      <c r="E740" s="8">
        <f t="shared" si="67"/>
        <v>6.2023548901128596</v>
      </c>
      <c r="F740" s="1">
        <v>737</v>
      </c>
      <c r="H740" s="8">
        <f>SQRT(D740)*100</f>
        <v>1.107353329084626</v>
      </c>
      <c r="J740" s="8">
        <f t="shared" si="69"/>
        <v>3.4384017864084597E-4</v>
      </c>
      <c r="K740" s="8">
        <f t="shared" si="70"/>
        <v>2.8040399219995926</v>
      </c>
    </row>
    <row r="741" spans="1:15" ht="16" customHeight="1" x14ac:dyDescent="0.35">
      <c r="A741" s="6">
        <v>39622</v>
      </c>
      <c r="B741" s="17">
        <v>1318</v>
      </c>
      <c r="C741" s="8">
        <f t="shared" si="66"/>
        <v>5.3113594803924591E-5</v>
      </c>
      <c r="D741" s="8">
        <f t="shared" si="71"/>
        <v>1.4194803006493018E-4</v>
      </c>
      <c r="E741" s="8">
        <f t="shared" si="67"/>
        <v>8.8600296789596005</v>
      </c>
      <c r="F741" s="1">
        <v>738</v>
      </c>
      <c r="H741" s="8">
        <f>SQRT(D741)*100</f>
        <v>1.1914194478223452</v>
      </c>
      <c r="J741" s="8">
        <f t="shared" si="69"/>
        <v>2.8210539529954852E-9</v>
      </c>
      <c r="K741" s="8">
        <f t="shared" si="70"/>
        <v>1.9873850674116947E-5</v>
      </c>
    </row>
    <row r="742" spans="1:15" ht="16" customHeight="1" x14ac:dyDescent="0.35">
      <c r="A742" s="6">
        <v>39623</v>
      </c>
      <c r="B742" s="17">
        <v>1314.29</v>
      </c>
      <c r="C742" s="8">
        <f t="shared" si="66"/>
        <v>-2.8148710166919851E-3</v>
      </c>
      <c r="D742" s="8">
        <f t="shared" si="71"/>
        <v>1.3050737099646855E-4</v>
      </c>
      <c r="E742" s="8">
        <f t="shared" si="67"/>
        <v>8.8833678130916347</v>
      </c>
      <c r="F742" s="1">
        <v>739</v>
      </c>
      <c r="H742" s="8">
        <f>SQRT(D742)*100</f>
        <v>1.1423982273991349</v>
      </c>
      <c r="J742" s="8">
        <f t="shared" si="69"/>
        <v>7.9234988406125705E-6</v>
      </c>
      <c r="K742" s="8">
        <f t="shared" si="70"/>
        <v>6.0713036973421029E-2</v>
      </c>
    </row>
    <row r="743" spans="1:15" ht="16" customHeight="1" x14ac:dyDescent="0.35">
      <c r="A743" s="6">
        <v>39624</v>
      </c>
      <c r="B743" s="17">
        <v>1321.97</v>
      </c>
      <c r="C743" s="8">
        <f t="shared" si="66"/>
        <v>5.8434592061113334E-3</v>
      </c>
      <c r="D743" s="8">
        <f t="shared" si="71"/>
        <v>1.2076386738370813E-4</v>
      </c>
      <c r="E743" s="8">
        <f t="shared" si="67"/>
        <v>8.7389231633649391</v>
      </c>
      <c r="F743" s="1">
        <v>740</v>
      </c>
      <c r="H743" s="8">
        <f>SQRT(D743)*100</f>
        <v>1.0989261457609794</v>
      </c>
      <c r="J743" s="8">
        <f t="shared" si="69"/>
        <v>3.4146015493487293E-5</v>
      </c>
      <c r="K743" s="8">
        <f t="shared" si="70"/>
        <v>0.28275026490327371</v>
      </c>
    </row>
    <row r="744" spans="1:15" ht="16" customHeight="1" x14ac:dyDescent="0.35">
      <c r="A744" s="6">
        <v>39625</v>
      </c>
      <c r="B744" s="17">
        <v>1283.1500000000001</v>
      </c>
      <c r="C744" s="8">
        <f t="shared" si="66"/>
        <v>-2.936526547501073E-2</v>
      </c>
      <c r="D744" s="8">
        <f t="shared" si="71"/>
        <v>1.1411007994124391E-4</v>
      </c>
      <c r="E744" s="8">
        <f t="shared" si="67"/>
        <v>1.5214438657352876</v>
      </c>
      <c r="F744" s="1">
        <v>741</v>
      </c>
      <c r="H744" s="8">
        <f t="shared" ref="H744:H807" si="72">SQRT(D744)*100</f>
        <v>1.0682231973761098</v>
      </c>
      <c r="J744" s="8">
        <f t="shared" si="69"/>
        <v>8.6231881641785719E-4</v>
      </c>
      <c r="K744" s="8">
        <f t="shared" si="70"/>
        <v>7.556903096219644</v>
      </c>
      <c r="L744" s="17"/>
      <c r="M744" s="17"/>
      <c r="N744" s="17"/>
    </row>
    <row r="745" spans="1:15" ht="16" customHeight="1" x14ac:dyDescent="0.35">
      <c r="A745" s="6">
        <v>39626</v>
      </c>
      <c r="B745" s="17">
        <v>1278.3800000000001</v>
      </c>
      <c r="C745" s="8">
        <f t="shared" si="66"/>
        <v>-3.7174141760511099E-3</v>
      </c>
      <c r="D745" s="8">
        <f t="shared" si="71"/>
        <v>1.7797261965343011E-4</v>
      </c>
      <c r="E745" s="8">
        <f t="shared" si="67"/>
        <v>8.5562331215758167</v>
      </c>
      <c r="F745" s="1">
        <v>742</v>
      </c>
      <c r="H745" s="8">
        <f t="shared" si="72"/>
        <v>1.3340637902792734</v>
      </c>
      <c r="J745" s="8">
        <f t="shared" si="69"/>
        <v>1.3819168156305753E-5</v>
      </c>
      <c r="K745" s="8">
        <f t="shared" si="70"/>
        <v>7.7647720099957601E-2</v>
      </c>
      <c r="L745" s="17"/>
      <c r="M745" s="17"/>
      <c r="N745" s="17"/>
      <c r="O745" s="17"/>
    </row>
    <row r="746" spans="1:15" ht="16" customHeight="1" x14ac:dyDescent="0.35">
      <c r="A746" s="6">
        <v>39629</v>
      </c>
      <c r="B746" s="17">
        <v>1280</v>
      </c>
      <c r="C746" s="8">
        <f t="shared" si="66"/>
        <v>1.267228836496105E-3</v>
      </c>
      <c r="D746" s="8">
        <f t="shared" si="71"/>
        <v>1.6445997937629381E-4</v>
      </c>
      <c r="E746" s="8">
        <f t="shared" si="67"/>
        <v>8.7030788071353768</v>
      </c>
      <c r="F746" s="1">
        <v>743</v>
      </c>
      <c r="H746" s="8">
        <f t="shared" si="72"/>
        <v>1.2824195077130331</v>
      </c>
      <c r="J746" s="8">
        <f t="shared" si="69"/>
        <v>1.6058689240472721E-6</v>
      </c>
      <c r="K746" s="8">
        <f t="shared" si="70"/>
        <v>9.7644966887229893E-3</v>
      </c>
      <c r="L746" s="17"/>
      <c r="M746" s="17"/>
      <c r="N746" s="17"/>
      <c r="O746" s="17"/>
    </row>
    <row r="747" spans="1:15" ht="16" customHeight="1" x14ac:dyDescent="0.35">
      <c r="A747" s="6">
        <v>39630</v>
      </c>
      <c r="B747" s="17">
        <v>1284.9100000000001</v>
      </c>
      <c r="C747" s="8">
        <f t="shared" si="66"/>
        <v>3.8359375000000641E-3</v>
      </c>
      <c r="D747" s="8">
        <f t="shared" si="71"/>
        <v>1.5113095111027132E-4</v>
      </c>
      <c r="E747" s="8">
        <f t="shared" si="67"/>
        <v>8.7000018390387872</v>
      </c>
      <c r="F747" s="1">
        <v>744</v>
      </c>
      <c r="H747" s="8">
        <f t="shared" si="72"/>
        <v>1.2293532897839876</v>
      </c>
      <c r="J747" s="8">
        <f t="shared" si="69"/>
        <v>1.4714416503906742E-5</v>
      </c>
      <c r="K747" s="8">
        <f t="shared" si="70"/>
        <v>9.7362032037835208E-2</v>
      </c>
      <c r="L747" s="17"/>
      <c r="M747" s="17"/>
      <c r="N747" s="17"/>
      <c r="O747" s="17"/>
    </row>
    <row r="748" spans="1:15" ht="16" customHeight="1" x14ac:dyDescent="0.35">
      <c r="A748" s="6">
        <v>39631</v>
      </c>
      <c r="B748" s="17">
        <v>1261.52</v>
      </c>
      <c r="C748" s="8">
        <f t="shared" si="66"/>
        <v>-1.8203609591333322E-2</v>
      </c>
      <c r="D748" s="8">
        <f t="shared" si="71"/>
        <v>1.4010681678125578E-4</v>
      </c>
      <c r="E748" s="8">
        <f t="shared" si="67"/>
        <v>6.5079714053516104</v>
      </c>
      <c r="F748" s="1">
        <v>745</v>
      </c>
      <c r="H748" s="8">
        <f t="shared" si="72"/>
        <v>1.1836672538397595</v>
      </c>
      <c r="J748" s="8">
        <f t="shared" si="69"/>
        <v>3.3137140215368249E-4</v>
      </c>
      <c r="K748" s="8">
        <f t="shared" si="70"/>
        <v>2.3651340439133799</v>
      </c>
      <c r="L748" s="17"/>
      <c r="M748" s="17"/>
      <c r="N748" s="17"/>
      <c r="O748" s="17"/>
    </row>
    <row r="749" spans="1:15" ht="16" customHeight="1" x14ac:dyDescent="0.35">
      <c r="A749" s="6">
        <v>39632</v>
      </c>
      <c r="B749" s="17">
        <v>1262.9000000000001</v>
      </c>
      <c r="C749" s="8">
        <f t="shared" si="66"/>
        <v>1.0939184475871244E-3</v>
      </c>
      <c r="D749" s="8">
        <f t="shared" si="71"/>
        <v>1.5680734469945349E-4</v>
      </c>
      <c r="E749" s="8">
        <f t="shared" si="67"/>
        <v>8.752861222706338</v>
      </c>
      <c r="F749" s="1">
        <v>746</v>
      </c>
      <c r="H749" s="8">
        <f t="shared" si="72"/>
        <v>1.2522273942836959</v>
      </c>
      <c r="J749" s="8">
        <f t="shared" si="69"/>
        <v>1.1966575699714242E-6</v>
      </c>
      <c r="K749" s="8">
        <f t="shared" si="70"/>
        <v>7.6313872431486617E-3</v>
      </c>
      <c r="L749" s="17"/>
      <c r="M749" s="17"/>
      <c r="N749" s="17"/>
      <c r="O749" s="17"/>
    </row>
    <row r="750" spans="1:15" ht="16" customHeight="1" x14ac:dyDescent="0.35">
      <c r="A750" s="6">
        <v>39636</v>
      </c>
      <c r="B750" s="17">
        <v>1252.31</v>
      </c>
      <c r="C750" s="8">
        <f t="shared" si="66"/>
        <v>-8.3854620318316135E-3</v>
      </c>
      <c r="D750" s="8">
        <f t="shared" si="71"/>
        <v>1.4413170055237962E-4</v>
      </c>
      <c r="E750" s="8">
        <f t="shared" si="67"/>
        <v>8.3569239075074719</v>
      </c>
      <c r="F750" s="1">
        <v>747</v>
      </c>
      <c r="H750" s="8">
        <f t="shared" si="72"/>
        <v>1.2005486268884722</v>
      </c>
      <c r="J750" s="8">
        <f t="shared" si="69"/>
        <v>7.0315973487289566E-5</v>
      </c>
      <c r="K750" s="8">
        <f t="shared" si="70"/>
        <v>0.48785918169150921</v>
      </c>
      <c r="L750" s="17"/>
      <c r="M750" s="17"/>
      <c r="N750" s="17"/>
      <c r="O750" s="17"/>
    </row>
    <row r="751" spans="1:15" ht="16" customHeight="1" x14ac:dyDescent="0.35">
      <c r="A751" s="6">
        <v>39637</v>
      </c>
      <c r="B751" s="17">
        <v>1273.7</v>
      </c>
      <c r="C751" s="8">
        <f t="shared" si="66"/>
        <v>1.7080435355463185E-2</v>
      </c>
      <c r="D751" s="8">
        <f t="shared" si="71"/>
        <v>1.3843090323031364E-4</v>
      </c>
      <c r="E751" s="8">
        <f t="shared" si="67"/>
        <v>6.7776526624007145</v>
      </c>
      <c r="F751" s="1">
        <v>748</v>
      </c>
      <c r="H751" s="8">
        <f t="shared" si="72"/>
        <v>1.176566628926359</v>
      </c>
      <c r="J751" s="8">
        <f t="shared" si="69"/>
        <v>2.9174127193215679E-4</v>
      </c>
      <c r="K751" s="8">
        <f t="shared" si="70"/>
        <v>2.1074865880689506</v>
      </c>
      <c r="L751" s="17"/>
      <c r="M751" s="17"/>
      <c r="N751" s="17"/>
      <c r="O751" s="17"/>
    </row>
    <row r="752" spans="1:15" ht="16" customHeight="1" x14ac:dyDescent="0.35">
      <c r="A752" s="6">
        <v>39638</v>
      </c>
      <c r="B752" s="17">
        <v>1244.69</v>
      </c>
      <c r="C752" s="8">
        <f t="shared" si="66"/>
        <v>-2.2776163931852077E-2</v>
      </c>
      <c r="D752" s="8">
        <f t="shared" si="71"/>
        <v>1.5193632768036592E-4</v>
      </c>
      <c r="E752" s="8">
        <f t="shared" si="67"/>
        <v>5.3777658718600225</v>
      </c>
      <c r="F752" s="1">
        <v>749</v>
      </c>
      <c r="H752" s="8">
        <f t="shared" si="72"/>
        <v>1.2326245481912401</v>
      </c>
      <c r="J752" s="8">
        <f t="shared" si="69"/>
        <v>5.187536434505995E-4</v>
      </c>
      <c r="K752" s="8">
        <f t="shared" si="70"/>
        <v>3.4142831498594646</v>
      </c>
      <c r="L752" s="17"/>
      <c r="M752" s="17"/>
      <c r="N752" s="17"/>
      <c r="O752" s="17"/>
    </row>
    <row r="753" spans="1:15" ht="16" customHeight="1" x14ac:dyDescent="0.35">
      <c r="A753" s="6">
        <v>39639</v>
      </c>
      <c r="B753" s="17">
        <v>1253.3900000000001</v>
      </c>
      <c r="C753" s="8">
        <f t="shared" si="66"/>
        <v>6.9896922125188164E-3</v>
      </c>
      <c r="D753" s="8">
        <f t="shared" si="71"/>
        <v>1.8339312211175675E-4</v>
      </c>
      <c r="E753" s="8">
        <f t="shared" si="67"/>
        <v>8.3374792125744843</v>
      </c>
      <c r="F753" s="1">
        <v>750</v>
      </c>
      <c r="H753" s="8">
        <f t="shared" si="72"/>
        <v>1.3542271674713839</v>
      </c>
      <c r="J753" s="8">
        <f t="shared" si="69"/>
        <v>4.8855797225746185E-5</v>
      </c>
      <c r="K753" s="8">
        <f t="shared" si="70"/>
        <v>0.26639928838756705</v>
      </c>
      <c r="M753" s="17"/>
      <c r="N753" s="17"/>
      <c r="O753" s="17"/>
    </row>
    <row r="754" spans="1:15" ht="16" customHeight="1" x14ac:dyDescent="0.35">
      <c r="A754" s="6">
        <v>39640</v>
      </c>
      <c r="B754" s="17">
        <v>1239.49</v>
      </c>
      <c r="C754" s="8">
        <f t="shared" si="66"/>
        <v>-1.1089924125770981E-2</v>
      </c>
      <c r="D754" s="8">
        <f t="shared" si="71"/>
        <v>1.7235116178082127E-4</v>
      </c>
      <c r="E754" s="8">
        <f t="shared" si="67"/>
        <v>7.9523960885105494</v>
      </c>
      <c r="F754" s="1">
        <v>751</v>
      </c>
      <c r="H754" s="8">
        <f t="shared" si="72"/>
        <v>1.3128258139632281</v>
      </c>
      <c r="J754" s="8">
        <f t="shared" si="69"/>
        <v>1.2298641711535726E-4</v>
      </c>
      <c r="K754" s="8">
        <f t="shared" si="70"/>
        <v>0.71358043569070284</v>
      </c>
      <c r="M754" s="17"/>
      <c r="N754" s="17"/>
      <c r="O754" s="17"/>
    </row>
    <row r="755" spans="1:15" ht="16" customHeight="1" x14ac:dyDescent="0.35">
      <c r="A755" s="6">
        <v>39643</v>
      </c>
      <c r="B755" s="17">
        <v>1228.3</v>
      </c>
      <c r="C755" s="8">
        <f t="shared" si="66"/>
        <v>-9.0279066390209321E-3</v>
      </c>
      <c r="D755" s="8">
        <f t="shared" si="71"/>
        <v>1.6856026619574792E-4</v>
      </c>
      <c r="E755" s="8">
        <f t="shared" si="67"/>
        <v>8.2046922355131677</v>
      </c>
      <c r="F755" s="1">
        <v>752</v>
      </c>
      <c r="H755" s="8">
        <f t="shared" si="72"/>
        <v>1.2983076145341979</v>
      </c>
      <c r="J755" s="8">
        <f t="shared" si="69"/>
        <v>8.1503098282878223E-5</v>
      </c>
      <c r="K755" s="8">
        <f t="shared" si="70"/>
        <v>0.4835249737220349</v>
      </c>
      <c r="M755" s="17"/>
      <c r="N755" s="17"/>
      <c r="O755" s="17"/>
    </row>
    <row r="756" spans="1:15" ht="16" customHeight="1" x14ac:dyDescent="0.35">
      <c r="A756" s="6">
        <v>39644</v>
      </c>
      <c r="B756" s="17">
        <v>1214.9100000000001</v>
      </c>
      <c r="C756" s="8">
        <f t="shared" si="66"/>
        <v>-1.0901245624033114E-2</v>
      </c>
      <c r="D756" s="8">
        <f t="shared" si="71"/>
        <v>1.61607938139386E-4</v>
      </c>
      <c r="E756" s="8">
        <f t="shared" si="67"/>
        <v>7.9949949709732451</v>
      </c>
      <c r="F756" s="1">
        <v>753</v>
      </c>
      <c r="H756" s="8">
        <f t="shared" si="72"/>
        <v>1.2712511087089993</v>
      </c>
      <c r="J756" s="8">
        <f t="shared" si="69"/>
        <v>1.1883715615550111E-4</v>
      </c>
      <c r="K756" s="8">
        <f t="shared" si="70"/>
        <v>0.735342319960822</v>
      </c>
      <c r="M756" s="17"/>
      <c r="N756" s="17"/>
      <c r="O756" s="17"/>
    </row>
    <row r="757" spans="1:15" ht="16" customHeight="1" x14ac:dyDescent="0.35">
      <c r="A757" s="6">
        <v>39645</v>
      </c>
      <c r="B757" s="17">
        <v>1245.3599999999999</v>
      </c>
      <c r="C757" s="8">
        <f t="shared" si="66"/>
        <v>2.5063584956910238E-2</v>
      </c>
      <c r="D757" s="8">
        <f t="shared" si="71"/>
        <v>1.5843250205453021E-4</v>
      </c>
      <c r="E757" s="8">
        <f t="shared" si="67"/>
        <v>4.7851918810424712</v>
      </c>
      <c r="F757" s="1">
        <v>754</v>
      </c>
      <c r="H757" s="8">
        <f t="shared" si="72"/>
        <v>1.2586997340689725</v>
      </c>
      <c r="J757" s="8">
        <f t="shared" si="69"/>
        <v>6.2818329089225715E-4</v>
      </c>
      <c r="K757" s="8">
        <f t="shared" si="70"/>
        <v>3.9649900288518163</v>
      </c>
      <c r="M757" s="17"/>
      <c r="N757" s="17"/>
      <c r="O757" s="17"/>
    </row>
    <row r="758" spans="1:15" ht="16" customHeight="1" x14ac:dyDescent="0.35">
      <c r="A758" s="6">
        <v>39646</v>
      </c>
      <c r="B758" s="17">
        <v>1260.32</v>
      </c>
      <c r="C758" s="8">
        <f t="shared" si="66"/>
        <v>1.2012590736815088E-2</v>
      </c>
      <c r="D758" s="8">
        <f t="shared" si="71"/>
        <v>1.9854388262062245E-4</v>
      </c>
      <c r="E758" s="8">
        <f t="shared" si="67"/>
        <v>7.797697175971404</v>
      </c>
      <c r="F758" s="1">
        <v>755</v>
      </c>
      <c r="H758" s="8">
        <f t="shared" si="72"/>
        <v>1.4090560053476315</v>
      </c>
      <c r="J758" s="8">
        <f t="shared" si="69"/>
        <v>1.4430233621021566E-4</v>
      </c>
      <c r="K758" s="8">
        <f t="shared" si="70"/>
        <v>0.7268032351616116</v>
      </c>
      <c r="M758" s="17"/>
      <c r="N758" s="17"/>
      <c r="O758" s="17"/>
    </row>
    <row r="759" spans="1:15" ht="16" customHeight="1" x14ac:dyDescent="0.35">
      <c r="A759" s="6">
        <v>39647</v>
      </c>
      <c r="B759" s="17">
        <v>1260.68</v>
      </c>
      <c r="C759" s="8">
        <f t="shared" si="66"/>
        <v>2.856417417799665E-4</v>
      </c>
      <c r="D759" s="8">
        <f t="shared" si="71"/>
        <v>1.941979877849206E-4</v>
      </c>
      <c r="E759" s="8">
        <f t="shared" si="67"/>
        <v>8.546212219282312</v>
      </c>
      <c r="F759" s="1">
        <v>756</v>
      </c>
      <c r="H759" s="8">
        <f t="shared" si="72"/>
        <v>1.3935493812022617</v>
      </c>
      <c r="J759" s="8">
        <f t="shared" si="69"/>
        <v>8.1591204647093061E-8</v>
      </c>
      <c r="K759" s="8">
        <f t="shared" si="70"/>
        <v>4.2014443907347523E-4</v>
      </c>
      <c r="M759" s="17"/>
      <c r="N759" s="17"/>
      <c r="O759" s="17"/>
    </row>
    <row r="760" spans="1:15" ht="16" customHeight="1" x14ac:dyDescent="0.35">
      <c r="A760" s="6">
        <v>39650</v>
      </c>
      <c r="B760" s="17">
        <v>1260</v>
      </c>
      <c r="C760" s="8">
        <f t="shared" si="66"/>
        <v>-5.3939143954061589E-4</v>
      </c>
      <c r="D760" s="8">
        <f t="shared" si="71"/>
        <v>1.7806698226360989E-4</v>
      </c>
      <c r="E760" s="8">
        <f t="shared" si="67"/>
        <v>8.6317168765102839</v>
      </c>
      <c r="F760" s="1">
        <v>757</v>
      </c>
      <c r="H760" s="8">
        <f t="shared" si="72"/>
        <v>1.3344174094473209</v>
      </c>
      <c r="J760" s="8">
        <f t="shared" si="69"/>
        <v>2.909431250496979E-7</v>
      </c>
      <c r="K760" s="8">
        <f t="shared" si="70"/>
        <v>1.6338970950773258E-3</v>
      </c>
      <c r="M760" s="17"/>
      <c r="N760" s="17"/>
      <c r="O760" s="17"/>
    </row>
    <row r="761" spans="1:15" ht="16" customHeight="1" x14ac:dyDescent="0.35">
      <c r="A761" s="6">
        <v>39651</v>
      </c>
      <c r="B761" s="17">
        <v>1277</v>
      </c>
      <c r="C761" s="8">
        <f t="shared" si="66"/>
        <v>1.3492063492063493E-2</v>
      </c>
      <c r="D761" s="8">
        <f t="shared" si="71"/>
        <v>1.6340374382005046E-4</v>
      </c>
      <c r="E761" s="8">
        <f t="shared" si="67"/>
        <v>7.6052619438143836</v>
      </c>
      <c r="F761" s="1">
        <v>758</v>
      </c>
      <c r="H761" s="8">
        <f t="shared" si="72"/>
        <v>1.2782947383919345</v>
      </c>
      <c r="J761" s="8">
        <f t="shared" si="69"/>
        <v>1.8203577727387253E-4</v>
      </c>
      <c r="K761" s="8">
        <f t="shared" si="70"/>
        <v>1.1140245199910519</v>
      </c>
      <c r="M761" s="17"/>
      <c r="N761" s="17"/>
      <c r="O761" s="17"/>
    </row>
    <row r="762" spans="1:15" ht="16" customHeight="1" x14ac:dyDescent="0.35">
      <c r="A762" s="6">
        <v>39652</v>
      </c>
      <c r="B762" s="17">
        <v>1282.19</v>
      </c>
      <c r="C762" s="8">
        <f t="shared" si="66"/>
        <v>4.0642129992169576E-3</v>
      </c>
      <c r="D762" s="8">
        <f t="shared" si="71"/>
        <v>1.6540239477809242E-4</v>
      </c>
      <c r="E762" s="8">
        <f t="shared" si="67"/>
        <v>8.6072647976815428</v>
      </c>
      <c r="F762" s="1">
        <v>759</v>
      </c>
      <c r="H762" s="8">
        <f t="shared" si="72"/>
        <v>1.2860886236107232</v>
      </c>
      <c r="J762" s="8">
        <f t="shared" si="69"/>
        <v>1.6517827303004099E-5</v>
      </c>
      <c r="K762" s="8">
        <f t="shared" si="70"/>
        <v>9.9864499091230144E-2</v>
      </c>
      <c r="M762" s="17"/>
      <c r="N762" s="17"/>
      <c r="O762" s="17"/>
    </row>
    <row r="763" spans="1:15" ht="16" customHeight="1" x14ac:dyDescent="0.35">
      <c r="A763" s="6">
        <v>39653</v>
      </c>
      <c r="B763" s="17">
        <v>1252.54</v>
      </c>
      <c r="C763" s="8">
        <f t="shared" si="66"/>
        <v>-2.3124497929324118E-2</v>
      </c>
      <c r="D763" s="8">
        <f t="shared" si="71"/>
        <v>1.5324758496725613E-4</v>
      </c>
      <c r="E763" s="8">
        <f t="shared" si="67"/>
        <v>5.2940539051627322</v>
      </c>
      <c r="F763" s="1">
        <v>760</v>
      </c>
      <c r="H763" s="8">
        <f t="shared" si="72"/>
        <v>1.2379320860501843</v>
      </c>
      <c r="J763" s="8">
        <f t="shared" si="69"/>
        <v>5.3474240448331549E-4</v>
      </c>
      <c r="K763" s="8">
        <f t="shared" si="70"/>
        <v>3.4894018368874917</v>
      </c>
    </row>
    <row r="764" spans="1:15" ht="16" customHeight="1" x14ac:dyDescent="0.35">
      <c r="A764" s="6">
        <v>39654</v>
      </c>
      <c r="B764" s="17">
        <v>1257.76</v>
      </c>
      <c r="C764" s="8">
        <f t="shared" si="66"/>
        <v>4.1675315758379194E-3</v>
      </c>
      <c r="D764" s="8">
        <f t="shared" si="71"/>
        <v>1.8593634957811769E-4</v>
      </c>
      <c r="E764" s="8">
        <f t="shared" si="67"/>
        <v>8.4966961223797313</v>
      </c>
      <c r="F764" s="1">
        <v>761</v>
      </c>
      <c r="H764" s="8">
        <f t="shared" si="72"/>
        <v>1.3635847959628975</v>
      </c>
      <c r="J764" s="8">
        <f t="shared" si="69"/>
        <v>1.736831943560609E-5</v>
      </c>
      <c r="K764" s="8">
        <f t="shared" si="70"/>
        <v>9.3410027006629565E-2</v>
      </c>
    </row>
    <row r="765" spans="1:15" ht="16" customHeight="1" x14ac:dyDescent="0.35">
      <c r="A765" s="6">
        <v>39657</v>
      </c>
      <c r="B765" s="17">
        <v>1234.3699999999999</v>
      </c>
      <c r="C765" s="8">
        <f t="shared" si="66"/>
        <v>-1.8596552601450277E-2</v>
      </c>
      <c r="D765" s="8">
        <f t="shared" si="71"/>
        <v>1.720074476371045E-4</v>
      </c>
      <c r="E765" s="8">
        <f t="shared" si="67"/>
        <v>6.6574100218917405</v>
      </c>
      <c r="F765" s="1">
        <v>762</v>
      </c>
      <c r="H765" s="8">
        <f t="shared" si="72"/>
        <v>1.3115160984033116</v>
      </c>
      <c r="J765" s="8">
        <f t="shared" si="69"/>
        <v>3.4583176865850707E-4</v>
      </c>
      <c r="K765" s="8">
        <f t="shared" si="70"/>
        <v>2.0105627599807843</v>
      </c>
    </row>
    <row r="766" spans="1:15" ht="16" customHeight="1" x14ac:dyDescent="0.35">
      <c r="A766" s="6">
        <v>39658</v>
      </c>
      <c r="B766" s="17">
        <v>1263.2</v>
      </c>
      <c r="C766" s="8">
        <f t="shared" si="66"/>
        <v>2.3356043973849137E-2</v>
      </c>
      <c r="D766" s="8">
        <f t="shared" si="71"/>
        <v>1.8706108766595141E-4</v>
      </c>
      <c r="E766" s="8">
        <f t="shared" si="67"/>
        <v>5.6678900435347526</v>
      </c>
      <c r="F766" s="1">
        <v>763</v>
      </c>
      <c r="H766" s="8">
        <f t="shared" si="72"/>
        <v>1.3677027735072829</v>
      </c>
      <c r="J766" s="8">
        <f t="shared" si="69"/>
        <v>5.455047901083746E-4</v>
      </c>
      <c r="K766" s="8">
        <f t="shared" si="70"/>
        <v>2.9161852789101825</v>
      </c>
    </row>
    <row r="767" spans="1:15" ht="16" customHeight="1" x14ac:dyDescent="0.35">
      <c r="A767" s="6">
        <v>39659</v>
      </c>
      <c r="B767" s="17">
        <v>1284.26</v>
      </c>
      <c r="C767" s="8">
        <f t="shared" si="66"/>
        <v>1.6671944268524339E-2</v>
      </c>
      <c r="D767" s="8">
        <f t="shared" si="71"/>
        <v>2.1761880657518527E-4</v>
      </c>
      <c r="E767" s="8">
        <f t="shared" si="67"/>
        <v>7.1555151369710703</v>
      </c>
      <c r="F767" s="1">
        <v>764</v>
      </c>
      <c r="H767" s="8">
        <f t="shared" si="72"/>
        <v>1.4751908573984089</v>
      </c>
      <c r="J767" s="8">
        <f t="shared" si="69"/>
        <v>2.7795372569278158E-4</v>
      </c>
      <c r="K767" s="8">
        <f t="shared" si="70"/>
        <v>1.2772504824703703</v>
      </c>
    </row>
    <row r="768" spans="1:15" ht="16" customHeight="1" x14ac:dyDescent="0.35">
      <c r="A768" s="6">
        <v>39660</v>
      </c>
      <c r="B768" s="17">
        <v>1267.3800000000001</v>
      </c>
      <c r="C768" s="8">
        <f t="shared" si="66"/>
        <v>-1.3143755937271177E-2</v>
      </c>
      <c r="D768" s="8">
        <f t="shared" si="71"/>
        <v>2.2284164613246409E-4</v>
      </c>
      <c r="E768" s="8">
        <f t="shared" si="67"/>
        <v>7.6337976470717761</v>
      </c>
      <c r="F768" s="1">
        <v>765</v>
      </c>
      <c r="H768" s="8">
        <f t="shared" si="72"/>
        <v>1.4927881501822826</v>
      </c>
      <c r="J768" s="8">
        <f t="shared" si="69"/>
        <v>1.7275832013855132E-4</v>
      </c>
      <c r="K768" s="8">
        <f t="shared" si="70"/>
        <v>0.77525149870710586</v>
      </c>
    </row>
    <row r="769" spans="1:11" ht="16" customHeight="1" x14ac:dyDescent="0.35">
      <c r="A769" s="6">
        <v>39661</v>
      </c>
      <c r="B769" s="17">
        <v>1260.31</v>
      </c>
      <c r="C769" s="8">
        <f t="shared" si="66"/>
        <v>-5.5784374063028953E-3</v>
      </c>
      <c r="D769" s="8">
        <f t="shared" si="71"/>
        <v>2.1871389611992931E-4</v>
      </c>
      <c r="E769" s="8">
        <f t="shared" si="67"/>
        <v>8.2854644889359594</v>
      </c>
      <c r="F769" s="1">
        <v>766</v>
      </c>
      <c r="H769" s="8">
        <f t="shared" si="72"/>
        <v>1.4788978873469572</v>
      </c>
      <c r="J769" s="8">
        <f t="shared" si="69"/>
        <v>3.1118963896039377E-5</v>
      </c>
      <c r="K769" s="8">
        <f t="shared" si="70"/>
        <v>0.14228160372112636</v>
      </c>
    </row>
    <row r="770" spans="1:11" ht="16" customHeight="1" x14ac:dyDescent="0.35">
      <c r="A770" s="6">
        <v>39664</v>
      </c>
      <c r="B770" s="17">
        <v>1249.01</v>
      </c>
      <c r="C770" s="8">
        <f t="shared" si="66"/>
        <v>-8.9660480358006792E-3</v>
      </c>
      <c r="D770" s="8">
        <f t="shared" si="71"/>
        <v>2.0299935815339728E-4</v>
      </c>
      <c r="E770" s="8">
        <f t="shared" si="67"/>
        <v>8.1062965507889668</v>
      </c>
      <c r="F770" s="1">
        <v>767</v>
      </c>
      <c r="H770" s="8">
        <f t="shared" si="72"/>
        <v>1.4247784324357149</v>
      </c>
      <c r="J770" s="8">
        <f t="shared" si="69"/>
        <v>8.0390017380285221E-5</v>
      </c>
      <c r="K770" s="8">
        <f t="shared" si="70"/>
        <v>0.39601118994444395</v>
      </c>
    </row>
    <row r="771" spans="1:11" ht="16" customHeight="1" x14ac:dyDescent="0.35">
      <c r="A771" s="6">
        <v>39665</v>
      </c>
      <c r="B771" s="17">
        <v>1284.8800000000001</v>
      </c>
      <c r="C771" s="8">
        <f t="shared" si="66"/>
        <v>2.8718745246235113E-2</v>
      </c>
      <c r="D771" s="8">
        <f t="shared" si="71"/>
        <v>1.9285716527898066E-4</v>
      </c>
      <c r="E771" s="8">
        <f t="shared" si="67"/>
        <v>4.2769950686532683</v>
      </c>
      <c r="F771" s="1">
        <v>768</v>
      </c>
      <c r="H771" s="8">
        <f t="shared" si="72"/>
        <v>1.3887302303866675</v>
      </c>
      <c r="J771" s="8">
        <f t="shared" si="69"/>
        <v>8.2476632851815192E-4</v>
      </c>
      <c r="K771" s="8">
        <f t="shared" si="70"/>
        <v>4.2765656506724694</v>
      </c>
    </row>
    <row r="772" spans="1:11" ht="16" customHeight="1" x14ac:dyDescent="0.35">
      <c r="A772" s="6">
        <v>39666</v>
      </c>
      <c r="B772" s="17">
        <v>1289.19</v>
      </c>
      <c r="C772" s="8">
        <f t="shared" ref="C772:C835" si="73">(B772-B771)/B771</f>
        <v>3.3543988543676801E-3</v>
      </c>
      <c r="D772" s="8">
        <f t="shared" si="71"/>
        <v>2.4647040078931237E-4</v>
      </c>
      <c r="E772" s="8">
        <f t="shared" si="67"/>
        <v>8.2626161427191853</v>
      </c>
      <c r="F772" s="1">
        <v>769</v>
      </c>
      <c r="H772" s="8">
        <f t="shared" si="72"/>
        <v>1.5699375808907574</v>
      </c>
      <c r="J772" s="8">
        <f t="shared" si="69"/>
        <v>1.1251991674183205E-5</v>
      </c>
      <c r="K772" s="8">
        <f t="shared" si="70"/>
        <v>4.5652506906099538E-2</v>
      </c>
    </row>
    <row r="773" spans="1:11" ht="16" customHeight="1" x14ac:dyDescent="0.35">
      <c r="A773" s="6">
        <v>39667</v>
      </c>
      <c r="B773" s="17">
        <v>1266.07</v>
      </c>
      <c r="C773" s="8">
        <f t="shared" si="73"/>
        <v>-1.7933741341462559E-2</v>
      </c>
      <c r="D773" s="8">
        <f t="shared" si="71"/>
        <v>2.2658343704697932E-4</v>
      </c>
      <c r="E773" s="8">
        <f t="shared" ref="E773:E836" si="74">-LN(D773)-C773*C773/D773</f>
        <v>6.9729684067301339</v>
      </c>
      <c r="F773" s="1">
        <v>770</v>
      </c>
      <c r="H773" s="8">
        <f t="shared" si="72"/>
        <v>1.5052688698268468</v>
      </c>
      <c r="J773" s="8">
        <f t="shared" ref="J773:J836" si="75">C773*C773</f>
        <v>3.2161907850248331E-4</v>
      </c>
      <c r="K773" s="8">
        <f t="shared" ref="K773:K836" si="76">J773/D773</f>
        <v>1.4194288986612889</v>
      </c>
    </row>
    <row r="774" spans="1:11" ht="16" customHeight="1" x14ac:dyDescent="0.35">
      <c r="A774" s="6">
        <v>39668</v>
      </c>
      <c r="B774" s="17">
        <v>1296.32</v>
      </c>
      <c r="C774" s="8">
        <f t="shared" si="73"/>
        <v>2.3892833729572616E-2</v>
      </c>
      <c r="D774" s="8">
        <f t="shared" si="71"/>
        <v>2.3468683492292453E-4</v>
      </c>
      <c r="E774" s="8">
        <f t="shared" si="74"/>
        <v>5.9247935851821918</v>
      </c>
      <c r="F774" s="1">
        <v>771</v>
      </c>
      <c r="H774" s="8">
        <f t="shared" si="72"/>
        <v>1.5319491992978245</v>
      </c>
      <c r="J774" s="8">
        <f t="shared" si="75"/>
        <v>5.7086750362900294E-4</v>
      </c>
      <c r="K774" s="8">
        <f t="shared" si="76"/>
        <v>2.4324649647113197</v>
      </c>
    </row>
    <row r="775" spans="1:11" ht="16" customHeight="1" x14ac:dyDescent="0.35">
      <c r="A775" s="6">
        <v>39671</v>
      </c>
      <c r="B775" s="17">
        <v>1305.32</v>
      </c>
      <c r="C775" s="8">
        <f t="shared" si="73"/>
        <v>6.9427301900765251E-3</v>
      </c>
      <c r="D775" s="8">
        <f t="shared" ref="D775:D838" si="77">C$1283+C$1284*D774+C$1285*C774*C774</f>
        <v>2.6310448729334891E-4</v>
      </c>
      <c r="E775" s="8">
        <f t="shared" si="74"/>
        <v>8.0597564244137612</v>
      </c>
      <c r="F775" s="1">
        <v>772</v>
      </c>
      <c r="H775" s="8">
        <f t="shared" si="72"/>
        <v>1.6220495901585406</v>
      </c>
      <c r="J775" s="8">
        <f t="shared" si="75"/>
        <v>4.8201502492200025E-5</v>
      </c>
      <c r="K775" s="8">
        <f t="shared" si="76"/>
        <v>0.18320289018277996</v>
      </c>
    </row>
    <row r="776" spans="1:11" ht="16" customHeight="1" x14ac:dyDescent="0.35">
      <c r="A776" s="6">
        <v>39672</v>
      </c>
      <c r="B776" s="17">
        <v>1289.5899999999999</v>
      </c>
      <c r="C776" s="8">
        <f t="shared" si="73"/>
        <v>-1.2050684889529019E-2</v>
      </c>
      <c r="D776" s="8">
        <f t="shared" si="77"/>
        <v>2.4484165556951223E-4</v>
      </c>
      <c r="E776" s="8">
        <f t="shared" si="74"/>
        <v>7.7217848903638906</v>
      </c>
      <c r="F776" s="1">
        <v>773</v>
      </c>
      <c r="H776" s="8">
        <f t="shared" si="72"/>
        <v>1.5647416897670754</v>
      </c>
      <c r="J776" s="8">
        <f t="shared" si="75"/>
        <v>1.4521900630672303E-4</v>
      </c>
      <c r="K776" s="8">
        <f t="shared" si="76"/>
        <v>0.59311396979789799</v>
      </c>
    </row>
    <row r="777" spans="1:11" ht="16" customHeight="1" x14ac:dyDescent="0.35">
      <c r="A777" s="6">
        <v>39673</v>
      </c>
      <c r="B777" s="17">
        <v>1285.83</v>
      </c>
      <c r="C777" s="8">
        <f t="shared" si="73"/>
        <v>-2.9156553633325252E-3</v>
      </c>
      <c r="D777" s="8">
        <f t="shared" si="77"/>
        <v>2.364112238068665E-4</v>
      </c>
      <c r="E777" s="8">
        <f t="shared" si="74"/>
        <v>8.3139790704679601</v>
      </c>
      <c r="F777" s="1">
        <v>774</v>
      </c>
      <c r="H777" s="8">
        <f t="shared" si="72"/>
        <v>1.5375669865305592</v>
      </c>
      <c r="J777" s="8">
        <f t="shared" si="75"/>
        <v>8.5010461977297191E-6</v>
      </c>
      <c r="K777" s="8">
        <f t="shared" si="76"/>
        <v>3.5958725058986854E-2</v>
      </c>
    </row>
    <row r="778" spans="1:11" ht="16" customHeight="1" x14ac:dyDescent="0.35">
      <c r="A778" s="6">
        <v>39674</v>
      </c>
      <c r="B778" s="17">
        <v>1292.93</v>
      </c>
      <c r="C778" s="8">
        <f t="shared" si="73"/>
        <v>5.5217252669483036E-3</v>
      </c>
      <c r="D778" s="8">
        <f t="shared" si="77"/>
        <v>2.1719627963982018E-4</v>
      </c>
      <c r="E778" s="8">
        <f t="shared" si="74"/>
        <v>8.294331694646127</v>
      </c>
      <c r="F778" s="1">
        <v>775</v>
      </c>
      <c r="H778" s="8">
        <f t="shared" si="72"/>
        <v>1.4737580521911329</v>
      </c>
      <c r="J778" s="8">
        <f t="shared" si="75"/>
        <v>3.0489449923655314E-5</v>
      </c>
      <c r="K778" s="8">
        <f t="shared" si="76"/>
        <v>0.14037740413517405</v>
      </c>
    </row>
    <row r="779" spans="1:11" ht="16" customHeight="1" x14ac:dyDescent="0.35">
      <c r="A779" s="6">
        <v>39675</v>
      </c>
      <c r="B779" s="17">
        <v>1298.2</v>
      </c>
      <c r="C779" s="8">
        <f t="shared" si="73"/>
        <v>4.07601339593016E-3</v>
      </c>
      <c r="D779" s="8">
        <f t="shared" si="77"/>
        <v>2.0156502093136641E-4</v>
      </c>
      <c r="E779" s="8">
        <f t="shared" si="74"/>
        <v>8.4269740980040986</v>
      </c>
      <c r="F779" s="1">
        <v>776</v>
      </c>
      <c r="H779" s="8">
        <f t="shared" si="72"/>
        <v>1.419735964647534</v>
      </c>
      <c r="J779" s="8">
        <f t="shared" si="75"/>
        <v>1.6613885203802117E-5</v>
      </c>
      <c r="K779" s="8">
        <f t="shared" si="76"/>
        <v>8.2424446101981172E-2</v>
      </c>
    </row>
    <row r="780" spans="1:11" ht="16" customHeight="1" x14ac:dyDescent="0.35">
      <c r="A780" s="6">
        <v>39678</v>
      </c>
      <c r="B780" s="17">
        <v>1278.5999999999999</v>
      </c>
      <c r="C780" s="8">
        <f t="shared" si="73"/>
        <v>-1.5097827761516049E-2</v>
      </c>
      <c r="D780" s="8">
        <f t="shared" si="77"/>
        <v>1.8616749073892716E-4</v>
      </c>
      <c r="E780" s="8">
        <f t="shared" si="74"/>
        <v>7.3644588197686423</v>
      </c>
      <c r="F780" s="1">
        <v>777</v>
      </c>
      <c r="H780" s="8">
        <f t="shared" si="72"/>
        <v>1.3644320823658729</v>
      </c>
      <c r="J780" s="8">
        <f t="shared" si="75"/>
        <v>2.2794440311640473E-4</v>
      </c>
      <c r="K780" s="8">
        <f t="shared" si="76"/>
        <v>1.2244049818346836</v>
      </c>
    </row>
    <row r="781" spans="1:11" ht="16" customHeight="1" x14ac:dyDescent="0.35">
      <c r="A781" s="6">
        <v>39679</v>
      </c>
      <c r="B781" s="17">
        <v>1266.69</v>
      </c>
      <c r="C781" s="8">
        <f t="shared" si="73"/>
        <v>-9.3148756452368642E-3</v>
      </c>
      <c r="D781" s="8">
        <f t="shared" si="77"/>
        <v>1.8999561947723414E-4</v>
      </c>
      <c r="E781" s="8">
        <f t="shared" si="74"/>
        <v>8.1118310742070232</v>
      </c>
      <c r="F781" s="1">
        <v>778</v>
      </c>
      <c r="H781" s="8">
        <f t="shared" si="72"/>
        <v>1.3783889852912861</v>
      </c>
      <c r="J781" s="8">
        <f t="shared" si="75"/>
        <v>8.6766908286226886E-5</v>
      </c>
      <c r="K781" s="8">
        <f t="shared" si="76"/>
        <v>0.4566784672455228</v>
      </c>
    </row>
    <row r="782" spans="1:11" ht="16" customHeight="1" x14ac:dyDescent="0.35">
      <c r="A782" s="6">
        <v>39680</v>
      </c>
      <c r="B782" s="17">
        <v>1274.54</v>
      </c>
      <c r="C782" s="8">
        <f t="shared" si="73"/>
        <v>6.1972542611056442E-3</v>
      </c>
      <c r="D782" s="8">
        <f t="shared" si="77"/>
        <v>1.8156076105603619E-4</v>
      </c>
      <c r="E782" s="8">
        <f t="shared" si="74"/>
        <v>8.402387916158558</v>
      </c>
      <c r="F782" s="1">
        <v>779</v>
      </c>
      <c r="H782" s="8">
        <f t="shared" si="72"/>
        <v>1.3474448450902776</v>
      </c>
      <c r="J782" s="8">
        <f t="shared" si="75"/>
        <v>3.8405960376792065E-5</v>
      </c>
      <c r="K782" s="8">
        <f t="shared" si="76"/>
        <v>0.21153227246573725</v>
      </c>
    </row>
    <row r="783" spans="1:11" ht="16" customHeight="1" x14ac:dyDescent="0.35">
      <c r="A783" s="6">
        <v>39681</v>
      </c>
      <c r="B783" s="17">
        <v>1277.72</v>
      </c>
      <c r="C783" s="8">
        <f t="shared" si="73"/>
        <v>2.4950178103473127E-3</v>
      </c>
      <c r="D783" s="8">
        <f t="shared" si="77"/>
        <v>1.6980129668956698E-4</v>
      </c>
      <c r="E783" s="8">
        <f t="shared" si="74"/>
        <v>8.6442204794909596</v>
      </c>
      <c r="F783" s="1">
        <v>780</v>
      </c>
      <c r="H783" s="8">
        <f t="shared" si="72"/>
        <v>1.3030782658365805</v>
      </c>
      <c r="J783" s="8">
        <f t="shared" si="75"/>
        <v>6.2251138739502987E-6</v>
      </c>
      <c r="K783" s="8">
        <f t="shared" si="76"/>
        <v>3.6661168055336681E-2</v>
      </c>
    </row>
    <row r="784" spans="1:11" ht="16" customHeight="1" x14ac:dyDescent="0.35">
      <c r="A784" s="6">
        <v>39682</v>
      </c>
      <c r="B784" s="17">
        <v>1292.2</v>
      </c>
      <c r="C784" s="8">
        <f t="shared" si="73"/>
        <v>1.13326863475566E-2</v>
      </c>
      <c r="D784" s="8">
        <f t="shared" si="77"/>
        <v>1.563820901388916E-4</v>
      </c>
      <c r="E784" s="8">
        <f t="shared" si="74"/>
        <v>7.9419519296479733</v>
      </c>
      <c r="F784" s="1">
        <v>781</v>
      </c>
      <c r="H784" s="8">
        <f t="shared" si="72"/>
        <v>1.2505282489367906</v>
      </c>
      <c r="J784" s="8">
        <f t="shared" si="75"/>
        <v>1.2842977985209574E-4</v>
      </c>
      <c r="K784" s="8">
        <f t="shared" si="76"/>
        <v>0.82125631994066672</v>
      </c>
    </row>
    <row r="785" spans="1:11" ht="16" customHeight="1" x14ac:dyDescent="0.35">
      <c r="A785" s="6">
        <v>39685</v>
      </c>
      <c r="B785" s="17">
        <v>1266.8399999999999</v>
      </c>
      <c r="C785" s="8">
        <f t="shared" si="73"/>
        <v>-1.9625444977557752E-2</v>
      </c>
      <c r="D785" s="8">
        <f t="shared" si="77"/>
        <v>1.5448628408088125E-4</v>
      </c>
      <c r="E785" s="8">
        <f t="shared" si="74"/>
        <v>6.2822512840394005</v>
      </c>
      <c r="F785" s="1">
        <v>782</v>
      </c>
      <c r="H785" s="8">
        <f t="shared" si="72"/>
        <v>1.2429251147228511</v>
      </c>
      <c r="J785" s="8">
        <f t="shared" si="75"/>
        <v>3.851580905671468E-4</v>
      </c>
      <c r="K785" s="8">
        <f t="shared" si="76"/>
        <v>2.4931539577034383</v>
      </c>
    </row>
    <row r="786" spans="1:11" ht="16" customHeight="1" x14ac:dyDescent="0.35">
      <c r="A786" s="6">
        <v>39686</v>
      </c>
      <c r="B786" s="17">
        <v>1271.51</v>
      </c>
      <c r="C786" s="8">
        <f t="shared" si="73"/>
        <v>3.6863376590572394E-3</v>
      </c>
      <c r="D786" s="8">
        <f t="shared" si="77"/>
        <v>1.7443509501162912E-4</v>
      </c>
      <c r="E786" s="8">
        <f t="shared" si="74"/>
        <v>8.5760544432947086</v>
      </c>
      <c r="F786" s="1">
        <v>783</v>
      </c>
      <c r="H786" s="8">
        <f t="shared" si="72"/>
        <v>1.3207387895099814</v>
      </c>
      <c r="J786" s="8">
        <f t="shared" si="75"/>
        <v>1.3589085336583608E-5</v>
      </c>
      <c r="K786" s="8">
        <f t="shared" si="76"/>
        <v>7.7903390574457845E-2</v>
      </c>
    </row>
    <row r="787" spans="1:11" ht="16" customHeight="1" x14ac:dyDescent="0.35">
      <c r="A787" s="6">
        <v>39687</v>
      </c>
      <c r="B787" s="17">
        <v>1281.6600000000001</v>
      </c>
      <c r="C787" s="8">
        <f t="shared" si="73"/>
        <v>7.9826348200172162E-3</v>
      </c>
      <c r="D787" s="8">
        <f t="shared" si="77"/>
        <v>1.6122103494984228E-4</v>
      </c>
      <c r="E787" s="8">
        <f t="shared" si="74"/>
        <v>8.337485210499441</v>
      </c>
      <c r="F787" s="1">
        <v>784</v>
      </c>
      <c r="H787" s="8">
        <f t="shared" si="72"/>
        <v>1.2697284550243106</v>
      </c>
      <c r="J787" s="8">
        <f t="shared" si="75"/>
        <v>6.3722458669751293E-5</v>
      </c>
      <c r="K787" s="8">
        <f t="shared" si="76"/>
        <v>0.39524903614206475</v>
      </c>
    </row>
    <row r="788" spans="1:11" ht="16" customHeight="1" x14ac:dyDescent="0.35">
      <c r="A788" s="6">
        <v>39688</v>
      </c>
      <c r="B788" s="17">
        <v>1300.68</v>
      </c>
      <c r="C788" s="8">
        <f t="shared" si="73"/>
        <v>1.4840129207434093E-2</v>
      </c>
      <c r="D788" s="8">
        <f t="shared" si="77"/>
        <v>1.5342734119675375E-4</v>
      </c>
      <c r="E788" s="8">
        <f t="shared" si="74"/>
        <v>7.346884562574802</v>
      </c>
      <c r="F788" s="1">
        <v>785</v>
      </c>
      <c r="H788" s="8">
        <f t="shared" si="72"/>
        <v>1.2386579075626722</v>
      </c>
      <c r="J788" s="8">
        <f t="shared" si="75"/>
        <v>2.2022943489333845E-4</v>
      </c>
      <c r="K788" s="8">
        <f t="shared" si="76"/>
        <v>1.4353988876788155</v>
      </c>
    </row>
    <row r="789" spans="1:11" ht="16" customHeight="1" x14ac:dyDescent="0.35">
      <c r="A789" s="6">
        <v>39689</v>
      </c>
      <c r="B789" s="17">
        <v>1282.83</v>
      </c>
      <c r="C789" s="8">
        <f t="shared" si="73"/>
        <v>-1.3723590737152978E-2</v>
      </c>
      <c r="D789" s="8">
        <f t="shared" si="77"/>
        <v>1.5954730393161862E-4</v>
      </c>
      <c r="E789" s="8">
        <f t="shared" si="74"/>
        <v>7.5627243165388496</v>
      </c>
      <c r="F789" s="1">
        <v>786</v>
      </c>
      <c r="H789" s="8">
        <f t="shared" si="72"/>
        <v>1.2631203582066859</v>
      </c>
      <c r="J789" s="8">
        <f t="shared" si="75"/>
        <v>1.8833694272087103E-4</v>
      </c>
      <c r="K789" s="8">
        <f t="shared" si="76"/>
        <v>1.1804457867968208</v>
      </c>
    </row>
    <row r="790" spans="1:11" ht="16" customHeight="1" x14ac:dyDescent="0.35">
      <c r="A790" s="6">
        <v>39693</v>
      </c>
      <c r="B790" s="17">
        <v>1277.58</v>
      </c>
      <c r="C790" s="8">
        <f t="shared" si="73"/>
        <v>-4.0925142068707473E-3</v>
      </c>
      <c r="D790" s="8">
        <f t="shared" si="77"/>
        <v>1.6242460216216661E-4</v>
      </c>
      <c r="E790" s="8">
        <f t="shared" si="74"/>
        <v>8.6221800517822427</v>
      </c>
      <c r="F790" s="1">
        <v>787</v>
      </c>
      <c r="H790" s="8">
        <f t="shared" si="72"/>
        <v>1.2744591094349267</v>
      </c>
      <c r="J790" s="8">
        <f t="shared" si="75"/>
        <v>1.6748672533438902E-5</v>
      </c>
      <c r="K790" s="8">
        <f t="shared" si="76"/>
        <v>0.10311659878173401</v>
      </c>
    </row>
    <row r="791" spans="1:11" ht="16" customHeight="1" x14ac:dyDescent="0.35">
      <c r="A791" s="6">
        <v>39694</v>
      </c>
      <c r="B791" s="17">
        <v>1274.98</v>
      </c>
      <c r="C791" s="8">
        <f t="shared" si="73"/>
        <v>-2.0350976064120517E-3</v>
      </c>
      <c r="D791" s="8">
        <f t="shared" si="77"/>
        <v>1.5055696928178793E-4</v>
      </c>
      <c r="E791" s="8">
        <f t="shared" si="74"/>
        <v>8.7736603400845592</v>
      </c>
      <c r="F791" s="1">
        <v>788</v>
      </c>
      <c r="H791" s="8">
        <f t="shared" si="72"/>
        <v>1.2270165821283261</v>
      </c>
      <c r="J791" s="8">
        <f t="shared" si="75"/>
        <v>4.1416222676240624E-6</v>
      </c>
      <c r="K791" s="8">
        <f t="shared" si="76"/>
        <v>2.750867188268416E-2</v>
      </c>
    </row>
    <row r="792" spans="1:11" ht="16" customHeight="1" x14ac:dyDescent="0.35">
      <c r="A792" s="6">
        <v>39695</v>
      </c>
      <c r="B792" s="17">
        <v>1236.83</v>
      </c>
      <c r="C792" s="8">
        <f t="shared" si="73"/>
        <v>-2.9922037992752899E-2</v>
      </c>
      <c r="D792" s="8">
        <f t="shared" si="77"/>
        <v>1.3869182860567418E-4</v>
      </c>
      <c r="E792" s="8">
        <f t="shared" si="74"/>
        <v>2.4277326550650047</v>
      </c>
      <c r="F792" s="1">
        <v>789</v>
      </c>
      <c r="H792" s="8">
        <f t="shared" si="72"/>
        <v>1.1776749492354595</v>
      </c>
      <c r="J792" s="8">
        <f t="shared" si="75"/>
        <v>8.9532835763974793E-4</v>
      </c>
      <c r="K792" s="8">
        <f t="shared" si="76"/>
        <v>6.4555234914763977</v>
      </c>
    </row>
    <row r="793" spans="1:11" ht="16" customHeight="1" x14ac:dyDescent="0.35">
      <c r="A793" s="6">
        <v>39696</v>
      </c>
      <c r="B793" s="17">
        <v>1242.31</v>
      </c>
      <c r="C793" s="8">
        <f t="shared" si="73"/>
        <v>4.4306816619907492E-3</v>
      </c>
      <c r="D793" s="8">
        <f t="shared" si="77"/>
        <v>2.0313141678187247E-4</v>
      </c>
      <c r="E793" s="8">
        <f t="shared" si="74"/>
        <v>8.4050158403632658</v>
      </c>
      <c r="F793" s="1">
        <v>790</v>
      </c>
      <c r="H793" s="8">
        <f t="shared" si="72"/>
        <v>1.4252417927561361</v>
      </c>
      <c r="J793" s="8">
        <f t="shared" si="75"/>
        <v>1.9630939989901109E-5</v>
      </c>
      <c r="K793" s="8">
        <f t="shared" si="76"/>
        <v>9.6641574705213118E-2</v>
      </c>
    </row>
    <row r="794" spans="1:11" ht="16" customHeight="1" x14ac:dyDescent="0.35">
      <c r="A794" s="6">
        <v>39699</v>
      </c>
      <c r="B794" s="17">
        <v>1267.79</v>
      </c>
      <c r="C794" s="8">
        <f t="shared" si="73"/>
        <v>2.0510178618863263E-2</v>
      </c>
      <c r="D794" s="8">
        <f t="shared" si="77"/>
        <v>1.8784778958463822E-4</v>
      </c>
      <c r="E794" s="8">
        <f t="shared" si="74"/>
        <v>6.3404727664273377</v>
      </c>
      <c r="F794" s="1">
        <v>791</v>
      </c>
      <c r="H794" s="8">
        <f t="shared" si="72"/>
        <v>1.3705757534140104</v>
      </c>
      <c r="J794" s="8">
        <f t="shared" si="75"/>
        <v>4.2066742697767577E-4</v>
      </c>
      <c r="K794" s="8">
        <f t="shared" si="76"/>
        <v>2.2394057865032075</v>
      </c>
    </row>
    <row r="795" spans="1:11" ht="16" customHeight="1" x14ac:dyDescent="0.35">
      <c r="A795" s="6">
        <v>39700</v>
      </c>
      <c r="B795" s="17">
        <v>1224.51</v>
      </c>
      <c r="C795" s="8">
        <f t="shared" si="73"/>
        <v>-3.4138145907445218E-2</v>
      </c>
      <c r="D795" s="8">
        <f t="shared" si="77"/>
        <v>2.0779543927941684E-4</v>
      </c>
      <c r="E795" s="8">
        <f t="shared" si="74"/>
        <v>2.8704935560102021</v>
      </c>
      <c r="F795" s="1">
        <v>792</v>
      </c>
      <c r="H795" s="8">
        <f t="shared" si="72"/>
        <v>1.4415111490356807</v>
      </c>
      <c r="J795" s="8">
        <f t="shared" si="75"/>
        <v>1.1654130059980186E-3</v>
      </c>
      <c r="K795" s="8">
        <f t="shared" si="76"/>
        <v>5.6084628711745674</v>
      </c>
    </row>
    <row r="796" spans="1:11" ht="16" customHeight="1" x14ac:dyDescent="0.35">
      <c r="A796" s="6">
        <v>39701</v>
      </c>
      <c r="B796" s="17">
        <v>1232.04</v>
      </c>
      <c r="C796" s="8">
        <f t="shared" si="73"/>
        <v>6.1493985349241513E-3</v>
      </c>
      <c r="D796" s="8">
        <f t="shared" si="77"/>
        <v>2.8882477395846809E-4</v>
      </c>
      <c r="E796" s="8">
        <f t="shared" si="74"/>
        <v>8.0187628834764109</v>
      </c>
      <c r="F796" s="1">
        <v>793</v>
      </c>
      <c r="H796" s="8">
        <f t="shared" si="72"/>
        <v>1.6994845511462235</v>
      </c>
      <c r="J796" s="8">
        <f t="shared" si="75"/>
        <v>3.7815102341327297E-5</v>
      </c>
      <c r="K796" s="8">
        <f t="shared" si="76"/>
        <v>0.13092748874362475</v>
      </c>
    </row>
    <row r="797" spans="1:11" ht="16" customHeight="1" x14ac:dyDescent="0.35">
      <c r="A797" s="6">
        <v>39702</v>
      </c>
      <c r="B797" s="17">
        <v>1249.05</v>
      </c>
      <c r="C797" s="8">
        <f t="shared" si="73"/>
        <v>1.3806369923054439E-2</v>
      </c>
      <c r="D797" s="8">
        <f t="shared" si="77"/>
        <v>2.6737295559481762E-4</v>
      </c>
      <c r="E797" s="8">
        <f t="shared" si="74"/>
        <v>7.5139448289383814</v>
      </c>
      <c r="F797" s="1">
        <v>794</v>
      </c>
      <c r="H797" s="8">
        <f t="shared" si="72"/>
        <v>1.6351542911750487</v>
      </c>
      <c r="J797" s="8">
        <f t="shared" si="75"/>
        <v>1.9061585045222223E-4</v>
      </c>
      <c r="K797" s="8">
        <f t="shared" si="76"/>
        <v>0.71292120786174551</v>
      </c>
    </row>
    <row r="798" spans="1:11" ht="16" customHeight="1" x14ac:dyDescent="0.35">
      <c r="A798" s="6">
        <v>39703</v>
      </c>
      <c r="B798" s="17">
        <v>1251.7</v>
      </c>
      <c r="C798" s="8">
        <f t="shared" si="73"/>
        <v>2.1216124254434098E-3</v>
      </c>
      <c r="D798" s="8">
        <f t="shared" si="77"/>
        <v>2.6074969038342654E-4</v>
      </c>
      <c r="E798" s="8">
        <f t="shared" si="74"/>
        <v>8.2346869683524186</v>
      </c>
      <c r="F798" s="1">
        <v>795</v>
      </c>
      <c r="H798" s="8">
        <f t="shared" si="72"/>
        <v>1.6147745674967344</v>
      </c>
      <c r="J798" s="8">
        <f t="shared" si="75"/>
        <v>4.5012392837958684E-6</v>
      </c>
      <c r="K798" s="8">
        <f t="shared" si="76"/>
        <v>1.7262683139438816E-2</v>
      </c>
    </row>
    <row r="799" spans="1:11" ht="16" customHeight="1" x14ac:dyDescent="0.35">
      <c r="A799" s="6">
        <v>39706</v>
      </c>
      <c r="B799" s="17">
        <v>1192.7</v>
      </c>
      <c r="C799" s="8">
        <f t="shared" si="73"/>
        <v>-4.7135895182551728E-2</v>
      </c>
      <c r="D799" s="8">
        <f t="shared" si="77"/>
        <v>2.3900916374468357E-4</v>
      </c>
      <c r="E799" s="8">
        <f t="shared" si="74"/>
        <v>-0.95683832225638454</v>
      </c>
      <c r="F799" s="1">
        <v>796</v>
      </c>
      <c r="H799" s="8">
        <f t="shared" si="72"/>
        <v>1.5459921207583291</v>
      </c>
      <c r="J799" s="8">
        <f t="shared" si="75"/>
        <v>2.2217926146605033E-3</v>
      </c>
      <c r="K799" s="8">
        <f t="shared" si="76"/>
        <v>9.2958469869962208</v>
      </c>
    </row>
    <row r="800" spans="1:11" ht="16" customHeight="1" x14ac:dyDescent="0.35">
      <c r="A800" s="6">
        <v>39707</v>
      </c>
      <c r="B800" s="17">
        <v>1213.5999999999999</v>
      </c>
      <c r="C800" s="8">
        <f t="shared" si="73"/>
        <v>1.7523266538106701E-2</v>
      </c>
      <c r="D800" s="8">
        <f t="shared" si="77"/>
        <v>4.0641701177685592E-4</v>
      </c>
      <c r="E800" s="8">
        <f t="shared" si="74"/>
        <v>7.052589422317693</v>
      </c>
      <c r="F800" s="1">
        <v>797</v>
      </c>
      <c r="H800" s="8">
        <f t="shared" si="72"/>
        <v>2.0159786997308675</v>
      </c>
      <c r="J800" s="8">
        <f t="shared" si="75"/>
        <v>3.0706487016552998E-4</v>
      </c>
      <c r="K800" s="8">
        <f t="shared" si="76"/>
        <v>0.75554138057125564</v>
      </c>
    </row>
    <row r="801" spans="1:11" ht="16" customHeight="1" x14ac:dyDescent="0.35">
      <c r="A801" s="6">
        <v>39708</v>
      </c>
      <c r="B801" s="17">
        <v>1156.3900000000001</v>
      </c>
      <c r="C801" s="8">
        <f t="shared" si="73"/>
        <v>-4.7140738299274731E-2</v>
      </c>
      <c r="D801" s="8">
        <f t="shared" si="77"/>
        <v>3.9712558268808226E-4</v>
      </c>
      <c r="E801" s="8">
        <f t="shared" si="74"/>
        <v>2.2354230676105695</v>
      </c>
      <c r="F801" s="1">
        <v>798</v>
      </c>
      <c r="H801" s="8">
        <f t="shared" si="72"/>
        <v>1.9928010003211114</v>
      </c>
      <c r="J801" s="8">
        <f t="shared" si="75"/>
        <v>2.2222492074007076E-3</v>
      </c>
      <c r="K801" s="8">
        <f t="shared" si="76"/>
        <v>5.5958349304989197</v>
      </c>
    </row>
    <row r="802" spans="1:11" ht="16" customHeight="1" x14ac:dyDescent="0.35">
      <c r="A802" s="6">
        <v>39709</v>
      </c>
      <c r="B802" s="17">
        <v>1206.51</v>
      </c>
      <c r="C802" s="8">
        <f t="shared" si="73"/>
        <v>4.3341779157550553E-2</v>
      </c>
      <c r="D802" s="8">
        <f t="shared" si="77"/>
        <v>5.5035814332962121E-4</v>
      </c>
      <c r="E802" s="8">
        <f t="shared" si="74"/>
        <v>4.0916915257937037</v>
      </c>
      <c r="F802" s="1">
        <v>799</v>
      </c>
      <c r="H802" s="8">
        <f t="shared" si="72"/>
        <v>2.3459713197940451</v>
      </c>
      <c r="J802" s="8">
        <f t="shared" si="75"/>
        <v>1.8785098205418836E-3</v>
      </c>
      <c r="K802" s="8">
        <f t="shared" si="76"/>
        <v>3.4132497961728241</v>
      </c>
    </row>
    <row r="803" spans="1:11" ht="16" customHeight="1" x14ac:dyDescent="0.35">
      <c r="A803" s="6">
        <v>39710</v>
      </c>
      <c r="B803" s="17">
        <v>1255.08</v>
      </c>
      <c r="C803" s="8">
        <f t="shared" si="73"/>
        <v>4.0256607902130891E-2</v>
      </c>
      <c r="D803" s="8">
        <f t="shared" si="77"/>
        <v>6.6079582974573939E-4</v>
      </c>
      <c r="E803" s="8">
        <f t="shared" si="74"/>
        <v>4.8695766828806324</v>
      </c>
      <c r="F803" s="1">
        <v>800</v>
      </c>
      <c r="H803" s="8">
        <f t="shared" si="72"/>
        <v>2.5705949306449263</v>
      </c>
      <c r="J803" s="8">
        <f t="shared" si="75"/>
        <v>1.6205944797859073E-3</v>
      </c>
      <c r="K803" s="8">
        <f t="shared" si="76"/>
        <v>2.4524889638142522</v>
      </c>
    </row>
    <row r="804" spans="1:11" ht="16" customHeight="1" x14ac:dyDescent="0.35">
      <c r="A804" s="6">
        <v>39713</v>
      </c>
      <c r="B804" s="17">
        <v>1207.0899999999999</v>
      </c>
      <c r="C804" s="8">
        <f t="shared" si="73"/>
        <v>-3.8236606431462546E-2</v>
      </c>
      <c r="D804" s="8">
        <f t="shared" si="77"/>
        <v>7.3953134000351349E-4</v>
      </c>
      <c r="E804" s="8">
        <f t="shared" si="74"/>
        <v>5.2325147042121198</v>
      </c>
      <c r="F804" s="1">
        <v>801</v>
      </c>
      <c r="H804" s="8">
        <f t="shared" si="72"/>
        <v>2.719432551109723</v>
      </c>
      <c r="J804" s="8">
        <f t="shared" si="75"/>
        <v>1.4620380713945629E-3</v>
      </c>
      <c r="K804" s="8">
        <f t="shared" si="76"/>
        <v>1.976979192508078</v>
      </c>
    </row>
    <row r="805" spans="1:11" ht="16" customHeight="1" x14ac:dyDescent="0.35">
      <c r="A805" s="6">
        <v>39714</v>
      </c>
      <c r="B805" s="17">
        <v>1188.22</v>
      </c>
      <c r="C805" s="8">
        <f t="shared" si="73"/>
        <v>-1.5632637168728009E-2</v>
      </c>
      <c r="D805" s="8">
        <f t="shared" si="77"/>
        <v>7.9780287474824467E-4</v>
      </c>
      <c r="E805" s="8">
        <f t="shared" si="74"/>
        <v>6.8273335673368312</v>
      </c>
      <c r="F805" s="1">
        <v>802</v>
      </c>
      <c r="H805" s="8">
        <f t="shared" si="72"/>
        <v>2.8245404489018116</v>
      </c>
      <c r="J805" s="8">
        <f t="shared" si="75"/>
        <v>2.4437934484909646E-4</v>
      </c>
      <c r="K805" s="8">
        <f t="shared" si="76"/>
        <v>0.30631544781812553</v>
      </c>
    </row>
    <row r="806" spans="1:11" ht="16" customHeight="1" x14ac:dyDescent="0.35">
      <c r="A806" s="6">
        <v>39715</v>
      </c>
      <c r="B806" s="17">
        <v>1185.8699999999999</v>
      </c>
      <c r="C806" s="8">
        <f t="shared" si="73"/>
        <v>-1.977748228442659E-3</v>
      </c>
      <c r="D806" s="8">
        <f t="shared" si="77"/>
        <v>7.4803571093670564E-4</v>
      </c>
      <c r="E806" s="8">
        <f t="shared" si="74"/>
        <v>7.1928308267726129</v>
      </c>
      <c r="F806" s="1">
        <v>803</v>
      </c>
      <c r="H806" s="8">
        <f t="shared" si="72"/>
        <v>2.7350241515143989</v>
      </c>
      <c r="J806" s="8">
        <f t="shared" si="75"/>
        <v>3.9114880551080756E-6</v>
      </c>
      <c r="K806" s="8">
        <f t="shared" si="76"/>
        <v>5.2290124628007802E-3</v>
      </c>
    </row>
    <row r="807" spans="1:11" ht="16" customHeight="1" x14ac:dyDescent="0.35">
      <c r="A807" s="6">
        <v>39716</v>
      </c>
      <c r="B807" s="17">
        <v>1209.18</v>
      </c>
      <c r="C807" s="8">
        <f t="shared" si="73"/>
        <v>1.9656454754737176E-2</v>
      </c>
      <c r="D807" s="8">
        <f t="shared" si="77"/>
        <v>6.8244094249882961E-4</v>
      </c>
      <c r="E807" s="8">
        <f t="shared" si="74"/>
        <v>6.7236665804509288</v>
      </c>
      <c r="F807" s="1">
        <v>804</v>
      </c>
      <c r="H807" s="8">
        <f t="shared" si="72"/>
        <v>2.6123570630731732</v>
      </c>
      <c r="J807" s="8">
        <f t="shared" si="75"/>
        <v>3.863762135250297E-4</v>
      </c>
      <c r="K807" s="8">
        <f t="shared" si="76"/>
        <v>0.56616798533551105</v>
      </c>
    </row>
    <row r="808" spans="1:11" ht="16" customHeight="1" x14ac:dyDescent="0.35">
      <c r="A808" s="6">
        <v>39717</v>
      </c>
      <c r="B808" s="17">
        <v>1213.27</v>
      </c>
      <c r="C808" s="8">
        <f t="shared" si="73"/>
        <v>3.3824575332042526E-3</v>
      </c>
      <c r="D808" s="8">
        <f t="shared" si="77"/>
        <v>6.5503224394331059E-4</v>
      </c>
      <c r="E808" s="8">
        <f t="shared" si="74"/>
        <v>7.313359751443838</v>
      </c>
      <c r="F808" s="1">
        <v>805</v>
      </c>
      <c r="H808" s="8">
        <f t="shared" ref="H808:H871" si="78">SQRT(D808)*100</f>
        <v>2.5593597713946168</v>
      </c>
      <c r="J808" s="8">
        <f t="shared" si="75"/>
        <v>1.1441018963930198E-5</v>
      </c>
      <c r="K808" s="8">
        <f t="shared" si="76"/>
        <v>1.7466344702445447E-2</v>
      </c>
    </row>
    <row r="809" spans="1:11" ht="16" customHeight="1" x14ac:dyDescent="0.35">
      <c r="A809" s="6">
        <v>39720</v>
      </c>
      <c r="B809" s="17">
        <v>1106.42</v>
      </c>
      <c r="C809" s="8">
        <f t="shared" si="73"/>
        <v>-8.806778375794333E-2</v>
      </c>
      <c r="D809" s="8">
        <f t="shared" si="77"/>
        <v>5.9843367629951356E-4</v>
      </c>
      <c r="E809" s="8">
        <f t="shared" si="74"/>
        <v>-5.5391963175142598</v>
      </c>
      <c r="F809" s="1">
        <v>806</v>
      </c>
      <c r="H809" s="8">
        <f t="shared" si="78"/>
        <v>2.4462904085564197</v>
      </c>
      <c r="J809" s="8">
        <f t="shared" si="75"/>
        <v>7.7559345360358667E-3</v>
      </c>
      <c r="K809" s="8">
        <f t="shared" si="76"/>
        <v>12.960391173163279</v>
      </c>
    </row>
    <row r="810" spans="1:11" ht="16" customHeight="1" x14ac:dyDescent="0.35">
      <c r="A810" s="6">
        <v>39721</v>
      </c>
      <c r="B810" s="17">
        <v>1166.3599999999999</v>
      </c>
      <c r="C810" s="8">
        <f t="shared" si="73"/>
        <v>5.4174725691870922E-2</v>
      </c>
      <c r="D810" s="8">
        <f t="shared" si="77"/>
        <v>1.2007490627200337E-3</v>
      </c>
      <c r="E810" s="8">
        <f t="shared" si="74"/>
        <v>4.2805846763764315</v>
      </c>
      <c r="F810" s="1">
        <v>807</v>
      </c>
      <c r="H810" s="8">
        <f t="shared" si="78"/>
        <v>3.4651826253749367</v>
      </c>
      <c r="J810" s="8">
        <f t="shared" si="75"/>
        <v>2.9349009037894593E-3</v>
      </c>
      <c r="K810" s="8">
        <f t="shared" si="76"/>
        <v>2.4442250216219907</v>
      </c>
    </row>
    <row r="811" spans="1:11" ht="16" customHeight="1" x14ac:dyDescent="0.35">
      <c r="A811" s="6">
        <v>39722</v>
      </c>
      <c r="B811" s="17">
        <v>1161.06</v>
      </c>
      <c r="C811" s="8">
        <f t="shared" si="73"/>
        <v>-4.5440515792722269E-3</v>
      </c>
      <c r="D811" s="8">
        <f t="shared" si="77"/>
        <v>1.3419054555515418E-3</v>
      </c>
      <c r="E811" s="8">
        <f t="shared" si="74"/>
        <v>6.598277316612104</v>
      </c>
      <c r="F811" s="1">
        <v>808</v>
      </c>
      <c r="H811" s="8">
        <f t="shared" si="78"/>
        <v>3.6632027729181766</v>
      </c>
      <c r="J811" s="8">
        <f t="shared" si="75"/>
        <v>2.0648404755086418E-5</v>
      </c>
      <c r="K811" s="8">
        <f t="shared" si="76"/>
        <v>1.5387376710976734E-2</v>
      </c>
    </row>
    <row r="812" spans="1:11" ht="16" customHeight="1" x14ac:dyDescent="0.35">
      <c r="A812" s="6">
        <v>39723</v>
      </c>
      <c r="B812" s="17">
        <v>1114.28</v>
      </c>
      <c r="C812" s="8">
        <f t="shared" si="73"/>
        <v>-4.0290768780252506E-2</v>
      </c>
      <c r="D812" s="8">
        <f t="shared" si="77"/>
        <v>1.2243379263027336E-3</v>
      </c>
      <c r="E812" s="8">
        <f t="shared" si="74"/>
        <v>5.379457995972019</v>
      </c>
      <c r="F812" s="1">
        <v>809</v>
      </c>
      <c r="H812" s="8">
        <f t="shared" si="78"/>
        <v>3.4990540526015508</v>
      </c>
      <c r="J812" s="8">
        <f t="shared" si="75"/>
        <v>1.62334604890377E-3</v>
      </c>
      <c r="K812" s="8">
        <f t="shared" si="76"/>
        <v>1.325897053443378</v>
      </c>
    </row>
    <row r="813" spans="1:11" ht="16" customHeight="1" x14ac:dyDescent="0.35">
      <c r="A813" s="6">
        <v>39724</v>
      </c>
      <c r="B813" s="17">
        <v>1099.23</v>
      </c>
      <c r="C813" s="8">
        <f t="shared" si="73"/>
        <v>-1.3506479520407757E-2</v>
      </c>
      <c r="D813" s="8">
        <f t="shared" si="77"/>
        <v>1.2526462640516372E-3</v>
      </c>
      <c r="E813" s="8">
        <f t="shared" si="74"/>
        <v>6.5368652668282685</v>
      </c>
      <c r="F813" s="1">
        <v>810</v>
      </c>
      <c r="H813" s="8">
        <f t="shared" si="78"/>
        <v>3.5392743098714985</v>
      </c>
      <c r="J813" s="8">
        <f t="shared" si="75"/>
        <v>1.8242498903519414E-4</v>
      </c>
      <c r="K813" s="8">
        <f t="shared" si="76"/>
        <v>0.1456316873090312</v>
      </c>
    </row>
    <row r="814" spans="1:11" ht="16" customHeight="1" x14ac:dyDescent="0.35">
      <c r="A814" s="6">
        <v>39727</v>
      </c>
      <c r="B814" s="17">
        <v>1056.8900000000001</v>
      </c>
      <c r="C814" s="8">
        <f t="shared" si="73"/>
        <v>-3.8517871601029735E-2</v>
      </c>
      <c r="D814" s="8">
        <f t="shared" si="77"/>
        <v>1.1567605961260833E-3</v>
      </c>
      <c r="E814" s="8">
        <f t="shared" si="74"/>
        <v>5.4795617743720371</v>
      </c>
      <c r="F814" s="1">
        <v>811</v>
      </c>
      <c r="H814" s="8">
        <f t="shared" si="78"/>
        <v>3.401118339790727</v>
      </c>
      <c r="J814" s="8">
        <f t="shared" si="75"/>
        <v>1.483626432673413E-3</v>
      </c>
      <c r="K814" s="8">
        <f t="shared" si="76"/>
        <v>1.2825699955911207</v>
      </c>
    </row>
    <row r="815" spans="1:11" ht="16" customHeight="1" x14ac:dyDescent="0.35">
      <c r="A815" s="6">
        <v>39728</v>
      </c>
      <c r="B815" s="17">
        <v>996.23</v>
      </c>
      <c r="C815" s="8">
        <f t="shared" si="73"/>
        <v>-5.7394809298981046E-2</v>
      </c>
      <c r="D815" s="8">
        <f t="shared" si="77"/>
        <v>1.1793480030623377E-3</v>
      </c>
      <c r="E815" s="8">
        <f t="shared" si="74"/>
        <v>3.9495856537937772</v>
      </c>
      <c r="F815" s="1">
        <v>812</v>
      </c>
      <c r="H815" s="8">
        <f t="shared" si="78"/>
        <v>3.4341636581012525</v>
      </c>
      <c r="J815" s="8">
        <f t="shared" si="75"/>
        <v>3.2941641344664012E-3</v>
      </c>
      <c r="K815" s="8">
        <f t="shared" si="76"/>
        <v>2.7932078791948225</v>
      </c>
    </row>
    <row r="816" spans="1:11" ht="16" customHeight="1" x14ac:dyDescent="0.35">
      <c r="A816" s="6">
        <v>39729</v>
      </c>
      <c r="B816" s="17">
        <v>984.94</v>
      </c>
      <c r="C816" s="8">
        <f t="shared" si="73"/>
        <v>-1.1332724370878174E-2</v>
      </c>
      <c r="D816" s="8">
        <f t="shared" si="77"/>
        <v>1.3527589058864651E-3</v>
      </c>
      <c r="E816" s="8">
        <f t="shared" si="74"/>
        <v>6.5106693514540073</v>
      </c>
      <c r="F816" s="1">
        <v>813</v>
      </c>
      <c r="H816" s="8">
        <f t="shared" si="78"/>
        <v>3.6779870933521028</v>
      </c>
      <c r="J816" s="8">
        <f t="shared" si="75"/>
        <v>1.2843064166629612E-4</v>
      </c>
      <c r="K816" s="8">
        <f t="shared" si="76"/>
        <v>9.4939786467075821E-2</v>
      </c>
    </row>
    <row r="817" spans="1:11" ht="16" customHeight="1" x14ac:dyDescent="0.35">
      <c r="A817" s="6">
        <v>39730</v>
      </c>
      <c r="B817" s="17">
        <v>909.92</v>
      </c>
      <c r="C817" s="8">
        <f t="shared" si="73"/>
        <v>-7.6167076167076256E-2</v>
      </c>
      <c r="D817" s="8">
        <f t="shared" si="77"/>
        <v>1.2433151845304678E-3</v>
      </c>
      <c r="E817" s="8">
        <f t="shared" si="74"/>
        <v>2.0238815643727657</v>
      </c>
      <c r="F817" s="1">
        <v>814</v>
      </c>
      <c r="H817" s="8">
        <f t="shared" si="78"/>
        <v>3.5260674759999526</v>
      </c>
      <c r="J817" s="8">
        <f t="shared" si="75"/>
        <v>5.8014234918411954E-3</v>
      </c>
      <c r="K817" s="8">
        <f t="shared" si="76"/>
        <v>4.6660923666206777</v>
      </c>
    </row>
    <row r="818" spans="1:11" ht="16" customHeight="1" x14ac:dyDescent="0.35">
      <c r="A818" s="6">
        <v>39731</v>
      </c>
      <c r="B818" s="17">
        <v>899.22</v>
      </c>
      <c r="C818" s="8">
        <f t="shared" si="73"/>
        <v>-1.17592755407068E-2</v>
      </c>
      <c r="D818" s="8">
        <f t="shared" si="77"/>
        <v>1.6226502306235235E-3</v>
      </c>
      <c r="E818" s="8">
        <f t="shared" si="74"/>
        <v>6.3384755639844901</v>
      </c>
      <c r="F818" s="1">
        <v>815</v>
      </c>
      <c r="H818" s="8">
        <f t="shared" si="78"/>
        <v>4.0282132895658886</v>
      </c>
      <c r="J818" s="8">
        <f t="shared" si="75"/>
        <v>1.3828056124226521E-4</v>
      </c>
      <c r="K818" s="8">
        <f t="shared" si="76"/>
        <v>8.5218957624114217E-2</v>
      </c>
    </row>
    <row r="819" spans="1:11" ht="16" customHeight="1" x14ac:dyDescent="0.35">
      <c r="A819" s="6">
        <v>39734</v>
      </c>
      <c r="B819" s="17">
        <v>1003.35</v>
      </c>
      <c r="C819" s="8">
        <f t="shared" si="73"/>
        <v>0.11580036031227063</v>
      </c>
      <c r="D819" s="8">
        <f t="shared" si="77"/>
        <v>1.4897762734821603E-3</v>
      </c>
      <c r="E819" s="8">
        <f t="shared" si="74"/>
        <v>-2.4920366159064686</v>
      </c>
      <c r="F819" s="1">
        <v>816</v>
      </c>
      <c r="H819" s="8">
        <f t="shared" si="78"/>
        <v>3.8597620049455905</v>
      </c>
      <c r="J819" s="8">
        <f t="shared" si="75"/>
        <v>1.3409723448451703E-2</v>
      </c>
      <c r="K819" s="8">
        <f t="shared" si="76"/>
        <v>9.001165938230578</v>
      </c>
    </row>
    <row r="820" spans="1:11" ht="16" customHeight="1" x14ac:dyDescent="0.35">
      <c r="A820" s="6">
        <v>39735</v>
      </c>
      <c r="B820" s="17">
        <v>998.01</v>
      </c>
      <c r="C820" s="8">
        <f t="shared" si="73"/>
        <v>-5.3221707280610275E-3</v>
      </c>
      <c r="D820" s="8">
        <f t="shared" si="77"/>
        <v>2.4892837116083687E-3</v>
      </c>
      <c r="E820" s="8">
        <f t="shared" si="74"/>
        <v>5.9843812992484073</v>
      </c>
      <c r="F820" s="1">
        <v>817</v>
      </c>
      <c r="H820" s="8">
        <f t="shared" si="78"/>
        <v>4.9892722030456191</v>
      </c>
      <c r="J820" s="8">
        <f t="shared" si="75"/>
        <v>2.8325501258629646E-5</v>
      </c>
      <c r="K820" s="8">
        <f t="shared" si="76"/>
        <v>1.1378976661655034E-2</v>
      </c>
    </row>
    <row r="821" spans="1:11" ht="16" customHeight="1" x14ac:dyDescent="0.35">
      <c r="A821" s="6">
        <v>39736</v>
      </c>
      <c r="B821" s="17">
        <v>907.84</v>
      </c>
      <c r="C821" s="8">
        <f t="shared" si="73"/>
        <v>-9.0349796094227469E-2</v>
      </c>
      <c r="D821" s="8">
        <f t="shared" si="77"/>
        <v>2.2692210433745449E-3</v>
      </c>
      <c r="E821" s="8">
        <f t="shared" si="74"/>
        <v>2.4910112578871226</v>
      </c>
      <c r="F821" s="1">
        <v>818</v>
      </c>
      <c r="H821" s="8">
        <f t="shared" si="78"/>
        <v>4.763634162458894</v>
      </c>
      <c r="J821" s="8">
        <f t="shared" si="75"/>
        <v>8.1630856542684819E-3</v>
      </c>
      <c r="K821" s="8">
        <f t="shared" si="76"/>
        <v>3.5973074011905011</v>
      </c>
    </row>
    <row r="822" spans="1:11" ht="16" customHeight="1" x14ac:dyDescent="0.35">
      <c r="A822" s="6">
        <v>39737</v>
      </c>
      <c r="B822" s="17">
        <v>946.43</v>
      </c>
      <c r="C822" s="8">
        <f t="shared" si="73"/>
        <v>4.2507490306661878E-2</v>
      </c>
      <c r="D822" s="8">
        <f t="shared" si="77"/>
        <v>2.7557150111311296E-3</v>
      </c>
      <c r="E822" s="8">
        <f t="shared" si="74"/>
        <v>5.2383912567139683</v>
      </c>
      <c r="F822" s="1">
        <v>819</v>
      </c>
      <c r="H822" s="8">
        <f t="shared" si="78"/>
        <v>5.2494904620649896</v>
      </c>
      <c r="J822" s="8">
        <f t="shared" si="75"/>
        <v>1.8068867321709536E-3</v>
      </c>
      <c r="K822" s="8">
        <f t="shared" si="76"/>
        <v>0.65568708116493024</v>
      </c>
    </row>
    <row r="823" spans="1:11" ht="16" customHeight="1" x14ac:dyDescent="0.35">
      <c r="A823" s="6">
        <v>39738</v>
      </c>
      <c r="B823" s="17">
        <v>940.55</v>
      </c>
      <c r="C823" s="8">
        <f t="shared" si="73"/>
        <v>-6.2128208108365073E-3</v>
      </c>
      <c r="D823" s="8">
        <f t="shared" si="77"/>
        <v>2.6618559524975516E-3</v>
      </c>
      <c r="E823" s="8">
        <f t="shared" si="74"/>
        <v>5.9142308348029395</v>
      </c>
      <c r="F823" s="1">
        <v>820</v>
      </c>
      <c r="H823" s="8">
        <f t="shared" si="78"/>
        <v>5.1593177383231126</v>
      </c>
      <c r="J823" s="8">
        <f t="shared" si="75"/>
        <v>3.8599142427563193E-5</v>
      </c>
      <c r="K823" s="8">
        <f t="shared" si="76"/>
        <v>1.4500838180723718E-2</v>
      </c>
    </row>
    <row r="824" spans="1:11" ht="16" customHeight="1" x14ac:dyDescent="0.35">
      <c r="A824" s="6">
        <v>39741</v>
      </c>
      <c r="B824" s="17">
        <v>985.4</v>
      </c>
      <c r="C824" s="8">
        <f t="shared" si="73"/>
        <v>4.768486523842435E-2</v>
      </c>
      <c r="D824" s="8">
        <f t="shared" si="77"/>
        <v>2.4271472951869254E-3</v>
      </c>
      <c r="E824" s="8">
        <f t="shared" si="74"/>
        <v>5.084199611141373</v>
      </c>
      <c r="F824" s="1">
        <v>821</v>
      </c>
      <c r="H824" s="8">
        <f t="shared" si="78"/>
        <v>4.9266086664021991</v>
      </c>
      <c r="J824" s="8">
        <f t="shared" si="75"/>
        <v>2.2738463728066908E-3</v>
      </c>
      <c r="K824" s="8">
        <f t="shared" si="76"/>
        <v>0.93683905270840673</v>
      </c>
    </row>
    <row r="825" spans="1:11" ht="16" customHeight="1" x14ac:dyDescent="0.35">
      <c r="A825" s="6">
        <v>39742</v>
      </c>
      <c r="B825" s="17">
        <v>955.05</v>
      </c>
      <c r="C825" s="8">
        <f t="shared" si="73"/>
        <v>-3.0799675258778185E-2</v>
      </c>
      <c r="D825" s="8">
        <f t="shared" si="77"/>
        <v>2.4022476447280549E-3</v>
      </c>
      <c r="E825" s="8">
        <f t="shared" si="74"/>
        <v>5.6364619500157946</v>
      </c>
      <c r="F825" s="1">
        <v>822</v>
      </c>
      <c r="H825" s="8">
        <f t="shared" si="78"/>
        <v>4.9012729415204532</v>
      </c>
      <c r="J825" s="8">
        <f t="shared" si="75"/>
        <v>9.4861999604619305E-4</v>
      </c>
      <c r="K825" s="8">
        <f t="shared" si="76"/>
        <v>0.39488851123572694</v>
      </c>
    </row>
    <row r="826" spans="1:11" ht="16" customHeight="1" x14ac:dyDescent="0.35">
      <c r="A826" s="6">
        <v>39743</v>
      </c>
      <c r="B826" s="17">
        <v>896.78</v>
      </c>
      <c r="C826" s="8">
        <f t="shared" si="73"/>
        <v>-6.1012512433903966E-2</v>
      </c>
      <c r="D826" s="8">
        <f t="shared" si="77"/>
        <v>2.267704588515179E-3</v>
      </c>
      <c r="E826" s="8">
        <f t="shared" si="74"/>
        <v>4.4474476460288237</v>
      </c>
      <c r="F826" s="1">
        <v>823</v>
      </c>
      <c r="H826" s="8">
        <f t="shared" si="78"/>
        <v>4.7620421969100386</v>
      </c>
      <c r="J826" s="8">
        <f t="shared" si="75"/>
        <v>3.722526673497286E-3</v>
      </c>
      <c r="K826" s="8">
        <f t="shared" si="76"/>
        <v>1.6415395075487669</v>
      </c>
    </row>
    <row r="827" spans="1:11" ht="16" customHeight="1" x14ac:dyDescent="0.35">
      <c r="A827" s="6">
        <v>39744</v>
      </c>
      <c r="B827" s="17">
        <v>908.11</v>
      </c>
      <c r="C827" s="8">
        <f t="shared" si="73"/>
        <v>1.263409085840456E-2</v>
      </c>
      <c r="D827" s="8">
        <f t="shared" si="77"/>
        <v>2.3794423053831227E-3</v>
      </c>
      <c r="E827" s="8">
        <f t="shared" si="74"/>
        <v>5.9738060922620839</v>
      </c>
      <c r="F827" s="1">
        <v>824</v>
      </c>
      <c r="H827" s="8">
        <f t="shared" si="78"/>
        <v>4.8779527523164088</v>
      </c>
      <c r="J827" s="8">
        <f t="shared" si="75"/>
        <v>1.5962025181842166E-4</v>
      </c>
      <c r="K827" s="8">
        <f t="shared" si="76"/>
        <v>6.7083051964447873E-2</v>
      </c>
    </row>
    <row r="828" spans="1:11" ht="16" customHeight="1" x14ac:dyDescent="0.35">
      <c r="A828" s="6">
        <v>39745</v>
      </c>
      <c r="B828" s="17">
        <v>876.77</v>
      </c>
      <c r="C828" s="8">
        <f t="shared" si="73"/>
        <v>-3.4511237625397838E-2</v>
      </c>
      <c r="D828" s="8">
        <f t="shared" si="77"/>
        <v>2.1803383137111846E-3</v>
      </c>
      <c r="E828" s="8">
        <f t="shared" si="74"/>
        <v>5.5820180152107524</v>
      </c>
      <c r="F828" s="1">
        <v>825</v>
      </c>
      <c r="H828" s="8">
        <f t="shared" si="78"/>
        <v>4.669409292095934</v>
      </c>
      <c r="J828" s="8">
        <f t="shared" si="75"/>
        <v>1.1910255224366754E-3</v>
      </c>
      <c r="K828" s="8">
        <f t="shared" si="76"/>
        <v>0.54625720923530163</v>
      </c>
    </row>
    <row r="829" spans="1:11" ht="16" customHeight="1" x14ac:dyDescent="0.35">
      <c r="A829" s="6">
        <v>39748</v>
      </c>
      <c r="B829" s="17">
        <v>848.92</v>
      </c>
      <c r="C829" s="8">
        <f t="shared" si="73"/>
        <v>-3.176431675353858E-2</v>
      </c>
      <c r="D829" s="8">
        <f t="shared" si="77"/>
        <v>2.0862087382353188E-3</v>
      </c>
      <c r="E829" s="8">
        <f t="shared" si="74"/>
        <v>5.6887679038662382</v>
      </c>
      <c r="F829" s="1">
        <v>826</v>
      </c>
      <c r="H829" s="8">
        <f t="shared" si="78"/>
        <v>4.5675034080286343</v>
      </c>
      <c r="J829" s="8">
        <f t="shared" si="75"/>
        <v>1.0089718188191316E-3</v>
      </c>
      <c r="K829" s="8">
        <f t="shared" si="76"/>
        <v>0.48363895727548351</v>
      </c>
    </row>
    <row r="830" spans="1:11" ht="16" customHeight="1" x14ac:dyDescent="0.35">
      <c r="A830" s="6">
        <v>39749</v>
      </c>
      <c r="B830" s="17">
        <v>940.51</v>
      </c>
      <c r="C830" s="8">
        <f t="shared" si="73"/>
        <v>0.1078900249729068</v>
      </c>
      <c r="D830" s="8">
        <f t="shared" si="77"/>
        <v>1.9851710993653363E-3</v>
      </c>
      <c r="E830" s="8">
        <f t="shared" si="74"/>
        <v>0.35844602645597856</v>
      </c>
      <c r="F830" s="1">
        <v>827</v>
      </c>
      <c r="H830" s="8">
        <f t="shared" si="78"/>
        <v>4.4555258941738138</v>
      </c>
      <c r="J830" s="8">
        <f t="shared" si="75"/>
        <v>1.1640257488654453E-2</v>
      </c>
      <c r="K830" s="8">
        <f t="shared" si="76"/>
        <v>5.8636041459478578</v>
      </c>
    </row>
    <row r="831" spans="1:11" ht="16" customHeight="1" x14ac:dyDescent="0.35">
      <c r="A831" s="6">
        <v>39750</v>
      </c>
      <c r="B831" s="17">
        <v>930.09</v>
      </c>
      <c r="C831" s="8">
        <f t="shared" si="73"/>
        <v>-1.1079095384419048E-2</v>
      </c>
      <c r="D831" s="8">
        <f t="shared" si="77"/>
        <v>2.7907586280178603E-3</v>
      </c>
      <c r="E831" s="8">
        <f t="shared" si="74"/>
        <v>5.8374586607170444</v>
      </c>
      <c r="F831" s="1">
        <v>828</v>
      </c>
      <c r="H831" s="8">
        <f t="shared" si="78"/>
        <v>5.2827631292893118</v>
      </c>
      <c r="J831" s="8">
        <f t="shared" si="75"/>
        <v>1.2274635453705544E-4</v>
      </c>
      <c r="K831" s="8">
        <f t="shared" si="76"/>
        <v>4.3983149708735715E-2</v>
      </c>
    </row>
    <row r="832" spans="1:11" ht="16" customHeight="1" x14ac:dyDescent="0.35">
      <c r="A832" s="6">
        <v>39751</v>
      </c>
      <c r="B832" s="17">
        <v>954.09</v>
      </c>
      <c r="C832" s="8">
        <f t="shared" si="73"/>
        <v>2.5803954456020385E-2</v>
      </c>
      <c r="D832" s="8">
        <f t="shared" si="77"/>
        <v>2.5515663953277639E-3</v>
      </c>
      <c r="E832" s="8">
        <f t="shared" si="74"/>
        <v>5.710092813432011</v>
      </c>
      <c r="F832" s="1">
        <v>829</v>
      </c>
      <c r="H832" s="8">
        <f t="shared" si="78"/>
        <v>5.0513031935608099</v>
      </c>
      <c r="J832" s="8">
        <f t="shared" si="75"/>
        <v>6.6584406556837426E-4</v>
      </c>
      <c r="K832" s="8">
        <f t="shared" si="76"/>
        <v>0.26095502229047135</v>
      </c>
    </row>
    <row r="833" spans="1:11" ht="16" customHeight="1" x14ac:dyDescent="0.35">
      <c r="A833" s="6">
        <v>39752</v>
      </c>
      <c r="B833" s="17">
        <v>968.75</v>
      </c>
      <c r="C833" s="8">
        <f t="shared" si="73"/>
        <v>1.5365426741711964E-2</v>
      </c>
      <c r="D833" s="8">
        <f t="shared" si="77"/>
        <v>2.3797271134107017E-3</v>
      </c>
      <c r="E833" s="8">
        <f t="shared" si="74"/>
        <v>5.9415579382681667</v>
      </c>
      <c r="F833" s="1">
        <v>830</v>
      </c>
      <c r="H833" s="8">
        <f t="shared" si="78"/>
        <v>4.8782446775563661</v>
      </c>
      <c r="J833" s="8">
        <f t="shared" si="75"/>
        <v>2.3609633895491715E-4</v>
      </c>
      <c r="K833" s="8">
        <f t="shared" si="76"/>
        <v>9.9211517835142135E-2</v>
      </c>
    </row>
    <row r="834" spans="1:11" ht="16" customHeight="1" x14ac:dyDescent="0.35">
      <c r="A834" s="6">
        <v>39755</v>
      </c>
      <c r="B834" s="17">
        <v>966.3</v>
      </c>
      <c r="C834" s="8">
        <f t="shared" si="73"/>
        <v>-2.5290322580645633E-3</v>
      </c>
      <c r="D834" s="8">
        <f t="shared" si="77"/>
        <v>2.1870539847549564E-3</v>
      </c>
      <c r="E834" s="8">
        <f t="shared" si="74"/>
        <v>6.1222753693069567</v>
      </c>
      <c r="F834" s="1">
        <v>831</v>
      </c>
      <c r="H834" s="8">
        <f t="shared" si="78"/>
        <v>4.6765948988072044</v>
      </c>
      <c r="J834" s="8">
        <f t="shared" si="75"/>
        <v>6.396004162331144E-6</v>
      </c>
      <c r="K834" s="8">
        <f t="shared" si="76"/>
        <v>2.924483897935318E-3</v>
      </c>
    </row>
    <row r="835" spans="1:11" ht="16" customHeight="1" x14ac:dyDescent="0.35">
      <c r="A835" s="6">
        <v>39756</v>
      </c>
      <c r="B835" s="17">
        <v>1005.75</v>
      </c>
      <c r="C835" s="8">
        <f t="shared" si="73"/>
        <v>4.0825830487426315E-2</v>
      </c>
      <c r="D835" s="8">
        <f t="shared" si="77"/>
        <v>1.9923087907730151E-3</v>
      </c>
      <c r="E835" s="8">
        <f t="shared" si="74"/>
        <v>5.3818696990770407</v>
      </c>
      <c r="F835" s="1">
        <v>832</v>
      </c>
      <c r="H835" s="8">
        <f t="shared" si="78"/>
        <v>4.4635286386143145</v>
      </c>
      <c r="J835" s="8">
        <f t="shared" si="75"/>
        <v>1.6667484349880679E-3</v>
      </c>
      <c r="K835" s="8">
        <f t="shared" si="76"/>
        <v>0.83659141730804198</v>
      </c>
    </row>
    <row r="836" spans="1:11" ht="16" customHeight="1" x14ac:dyDescent="0.35">
      <c r="A836" s="6">
        <v>39757</v>
      </c>
      <c r="B836" s="17">
        <v>952.77</v>
      </c>
      <c r="C836" s="8">
        <f t="shared" ref="C836:C899" si="79">(B836-B835)/B835</f>
        <v>-5.2677106636838202E-2</v>
      </c>
      <c r="D836" s="8">
        <f t="shared" si="77"/>
        <v>1.9552448145682862E-3</v>
      </c>
      <c r="E836" s="8">
        <f t="shared" si="74"/>
        <v>4.8180428744089898</v>
      </c>
      <c r="F836" s="1">
        <v>833</v>
      </c>
      <c r="H836" s="8">
        <f t="shared" si="78"/>
        <v>4.4218150284337838</v>
      </c>
      <c r="J836" s="8">
        <f t="shared" si="75"/>
        <v>2.7748775636288231E-3</v>
      </c>
      <c r="K836" s="8">
        <f t="shared" si="76"/>
        <v>1.419196994132681</v>
      </c>
    </row>
    <row r="837" spans="1:11" ht="16" customHeight="1" x14ac:dyDescent="0.35">
      <c r="A837" s="6">
        <v>39758</v>
      </c>
      <c r="B837" s="17">
        <v>904.88</v>
      </c>
      <c r="C837" s="8">
        <f t="shared" si="79"/>
        <v>-5.0263967169411283E-2</v>
      </c>
      <c r="D837" s="8">
        <f t="shared" si="77"/>
        <v>2.0150660925145275E-3</v>
      </c>
      <c r="E837" s="8">
        <f t="shared" ref="E837:E900" si="80">-LN(D837)-C837*C837/D837</f>
        <v>4.9533149317157976</v>
      </c>
      <c r="F837" s="1">
        <v>834</v>
      </c>
      <c r="H837" s="8">
        <f t="shared" si="78"/>
        <v>4.4889487550143938</v>
      </c>
      <c r="J837" s="8">
        <f t="shared" ref="J837:J900" si="81">C837*C837</f>
        <v>2.5264663956076554E-3</v>
      </c>
      <c r="K837" s="8">
        <f t="shared" ref="K837:K900" si="82">J837/D837</f>
        <v>1.2537883521502613</v>
      </c>
    </row>
    <row r="838" spans="1:11" ht="16" customHeight="1" x14ac:dyDescent="0.35">
      <c r="A838" s="6">
        <v>39759</v>
      </c>
      <c r="B838" s="17">
        <v>930.99</v>
      </c>
      <c r="C838" s="8">
        <f t="shared" si="79"/>
        <v>2.8854654760852284E-2</v>
      </c>
      <c r="D838" s="8">
        <f t="shared" si="77"/>
        <v>2.0485377297206008E-3</v>
      </c>
      <c r="E838" s="8">
        <f t="shared" si="80"/>
        <v>5.7841971333333504</v>
      </c>
      <c r="F838" s="1">
        <v>835</v>
      </c>
      <c r="H838" s="8">
        <f t="shared" si="78"/>
        <v>4.5260774736195142</v>
      </c>
      <c r="J838" s="8">
        <f t="shared" si="81"/>
        <v>8.3259110136797536E-4</v>
      </c>
      <c r="K838" s="8">
        <f t="shared" si="82"/>
        <v>0.40643190959511011</v>
      </c>
    </row>
    <row r="839" spans="1:11" ht="16" customHeight="1" x14ac:dyDescent="0.35">
      <c r="A839" s="6">
        <v>39762</v>
      </c>
      <c r="B839" s="17">
        <v>919.21</v>
      </c>
      <c r="C839" s="8">
        <f t="shared" si="79"/>
        <v>-1.2653197134233421E-2</v>
      </c>
      <c r="D839" s="8">
        <f t="shared" ref="D839:D902" si="83">C$1283+C$1284*D838+C$1285*C838*C838</f>
        <v>1.9359956387982196E-3</v>
      </c>
      <c r="E839" s="8">
        <f t="shared" si="80"/>
        <v>6.1644353205127134</v>
      </c>
      <c r="F839" s="1">
        <v>836</v>
      </c>
      <c r="H839" s="8">
        <f t="shared" si="78"/>
        <v>4.3999950440860944</v>
      </c>
      <c r="J839" s="8">
        <f t="shared" si="81"/>
        <v>1.6010339771777287E-4</v>
      </c>
      <c r="K839" s="8">
        <f t="shared" si="82"/>
        <v>8.2698222304445873E-2</v>
      </c>
    </row>
    <row r="840" spans="1:11" ht="16" customHeight="1" x14ac:dyDescent="0.35">
      <c r="A840" s="6">
        <v>39763</v>
      </c>
      <c r="B840" s="17">
        <v>898.95</v>
      </c>
      <c r="C840" s="8">
        <f t="shared" si="79"/>
        <v>-2.2040665353945225E-2</v>
      </c>
      <c r="D840" s="8">
        <f t="shared" si="83"/>
        <v>1.7767959612897729E-3</v>
      </c>
      <c r="E840" s="8">
        <f t="shared" si="80"/>
        <v>6.0595351649726092</v>
      </c>
      <c r="F840" s="1">
        <v>837</v>
      </c>
      <c r="H840" s="8">
        <f t="shared" si="78"/>
        <v>4.2152057616322516</v>
      </c>
      <c r="J840" s="8">
        <f t="shared" si="81"/>
        <v>4.857909292446014E-4</v>
      </c>
      <c r="K840" s="8">
        <f t="shared" si="82"/>
        <v>0.27340839343869661</v>
      </c>
    </row>
    <row r="841" spans="1:11" ht="16" customHeight="1" x14ac:dyDescent="0.35">
      <c r="A841" s="6">
        <v>39764</v>
      </c>
      <c r="B841" s="17">
        <v>852.3</v>
      </c>
      <c r="C841" s="8">
        <f t="shared" si="79"/>
        <v>-5.1893876188887134E-2</v>
      </c>
      <c r="D841" s="8">
        <f t="shared" si="83"/>
        <v>1.6594035491504977E-3</v>
      </c>
      <c r="E841" s="8">
        <f t="shared" si="80"/>
        <v>4.7784402174489751</v>
      </c>
      <c r="F841" s="1">
        <v>838</v>
      </c>
      <c r="H841" s="8">
        <f t="shared" si="78"/>
        <v>4.0735777262137738</v>
      </c>
      <c r="J841" s="8">
        <f t="shared" si="81"/>
        <v>2.6929743859075471E-3</v>
      </c>
      <c r="K841" s="8">
        <f t="shared" si="82"/>
        <v>1.622856831471867</v>
      </c>
    </row>
    <row r="842" spans="1:11" ht="16" customHeight="1" x14ac:dyDescent="0.35">
      <c r="A842" s="6">
        <v>39765</v>
      </c>
      <c r="B842" s="17">
        <v>911.29</v>
      </c>
      <c r="C842" s="8">
        <f t="shared" si="79"/>
        <v>6.9212718526340505E-2</v>
      </c>
      <c r="D842" s="8">
        <f t="shared" si="83"/>
        <v>1.7389047561300374E-3</v>
      </c>
      <c r="E842" s="8">
        <f t="shared" si="80"/>
        <v>3.5996620989674954</v>
      </c>
      <c r="F842" s="1">
        <v>839</v>
      </c>
      <c r="H842" s="8">
        <f t="shared" si="78"/>
        <v>4.1700176931639481</v>
      </c>
      <c r="J842" s="8">
        <f t="shared" si="81"/>
        <v>4.7904004058064381E-3</v>
      </c>
      <c r="K842" s="8">
        <f t="shared" si="82"/>
        <v>2.7548377154753187</v>
      </c>
    </row>
    <row r="843" spans="1:11" ht="16" customHeight="1" x14ac:dyDescent="0.35">
      <c r="A843" s="6">
        <v>39766</v>
      </c>
      <c r="B843" s="17">
        <v>873.29</v>
      </c>
      <c r="C843" s="8">
        <f t="shared" si="79"/>
        <v>-4.1699129805001706E-2</v>
      </c>
      <c r="D843" s="8">
        <f t="shared" si="83"/>
        <v>1.9883336491003257E-3</v>
      </c>
      <c r="E843" s="8">
        <f t="shared" si="80"/>
        <v>5.3459484704641591</v>
      </c>
      <c r="F843" s="1">
        <v>840</v>
      </c>
      <c r="H843" s="8">
        <f t="shared" si="78"/>
        <v>4.4590735014129628</v>
      </c>
      <c r="J843" s="8">
        <f t="shared" si="81"/>
        <v>1.7388174264943816E-3</v>
      </c>
      <c r="K843" s="8">
        <f t="shared" si="82"/>
        <v>0.87450988282633335</v>
      </c>
    </row>
    <row r="844" spans="1:11" ht="16" customHeight="1" x14ac:dyDescent="0.35">
      <c r="A844" s="6">
        <v>39769</v>
      </c>
      <c r="B844" s="17">
        <v>850.75</v>
      </c>
      <c r="C844" s="8">
        <f t="shared" si="79"/>
        <v>-2.5810440976078926E-2</v>
      </c>
      <c r="D844" s="8">
        <f t="shared" si="83"/>
        <v>1.9577114155602034E-3</v>
      </c>
      <c r="E844" s="8">
        <f t="shared" si="80"/>
        <v>5.8956946263525376</v>
      </c>
      <c r="F844" s="1">
        <v>841</v>
      </c>
      <c r="H844" s="8">
        <f t="shared" si="78"/>
        <v>4.4246032766341923</v>
      </c>
      <c r="J844" s="8">
        <f t="shared" si="81"/>
        <v>6.6617886337965414E-4</v>
      </c>
      <c r="K844" s="8">
        <f t="shared" si="82"/>
        <v>0.3402845067382036</v>
      </c>
    </row>
    <row r="845" spans="1:11" ht="16" customHeight="1" x14ac:dyDescent="0.35">
      <c r="A845" s="6">
        <v>39770</v>
      </c>
      <c r="B845" s="17">
        <v>859.12</v>
      </c>
      <c r="C845" s="8">
        <f t="shared" si="79"/>
        <v>9.838377901851313E-3</v>
      </c>
      <c r="D845" s="8">
        <f t="shared" si="83"/>
        <v>1.8392848404424258E-3</v>
      </c>
      <c r="E845" s="8">
        <f t="shared" si="80"/>
        <v>6.2457527416290581</v>
      </c>
      <c r="F845" s="1">
        <v>842</v>
      </c>
      <c r="H845" s="8">
        <f t="shared" si="78"/>
        <v>4.2886884247313022</v>
      </c>
      <c r="J845" s="8">
        <f t="shared" si="81"/>
        <v>9.6793679739636248E-5</v>
      </c>
      <c r="K845" s="8">
        <f t="shared" si="82"/>
        <v>5.2625714957968812E-2</v>
      </c>
    </row>
    <row r="846" spans="1:11" ht="16" customHeight="1" x14ac:dyDescent="0.35">
      <c r="A846" s="6">
        <v>39771</v>
      </c>
      <c r="B846" s="17">
        <v>806.58</v>
      </c>
      <c r="C846" s="8">
        <f t="shared" si="79"/>
        <v>-6.1155601080175023E-2</v>
      </c>
      <c r="D846" s="8">
        <f t="shared" si="83"/>
        <v>1.6834340555853687E-3</v>
      </c>
      <c r="E846" s="8">
        <f t="shared" si="80"/>
        <v>4.1652657643136557</v>
      </c>
      <c r="F846" s="1">
        <v>843</v>
      </c>
      <c r="H846" s="8">
        <f t="shared" si="78"/>
        <v>4.1029672867150291</v>
      </c>
      <c r="J846" s="8">
        <f t="shared" si="81"/>
        <v>3.7400075434775044E-3</v>
      </c>
      <c r="K846" s="8">
        <f t="shared" si="82"/>
        <v>2.2216537268381553</v>
      </c>
    </row>
    <row r="847" spans="1:11" ht="16" customHeight="1" x14ac:dyDescent="0.35">
      <c r="A847" s="6">
        <v>39772</v>
      </c>
      <c r="B847" s="17">
        <v>752.44</v>
      </c>
      <c r="C847" s="8">
        <f t="shared" si="79"/>
        <v>-6.7122914032086076E-2</v>
      </c>
      <c r="D847" s="8">
        <f t="shared" si="83"/>
        <v>1.8491704387425636E-3</v>
      </c>
      <c r="E847" s="8">
        <f t="shared" si="80"/>
        <v>3.8565279865412503</v>
      </c>
      <c r="F847" s="1">
        <v>844</v>
      </c>
      <c r="H847" s="8">
        <f t="shared" si="78"/>
        <v>4.3001981800174791</v>
      </c>
      <c r="J847" s="8">
        <f t="shared" si="81"/>
        <v>4.5054855881588177E-3</v>
      </c>
      <c r="K847" s="8">
        <f t="shared" si="82"/>
        <v>2.4364901654076565</v>
      </c>
    </row>
    <row r="848" spans="1:11" ht="16" customHeight="1" x14ac:dyDescent="0.35">
      <c r="A848" s="6">
        <v>39773</v>
      </c>
      <c r="B848" s="17">
        <v>800.03</v>
      </c>
      <c r="C848" s="8">
        <f t="shared" si="79"/>
        <v>6.324756791239157E-2</v>
      </c>
      <c r="D848" s="8">
        <f t="shared" si="83"/>
        <v>2.0646331968042358E-3</v>
      </c>
      <c r="E848" s="8">
        <f t="shared" si="80"/>
        <v>4.2452891217086863</v>
      </c>
      <c r="F848" s="1">
        <v>845</v>
      </c>
      <c r="H848" s="8">
        <f t="shared" si="78"/>
        <v>4.5438234965766835</v>
      </c>
      <c r="J848" s="8">
        <f t="shared" si="81"/>
        <v>4.0002548468325841E-3</v>
      </c>
      <c r="K848" s="8">
        <f t="shared" si="82"/>
        <v>1.9375135753045241</v>
      </c>
    </row>
    <row r="849" spans="1:11" ht="16" customHeight="1" x14ac:dyDescent="0.35">
      <c r="A849" s="6">
        <v>39776</v>
      </c>
      <c r="B849" s="17">
        <v>851.81</v>
      </c>
      <c r="C849" s="8">
        <f t="shared" si="79"/>
        <v>6.4722572903516087E-2</v>
      </c>
      <c r="D849" s="8">
        <f t="shared" si="83"/>
        <v>2.2180730642542882E-3</v>
      </c>
      <c r="E849" s="8">
        <f t="shared" si="80"/>
        <v>4.2225350895520917</v>
      </c>
      <c r="F849" s="1">
        <v>846</v>
      </c>
      <c r="H849" s="8">
        <f t="shared" si="78"/>
        <v>4.7096423051589476</v>
      </c>
      <c r="J849" s="8">
        <f t="shared" si="81"/>
        <v>4.1890114432509545E-3</v>
      </c>
      <c r="K849" s="8">
        <f t="shared" si="82"/>
        <v>1.8885813595411438</v>
      </c>
    </row>
    <row r="850" spans="1:11" ht="16" customHeight="1" x14ac:dyDescent="0.35">
      <c r="A850" s="6">
        <v>39777</v>
      </c>
      <c r="B850" s="17">
        <v>857.39</v>
      </c>
      <c r="C850" s="8">
        <f t="shared" si="79"/>
        <v>6.5507566241298429E-3</v>
      </c>
      <c r="D850" s="8">
        <f t="shared" si="83"/>
        <v>2.373655200840975E-3</v>
      </c>
      <c r="E850" s="8">
        <f t="shared" si="80"/>
        <v>6.0252456122634408</v>
      </c>
      <c r="F850" s="1">
        <v>847</v>
      </c>
      <c r="H850" s="8">
        <f t="shared" si="78"/>
        <v>4.8720172422118697</v>
      </c>
      <c r="J850" s="8">
        <f t="shared" si="81"/>
        <v>4.2912412348581013E-5</v>
      </c>
      <c r="K850" s="8">
        <f t="shared" si="82"/>
        <v>1.8078620826385124E-2</v>
      </c>
    </row>
    <row r="851" spans="1:11" ht="16" customHeight="1" x14ac:dyDescent="0.35">
      <c r="A851" s="6">
        <v>39778</v>
      </c>
      <c r="B851" s="17">
        <v>887.68</v>
      </c>
      <c r="C851" s="8">
        <f t="shared" si="79"/>
        <v>3.5328147050933609E-2</v>
      </c>
      <c r="D851" s="8">
        <f t="shared" si="83"/>
        <v>2.1652184226758435E-3</v>
      </c>
      <c r="E851" s="8">
        <f t="shared" si="80"/>
        <v>5.558812754833677</v>
      </c>
      <c r="F851" s="1">
        <v>848</v>
      </c>
      <c r="H851" s="8">
        <f t="shared" si="78"/>
        <v>4.6531907576155138</v>
      </c>
      <c r="J851" s="8">
        <f t="shared" si="81"/>
        <v>1.2480779740523891E-3</v>
      </c>
      <c r="K851" s="8">
        <f t="shared" si="82"/>
        <v>0.57642127971088286</v>
      </c>
    </row>
    <row r="852" spans="1:11" ht="16" customHeight="1" x14ac:dyDescent="0.35">
      <c r="A852" s="6">
        <v>39780</v>
      </c>
      <c r="B852" s="17">
        <v>896.24</v>
      </c>
      <c r="C852" s="8">
        <f t="shared" si="79"/>
        <v>9.6431146359048977E-3</v>
      </c>
      <c r="D852" s="8">
        <f t="shared" si="83"/>
        <v>2.0772646783571076E-3</v>
      </c>
      <c r="E852" s="8">
        <f t="shared" si="80"/>
        <v>6.1319378727818554</v>
      </c>
      <c r="F852" s="1">
        <v>849</v>
      </c>
      <c r="H852" s="8">
        <f t="shared" si="78"/>
        <v>4.5577019191222981</v>
      </c>
      <c r="J852" s="8">
        <f t="shared" si="81"/>
        <v>9.2989659881203242E-5</v>
      </c>
      <c r="K852" s="8">
        <f t="shared" si="82"/>
        <v>4.4765436417446833E-2</v>
      </c>
    </row>
    <row r="853" spans="1:11" ht="16" customHeight="1" x14ac:dyDescent="0.35">
      <c r="A853" s="6">
        <v>39783</v>
      </c>
      <c r="B853" s="17">
        <v>816.21</v>
      </c>
      <c r="C853" s="8">
        <f t="shared" si="79"/>
        <v>-8.9295278050522148E-2</v>
      </c>
      <c r="D853" s="8">
        <f t="shared" si="83"/>
        <v>1.8996996038096391E-3</v>
      </c>
      <c r="E853" s="8">
        <f t="shared" si="80"/>
        <v>2.0687397501541929</v>
      </c>
      <c r="F853" s="1">
        <v>850</v>
      </c>
      <c r="H853" s="8">
        <f t="shared" si="78"/>
        <v>4.3585543518575509</v>
      </c>
      <c r="J853" s="8">
        <f t="shared" si="81"/>
        <v>7.9736466821200627E-3</v>
      </c>
      <c r="K853" s="8">
        <f t="shared" si="82"/>
        <v>4.197319758413272</v>
      </c>
    </row>
    <row r="854" spans="1:11" ht="16" customHeight="1" x14ac:dyDescent="0.35">
      <c r="A854" s="6">
        <v>39784</v>
      </c>
      <c r="B854" s="17">
        <v>848.81</v>
      </c>
      <c r="C854" s="8">
        <f t="shared" si="79"/>
        <v>3.9940701535144028E-2</v>
      </c>
      <c r="D854" s="8">
        <f t="shared" si="83"/>
        <v>2.4034182908020496E-3</v>
      </c>
      <c r="E854" s="8">
        <f t="shared" si="80"/>
        <v>5.3671171163975968</v>
      </c>
      <c r="F854" s="1">
        <v>851</v>
      </c>
      <c r="H854" s="8">
        <f t="shared" si="78"/>
        <v>4.9024670226346752</v>
      </c>
      <c r="J854" s="8">
        <f t="shared" si="81"/>
        <v>1.5952596391194565E-3</v>
      </c>
      <c r="K854" s="8">
        <f t="shared" si="82"/>
        <v>0.66374615073229681</v>
      </c>
    </row>
    <row r="855" spans="1:11" ht="16" customHeight="1" x14ac:dyDescent="0.35">
      <c r="A855" s="6">
        <v>39785</v>
      </c>
      <c r="B855" s="17">
        <v>870.74</v>
      </c>
      <c r="C855" s="8">
        <f t="shared" si="79"/>
        <v>2.583617063889453E-2</v>
      </c>
      <c r="D855" s="8">
        <f t="shared" si="83"/>
        <v>2.3233623156573612E-3</v>
      </c>
      <c r="E855" s="8">
        <f t="shared" si="80"/>
        <v>5.7774374065511473</v>
      </c>
      <c r="F855" s="1">
        <v>852</v>
      </c>
      <c r="H855" s="8">
        <f t="shared" si="78"/>
        <v>4.8201268817919729</v>
      </c>
      <c r="J855" s="8">
        <f t="shared" si="81"/>
        <v>6.6750771328207578E-4</v>
      </c>
      <c r="K855" s="8">
        <f t="shared" si="82"/>
        <v>0.28730246194649772</v>
      </c>
    </row>
    <row r="856" spans="1:11" ht="16" customHeight="1" x14ac:dyDescent="0.35">
      <c r="A856" s="6">
        <v>39786</v>
      </c>
      <c r="B856" s="17">
        <v>845.22</v>
      </c>
      <c r="C856" s="8">
        <f t="shared" si="79"/>
        <v>-2.93084043457289E-2</v>
      </c>
      <c r="D856" s="8">
        <f t="shared" si="83"/>
        <v>2.1721778340044406E-3</v>
      </c>
      <c r="E856" s="8">
        <f t="shared" si="80"/>
        <v>5.736577379680817</v>
      </c>
      <c r="F856" s="1">
        <v>853</v>
      </c>
      <c r="H856" s="8">
        <f t="shared" si="78"/>
        <v>4.6606628648770982</v>
      </c>
      <c r="J856" s="8">
        <f t="shared" si="81"/>
        <v>8.5898256529274067E-4</v>
      </c>
      <c r="K856" s="8">
        <f t="shared" si="82"/>
        <v>0.39544762488860968</v>
      </c>
    </row>
    <row r="857" spans="1:11" ht="16" customHeight="1" x14ac:dyDescent="0.35">
      <c r="A857" s="6">
        <v>39787</v>
      </c>
      <c r="B857" s="17">
        <v>876.07</v>
      </c>
      <c r="C857" s="8">
        <f t="shared" si="79"/>
        <v>3.6499372944322213E-2</v>
      </c>
      <c r="D857" s="8">
        <f t="shared" si="83"/>
        <v>2.0507492372252986E-3</v>
      </c>
      <c r="E857" s="8">
        <f t="shared" si="80"/>
        <v>5.5399317748750132</v>
      </c>
      <c r="F857" s="1">
        <v>854</v>
      </c>
      <c r="H857" s="8">
        <f t="shared" si="78"/>
        <v>4.5285198875850146</v>
      </c>
      <c r="J857" s="8">
        <f t="shared" si="81"/>
        <v>1.3322042253287203E-3</v>
      </c>
      <c r="K857" s="8">
        <f t="shared" si="82"/>
        <v>0.6496182961556124</v>
      </c>
    </row>
    <row r="858" spans="1:11" ht="16" customHeight="1" x14ac:dyDescent="0.35">
      <c r="A858" s="6">
        <v>39790</v>
      </c>
      <c r="B858" s="17">
        <v>909.7</v>
      </c>
      <c r="C858" s="8">
        <f t="shared" si="79"/>
        <v>3.8387343477119404E-2</v>
      </c>
      <c r="D858" s="8">
        <f t="shared" si="83"/>
        <v>1.9801879991522458E-3</v>
      </c>
      <c r="E858" s="8">
        <f t="shared" si="80"/>
        <v>5.480397713607541</v>
      </c>
      <c r="F858" s="1">
        <v>855</v>
      </c>
      <c r="H858" s="8">
        <f t="shared" si="78"/>
        <v>4.4499303355808237</v>
      </c>
      <c r="J858" s="8">
        <f t="shared" si="81"/>
        <v>1.4735881392303417E-3</v>
      </c>
      <c r="K858" s="8">
        <f t="shared" si="82"/>
        <v>0.74416577610873891</v>
      </c>
    </row>
    <row r="859" spans="1:11" ht="16" customHeight="1" x14ac:dyDescent="0.35">
      <c r="A859" s="6">
        <v>39791</v>
      </c>
      <c r="B859" s="17">
        <v>888.67</v>
      </c>
      <c r="C859" s="8">
        <f t="shared" si="79"/>
        <v>-2.3117511267450902E-2</v>
      </c>
      <c r="D859" s="8">
        <f t="shared" si="83"/>
        <v>1.9279061309000983E-3</v>
      </c>
      <c r="E859" s="8">
        <f t="shared" si="80"/>
        <v>5.9741188273411927</v>
      </c>
      <c r="F859" s="1">
        <v>856</v>
      </c>
      <c r="H859" s="8">
        <f t="shared" si="78"/>
        <v>4.3907927882104598</v>
      </c>
      <c r="J859" s="8">
        <f t="shared" si="81"/>
        <v>5.3441932720071938E-4</v>
      </c>
      <c r="K859" s="8">
        <f t="shared" si="82"/>
        <v>0.27720194393033565</v>
      </c>
    </row>
    <row r="860" spans="1:11" ht="16" customHeight="1" x14ac:dyDescent="0.35">
      <c r="A860" s="6">
        <v>39792</v>
      </c>
      <c r="B860" s="17">
        <v>899.24</v>
      </c>
      <c r="C860" s="8">
        <f t="shared" si="79"/>
        <v>1.1894178941564417E-2</v>
      </c>
      <c r="D860" s="8">
        <f t="shared" si="83"/>
        <v>1.8010351434473576E-3</v>
      </c>
      <c r="E860" s="8">
        <f t="shared" si="80"/>
        <v>6.240843598531189</v>
      </c>
      <c r="F860" s="1">
        <v>857</v>
      </c>
      <c r="H860" s="8">
        <f t="shared" si="78"/>
        <v>4.2438604400325861</v>
      </c>
      <c r="J860" s="8">
        <f t="shared" si="81"/>
        <v>1.4147149269395443E-4</v>
      </c>
      <c r="K860" s="8">
        <f t="shared" si="82"/>
        <v>7.85501011508105E-2</v>
      </c>
    </row>
    <row r="861" spans="1:11" ht="16" customHeight="1" x14ac:dyDescent="0.35">
      <c r="A861" s="6">
        <v>39793</v>
      </c>
      <c r="B861" s="17">
        <v>873.59</v>
      </c>
      <c r="C861" s="8">
        <f t="shared" si="79"/>
        <v>-2.8524087006805723E-2</v>
      </c>
      <c r="D861" s="8">
        <f t="shared" si="83"/>
        <v>1.6523947133869677E-3</v>
      </c>
      <c r="E861" s="8">
        <f t="shared" si="80"/>
        <v>5.9131391531142468</v>
      </c>
      <c r="F861" s="1">
        <v>858</v>
      </c>
      <c r="H861" s="8">
        <f t="shared" si="78"/>
        <v>4.0649658219805094</v>
      </c>
      <c r="J861" s="8">
        <f t="shared" si="81"/>
        <v>8.1362353957182307E-4</v>
      </c>
      <c r="K861" s="8">
        <f t="shared" si="82"/>
        <v>0.49239054868682808</v>
      </c>
    </row>
    <row r="862" spans="1:11" ht="16" customHeight="1" x14ac:dyDescent="0.35">
      <c r="A862" s="6">
        <v>39794</v>
      </c>
      <c r="B862" s="17">
        <v>879.73</v>
      </c>
      <c r="C862" s="8">
        <f t="shared" si="79"/>
        <v>7.028468732471739E-3</v>
      </c>
      <c r="D862" s="8">
        <f t="shared" si="83"/>
        <v>1.5738624681772666E-3</v>
      </c>
      <c r="E862" s="8">
        <f t="shared" si="80"/>
        <v>6.4228351597040927</v>
      </c>
      <c r="F862" s="1">
        <v>859</v>
      </c>
      <c r="H862" s="8">
        <f t="shared" si="78"/>
        <v>3.9671935523456208</v>
      </c>
      <c r="J862" s="8">
        <f t="shared" si="81"/>
        <v>4.9399372723332896E-5</v>
      </c>
      <c r="K862" s="8">
        <f t="shared" si="82"/>
        <v>3.1387350370292312E-2</v>
      </c>
    </row>
    <row r="863" spans="1:11" ht="16" customHeight="1" x14ac:dyDescent="0.35">
      <c r="A863" s="6">
        <v>39797</v>
      </c>
      <c r="B863" s="17">
        <v>868.57</v>
      </c>
      <c r="C863" s="8">
        <f t="shared" si="79"/>
        <v>-1.2685710388414592E-2</v>
      </c>
      <c r="D863" s="8">
        <f t="shared" si="83"/>
        <v>1.4378705125504469E-3</v>
      </c>
      <c r="E863" s="8">
        <f t="shared" si="80"/>
        <v>6.4326715279694584</v>
      </c>
      <c r="F863" s="1">
        <v>860</v>
      </c>
      <c r="H863" s="8">
        <f t="shared" si="78"/>
        <v>3.7919263080266301</v>
      </c>
      <c r="J863" s="8">
        <f t="shared" si="81"/>
        <v>1.6092724805872989E-4</v>
      </c>
      <c r="K863" s="8">
        <f t="shared" si="82"/>
        <v>0.11192054267340283</v>
      </c>
    </row>
    <row r="864" spans="1:11" ht="16" customHeight="1" x14ac:dyDescent="0.35">
      <c r="A864" s="6">
        <v>39798</v>
      </c>
      <c r="B864" s="17">
        <v>913.18</v>
      </c>
      <c r="C864" s="8">
        <f t="shared" si="79"/>
        <v>5.1360281842568703E-2</v>
      </c>
      <c r="D864" s="8">
        <f t="shared" si="83"/>
        <v>1.323519219209215E-3</v>
      </c>
      <c r="E864" s="8">
        <f t="shared" si="80"/>
        <v>4.6343818720638463</v>
      </c>
      <c r="F864" s="1">
        <v>861</v>
      </c>
      <c r="H864" s="8">
        <f t="shared" si="78"/>
        <v>3.6380203671903968</v>
      </c>
      <c r="J864" s="8">
        <f t="shared" si="81"/>
        <v>2.6378785509480925E-3</v>
      </c>
      <c r="K864" s="8">
        <f t="shared" si="82"/>
        <v>1.9930791428357115</v>
      </c>
    </row>
    <row r="865" spans="1:11" ht="16" customHeight="1" x14ac:dyDescent="0.35">
      <c r="A865" s="6">
        <v>39799</v>
      </c>
      <c r="B865" s="17">
        <v>904.42</v>
      </c>
      <c r="C865" s="8">
        <f t="shared" si="79"/>
        <v>-9.5928513546069683E-3</v>
      </c>
      <c r="D865" s="8">
        <f t="shared" si="83"/>
        <v>1.4285632164067431E-3</v>
      </c>
      <c r="E865" s="8">
        <f t="shared" si="80"/>
        <v>6.4866697552988501</v>
      </c>
      <c r="F865" s="1">
        <v>862</v>
      </c>
      <c r="H865" s="8">
        <f t="shared" si="78"/>
        <v>3.7796338664039184</v>
      </c>
      <c r="J865" s="8">
        <f t="shared" si="81"/>
        <v>9.202279711158474E-5</v>
      </c>
      <c r="K865" s="8">
        <f t="shared" si="82"/>
        <v>6.4416328276356682E-2</v>
      </c>
    </row>
    <row r="866" spans="1:11" ht="16" customHeight="1" x14ac:dyDescent="0.35">
      <c r="A866" s="6">
        <v>39800</v>
      </c>
      <c r="B866" s="17">
        <v>885.28</v>
      </c>
      <c r="C866" s="8">
        <f t="shared" si="79"/>
        <v>-2.116273412794939E-2</v>
      </c>
      <c r="D866" s="8">
        <f t="shared" si="83"/>
        <v>1.3092313669358104E-3</v>
      </c>
      <c r="E866" s="8">
        <f t="shared" si="80"/>
        <v>6.2962354770374374</v>
      </c>
      <c r="F866" s="1">
        <v>863</v>
      </c>
      <c r="H866" s="8">
        <f t="shared" si="78"/>
        <v>3.6183302322145923</v>
      </c>
      <c r="J866" s="8">
        <f t="shared" si="81"/>
        <v>4.4786131577027383E-4</v>
      </c>
      <c r="K866" s="8">
        <f t="shared" si="82"/>
        <v>0.34207957972964742</v>
      </c>
    </row>
    <row r="867" spans="1:11" ht="16" customHeight="1" x14ac:dyDescent="0.35">
      <c r="A867" s="6">
        <v>39801</v>
      </c>
      <c r="B867" s="17">
        <v>887.88</v>
      </c>
      <c r="C867" s="8">
        <f t="shared" si="79"/>
        <v>2.9369239110790066E-3</v>
      </c>
      <c r="D867" s="8">
        <f t="shared" si="83"/>
        <v>1.2306683607135947E-3</v>
      </c>
      <c r="E867" s="8">
        <f t="shared" si="80"/>
        <v>6.6931890633888598</v>
      </c>
      <c r="F867" s="1">
        <v>864</v>
      </c>
      <c r="H867" s="8">
        <f t="shared" si="78"/>
        <v>3.5080883123342192</v>
      </c>
      <c r="J867" s="8">
        <f t="shared" si="81"/>
        <v>8.6255220594676091E-6</v>
      </c>
      <c r="K867" s="8">
        <f t="shared" si="82"/>
        <v>7.008811093888981E-3</v>
      </c>
    </row>
    <row r="868" spans="1:11" ht="16" customHeight="1" x14ac:dyDescent="0.35">
      <c r="A868" s="6">
        <v>39804</v>
      </c>
      <c r="B868" s="17">
        <v>871.63</v>
      </c>
      <c r="C868" s="8">
        <f t="shared" si="79"/>
        <v>-1.8302022795873316E-2</v>
      </c>
      <c r="D868" s="8">
        <f t="shared" si="83"/>
        <v>1.1220854341868105E-3</v>
      </c>
      <c r="E868" s="8">
        <f t="shared" si="80"/>
        <v>6.494047137112954</v>
      </c>
      <c r="F868" s="1">
        <v>865</v>
      </c>
      <c r="H868" s="8">
        <f t="shared" si="78"/>
        <v>3.3497543703782378</v>
      </c>
      <c r="J868" s="8">
        <f t="shared" si="81"/>
        <v>3.3496403842066654E-4</v>
      </c>
      <c r="K868" s="8">
        <f t="shared" si="82"/>
        <v>0.298519193116003</v>
      </c>
    </row>
    <row r="869" spans="1:11" ht="16" customHeight="1" x14ac:dyDescent="0.35">
      <c r="A869" s="6">
        <v>39805</v>
      </c>
      <c r="B869" s="17">
        <v>863.16</v>
      </c>
      <c r="C869" s="8">
        <f t="shared" si="79"/>
        <v>-9.7174259720294483E-3</v>
      </c>
      <c r="D869" s="8">
        <f t="shared" si="83"/>
        <v>1.0508145522945891E-3</v>
      </c>
      <c r="E869" s="8">
        <f t="shared" si="80"/>
        <v>6.7683275846442976</v>
      </c>
      <c r="F869" s="1">
        <v>866</v>
      </c>
      <c r="H869" s="8">
        <f t="shared" si="78"/>
        <v>3.2416269870152994</v>
      </c>
      <c r="J869" s="8">
        <f t="shared" si="81"/>
        <v>9.4428367521872471E-5</v>
      </c>
      <c r="K869" s="8">
        <f t="shared" si="82"/>
        <v>8.9862066827753717E-2</v>
      </c>
    </row>
    <row r="870" spans="1:11" ht="16" customHeight="1" x14ac:dyDescent="0.35">
      <c r="A870" s="6">
        <v>39806</v>
      </c>
      <c r="B870" s="17">
        <v>868.15</v>
      </c>
      <c r="C870" s="8">
        <f t="shared" si="79"/>
        <v>5.7810834607720579E-3</v>
      </c>
      <c r="D870" s="8">
        <f t="shared" si="83"/>
        <v>9.6564341183545633E-4</v>
      </c>
      <c r="E870" s="8">
        <f t="shared" si="80"/>
        <v>6.9081059230234629</v>
      </c>
      <c r="F870" s="1">
        <v>867</v>
      </c>
      <c r="H870" s="8">
        <f t="shared" si="78"/>
        <v>3.107480348828382</v>
      </c>
      <c r="J870" s="8">
        <f t="shared" si="81"/>
        <v>3.3420925980412236E-5</v>
      </c>
      <c r="K870" s="8">
        <f t="shared" si="82"/>
        <v>3.4610007763514979E-2</v>
      </c>
    </row>
    <row r="871" spans="1:11" ht="16" customHeight="1" x14ac:dyDescent="0.35">
      <c r="A871" s="6">
        <v>39808</v>
      </c>
      <c r="B871" s="17">
        <v>872.8</v>
      </c>
      <c r="C871" s="8">
        <f t="shared" si="79"/>
        <v>5.3562172435638739E-3</v>
      </c>
      <c r="D871" s="8">
        <f t="shared" si="83"/>
        <v>8.8297817827902932E-4</v>
      </c>
      <c r="E871" s="8">
        <f t="shared" si="80"/>
        <v>6.9997188226099336</v>
      </c>
      <c r="F871" s="1">
        <v>868</v>
      </c>
      <c r="H871" s="8">
        <f t="shared" si="78"/>
        <v>2.9714948734248714</v>
      </c>
      <c r="J871" s="8">
        <f t="shared" si="81"/>
        <v>2.8689063160250981E-5</v>
      </c>
      <c r="K871" s="8">
        <f t="shared" si="82"/>
        <v>3.2491248216538565E-2</v>
      </c>
    </row>
    <row r="872" spans="1:11" ht="16" customHeight="1" x14ac:dyDescent="0.35">
      <c r="A872" s="6">
        <v>39811</v>
      </c>
      <c r="B872" s="17">
        <v>869.42</v>
      </c>
      <c r="C872" s="8">
        <f t="shared" si="79"/>
        <v>-3.8725939505041196E-3</v>
      </c>
      <c r="D872" s="8">
        <f t="shared" si="83"/>
        <v>8.0734462897123348E-4</v>
      </c>
      <c r="E872" s="8">
        <f t="shared" si="80"/>
        <v>7.1031842408842234</v>
      </c>
      <c r="F872" s="1">
        <v>869</v>
      </c>
      <c r="H872" s="8">
        <f t="shared" ref="H872:H935" si="84">SQRT(D872)*100</f>
        <v>2.8413810532401906</v>
      </c>
      <c r="J872" s="8">
        <f t="shared" si="81"/>
        <v>1.4996983905481103E-5</v>
      </c>
      <c r="K872" s="8">
        <f t="shared" si="82"/>
        <v>1.8575690439151308E-2</v>
      </c>
    </row>
    <row r="873" spans="1:11" ht="16" customHeight="1" x14ac:dyDescent="0.35">
      <c r="A873" s="6">
        <v>39812</v>
      </c>
      <c r="B873" s="17">
        <v>890.64</v>
      </c>
      <c r="C873" s="8">
        <f t="shared" si="79"/>
        <v>2.4407075981688973E-2</v>
      </c>
      <c r="D873" s="8">
        <f t="shared" si="83"/>
        <v>7.373541894496868E-4</v>
      </c>
      <c r="E873" s="8">
        <f t="shared" si="80"/>
        <v>6.4045463914561918</v>
      </c>
      <c r="F873" s="1">
        <v>870</v>
      </c>
      <c r="H873" s="8">
        <f t="shared" si="84"/>
        <v>2.7154266505462576</v>
      </c>
      <c r="J873" s="8">
        <f t="shared" si="81"/>
        <v>5.957053579759388E-4</v>
      </c>
      <c r="K873" s="8">
        <f t="shared" si="82"/>
        <v>0.80789580706191488</v>
      </c>
    </row>
    <row r="874" spans="1:11" ht="16" customHeight="1" x14ac:dyDescent="0.35">
      <c r="A874" s="6">
        <v>39813</v>
      </c>
      <c r="B874" s="17">
        <v>903.25</v>
      </c>
      <c r="C874" s="8">
        <f t="shared" si="79"/>
        <v>1.4158358034671713E-2</v>
      </c>
      <c r="D874" s="8">
        <f t="shared" si="83"/>
        <v>7.2268161526065165E-4</v>
      </c>
      <c r="E874" s="8">
        <f t="shared" si="80"/>
        <v>6.955159480103748</v>
      </c>
      <c r="F874" s="1">
        <v>871</v>
      </c>
      <c r="H874" s="8">
        <f t="shared" si="84"/>
        <v>2.688273823963347</v>
      </c>
      <c r="J874" s="8">
        <f t="shared" si="81"/>
        <v>2.0045910223795305E-4</v>
      </c>
      <c r="K874" s="8">
        <f t="shared" si="82"/>
        <v>0.27738231885925713</v>
      </c>
    </row>
    <row r="875" spans="1:11" ht="16" customHeight="1" x14ac:dyDescent="0.35">
      <c r="A875" s="6">
        <v>39815</v>
      </c>
      <c r="B875" s="17">
        <v>931.8</v>
      </c>
      <c r="C875" s="8">
        <f t="shared" si="79"/>
        <v>3.1608081926376923E-2</v>
      </c>
      <c r="D875" s="8">
        <f t="shared" si="83"/>
        <v>6.7595950740759799E-4</v>
      </c>
      <c r="E875" s="8">
        <f t="shared" si="80"/>
        <v>5.8213734028205337</v>
      </c>
      <c r="F875" s="1">
        <v>872</v>
      </c>
      <c r="H875" s="8">
        <f t="shared" si="84"/>
        <v>2.599922128463847</v>
      </c>
      <c r="J875" s="8">
        <f t="shared" si="81"/>
        <v>9.9907084306455557E-4</v>
      </c>
      <c r="K875" s="8">
        <f t="shared" si="82"/>
        <v>1.4780039811794883</v>
      </c>
    </row>
    <row r="876" spans="1:11" ht="16" customHeight="1" x14ac:dyDescent="0.35">
      <c r="A876" s="6">
        <v>39818</v>
      </c>
      <c r="B876" s="17">
        <v>927.45</v>
      </c>
      <c r="C876" s="8">
        <f t="shared" si="79"/>
        <v>-4.6683837733418219E-3</v>
      </c>
      <c r="D876" s="8">
        <f t="shared" si="83"/>
        <v>7.0085997641495211E-4</v>
      </c>
      <c r="E876" s="8">
        <f t="shared" si="80"/>
        <v>7.232106631514525</v>
      </c>
      <c r="F876" s="1">
        <v>873</v>
      </c>
      <c r="H876" s="8">
        <f t="shared" si="84"/>
        <v>2.6473760148776599</v>
      </c>
      <c r="J876" s="8">
        <f t="shared" si="81"/>
        <v>2.1793807055201226E-5</v>
      </c>
      <c r="K876" s="8">
        <f t="shared" si="82"/>
        <v>3.1095807705672086E-2</v>
      </c>
    </row>
    <row r="877" spans="1:11" ht="16" customHeight="1" x14ac:dyDescent="0.35">
      <c r="A877" s="6">
        <v>39819</v>
      </c>
      <c r="B877" s="17">
        <v>934.7</v>
      </c>
      <c r="C877" s="8">
        <f t="shared" si="79"/>
        <v>7.8171329990835078E-3</v>
      </c>
      <c r="D877" s="8">
        <f t="shared" si="83"/>
        <v>6.4101576683255437E-4</v>
      </c>
      <c r="E877" s="8">
        <f t="shared" si="80"/>
        <v>7.2571272290883915</v>
      </c>
      <c r="F877" s="1">
        <v>874</v>
      </c>
      <c r="H877" s="8">
        <f t="shared" si="84"/>
        <v>2.5318289176651616</v>
      </c>
      <c r="J877" s="8">
        <f t="shared" si="81"/>
        <v>6.110756832536032E-5</v>
      </c>
      <c r="K877" s="8">
        <f t="shared" si="82"/>
        <v>9.5329275015044665E-2</v>
      </c>
    </row>
    <row r="878" spans="1:11" ht="16" customHeight="1" x14ac:dyDescent="0.35">
      <c r="A878" s="6">
        <v>39820</v>
      </c>
      <c r="B878" s="17">
        <v>906.65</v>
      </c>
      <c r="C878" s="8">
        <f t="shared" si="79"/>
        <v>-3.0009628757890303E-2</v>
      </c>
      <c r="D878" s="8">
        <f t="shared" si="83"/>
        <v>5.8987028712943919E-4</v>
      </c>
      <c r="E878" s="8">
        <f t="shared" si="80"/>
        <v>5.9088691588283995</v>
      </c>
      <c r="F878" s="1">
        <v>875</v>
      </c>
      <c r="H878" s="8">
        <f t="shared" si="84"/>
        <v>2.4287245359024134</v>
      </c>
      <c r="J878" s="8">
        <f t="shared" si="81"/>
        <v>9.0057781818639663E-4</v>
      </c>
      <c r="K878" s="8">
        <f t="shared" si="82"/>
        <v>1.5267387387301588</v>
      </c>
    </row>
    <row r="879" spans="1:11" ht="16" customHeight="1" x14ac:dyDescent="0.35">
      <c r="A879" s="6">
        <v>39821</v>
      </c>
      <c r="B879" s="17">
        <v>909.73</v>
      </c>
      <c r="C879" s="8">
        <f t="shared" si="79"/>
        <v>3.3971212706116372E-3</v>
      </c>
      <c r="D879" s="8">
        <f t="shared" si="83"/>
        <v>6.1419448689023156E-4</v>
      </c>
      <c r="E879" s="8">
        <f t="shared" si="80"/>
        <v>7.3764093843738072</v>
      </c>
      <c r="F879" s="1">
        <v>876</v>
      </c>
      <c r="H879" s="8">
        <f t="shared" si="84"/>
        <v>2.4782947502067456</v>
      </c>
      <c r="J879" s="8">
        <f t="shared" si="81"/>
        <v>1.1540432927242024E-5</v>
      </c>
      <c r="K879" s="8">
        <f t="shared" si="82"/>
        <v>1.8789541706362666E-2</v>
      </c>
    </row>
    <row r="880" spans="1:11" ht="16" customHeight="1" x14ac:dyDescent="0.35">
      <c r="A880" s="6">
        <v>39822</v>
      </c>
      <c r="B880" s="17">
        <v>890.35</v>
      </c>
      <c r="C880" s="8">
        <f t="shared" si="79"/>
        <v>-2.1303023974146171E-2</v>
      </c>
      <c r="D880" s="8">
        <f t="shared" si="83"/>
        <v>5.612754119661337E-4</v>
      </c>
      <c r="E880" s="8">
        <f t="shared" si="80"/>
        <v>6.6767495621025139</v>
      </c>
      <c r="F880" s="1">
        <v>877</v>
      </c>
      <c r="H880" s="8">
        <f t="shared" si="84"/>
        <v>2.3691251802429809</v>
      </c>
      <c r="J880" s="8">
        <f t="shared" si="81"/>
        <v>4.5381883044304651E-4</v>
      </c>
      <c r="K880" s="8">
        <f t="shared" si="82"/>
        <v>0.8085492803850618</v>
      </c>
    </row>
    <row r="881" spans="1:11" ht="16" customHeight="1" x14ac:dyDescent="0.35">
      <c r="A881" s="6">
        <v>39825</v>
      </c>
      <c r="B881" s="17">
        <v>870.26</v>
      </c>
      <c r="C881" s="8">
        <f t="shared" si="79"/>
        <v>-2.2564160161734185E-2</v>
      </c>
      <c r="D881" s="8">
        <f t="shared" si="83"/>
        <v>5.5045267614069584E-4</v>
      </c>
      <c r="E881" s="8">
        <f t="shared" si="80"/>
        <v>6.5798193508933922</v>
      </c>
      <c r="F881" s="1">
        <v>878</v>
      </c>
      <c r="H881" s="8">
        <f t="shared" si="84"/>
        <v>2.3461727901855309</v>
      </c>
      <c r="J881" s="8">
        <f t="shared" si="81"/>
        <v>5.0914132380439211E-4</v>
      </c>
      <c r="K881" s="8">
        <f t="shared" si="82"/>
        <v>0.92495021983371273</v>
      </c>
    </row>
    <row r="882" spans="1:11" ht="16" customHeight="1" x14ac:dyDescent="0.35">
      <c r="A882" s="6">
        <v>39826</v>
      </c>
      <c r="B882" s="17">
        <v>871.79</v>
      </c>
      <c r="C882" s="8">
        <f t="shared" si="79"/>
        <v>1.7580952818697546E-3</v>
      </c>
      <c r="D882" s="8">
        <f t="shared" si="83"/>
        <v>5.4527342870854727E-4</v>
      </c>
      <c r="E882" s="8">
        <f t="shared" si="80"/>
        <v>7.5085546546358666</v>
      </c>
      <c r="F882" s="1">
        <v>879</v>
      </c>
      <c r="H882" s="8">
        <f t="shared" si="84"/>
        <v>2.3351090525038596</v>
      </c>
      <c r="J882" s="8">
        <f t="shared" si="81"/>
        <v>3.0908990201326921E-6</v>
      </c>
      <c r="K882" s="8">
        <f t="shared" si="82"/>
        <v>5.6685304241824719E-3</v>
      </c>
    </row>
    <row r="883" spans="1:11" ht="16" customHeight="1" x14ac:dyDescent="0.35">
      <c r="A883" s="6">
        <v>39827</v>
      </c>
      <c r="B883" s="17">
        <v>842.62</v>
      </c>
      <c r="C883" s="8">
        <f t="shared" si="79"/>
        <v>-3.3459892864107138E-2</v>
      </c>
      <c r="D883" s="8">
        <f t="shared" si="83"/>
        <v>4.9783664587533952E-4</v>
      </c>
      <c r="E883" s="8">
        <f t="shared" si="80"/>
        <v>5.356379537261688</v>
      </c>
      <c r="F883" s="1">
        <v>880</v>
      </c>
      <c r="H883" s="8">
        <f t="shared" si="84"/>
        <v>2.2312253267550983</v>
      </c>
      <c r="J883" s="8">
        <f t="shared" si="81"/>
        <v>1.1195644304775277E-3</v>
      </c>
      <c r="K883" s="8">
        <f t="shared" si="82"/>
        <v>2.2488590178190129</v>
      </c>
    </row>
    <row r="884" spans="1:11" ht="16" customHeight="1" x14ac:dyDescent="0.35">
      <c r="A884" s="6">
        <v>39828</v>
      </c>
      <c r="B884" s="17">
        <v>843.74</v>
      </c>
      <c r="C884" s="8">
        <f t="shared" si="79"/>
        <v>1.3291875341197748E-3</v>
      </c>
      <c r="D884" s="8">
        <f t="shared" si="83"/>
        <v>5.4892205115775346E-4</v>
      </c>
      <c r="E884" s="8">
        <f t="shared" si="80"/>
        <v>7.5043355481350149</v>
      </c>
      <c r="F884" s="1">
        <v>881</v>
      </c>
      <c r="H884" s="8">
        <f t="shared" si="84"/>
        <v>2.3429085580913172</v>
      </c>
      <c r="J884" s="8">
        <f t="shared" si="81"/>
        <v>1.7667395008594076E-6</v>
      </c>
      <c r="K884" s="8">
        <f t="shared" si="82"/>
        <v>3.2185617195248516E-3</v>
      </c>
    </row>
    <row r="885" spans="1:11" ht="16" customHeight="1" x14ac:dyDescent="0.35">
      <c r="A885" s="6">
        <v>39829</v>
      </c>
      <c r="B885" s="17">
        <v>850.12</v>
      </c>
      <c r="C885" s="8">
        <f t="shared" si="79"/>
        <v>7.561571100101922E-3</v>
      </c>
      <c r="D885" s="8">
        <f t="shared" si="83"/>
        <v>5.0104548465765297E-4</v>
      </c>
      <c r="E885" s="8">
        <f t="shared" si="80"/>
        <v>7.4846975715238608</v>
      </c>
      <c r="F885" s="1">
        <v>882</v>
      </c>
      <c r="H885" s="8">
        <f t="shared" si="84"/>
        <v>2.2384045314858816</v>
      </c>
      <c r="J885" s="8">
        <f t="shared" si="81"/>
        <v>5.7177357501896588E-5</v>
      </c>
      <c r="K885" s="8">
        <f t="shared" si="82"/>
        <v>0.11411610173667945</v>
      </c>
    </row>
    <row r="886" spans="1:11" ht="16" customHeight="1" x14ac:dyDescent="0.35">
      <c r="A886" s="6">
        <v>39833</v>
      </c>
      <c r="B886" s="17">
        <v>805.22</v>
      </c>
      <c r="C886" s="8">
        <f t="shared" si="79"/>
        <v>-5.2816073024984679E-2</v>
      </c>
      <c r="D886" s="8">
        <f t="shared" si="83"/>
        <v>4.6215079107890045E-4</v>
      </c>
      <c r="E886" s="8">
        <f t="shared" si="80"/>
        <v>1.6436292971705546</v>
      </c>
      <c r="F886" s="1">
        <v>883</v>
      </c>
      <c r="H886" s="8">
        <f t="shared" si="84"/>
        <v>2.1497692691982095</v>
      </c>
      <c r="J886" s="8">
        <f t="shared" si="81"/>
        <v>2.7895375697805144E-3</v>
      </c>
      <c r="K886" s="8">
        <f t="shared" si="82"/>
        <v>6.0359900353481644</v>
      </c>
    </row>
    <row r="887" spans="1:11" ht="16" customHeight="1" x14ac:dyDescent="0.35">
      <c r="A887" s="6">
        <v>39834</v>
      </c>
      <c r="B887" s="17">
        <v>840.24</v>
      </c>
      <c r="C887" s="8">
        <f t="shared" si="79"/>
        <v>4.3491219790864587E-2</v>
      </c>
      <c r="D887" s="8">
        <f t="shared" si="83"/>
        <v>6.5743104030213239E-4</v>
      </c>
      <c r="E887" s="8">
        <f t="shared" si="80"/>
        <v>4.4500838340301057</v>
      </c>
      <c r="F887" s="1">
        <v>884</v>
      </c>
      <c r="H887" s="8">
        <f t="shared" si="84"/>
        <v>2.5640418099206816</v>
      </c>
      <c r="J887" s="8">
        <f t="shared" si="81"/>
        <v>1.8914861988972916E-3</v>
      </c>
      <c r="K887" s="8">
        <f t="shared" si="82"/>
        <v>2.8770868470524764</v>
      </c>
    </row>
    <row r="888" spans="1:11" ht="16" customHeight="1" x14ac:dyDescent="0.35">
      <c r="A888" s="6">
        <v>39835</v>
      </c>
      <c r="B888" s="17">
        <v>827.5</v>
      </c>
      <c r="C888" s="8">
        <f t="shared" si="79"/>
        <v>-1.5162334571074942E-2</v>
      </c>
      <c r="D888" s="8">
        <f t="shared" si="83"/>
        <v>7.5933896202224607E-4</v>
      </c>
      <c r="E888" s="8">
        <f t="shared" si="80"/>
        <v>6.8803037050229188</v>
      </c>
      <c r="F888" s="1">
        <v>885</v>
      </c>
      <c r="H888" s="8">
        <f t="shared" si="84"/>
        <v>2.755610571220553</v>
      </c>
      <c r="J888" s="8">
        <f t="shared" si="81"/>
        <v>2.2989638964521434E-4</v>
      </c>
      <c r="K888" s="8">
        <f t="shared" si="82"/>
        <v>0.30275858495784541</v>
      </c>
    </row>
    <row r="889" spans="1:11" ht="16" customHeight="1" x14ac:dyDescent="0.35">
      <c r="A889" s="6">
        <v>39836</v>
      </c>
      <c r="B889" s="17">
        <v>831.95</v>
      </c>
      <c r="C889" s="8">
        <f t="shared" si="79"/>
        <v>5.3776435045317771E-3</v>
      </c>
      <c r="D889" s="8">
        <f t="shared" si="83"/>
        <v>7.1180678360351405E-4</v>
      </c>
      <c r="E889" s="8">
        <f t="shared" si="80"/>
        <v>7.2070763867552357</v>
      </c>
      <c r="F889" s="1">
        <v>886</v>
      </c>
      <c r="H889" s="8">
        <f t="shared" si="84"/>
        <v>2.6679707337291281</v>
      </c>
      <c r="J889" s="8">
        <f t="shared" si="81"/>
        <v>2.8919049661832815E-5</v>
      </c>
      <c r="K889" s="8">
        <f t="shared" si="82"/>
        <v>4.0627667968307975E-2</v>
      </c>
    </row>
    <row r="890" spans="1:11" ht="16" customHeight="1" x14ac:dyDescent="0.35">
      <c r="A890" s="6">
        <v>39839</v>
      </c>
      <c r="B890" s="17">
        <v>836.57</v>
      </c>
      <c r="C890" s="8">
        <f t="shared" si="79"/>
        <v>5.5532183424484693E-3</v>
      </c>
      <c r="D890" s="8">
        <f t="shared" si="83"/>
        <v>6.5158005959497416E-4</v>
      </c>
      <c r="E890" s="8">
        <f t="shared" si="80"/>
        <v>7.2887818957913382</v>
      </c>
      <c r="F890" s="1">
        <v>887</v>
      </c>
      <c r="H890" s="8">
        <f t="shared" si="84"/>
        <v>2.5526066277336468</v>
      </c>
      <c r="J890" s="8">
        <f t="shared" si="81"/>
        <v>3.0838233958906127E-5</v>
      </c>
      <c r="K890" s="8">
        <f t="shared" si="82"/>
        <v>4.7328388130961754E-2</v>
      </c>
    </row>
    <row r="891" spans="1:11" ht="16" customHeight="1" x14ac:dyDescent="0.35">
      <c r="A891" s="6">
        <v>39840</v>
      </c>
      <c r="B891" s="17">
        <v>845.71</v>
      </c>
      <c r="C891" s="8">
        <f t="shared" si="79"/>
        <v>1.0925565105131652E-2</v>
      </c>
      <c r="D891" s="8">
        <f t="shared" si="83"/>
        <v>5.9692942798139951E-4</v>
      </c>
      <c r="E891" s="8">
        <f t="shared" si="80"/>
        <v>7.2237416707654241</v>
      </c>
      <c r="F891" s="1">
        <v>888</v>
      </c>
      <c r="H891" s="8">
        <f t="shared" si="84"/>
        <v>2.4432139242837487</v>
      </c>
      <c r="J891" s="8">
        <f t="shared" si="81"/>
        <v>1.1936797286647039E-4</v>
      </c>
      <c r="K891" s="8">
        <f t="shared" si="82"/>
        <v>0.19996999188016232</v>
      </c>
    </row>
    <row r="892" spans="1:11" ht="16" customHeight="1" x14ac:dyDescent="0.35">
      <c r="A892" s="6">
        <v>39841</v>
      </c>
      <c r="B892" s="17">
        <v>874.09</v>
      </c>
      <c r="C892" s="8">
        <f t="shared" si="79"/>
        <v>3.3557602487850439E-2</v>
      </c>
      <c r="D892" s="8">
        <f t="shared" si="83"/>
        <v>5.5466569184307261E-4</v>
      </c>
      <c r="E892" s="8">
        <f t="shared" si="80"/>
        <v>5.4668901800918217</v>
      </c>
      <c r="F892" s="1">
        <v>889</v>
      </c>
      <c r="H892" s="8">
        <f t="shared" si="84"/>
        <v>2.35513416145041</v>
      </c>
      <c r="J892" s="8">
        <f t="shared" si="81"/>
        <v>1.126112684732586E-3</v>
      </c>
      <c r="K892" s="8">
        <f t="shared" si="82"/>
        <v>2.0302548026554139</v>
      </c>
    </row>
    <row r="893" spans="1:11" ht="16" customHeight="1" x14ac:dyDescent="0.35">
      <c r="A893" s="6">
        <v>39842</v>
      </c>
      <c r="B893" s="17">
        <v>845.14</v>
      </c>
      <c r="C893" s="8">
        <f t="shared" si="79"/>
        <v>-3.3120159251335726E-2</v>
      </c>
      <c r="D893" s="8">
        <f t="shared" si="83"/>
        <v>6.0119529854072481E-4</v>
      </c>
      <c r="E893" s="8">
        <f t="shared" si="80"/>
        <v>5.5919840549921229</v>
      </c>
      <c r="F893" s="1">
        <v>890</v>
      </c>
      <c r="H893" s="8">
        <f t="shared" si="84"/>
        <v>2.4519284217544461</v>
      </c>
      <c r="J893" s="8">
        <f t="shared" si="81"/>
        <v>1.0969449488338395E-3</v>
      </c>
      <c r="K893" s="8">
        <f t="shared" si="82"/>
        <v>1.8246066652491175</v>
      </c>
    </row>
    <row r="894" spans="1:11" ht="16" customHeight="1" x14ac:dyDescent="0.35">
      <c r="A894" s="6">
        <v>39843</v>
      </c>
      <c r="B894" s="17">
        <v>825.88</v>
      </c>
      <c r="C894" s="8">
        <f t="shared" si="79"/>
        <v>-2.2789123695482395E-2</v>
      </c>
      <c r="D894" s="8">
        <f t="shared" si="83"/>
        <v>6.410796626733021E-4</v>
      </c>
      <c r="E894" s="8">
        <f t="shared" si="80"/>
        <v>6.542248213191125</v>
      </c>
      <c r="F894" s="1">
        <v>891</v>
      </c>
      <c r="H894" s="8">
        <f t="shared" si="84"/>
        <v>2.5319550996676501</v>
      </c>
      <c r="J894" s="8">
        <f t="shared" si="81"/>
        <v>5.1934415880799717E-4</v>
      </c>
      <c r="K894" s="8">
        <f t="shared" si="82"/>
        <v>0.810108616832941</v>
      </c>
    </row>
    <row r="895" spans="1:11" ht="16" customHeight="1" x14ac:dyDescent="0.35">
      <c r="A895" s="6">
        <v>39846</v>
      </c>
      <c r="B895" s="17">
        <v>825.44</v>
      </c>
      <c r="C895" s="8">
        <f t="shared" si="79"/>
        <v>-5.3276505061260822E-4</v>
      </c>
      <c r="D895" s="8">
        <f t="shared" si="83"/>
        <v>6.2861489607475411E-4</v>
      </c>
      <c r="E895" s="8">
        <f t="shared" si="80"/>
        <v>7.371540206474835</v>
      </c>
      <c r="F895" s="1">
        <v>892</v>
      </c>
      <c r="H895" s="8">
        <f t="shared" si="84"/>
        <v>2.507219368293796</v>
      </c>
      <c r="J895" s="8">
        <f t="shared" si="81"/>
        <v>2.83838599154255E-7</v>
      </c>
      <c r="K895" s="8">
        <f t="shared" si="82"/>
        <v>4.5153018314809593E-4</v>
      </c>
    </row>
    <row r="896" spans="1:11" ht="16" customHeight="1" x14ac:dyDescent="0.35">
      <c r="A896" s="6">
        <v>39847</v>
      </c>
      <c r="B896" s="17">
        <v>838.51</v>
      </c>
      <c r="C896" s="8">
        <f t="shared" si="79"/>
        <v>1.5833979453382361E-2</v>
      </c>
      <c r="D896" s="8">
        <f t="shared" si="83"/>
        <v>5.7344916828270013E-4</v>
      </c>
      <c r="E896" s="8">
        <f t="shared" si="80"/>
        <v>7.0266361519154774</v>
      </c>
      <c r="F896" s="1">
        <v>893</v>
      </c>
      <c r="H896" s="8">
        <f t="shared" si="84"/>
        <v>2.3946798706355308</v>
      </c>
      <c r="J896" s="8">
        <f t="shared" si="81"/>
        <v>2.5071490533013478E-4</v>
      </c>
      <c r="K896" s="8">
        <f t="shared" si="82"/>
        <v>0.43720510761389203</v>
      </c>
    </row>
    <row r="897" spans="1:11" ht="16" customHeight="1" x14ac:dyDescent="0.35">
      <c r="A897" s="6">
        <v>39848</v>
      </c>
      <c r="B897" s="17">
        <v>832.23</v>
      </c>
      <c r="C897" s="8">
        <f t="shared" si="79"/>
        <v>-7.4894753789459551E-3</v>
      </c>
      <c r="D897" s="8">
        <f t="shared" si="83"/>
        <v>5.443851009514643E-4</v>
      </c>
      <c r="E897" s="8">
        <f t="shared" si="80"/>
        <v>7.4128158585231914</v>
      </c>
      <c r="F897" s="1">
        <v>894</v>
      </c>
      <c r="H897" s="8">
        <f t="shared" si="84"/>
        <v>2.3332061652401492</v>
      </c>
      <c r="J897" s="8">
        <f t="shared" si="81"/>
        <v>5.6092241451837661E-5</v>
      </c>
      <c r="K897" s="8">
        <f t="shared" si="82"/>
        <v>0.10303779687173818</v>
      </c>
    </row>
    <row r="898" spans="1:11" ht="16" customHeight="1" x14ac:dyDescent="0.35">
      <c r="A898" s="6">
        <v>39849</v>
      </c>
      <c r="B898" s="17">
        <v>845.85</v>
      </c>
      <c r="C898" s="8">
        <f t="shared" si="79"/>
        <v>1.6365668144623487E-2</v>
      </c>
      <c r="D898" s="8">
        <f t="shared" si="83"/>
        <v>5.0150279311691668E-4</v>
      </c>
      <c r="E898" s="8">
        <f t="shared" si="80"/>
        <v>7.0638363718522728</v>
      </c>
      <c r="F898" s="1">
        <v>895</v>
      </c>
      <c r="H898" s="8">
        <f t="shared" si="84"/>
        <v>2.2394258038991079</v>
      </c>
      <c r="J898" s="8">
        <f t="shared" si="81"/>
        <v>2.6783509381994396E-4</v>
      </c>
      <c r="K898" s="8">
        <f t="shared" si="82"/>
        <v>0.53406500920026356</v>
      </c>
    </row>
    <row r="899" spans="1:11" ht="16" customHeight="1" x14ac:dyDescent="0.35">
      <c r="A899" s="6">
        <v>39850</v>
      </c>
      <c r="B899" s="17">
        <v>868.6</v>
      </c>
      <c r="C899" s="8">
        <f t="shared" si="79"/>
        <v>2.6896021753265945E-2</v>
      </c>
      <c r="D899" s="8">
        <f t="shared" si="83"/>
        <v>4.8035169246011443E-4</v>
      </c>
      <c r="E899" s="8">
        <f t="shared" si="80"/>
        <v>6.1350204728285345</v>
      </c>
      <c r="F899" s="1">
        <v>896</v>
      </c>
      <c r="H899" s="8">
        <f t="shared" si="84"/>
        <v>2.191692707612348</v>
      </c>
      <c r="J899" s="8">
        <f t="shared" si="81"/>
        <v>7.2339598615215489E-4</v>
      </c>
      <c r="K899" s="8">
        <f t="shared" si="82"/>
        <v>1.5059715568967655</v>
      </c>
    </row>
    <row r="900" spans="1:11" ht="16" customHeight="1" x14ac:dyDescent="0.35">
      <c r="A900" s="6">
        <v>39853</v>
      </c>
      <c r="B900" s="17">
        <v>869.89</v>
      </c>
      <c r="C900" s="8">
        <f t="shared" ref="C900:C963" si="85">(B900-B899)/B899</f>
        <v>1.4851485148514433E-3</v>
      </c>
      <c r="D900" s="8">
        <f t="shared" si="83"/>
        <v>4.9956252675508871E-4</v>
      </c>
      <c r="E900" s="8">
        <f t="shared" si="80"/>
        <v>7.597362593739053</v>
      </c>
      <c r="F900" s="1">
        <v>897</v>
      </c>
      <c r="H900" s="8">
        <f t="shared" si="84"/>
        <v>2.2350895435196518</v>
      </c>
      <c r="J900" s="8">
        <f t="shared" si="81"/>
        <v>2.2056661111654479E-6</v>
      </c>
      <c r="K900" s="8">
        <f t="shared" si="82"/>
        <v>4.4151952819447143E-3</v>
      </c>
    </row>
    <row r="901" spans="1:11" ht="16" customHeight="1" x14ac:dyDescent="0.35">
      <c r="A901" s="6">
        <v>39854</v>
      </c>
      <c r="B901" s="17">
        <v>827.16</v>
      </c>
      <c r="C901" s="8">
        <f t="shared" si="85"/>
        <v>-4.9121153249261425E-2</v>
      </c>
      <c r="D901" s="8">
        <f t="shared" si="83"/>
        <v>4.561601783037865E-4</v>
      </c>
      <c r="E901" s="8">
        <f t="shared" ref="E901:E964" si="86">-LN(D901)-C901*C901/D901</f>
        <v>2.4031042098689559</v>
      </c>
      <c r="F901" s="1">
        <v>898</v>
      </c>
      <c r="H901" s="8">
        <f t="shared" si="84"/>
        <v>2.1357906692927244</v>
      </c>
      <c r="J901" s="8">
        <f t="shared" ref="J901:J964" si="87">C901*C901</f>
        <v>2.4128876965374261E-3</v>
      </c>
      <c r="K901" s="8">
        <f t="shared" ref="K901:K964" si="88">J901/D901</f>
        <v>5.2895623320511076</v>
      </c>
    </row>
    <row r="902" spans="1:11" ht="16" customHeight="1" x14ac:dyDescent="0.35">
      <c r="A902" s="6">
        <v>39855</v>
      </c>
      <c r="B902" s="17">
        <v>833.74</v>
      </c>
      <c r="C902" s="8">
        <f t="shared" si="85"/>
        <v>7.9549301223463906E-3</v>
      </c>
      <c r="D902" s="8">
        <f t="shared" si="83"/>
        <v>6.2018042396971861E-4</v>
      </c>
      <c r="E902" s="8">
        <f t="shared" si="86"/>
        <v>7.2834638199567534</v>
      </c>
      <c r="F902" s="1">
        <v>899</v>
      </c>
      <c r="H902" s="8">
        <f t="shared" si="84"/>
        <v>2.4903421932933609</v>
      </c>
      <c r="J902" s="8">
        <f t="shared" si="87"/>
        <v>6.3280913251413963E-5</v>
      </c>
      <c r="K902" s="8">
        <f t="shared" si="88"/>
        <v>0.10203629589976185</v>
      </c>
    </row>
    <row r="903" spans="1:11" ht="16" customHeight="1" x14ac:dyDescent="0.35">
      <c r="A903" s="6">
        <v>39856</v>
      </c>
      <c r="B903" s="17">
        <v>835.19</v>
      </c>
      <c r="C903" s="8">
        <f t="shared" si="85"/>
        <v>1.7391512941685003E-3</v>
      </c>
      <c r="D903" s="8">
        <f t="shared" ref="D903:D966" si="89">C$1283+C$1284*D902+C$1285*C902*C902</f>
        <v>5.7109141594035185E-4</v>
      </c>
      <c r="E903" s="8">
        <f t="shared" si="86"/>
        <v>7.4626650056024442</v>
      </c>
      <c r="F903" s="1">
        <v>900</v>
      </c>
      <c r="H903" s="8">
        <f t="shared" si="84"/>
        <v>2.3897519033162244</v>
      </c>
      <c r="J903" s="8">
        <f t="shared" si="87"/>
        <v>3.0246472240079693E-6</v>
      </c>
      <c r="K903" s="8">
        <f t="shared" si="88"/>
        <v>5.296257551039572E-3</v>
      </c>
    </row>
    <row r="904" spans="1:11" ht="16" customHeight="1" x14ac:dyDescent="0.35">
      <c r="A904" s="6">
        <v>39857</v>
      </c>
      <c r="B904" s="17">
        <v>826.84</v>
      </c>
      <c r="C904" s="8">
        <f t="shared" si="85"/>
        <v>-9.997725068547304E-3</v>
      </c>
      <c r="D904" s="8">
        <f t="shared" si="89"/>
        <v>5.2132813846032648E-4</v>
      </c>
      <c r="E904" s="8">
        <f t="shared" si="86"/>
        <v>7.3674003865316262</v>
      </c>
      <c r="F904" s="1">
        <v>901</v>
      </c>
      <c r="H904" s="8">
        <f t="shared" si="84"/>
        <v>2.2832611293067786</v>
      </c>
      <c r="J904" s="8">
        <f t="shared" si="87"/>
        <v>9.9954506546259188E-5</v>
      </c>
      <c r="K904" s="8">
        <f t="shared" si="88"/>
        <v>0.19173050363531416</v>
      </c>
    </row>
    <row r="905" spans="1:11" ht="16" customHeight="1" x14ac:dyDescent="0.35">
      <c r="A905" s="6">
        <v>39861</v>
      </c>
      <c r="B905" s="17">
        <v>789.17</v>
      </c>
      <c r="C905" s="8">
        <f t="shared" si="85"/>
        <v>-4.5558995694451251E-2</v>
      </c>
      <c r="D905" s="8">
        <f t="shared" si="89"/>
        <v>4.8422158610690369E-4</v>
      </c>
      <c r="E905" s="8">
        <f t="shared" si="86"/>
        <v>3.3464550058467664</v>
      </c>
      <c r="F905" s="1">
        <v>902</v>
      </c>
      <c r="H905" s="8">
        <f t="shared" si="84"/>
        <v>2.2005035471612029</v>
      </c>
      <c r="J905" s="8">
        <f t="shared" si="87"/>
        <v>2.0756220886870278E-3</v>
      </c>
      <c r="K905" s="8">
        <f t="shared" si="88"/>
        <v>4.2865129276347123</v>
      </c>
    </row>
    <row r="906" spans="1:11" ht="16" customHeight="1" x14ac:dyDescent="0.35">
      <c r="A906" s="6">
        <v>39862</v>
      </c>
      <c r="B906" s="17">
        <v>788.42</v>
      </c>
      <c r="C906" s="8">
        <f t="shared" si="85"/>
        <v>-9.5036557395744906E-4</v>
      </c>
      <c r="D906" s="8">
        <f t="shared" si="89"/>
        <v>6.1724573276934096E-4</v>
      </c>
      <c r="E906" s="8">
        <f t="shared" si="86"/>
        <v>7.3887800770085716</v>
      </c>
      <c r="F906" s="1">
        <v>903</v>
      </c>
      <c r="H906" s="8">
        <f t="shared" si="84"/>
        <v>2.4844430618739102</v>
      </c>
      <c r="J906" s="8">
        <f t="shared" si="87"/>
        <v>9.0319472416347155E-7</v>
      </c>
      <c r="K906" s="8">
        <f t="shared" si="88"/>
        <v>1.4632660482093395E-3</v>
      </c>
    </row>
    <row r="907" spans="1:11" ht="16" customHeight="1" x14ac:dyDescent="0.35">
      <c r="A907" s="6">
        <v>39863</v>
      </c>
      <c r="B907" s="17">
        <v>778.94</v>
      </c>
      <c r="C907" s="8">
        <f t="shared" si="85"/>
        <v>-1.2024048096192265E-2</v>
      </c>
      <c r="D907" s="8">
        <f t="shared" si="89"/>
        <v>5.6315432192159307E-4</v>
      </c>
      <c r="E907" s="8">
        <f t="shared" si="86"/>
        <v>7.2252284172705341</v>
      </c>
      <c r="F907" s="1">
        <v>904</v>
      </c>
      <c r="H907" s="8">
        <f t="shared" si="84"/>
        <v>2.3730872759373876</v>
      </c>
      <c r="J907" s="8">
        <f t="shared" si="87"/>
        <v>1.4457773261954482E-4</v>
      </c>
      <c r="K907" s="8">
        <f t="shared" si="88"/>
        <v>0.25672844368168429</v>
      </c>
    </row>
    <row r="908" spans="1:11" ht="16" customHeight="1" x14ac:dyDescent="0.35">
      <c r="A908" s="6">
        <v>39864</v>
      </c>
      <c r="B908" s="17">
        <v>770.05</v>
      </c>
      <c r="C908" s="8">
        <f t="shared" si="85"/>
        <v>-1.1412945798136056E-2</v>
      </c>
      <c r="D908" s="8">
        <f t="shared" si="89"/>
        <v>5.2605511508118231E-4</v>
      </c>
      <c r="E908" s="8">
        <f t="shared" si="86"/>
        <v>7.3024968032818212</v>
      </c>
      <c r="F908" s="1">
        <v>905</v>
      </c>
      <c r="H908" s="8">
        <f t="shared" si="84"/>
        <v>2.2935891416755143</v>
      </c>
      <c r="J908" s="8">
        <f t="shared" si="87"/>
        <v>1.3025533179119146E-4</v>
      </c>
      <c r="K908" s="8">
        <f t="shared" si="88"/>
        <v>0.24760776591078312</v>
      </c>
    </row>
    <row r="909" spans="1:11" ht="16" customHeight="1" x14ac:dyDescent="0.35">
      <c r="A909" s="6">
        <v>39867</v>
      </c>
      <c r="B909" s="17">
        <v>743.33</v>
      </c>
      <c r="C909" s="8">
        <f t="shared" si="85"/>
        <v>-3.4699045516524793E-2</v>
      </c>
      <c r="D909" s="8">
        <f t="shared" si="89"/>
        <v>4.9108176849140428E-4</v>
      </c>
      <c r="E909" s="8">
        <f t="shared" si="86"/>
        <v>5.1671213319908471</v>
      </c>
      <c r="F909" s="1">
        <v>906</v>
      </c>
      <c r="H909" s="8">
        <f t="shared" si="84"/>
        <v>2.2160364809528841</v>
      </c>
      <c r="J909" s="8">
        <f t="shared" si="87"/>
        <v>1.2040237597578593E-3</v>
      </c>
      <c r="K909" s="8">
        <f t="shared" si="88"/>
        <v>2.4517785774385432</v>
      </c>
    </row>
    <row r="910" spans="1:11" ht="16" customHeight="1" x14ac:dyDescent="0.35">
      <c r="A910" s="6">
        <v>39868</v>
      </c>
      <c r="B910" s="17">
        <v>773.14</v>
      </c>
      <c r="C910" s="8">
        <f t="shared" si="85"/>
        <v>4.0103318848963371E-2</v>
      </c>
      <c r="D910" s="8">
        <f t="shared" si="89"/>
        <v>5.4990484981674848E-4</v>
      </c>
      <c r="E910" s="8">
        <f t="shared" si="86"/>
        <v>4.5811208165650568</v>
      </c>
      <c r="F910" s="1">
        <v>907</v>
      </c>
      <c r="H910" s="8">
        <f t="shared" si="84"/>
        <v>2.3450050102649</v>
      </c>
      <c r="J910" s="8">
        <f t="shared" si="87"/>
        <v>1.6082761827016208E-3</v>
      </c>
      <c r="K910" s="8">
        <f t="shared" si="88"/>
        <v>2.9246444784721692</v>
      </c>
    </row>
    <row r="911" spans="1:11" ht="16" customHeight="1" x14ac:dyDescent="0.35">
      <c r="A911" s="6">
        <v>39869</v>
      </c>
      <c r="B911" s="17">
        <v>764.9</v>
      </c>
      <c r="C911" s="8">
        <f t="shared" si="85"/>
        <v>-1.0657836873011368E-2</v>
      </c>
      <c r="D911" s="8">
        <f t="shared" si="89"/>
        <v>6.3756890863326567E-4</v>
      </c>
      <c r="E911" s="8">
        <f t="shared" si="86"/>
        <v>7.179687865345473</v>
      </c>
      <c r="F911" s="1">
        <v>908</v>
      </c>
      <c r="H911" s="8">
        <f t="shared" si="84"/>
        <v>2.5250126903310122</v>
      </c>
      <c r="J911" s="8">
        <f t="shared" si="87"/>
        <v>1.1358948681172075E-4</v>
      </c>
      <c r="K911" s="8">
        <f t="shared" si="88"/>
        <v>0.17816032945398574</v>
      </c>
    </row>
    <row r="912" spans="1:11" ht="16" customHeight="1" x14ac:dyDescent="0.35">
      <c r="A912" s="6">
        <v>39870</v>
      </c>
      <c r="B912" s="17">
        <v>752.83</v>
      </c>
      <c r="C912" s="8">
        <f t="shared" si="85"/>
        <v>-1.5779840502026327E-2</v>
      </c>
      <c r="D912" s="8">
        <f t="shared" si="89"/>
        <v>5.9116405019182903E-4</v>
      </c>
      <c r="E912" s="8">
        <f t="shared" si="86"/>
        <v>7.0122084249074641</v>
      </c>
      <c r="F912" s="1">
        <v>909</v>
      </c>
      <c r="H912" s="8">
        <f t="shared" si="84"/>
        <v>2.4313865389769456</v>
      </c>
      <c r="J912" s="8">
        <f t="shared" si="87"/>
        <v>2.490033662693905E-4</v>
      </c>
      <c r="K912" s="8">
        <f t="shared" si="88"/>
        <v>0.42120857347227131</v>
      </c>
    </row>
    <row r="913" spans="1:11" ht="16" customHeight="1" x14ac:dyDescent="0.35">
      <c r="A913" s="6">
        <v>39871</v>
      </c>
      <c r="B913" s="17">
        <v>735.09</v>
      </c>
      <c r="C913" s="8">
        <f t="shared" si="85"/>
        <v>-2.3564416933437839E-2</v>
      </c>
      <c r="D913" s="8">
        <f t="shared" si="89"/>
        <v>5.6036301201841494E-4</v>
      </c>
      <c r="E913" s="8">
        <f t="shared" si="86"/>
        <v>6.4959935607888806</v>
      </c>
      <c r="F913" s="1">
        <v>910</v>
      </c>
      <c r="H913" s="8">
        <f t="shared" si="84"/>
        <v>2.3671987918601491</v>
      </c>
      <c r="J913" s="8">
        <f t="shared" si="87"/>
        <v>5.5528174541289192E-4</v>
      </c>
      <c r="K913" s="8">
        <f t="shared" si="88"/>
        <v>0.99093218771306757</v>
      </c>
    </row>
    <row r="914" spans="1:11" ht="16" customHeight="1" x14ac:dyDescent="0.35">
      <c r="A914" s="6">
        <v>39874</v>
      </c>
      <c r="B914" s="17">
        <v>700.82</v>
      </c>
      <c r="C914" s="8">
        <f t="shared" si="85"/>
        <v>-4.6620141751350146E-2</v>
      </c>
      <c r="D914" s="8">
        <f t="shared" si="89"/>
        <v>5.581882657397215E-4</v>
      </c>
      <c r="E914" s="8">
        <f t="shared" si="86"/>
        <v>3.5970784883107281</v>
      </c>
      <c r="F914" s="1">
        <v>911</v>
      </c>
      <c r="H914" s="8">
        <f t="shared" si="84"/>
        <v>2.3626008248109147</v>
      </c>
      <c r="J914" s="8">
        <f t="shared" si="87"/>
        <v>2.1734376169159808E-3</v>
      </c>
      <c r="K914" s="8">
        <f t="shared" si="88"/>
        <v>3.8937357703779401</v>
      </c>
    </row>
    <row r="915" spans="1:11" ht="16" customHeight="1" x14ac:dyDescent="0.35">
      <c r="A915" s="6">
        <v>39875</v>
      </c>
      <c r="B915" s="17">
        <v>696.33</v>
      </c>
      <c r="C915" s="8">
        <f t="shared" si="85"/>
        <v>-6.4067806284067363E-3</v>
      </c>
      <c r="D915" s="8">
        <f t="shared" si="89"/>
        <v>6.9282123693401292E-4</v>
      </c>
      <c r="E915" s="8">
        <f t="shared" si="86"/>
        <v>7.215492618113335</v>
      </c>
      <c r="F915" s="1">
        <v>912</v>
      </c>
      <c r="H915" s="8">
        <f t="shared" si="84"/>
        <v>2.6321497619512706</v>
      </c>
      <c r="J915" s="8">
        <f t="shared" si="87"/>
        <v>4.1046838020527815E-5</v>
      </c>
      <c r="K915" s="8">
        <f t="shared" si="88"/>
        <v>5.9245929299417938E-2</v>
      </c>
    </row>
    <row r="916" spans="1:11" ht="16" customHeight="1" x14ac:dyDescent="0.35">
      <c r="A916" s="6">
        <v>39876</v>
      </c>
      <c r="B916" s="17">
        <v>712.87</v>
      </c>
      <c r="C916" s="8">
        <f t="shared" si="85"/>
        <v>2.3753105567762358E-2</v>
      </c>
      <c r="D916" s="8">
        <f t="shared" si="89"/>
        <v>6.3532509789904353E-4</v>
      </c>
      <c r="E916" s="8">
        <f t="shared" si="86"/>
        <v>6.4733086602769738</v>
      </c>
      <c r="F916" s="1">
        <v>913</v>
      </c>
      <c r="H916" s="8">
        <f t="shared" si="84"/>
        <v>2.520565606960159</v>
      </c>
      <c r="J916" s="8">
        <f t="shared" si="87"/>
        <v>5.6421002411326314E-4</v>
      </c>
      <c r="K916" s="8">
        <f t="shared" si="88"/>
        <v>0.88806506460873214</v>
      </c>
    </row>
    <row r="917" spans="1:11" ht="16" customHeight="1" x14ac:dyDescent="0.35">
      <c r="A917" s="6">
        <v>39877</v>
      </c>
      <c r="B917" s="17">
        <v>682.55</v>
      </c>
      <c r="C917" s="8">
        <f t="shared" si="85"/>
        <v>-4.2532299016651072E-2</v>
      </c>
      <c r="D917" s="8">
        <f t="shared" si="89"/>
        <v>6.271654207431009E-4</v>
      </c>
      <c r="E917" s="8">
        <f t="shared" si="86"/>
        <v>4.489899393983988</v>
      </c>
      <c r="F917" s="1">
        <v>914</v>
      </c>
      <c r="H917" s="8">
        <f t="shared" si="84"/>
        <v>2.5043270967329745</v>
      </c>
      <c r="J917" s="8">
        <f t="shared" si="87"/>
        <v>1.8089964596418177E-3</v>
      </c>
      <c r="K917" s="8">
        <f t="shared" si="88"/>
        <v>2.8844008292077339</v>
      </c>
    </row>
    <row r="918" spans="1:11" ht="16" customHeight="1" x14ac:dyDescent="0.35">
      <c r="A918" s="6">
        <v>39878</v>
      </c>
      <c r="B918" s="17">
        <v>683.38</v>
      </c>
      <c r="C918" s="8">
        <f t="shared" si="85"/>
        <v>1.2160281298074001E-3</v>
      </c>
      <c r="D918" s="8">
        <f t="shared" si="89"/>
        <v>7.2482989644991047E-4</v>
      </c>
      <c r="E918" s="8">
        <f t="shared" si="86"/>
        <v>7.2275334576862162</v>
      </c>
      <c r="F918" s="1">
        <v>915</v>
      </c>
      <c r="H918" s="8">
        <f t="shared" si="84"/>
        <v>2.6922665106744361</v>
      </c>
      <c r="J918" s="8">
        <f t="shared" si="87"/>
        <v>1.4787244124828833E-6</v>
      </c>
      <c r="K918" s="8">
        <f t="shared" si="88"/>
        <v>2.0400985386025269E-3</v>
      </c>
    </row>
    <row r="919" spans="1:11" ht="16" customHeight="1" x14ac:dyDescent="0.35">
      <c r="A919" s="6">
        <v>39881</v>
      </c>
      <c r="B919" s="17">
        <v>676.53</v>
      </c>
      <c r="C919" s="8">
        <f t="shared" si="85"/>
        <v>-1.0023705698147476E-2</v>
      </c>
      <c r="D919" s="8">
        <f t="shared" si="89"/>
        <v>6.6111582359073965E-4</v>
      </c>
      <c r="E919" s="8">
        <f t="shared" si="86"/>
        <v>7.1696040905828706</v>
      </c>
      <c r="F919" s="1">
        <v>916</v>
      </c>
      <c r="H919" s="8">
        <f t="shared" si="84"/>
        <v>2.571217267347782</v>
      </c>
      <c r="J919" s="8">
        <f t="shared" si="87"/>
        <v>1.0047467592307419E-4</v>
      </c>
      <c r="K919" s="8">
        <f t="shared" si="88"/>
        <v>0.15197741808290541</v>
      </c>
    </row>
    <row r="920" spans="1:11" ht="16" customHeight="1" x14ac:dyDescent="0.35">
      <c r="A920" s="6">
        <v>39882</v>
      </c>
      <c r="B920" s="17">
        <v>719.6</v>
      </c>
      <c r="C920" s="8">
        <f t="shared" si="85"/>
        <v>6.3663104370833598E-2</v>
      </c>
      <c r="D920" s="8">
        <f t="shared" si="89"/>
        <v>6.1148700812231182E-4</v>
      </c>
      <c r="E920" s="8">
        <f t="shared" si="86"/>
        <v>0.77152695614997668</v>
      </c>
      <c r="F920" s="1">
        <v>917</v>
      </c>
      <c r="H920" s="8">
        <f t="shared" si="84"/>
        <v>2.4728263346266592</v>
      </c>
      <c r="J920" s="8">
        <f t="shared" si="87"/>
        <v>4.0529908581316519E-3</v>
      </c>
      <c r="K920" s="8">
        <f t="shared" si="88"/>
        <v>6.6280898928288563</v>
      </c>
    </row>
    <row r="921" spans="1:11" ht="16" customHeight="1" x14ac:dyDescent="0.35">
      <c r="A921" s="6">
        <v>39883</v>
      </c>
      <c r="B921" s="17">
        <v>721.36</v>
      </c>
      <c r="C921" s="8">
        <f t="shared" si="85"/>
        <v>2.4458032240133282E-3</v>
      </c>
      <c r="D921" s="8">
        <f t="shared" si="89"/>
        <v>9.0000929929599078E-4</v>
      </c>
      <c r="E921" s="8">
        <f t="shared" si="86"/>
        <v>7.0064589159173618</v>
      </c>
      <c r="F921" s="1">
        <v>918</v>
      </c>
      <c r="H921" s="8">
        <f t="shared" si="84"/>
        <v>3.0000154987866159</v>
      </c>
      <c r="J921" s="8">
        <f t="shared" si="87"/>
        <v>5.9819534105939902E-6</v>
      </c>
      <c r="K921" s="8">
        <f t="shared" si="88"/>
        <v>6.646546224881476E-3</v>
      </c>
    </row>
    <row r="922" spans="1:11" ht="16" customHeight="1" x14ac:dyDescent="0.35">
      <c r="A922" s="6">
        <v>39884</v>
      </c>
      <c r="B922" s="17">
        <v>750.74</v>
      </c>
      <c r="C922" s="8">
        <f t="shared" si="85"/>
        <v>4.072862371076854E-2</v>
      </c>
      <c r="D922" s="8">
        <f t="shared" si="89"/>
        <v>8.2092770225959373E-4</v>
      </c>
      <c r="E922" s="8">
        <f t="shared" si="86"/>
        <v>5.0844093997376731</v>
      </c>
      <c r="F922" s="1">
        <v>919</v>
      </c>
      <c r="H922" s="8">
        <f t="shared" si="84"/>
        <v>2.8651835931744301</v>
      </c>
      <c r="J922" s="8">
        <f t="shared" si="87"/>
        <v>1.6588207893733773E-3</v>
      </c>
      <c r="K922" s="8">
        <f t="shared" si="88"/>
        <v>2.0206661132368815</v>
      </c>
    </row>
    <row r="923" spans="1:11" ht="16" customHeight="1" x14ac:dyDescent="0.35">
      <c r="A923" s="6">
        <v>39885</v>
      </c>
      <c r="B923" s="17">
        <v>756.55</v>
      </c>
      <c r="C923" s="8">
        <f t="shared" si="85"/>
        <v>7.7390308229213119E-3</v>
      </c>
      <c r="D923" s="8">
        <f t="shared" si="89"/>
        <v>8.8849544101109613E-4</v>
      </c>
      <c r="E923" s="8">
        <f t="shared" si="86"/>
        <v>6.9585720314787922</v>
      </c>
      <c r="F923" s="1">
        <v>920</v>
      </c>
      <c r="H923" s="8">
        <f t="shared" si="84"/>
        <v>2.9807640648181066</v>
      </c>
      <c r="J923" s="8">
        <f t="shared" si="87"/>
        <v>5.9892598078126115E-5</v>
      </c>
      <c r="K923" s="8">
        <f t="shared" si="88"/>
        <v>6.7409010011316578E-2</v>
      </c>
    </row>
    <row r="924" spans="1:11" ht="16" customHeight="1" x14ac:dyDescent="0.35">
      <c r="A924" s="6">
        <v>39888</v>
      </c>
      <c r="B924" s="17">
        <v>753.89</v>
      </c>
      <c r="C924" s="8">
        <f t="shared" si="85"/>
        <v>-3.5159606106668012E-3</v>
      </c>
      <c r="D924" s="8">
        <f t="shared" si="89"/>
        <v>8.1500026583384113E-4</v>
      </c>
      <c r="E924" s="8">
        <f t="shared" si="86"/>
        <v>7.0971540510824633</v>
      </c>
      <c r="F924" s="1">
        <v>921</v>
      </c>
      <c r="H924" s="8">
        <f t="shared" si="84"/>
        <v>2.8548209503116673</v>
      </c>
      <c r="J924" s="8">
        <f t="shared" si="87"/>
        <v>1.2361979015760466E-5</v>
      </c>
      <c r="K924" s="8">
        <f t="shared" si="88"/>
        <v>1.5168067464508994E-2</v>
      </c>
    </row>
    <row r="925" spans="1:11" ht="16" customHeight="1" x14ac:dyDescent="0.35">
      <c r="A925" s="6">
        <v>39889</v>
      </c>
      <c r="B925" s="17">
        <v>778.12</v>
      </c>
      <c r="C925" s="8">
        <f t="shared" si="85"/>
        <v>3.2139967369244876E-2</v>
      </c>
      <c r="D925" s="8">
        <f t="shared" si="89"/>
        <v>7.4409916546665136E-4</v>
      </c>
      <c r="E925" s="8">
        <f t="shared" si="86"/>
        <v>5.8151106557706296</v>
      </c>
      <c r="F925" s="1">
        <v>922</v>
      </c>
      <c r="H925" s="8">
        <f t="shared" si="84"/>
        <v>2.7278181124603074</v>
      </c>
      <c r="J925" s="8">
        <f t="shared" si="87"/>
        <v>1.0329775024961255E-3</v>
      </c>
      <c r="K925" s="8">
        <f t="shared" si="88"/>
        <v>1.3882255893249229</v>
      </c>
    </row>
    <row r="926" spans="1:11" ht="16" customHeight="1" x14ac:dyDescent="0.35">
      <c r="A926" s="6">
        <v>39890</v>
      </c>
      <c r="B926" s="17">
        <v>794.35</v>
      </c>
      <c r="C926" s="8">
        <f t="shared" si="85"/>
        <v>2.085796535238783E-2</v>
      </c>
      <c r="D926" s="8">
        <f t="shared" si="89"/>
        <v>7.6573679468405851E-4</v>
      </c>
      <c r="E926" s="8">
        <f t="shared" si="86"/>
        <v>6.6065202829202896</v>
      </c>
      <c r="F926" s="1">
        <v>923</v>
      </c>
      <c r="H926" s="8">
        <f t="shared" si="84"/>
        <v>2.7671949600345447</v>
      </c>
      <c r="J926" s="8">
        <f t="shared" si="87"/>
        <v>4.3505471864141118E-4</v>
      </c>
      <c r="K926" s="8">
        <f t="shared" si="88"/>
        <v>0.56815177442389186</v>
      </c>
    </row>
    <row r="927" spans="1:11" ht="16" customHeight="1" x14ac:dyDescent="0.35">
      <c r="A927" s="6">
        <v>39891</v>
      </c>
      <c r="B927" s="17">
        <v>784.04</v>
      </c>
      <c r="C927" s="8">
        <f t="shared" si="85"/>
        <v>-1.2979165355322035E-2</v>
      </c>
      <c r="D927" s="8">
        <f t="shared" si="89"/>
        <v>7.3494990182531347E-4</v>
      </c>
      <c r="E927" s="8">
        <f t="shared" si="86"/>
        <v>6.9864970431047224</v>
      </c>
      <c r="F927" s="1">
        <v>924</v>
      </c>
      <c r="H927" s="8">
        <f t="shared" si="84"/>
        <v>2.7109959458201214</v>
      </c>
      <c r="J927" s="8">
        <f t="shared" si="87"/>
        <v>1.6845873332079175E-4</v>
      </c>
      <c r="K927" s="8">
        <f t="shared" si="88"/>
        <v>0.22921117875165301</v>
      </c>
    </row>
    <row r="928" spans="1:11" ht="16" customHeight="1" x14ac:dyDescent="0.35">
      <c r="A928" s="6">
        <v>39892</v>
      </c>
      <c r="B928" s="17">
        <v>768.54</v>
      </c>
      <c r="C928" s="8">
        <f t="shared" si="85"/>
        <v>-1.9769399520432631E-2</v>
      </c>
      <c r="D928" s="8">
        <f t="shared" si="89"/>
        <v>6.844233200139604E-4</v>
      </c>
      <c r="E928" s="8">
        <f t="shared" si="86"/>
        <v>6.7158996926141716</v>
      </c>
      <c r="F928" s="1">
        <v>925</v>
      </c>
      <c r="H928" s="8">
        <f t="shared" si="84"/>
        <v>2.6161485432099614</v>
      </c>
      <c r="J928" s="8">
        <f t="shared" si="87"/>
        <v>3.9082915739848192E-4</v>
      </c>
      <c r="K928" s="8">
        <f t="shared" si="88"/>
        <v>0.57103425025101429</v>
      </c>
    </row>
    <row r="929" spans="1:11" ht="16" customHeight="1" x14ac:dyDescent="0.35">
      <c r="A929" s="6">
        <v>39895</v>
      </c>
      <c r="B929" s="17">
        <v>822.92</v>
      </c>
      <c r="C929" s="8">
        <f t="shared" si="85"/>
        <v>7.0757540271163502E-2</v>
      </c>
      <c r="D929" s="8">
        <f t="shared" si="89"/>
        <v>6.5721235430067442E-4</v>
      </c>
      <c r="E929" s="8">
        <f t="shared" si="86"/>
        <v>-0.29047500503155277</v>
      </c>
      <c r="F929" s="1">
        <v>926</v>
      </c>
      <c r="H929" s="8">
        <f t="shared" si="84"/>
        <v>2.563615326644531</v>
      </c>
      <c r="J929" s="8">
        <f t="shared" si="87"/>
        <v>5.0066295052253245E-3</v>
      </c>
      <c r="K929" s="8">
        <f t="shared" si="88"/>
        <v>7.6179783786212782</v>
      </c>
    </row>
    <row r="930" spans="1:11" ht="16" customHeight="1" x14ac:dyDescent="0.35">
      <c r="A930" s="6">
        <v>39896</v>
      </c>
      <c r="B930" s="17">
        <v>806.12</v>
      </c>
      <c r="C930" s="8">
        <f t="shared" si="85"/>
        <v>-2.0415107179312636E-2</v>
      </c>
      <c r="D930" s="8">
        <f t="shared" si="89"/>
        <v>1.0221347720981715E-3</v>
      </c>
      <c r="E930" s="8">
        <f t="shared" si="86"/>
        <v>6.4781108019940294</v>
      </c>
      <c r="F930" s="1">
        <v>927</v>
      </c>
      <c r="H930" s="8">
        <f t="shared" si="84"/>
        <v>3.1970842530314578</v>
      </c>
      <c r="J930" s="8">
        <f t="shared" si="87"/>
        <v>4.1677660114282231E-4</v>
      </c>
      <c r="K930" s="8">
        <f t="shared" si="88"/>
        <v>0.40775112296325711</v>
      </c>
    </row>
    <row r="931" spans="1:11" ht="16" customHeight="1" x14ac:dyDescent="0.35">
      <c r="A931" s="6">
        <v>39897</v>
      </c>
      <c r="B931" s="17">
        <v>813.88</v>
      </c>
      <c r="C931" s="8">
        <f t="shared" si="85"/>
        <v>9.6263583585570276E-3</v>
      </c>
      <c r="D931" s="8">
        <f t="shared" si="89"/>
        <v>9.6675592519272183E-4</v>
      </c>
      <c r="E931" s="8">
        <f t="shared" si="86"/>
        <v>6.8457111679759954</v>
      </c>
      <c r="F931" s="1">
        <v>928</v>
      </c>
      <c r="H931" s="8">
        <f t="shared" si="84"/>
        <v>3.1092698904931391</v>
      </c>
      <c r="J931" s="8">
        <f t="shared" si="87"/>
        <v>9.2666775247360756E-5</v>
      </c>
      <c r="K931" s="8">
        <f t="shared" si="88"/>
        <v>9.5853330538302861E-2</v>
      </c>
    </row>
    <row r="932" spans="1:11" ht="16" customHeight="1" x14ac:dyDescent="0.35">
      <c r="A932" s="6">
        <v>39898</v>
      </c>
      <c r="B932" s="17">
        <v>832.86</v>
      </c>
      <c r="C932" s="8">
        <f t="shared" si="85"/>
        <v>2.3320391212463775E-2</v>
      </c>
      <c r="D932" s="8">
        <f t="shared" si="89"/>
        <v>8.8899249174621332E-4</v>
      </c>
      <c r="E932" s="8">
        <f t="shared" si="86"/>
        <v>6.4136723424877076</v>
      </c>
      <c r="F932" s="1">
        <v>929</v>
      </c>
      <c r="H932" s="8">
        <f t="shared" si="84"/>
        <v>2.9815977122110442</v>
      </c>
      <c r="J932" s="8">
        <f t="shared" si="87"/>
        <v>5.4384064630235763E-4</v>
      </c>
      <c r="K932" s="8">
        <f t="shared" si="88"/>
        <v>0.6117494257281213</v>
      </c>
    </row>
    <row r="933" spans="1:11" ht="16" customHeight="1" x14ac:dyDescent="0.35">
      <c r="A933" s="6">
        <v>39899</v>
      </c>
      <c r="B933" s="17">
        <v>815.94</v>
      </c>
      <c r="C933" s="8">
        <f t="shared" si="85"/>
        <v>-2.0315539226280478E-2</v>
      </c>
      <c r="D933" s="8">
        <f t="shared" si="89"/>
        <v>8.5630977176631826E-4</v>
      </c>
      <c r="E933" s="8">
        <f t="shared" si="86"/>
        <v>6.5809019258749339</v>
      </c>
      <c r="F933" s="1">
        <v>930</v>
      </c>
      <c r="H933" s="8">
        <f t="shared" si="84"/>
        <v>2.9262771088301229</v>
      </c>
      <c r="J933" s="8">
        <f t="shared" si="87"/>
        <v>4.127211340545408E-4</v>
      </c>
      <c r="K933" s="8">
        <f t="shared" si="88"/>
        <v>0.48197643850684668</v>
      </c>
    </row>
    <row r="934" spans="1:11" ht="16" customHeight="1" x14ac:dyDescent="0.35">
      <c r="A934" s="6">
        <v>39902</v>
      </c>
      <c r="B934" s="17">
        <v>787.53</v>
      </c>
      <c r="C934" s="8">
        <f t="shared" si="85"/>
        <v>-3.4818736671814204E-2</v>
      </c>
      <c r="D934" s="8">
        <f t="shared" si="89"/>
        <v>8.1549533955098603E-4</v>
      </c>
      <c r="E934" s="8">
        <f t="shared" si="86"/>
        <v>5.6250792262179337</v>
      </c>
      <c r="F934" s="1">
        <v>931</v>
      </c>
      <c r="H934" s="8">
        <f t="shared" si="84"/>
        <v>2.85568790232929</v>
      </c>
      <c r="J934" s="8">
        <f t="shared" si="87"/>
        <v>1.2123444234211393E-3</v>
      </c>
      <c r="K934" s="8">
        <f t="shared" si="88"/>
        <v>1.4866356245379151</v>
      </c>
    </row>
    <row r="935" spans="1:11" ht="16" customHeight="1" x14ac:dyDescent="0.35">
      <c r="A935" s="6">
        <v>39903</v>
      </c>
      <c r="B935" s="17">
        <v>797.87</v>
      </c>
      <c r="C935" s="8">
        <f t="shared" si="85"/>
        <v>1.3129658552690097E-2</v>
      </c>
      <c r="D935" s="8">
        <f t="shared" si="89"/>
        <v>8.4585781482113341E-4</v>
      </c>
      <c r="E935" s="8">
        <f t="shared" si="86"/>
        <v>6.8713567843202563</v>
      </c>
      <c r="F935" s="1">
        <v>932</v>
      </c>
      <c r="H935" s="8">
        <f t="shared" si="84"/>
        <v>2.9083634828217972</v>
      </c>
      <c r="J935" s="8">
        <f t="shared" si="87"/>
        <v>1.7238793371022822E-4</v>
      </c>
      <c r="K935" s="8">
        <f t="shared" si="88"/>
        <v>0.20380249575004716</v>
      </c>
    </row>
    <row r="936" spans="1:11" ht="16" customHeight="1" x14ac:dyDescent="0.35">
      <c r="A936" s="6">
        <v>39904</v>
      </c>
      <c r="B936" s="17">
        <v>811.08</v>
      </c>
      <c r="C936" s="8">
        <f t="shared" si="85"/>
        <v>1.6556581899306949E-2</v>
      </c>
      <c r="D936" s="8">
        <f t="shared" si="89"/>
        <v>7.8569291582887199E-4</v>
      </c>
      <c r="E936" s="8">
        <f t="shared" si="86"/>
        <v>6.8000545306603355</v>
      </c>
      <c r="F936" s="1">
        <v>933</v>
      </c>
      <c r="H936" s="8">
        <f t="shared" ref="H936:H999" si="90">SQRT(D936)*100</f>
        <v>2.8030214337904589</v>
      </c>
      <c r="J936" s="8">
        <f t="shared" si="87"/>
        <v>2.7412040418845851E-4</v>
      </c>
      <c r="K936" s="8">
        <f t="shared" si="88"/>
        <v>0.3488900035445443</v>
      </c>
    </row>
    <row r="937" spans="1:11" ht="16" customHeight="1" x14ac:dyDescent="0.35">
      <c r="A937" s="6">
        <v>39905</v>
      </c>
      <c r="B937" s="17">
        <v>834.38</v>
      </c>
      <c r="C937" s="8">
        <f t="shared" si="85"/>
        <v>2.8727129259752373E-2</v>
      </c>
      <c r="D937" s="8">
        <f t="shared" si="89"/>
        <v>7.3952525176542924E-4</v>
      </c>
      <c r="E937" s="8">
        <f t="shared" si="86"/>
        <v>6.0935862717629137</v>
      </c>
      <c r="F937" s="1">
        <v>934</v>
      </c>
      <c r="H937" s="8">
        <f t="shared" si="90"/>
        <v>2.7194213571372665</v>
      </c>
      <c r="J937" s="8">
        <f t="shared" si="87"/>
        <v>8.2524795550652089E-4</v>
      </c>
      <c r="K937" s="8">
        <f t="shared" si="88"/>
        <v>1.1159158575538164</v>
      </c>
    </row>
    <row r="938" spans="1:11" ht="16" customHeight="1" x14ac:dyDescent="0.35">
      <c r="A938" s="6">
        <v>39906</v>
      </c>
      <c r="B938" s="17">
        <v>842.5</v>
      </c>
      <c r="C938" s="8">
        <f t="shared" si="85"/>
        <v>9.7317768882283912E-3</v>
      </c>
      <c r="D938" s="8">
        <f t="shared" si="89"/>
        <v>7.4403656055286856E-4</v>
      </c>
      <c r="E938" s="8">
        <f t="shared" si="86"/>
        <v>7.0761316369619713</v>
      </c>
      <c r="F938" s="1">
        <v>935</v>
      </c>
      <c r="H938" s="8">
        <f t="shared" si="90"/>
        <v>2.7277033573188794</v>
      </c>
      <c r="J938" s="8">
        <f t="shared" si="87"/>
        <v>9.4707481402256274E-5</v>
      </c>
      <c r="K938" s="8">
        <f t="shared" si="88"/>
        <v>0.12728874684851821</v>
      </c>
    </row>
    <row r="939" spans="1:11" ht="16" customHeight="1" x14ac:dyDescent="0.35">
      <c r="A939" s="6">
        <v>39909</v>
      </c>
      <c r="B939" s="17">
        <v>835.48</v>
      </c>
      <c r="C939" s="8">
        <f t="shared" si="85"/>
        <v>-8.3323442136498307E-3</v>
      </c>
      <c r="D939" s="8">
        <f t="shared" si="89"/>
        <v>6.8646671333609142E-4</v>
      </c>
      <c r="E939" s="8">
        <f t="shared" si="86"/>
        <v>7.1828146908410595</v>
      </c>
      <c r="F939" s="1">
        <v>936</v>
      </c>
      <c r="H939" s="8">
        <f t="shared" si="90"/>
        <v>2.6200509791530613</v>
      </c>
      <c r="J939" s="8">
        <f t="shared" si="87"/>
        <v>6.9427960094743817E-5</v>
      </c>
      <c r="K939" s="8">
        <f t="shared" si="88"/>
        <v>0.10113813058369249</v>
      </c>
    </row>
    <row r="940" spans="1:11" ht="16" customHeight="1" x14ac:dyDescent="0.35">
      <c r="A940" s="6">
        <v>39910</v>
      </c>
      <c r="B940" s="17">
        <v>815.55</v>
      </c>
      <c r="C940" s="8">
        <f t="shared" si="85"/>
        <v>-2.3854550677454952E-2</v>
      </c>
      <c r="D940" s="8">
        <f t="shared" si="89"/>
        <v>6.31937878454534E-4</v>
      </c>
      <c r="E940" s="8">
        <f t="shared" si="86"/>
        <v>6.4662518570708967</v>
      </c>
      <c r="F940" s="1">
        <v>937</v>
      </c>
      <c r="H940" s="8">
        <f t="shared" si="90"/>
        <v>2.5138374618390387</v>
      </c>
      <c r="J940" s="8">
        <f t="shared" si="87"/>
        <v>5.690395880232665E-4</v>
      </c>
      <c r="K940" s="8">
        <f t="shared" si="88"/>
        <v>0.90046760516224877</v>
      </c>
    </row>
    <row r="941" spans="1:11" ht="16" customHeight="1" x14ac:dyDescent="0.35">
      <c r="A941" s="6">
        <v>39911</v>
      </c>
      <c r="B941" s="17">
        <v>825.16</v>
      </c>
      <c r="C941" s="8">
        <f t="shared" si="85"/>
        <v>1.1783459015388405E-2</v>
      </c>
      <c r="D941" s="8">
        <f t="shared" si="89"/>
        <v>6.2449042869624572E-4</v>
      </c>
      <c r="E941" s="8">
        <f t="shared" si="86"/>
        <v>7.1562334268218439</v>
      </c>
      <c r="F941" s="1">
        <v>938</v>
      </c>
      <c r="H941" s="8">
        <f t="shared" si="90"/>
        <v>2.4989806495774345</v>
      </c>
      <c r="J941" s="8">
        <f t="shared" si="87"/>
        <v>1.3884990636733828E-4</v>
      </c>
      <c r="K941" s="8">
        <f t="shared" si="88"/>
        <v>0.22234112804133199</v>
      </c>
    </row>
    <row r="942" spans="1:11" ht="16" customHeight="1" x14ac:dyDescent="0.35">
      <c r="A942" s="6">
        <v>39912</v>
      </c>
      <c r="B942" s="17">
        <v>856.56</v>
      </c>
      <c r="C942" s="8">
        <f t="shared" si="85"/>
        <v>3.8053226041010205E-2</v>
      </c>
      <c r="D942" s="8">
        <f t="shared" si="89"/>
        <v>5.8139385857285011E-4</v>
      </c>
      <c r="E942" s="8">
        <f t="shared" si="86"/>
        <v>4.9594331680372878</v>
      </c>
      <c r="F942" s="1">
        <v>939</v>
      </c>
      <c r="H942" s="8">
        <f t="shared" si="90"/>
        <v>2.4112110205721318</v>
      </c>
      <c r="J942" s="8">
        <f t="shared" si="87"/>
        <v>1.4480480121282172E-3</v>
      </c>
      <c r="K942" s="8">
        <f t="shared" si="88"/>
        <v>2.490648965028194</v>
      </c>
    </row>
    <row r="943" spans="1:11" ht="16" customHeight="1" x14ac:dyDescent="0.35">
      <c r="A943" s="6">
        <v>39916</v>
      </c>
      <c r="B943" s="17">
        <v>858.73</v>
      </c>
      <c r="C943" s="8">
        <f t="shared" si="85"/>
        <v>2.5333893714393303E-3</v>
      </c>
      <c r="D943" s="8">
        <f t="shared" si="89"/>
        <v>6.5270001614012969E-4</v>
      </c>
      <c r="E943" s="8">
        <f t="shared" si="86"/>
        <v>7.3245598319174885</v>
      </c>
      <c r="F943" s="1">
        <v>940</v>
      </c>
      <c r="H943" s="8">
        <f t="shared" si="90"/>
        <v>2.5547994366292821</v>
      </c>
      <c r="J943" s="8">
        <f t="shared" si="87"/>
        <v>6.4180617073217646E-6</v>
      </c>
      <c r="K943" s="8">
        <f t="shared" si="88"/>
        <v>9.8330956773622271E-3</v>
      </c>
    </row>
    <row r="944" spans="1:11" ht="16" customHeight="1" x14ac:dyDescent="0.35">
      <c r="A944" s="6">
        <v>39917</v>
      </c>
      <c r="B944" s="17">
        <v>841.5</v>
      </c>
      <c r="C944" s="8">
        <f t="shared" si="85"/>
        <v>-2.0064513875141219E-2</v>
      </c>
      <c r="D944" s="8">
        <f t="shared" si="89"/>
        <v>5.9588704218436735E-4</v>
      </c>
      <c r="E944" s="8">
        <f t="shared" si="86"/>
        <v>6.7498536770143716</v>
      </c>
      <c r="F944" s="1">
        <v>941</v>
      </c>
      <c r="H944" s="8">
        <f t="shared" si="90"/>
        <v>2.4410797655635248</v>
      </c>
      <c r="J944" s="8">
        <f t="shared" si="87"/>
        <v>4.0258471704573452E-4</v>
      </c>
      <c r="K944" s="8">
        <f t="shared" si="88"/>
        <v>0.67560575838327241</v>
      </c>
    </row>
    <row r="945" spans="1:11" ht="16" customHeight="1" x14ac:dyDescent="0.35">
      <c r="A945" s="6">
        <v>39918</v>
      </c>
      <c r="B945" s="17">
        <v>852.06</v>
      </c>
      <c r="C945" s="8">
        <f t="shared" si="85"/>
        <v>1.2549019607843073E-2</v>
      </c>
      <c r="D945" s="8">
        <f t="shared" si="89"/>
        <v>5.7762748137185225E-4</v>
      </c>
      <c r="E945" s="8">
        <f t="shared" si="86"/>
        <v>7.1839525825352011</v>
      </c>
      <c r="F945" s="1">
        <v>942</v>
      </c>
      <c r="H945" s="8">
        <f t="shared" si="90"/>
        <v>2.403388194553373</v>
      </c>
      <c r="J945" s="8">
        <f t="shared" si="87"/>
        <v>1.5747789311802991E-4</v>
      </c>
      <c r="K945" s="8">
        <f t="shared" si="88"/>
        <v>0.2726288104299045</v>
      </c>
    </row>
    <row r="946" spans="1:11" ht="16" customHeight="1" x14ac:dyDescent="0.35">
      <c r="A946" s="6">
        <v>39919</v>
      </c>
      <c r="B946" s="17">
        <v>865.3</v>
      </c>
      <c r="C946" s="8">
        <f t="shared" si="85"/>
        <v>1.5538811820763807E-2</v>
      </c>
      <c r="D946" s="8">
        <f t="shared" si="89"/>
        <v>5.4031630490663097E-4</v>
      </c>
      <c r="E946" s="8">
        <f t="shared" si="86"/>
        <v>7.0764793149456313</v>
      </c>
      <c r="F946" s="1">
        <v>943</v>
      </c>
      <c r="H946" s="8">
        <f t="shared" si="90"/>
        <v>2.3244704878888673</v>
      </c>
      <c r="J946" s="8">
        <f t="shared" si="87"/>
        <v>2.4145467280110904E-4</v>
      </c>
      <c r="K946" s="8">
        <f t="shared" si="88"/>
        <v>0.44687652511769649</v>
      </c>
    </row>
    <row r="947" spans="1:11" ht="16" customHeight="1" x14ac:dyDescent="0.35">
      <c r="A947" s="6">
        <v>39920</v>
      </c>
      <c r="B947" s="17">
        <v>869.6</v>
      </c>
      <c r="C947" s="8">
        <f t="shared" si="85"/>
        <v>4.9693747833122253E-3</v>
      </c>
      <c r="D947" s="8">
        <f t="shared" si="89"/>
        <v>5.1344891610629391E-4</v>
      </c>
      <c r="E947" s="8">
        <f t="shared" si="86"/>
        <v>7.5262643139551884</v>
      </c>
      <c r="F947" s="1">
        <v>944</v>
      </c>
      <c r="H947" s="8">
        <f t="shared" si="90"/>
        <v>2.2659411203874957</v>
      </c>
      <c r="J947" s="8">
        <f t="shared" si="87"/>
        <v>2.4694685737019425E-5</v>
      </c>
      <c r="K947" s="8">
        <f t="shared" si="88"/>
        <v>4.8095701368482673E-2</v>
      </c>
    </row>
    <row r="948" spans="1:11" ht="16" customHeight="1" x14ac:dyDescent="0.35">
      <c r="A948" s="6">
        <v>39923</v>
      </c>
      <c r="B948" s="17">
        <v>832.39</v>
      </c>
      <c r="C948" s="8">
        <f t="shared" si="85"/>
        <v>-4.2789788408463703E-2</v>
      </c>
      <c r="D948" s="8">
        <f t="shared" si="89"/>
        <v>4.7069688151244642E-4</v>
      </c>
      <c r="E948" s="8">
        <f t="shared" si="86"/>
        <v>3.7713915764947763</v>
      </c>
      <c r="F948" s="1">
        <v>945</v>
      </c>
      <c r="H948" s="8">
        <f t="shared" si="90"/>
        <v>2.169554980894576</v>
      </c>
      <c r="J948" s="8">
        <f t="shared" si="87"/>
        <v>1.8309659920410946E-3</v>
      </c>
      <c r="K948" s="8">
        <f t="shared" si="88"/>
        <v>3.8899046582969112</v>
      </c>
    </row>
    <row r="949" spans="1:11" ht="16" customHeight="1" x14ac:dyDescent="0.35">
      <c r="A949" s="6">
        <v>39924</v>
      </c>
      <c r="B949" s="17">
        <v>850.08</v>
      </c>
      <c r="C949" s="8">
        <f t="shared" si="85"/>
        <v>2.1252057328896377E-2</v>
      </c>
      <c r="D949" s="8">
        <f t="shared" si="89"/>
        <v>5.8428182631904593E-4</v>
      </c>
      <c r="E949" s="8">
        <f t="shared" si="86"/>
        <v>6.6721269599608704</v>
      </c>
      <c r="F949" s="1">
        <v>946</v>
      </c>
      <c r="H949" s="8">
        <f t="shared" si="90"/>
        <v>2.4171922271905597</v>
      </c>
      <c r="J949" s="8">
        <f t="shared" si="87"/>
        <v>4.5164994071069818E-4</v>
      </c>
      <c r="K949" s="8">
        <f t="shared" si="88"/>
        <v>0.77300015226569041</v>
      </c>
    </row>
    <row r="950" spans="1:11" ht="16" customHeight="1" x14ac:dyDescent="0.35">
      <c r="A950" s="6">
        <v>39925</v>
      </c>
      <c r="B950" s="17">
        <v>843.55</v>
      </c>
      <c r="C950" s="8">
        <f t="shared" si="85"/>
        <v>-7.6816299642387615E-3</v>
      </c>
      <c r="D950" s="8">
        <f t="shared" si="89"/>
        <v>5.7120782703129112E-4</v>
      </c>
      <c r="E950" s="8">
        <f t="shared" si="86"/>
        <v>7.3644545199607219</v>
      </c>
      <c r="F950" s="1">
        <v>947</v>
      </c>
      <c r="H950" s="8">
        <f t="shared" si="90"/>
        <v>2.3899954540360344</v>
      </c>
      <c r="J950" s="8">
        <f t="shared" si="87"/>
        <v>5.9007438907490795E-5</v>
      </c>
      <c r="K950" s="8">
        <f t="shared" si="88"/>
        <v>0.10330292428618687</v>
      </c>
    </row>
    <row r="951" spans="1:11" ht="16" customHeight="1" x14ac:dyDescent="0.35">
      <c r="A951" s="6">
        <v>39926</v>
      </c>
      <c r="B951" s="17">
        <v>851.92</v>
      </c>
      <c r="C951" s="8">
        <f t="shared" si="85"/>
        <v>9.9223519649102067E-3</v>
      </c>
      <c r="D951" s="8">
        <f t="shared" si="89"/>
        <v>5.2616041157356149E-4</v>
      </c>
      <c r="E951" s="8">
        <f t="shared" si="86"/>
        <v>7.3627883565366892</v>
      </c>
      <c r="F951" s="1">
        <v>948</v>
      </c>
      <c r="H951" s="8">
        <f t="shared" si="90"/>
        <v>2.2938186754265506</v>
      </c>
      <c r="J951" s="8">
        <f t="shared" si="87"/>
        <v>9.8453068515557446E-5</v>
      </c>
      <c r="K951" s="8">
        <f t="shared" si="88"/>
        <v>0.18711607021349022</v>
      </c>
    </row>
    <row r="952" spans="1:11" ht="16" customHeight="1" x14ac:dyDescent="0.35">
      <c r="A952" s="6">
        <v>39927</v>
      </c>
      <c r="B952" s="17">
        <v>866.23</v>
      </c>
      <c r="C952" s="8">
        <f t="shared" si="85"/>
        <v>1.6797351864024861E-2</v>
      </c>
      <c r="D952" s="8">
        <f t="shared" si="89"/>
        <v>4.8849270490568242E-4</v>
      </c>
      <c r="E952" s="8">
        <f t="shared" si="86"/>
        <v>7.0465908447079402</v>
      </c>
      <c r="F952" s="1">
        <v>949</v>
      </c>
      <c r="H952" s="8">
        <f t="shared" si="90"/>
        <v>2.210187107250611</v>
      </c>
      <c r="J952" s="8">
        <f t="shared" si="87"/>
        <v>2.8215102964385949E-4</v>
      </c>
      <c r="K952" s="8">
        <f t="shared" si="88"/>
        <v>0.57759517554788631</v>
      </c>
    </row>
    <row r="953" spans="1:11" ht="16" customHeight="1" x14ac:dyDescent="0.35">
      <c r="A953" s="6">
        <v>39930</v>
      </c>
      <c r="B953" s="17">
        <v>857.51</v>
      </c>
      <c r="C953" s="8">
        <f t="shared" si="85"/>
        <v>-1.0066610484513383E-2</v>
      </c>
      <c r="D953" s="8">
        <f t="shared" si="89"/>
        <v>4.6971976046328014E-4</v>
      </c>
      <c r="E953" s="8">
        <f t="shared" si="86"/>
        <v>7.4476357739127828</v>
      </c>
      <c r="F953" s="1">
        <v>950</v>
      </c>
      <c r="H953" s="8">
        <f t="shared" si="90"/>
        <v>2.1673019181998621</v>
      </c>
      <c r="J953" s="8">
        <f t="shared" si="87"/>
        <v>1.0133664664691476E-4</v>
      </c>
      <c r="K953" s="8">
        <f t="shared" si="88"/>
        <v>0.21573852151113973</v>
      </c>
    </row>
    <row r="954" spans="1:11" ht="16" customHeight="1" x14ac:dyDescent="0.35">
      <c r="A954" s="6">
        <v>39931</v>
      </c>
      <c r="B954" s="17">
        <v>855.16</v>
      </c>
      <c r="C954" s="8">
        <f t="shared" si="85"/>
        <v>-2.7404928222411664E-3</v>
      </c>
      <c r="D954" s="8">
        <f t="shared" si="89"/>
        <v>4.3736921673258853E-4</v>
      </c>
      <c r="E954" s="8">
        <f t="shared" si="86"/>
        <v>7.71756129481986</v>
      </c>
      <c r="F954" s="1">
        <v>951</v>
      </c>
      <c r="H954" s="8">
        <f t="shared" si="90"/>
        <v>2.091337411162026</v>
      </c>
      <c r="J954" s="8">
        <f t="shared" si="87"/>
        <v>7.5103009087553529E-6</v>
      </c>
      <c r="K954" s="8">
        <f t="shared" si="88"/>
        <v>1.7171535218829127E-2</v>
      </c>
    </row>
    <row r="955" spans="1:11" ht="16" customHeight="1" x14ac:dyDescent="0.35">
      <c r="A955" s="6">
        <v>39932</v>
      </c>
      <c r="B955" s="17">
        <v>873.64</v>
      </c>
      <c r="C955" s="8">
        <f t="shared" si="85"/>
        <v>2.160999111277424E-2</v>
      </c>
      <c r="D955" s="8">
        <f t="shared" si="89"/>
        <v>4.0000556184694206E-4</v>
      </c>
      <c r="E955" s="8">
        <f t="shared" si="86"/>
        <v>6.6565690497272296</v>
      </c>
      <c r="F955" s="1">
        <v>952</v>
      </c>
      <c r="H955" s="8">
        <f t="shared" si="90"/>
        <v>2.0000139045690211</v>
      </c>
      <c r="J955" s="8">
        <f t="shared" si="87"/>
        <v>4.6699171589418165E-4</v>
      </c>
      <c r="K955" s="8">
        <f t="shared" si="88"/>
        <v>1.1674630566083757</v>
      </c>
    </row>
    <row r="956" spans="1:11" ht="16" customHeight="1" x14ac:dyDescent="0.35">
      <c r="A956" s="6">
        <v>39933</v>
      </c>
      <c r="B956" s="17">
        <v>872.81</v>
      </c>
      <c r="C956" s="8">
        <f t="shared" si="85"/>
        <v>-9.5004807472190021E-4</v>
      </c>
      <c r="D956" s="8">
        <f t="shared" si="89"/>
        <v>4.0479225402647201E-4</v>
      </c>
      <c r="E956" s="8">
        <f t="shared" si="86"/>
        <v>7.8099068111166634</v>
      </c>
      <c r="F956" s="1">
        <v>953</v>
      </c>
      <c r="H956" s="8">
        <f t="shared" si="90"/>
        <v>2.011944964521823</v>
      </c>
      <c r="J956" s="8">
        <f t="shared" si="87"/>
        <v>9.0259134428278924E-7</v>
      </c>
      <c r="K956" s="8">
        <f t="shared" si="88"/>
        <v>2.229764367535953E-3</v>
      </c>
    </row>
    <row r="957" spans="1:11" ht="16" customHeight="1" x14ac:dyDescent="0.35">
      <c r="A957" s="6">
        <v>39934</v>
      </c>
      <c r="B957" s="17">
        <v>877.52</v>
      </c>
      <c r="C957" s="8">
        <f t="shared" si="85"/>
        <v>5.396363469712809E-3</v>
      </c>
      <c r="D957" s="8">
        <f t="shared" si="89"/>
        <v>3.6979924340683421E-4</v>
      </c>
      <c r="E957" s="8">
        <f t="shared" si="86"/>
        <v>7.8238028585810833</v>
      </c>
      <c r="F957" s="1">
        <v>954</v>
      </c>
      <c r="H957" s="8">
        <f t="shared" si="90"/>
        <v>1.9230164934467782</v>
      </c>
      <c r="J957" s="8">
        <f t="shared" si="87"/>
        <v>2.9120738697250866E-5</v>
      </c>
      <c r="K957" s="8">
        <f t="shared" si="88"/>
        <v>7.8747426384574076E-2</v>
      </c>
    </row>
    <row r="958" spans="1:11" ht="16" customHeight="1" x14ac:dyDescent="0.35">
      <c r="A958" s="6">
        <v>39937</v>
      </c>
      <c r="B958" s="17">
        <v>907.24</v>
      </c>
      <c r="C958" s="8">
        <f t="shared" si="85"/>
        <v>3.386817394475343E-2</v>
      </c>
      <c r="D958" s="8">
        <f t="shared" si="89"/>
        <v>3.4033422733000071E-4</v>
      </c>
      <c r="E958" s="8">
        <f t="shared" si="86"/>
        <v>4.6152096496854647</v>
      </c>
      <c r="F958" s="1">
        <v>955</v>
      </c>
      <c r="H958" s="8">
        <f t="shared" si="90"/>
        <v>1.8448149699360115</v>
      </c>
      <c r="J958" s="8">
        <f t="shared" si="87"/>
        <v>1.1470532063520751E-3</v>
      </c>
      <c r="K958" s="8">
        <f t="shared" si="88"/>
        <v>3.3703727519590605</v>
      </c>
    </row>
    <row r="959" spans="1:11" ht="16" customHeight="1" x14ac:dyDescent="0.35">
      <c r="A959" s="6">
        <v>39938</v>
      </c>
      <c r="B959" s="17">
        <v>903.8</v>
      </c>
      <c r="C959" s="8">
        <f t="shared" si="85"/>
        <v>-3.791719941801568E-3</v>
      </c>
      <c r="D959" s="8">
        <f t="shared" si="89"/>
        <v>4.0789900214613449E-4</v>
      </c>
      <c r="E959" s="8">
        <f t="shared" si="86"/>
        <v>7.7692441443126441</v>
      </c>
      <c r="F959" s="1">
        <v>956</v>
      </c>
      <c r="H959" s="8">
        <f t="shared" si="90"/>
        <v>2.0196509652564587</v>
      </c>
      <c r="J959" s="8">
        <f t="shared" si="87"/>
        <v>1.4377140117055685E-5</v>
      </c>
      <c r="K959" s="8">
        <f t="shared" si="88"/>
        <v>3.5246813650955958E-2</v>
      </c>
    </row>
    <row r="960" spans="1:11" ht="16" customHeight="1" x14ac:dyDescent="0.35">
      <c r="A960" s="6">
        <v>39939</v>
      </c>
      <c r="B960" s="17">
        <v>919.53</v>
      </c>
      <c r="C960" s="8">
        <f t="shared" si="85"/>
        <v>1.7404292985173733E-2</v>
      </c>
      <c r="D960" s="8">
        <f t="shared" si="89"/>
        <v>3.7376429506352478E-4</v>
      </c>
      <c r="E960" s="8">
        <f t="shared" si="86"/>
        <v>7.081456211934289</v>
      </c>
      <c r="F960" s="1">
        <v>957</v>
      </c>
      <c r="H960" s="8">
        <f t="shared" si="90"/>
        <v>1.9332984639302977</v>
      </c>
      <c r="J960" s="8">
        <f t="shared" si="87"/>
        <v>3.0290941431376762E-4</v>
      </c>
      <c r="K960" s="8">
        <f t="shared" si="88"/>
        <v>0.81042897439490658</v>
      </c>
    </row>
    <row r="961" spans="1:11" ht="16" customHeight="1" x14ac:dyDescent="0.35">
      <c r="A961" s="6">
        <v>39940</v>
      </c>
      <c r="B961" s="17">
        <v>907.39</v>
      </c>
      <c r="C961" s="8">
        <f t="shared" si="85"/>
        <v>-1.3202396876665239E-2</v>
      </c>
      <c r="D961" s="8">
        <f t="shared" si="89"/>
        <v>3.670573507530856E-4</v>
      </c>
      <c r="E961" s="8">
        <f t="shared" si="86"/>
        <v>7.4351258336066568</v>
      </c>
      <c r="F961" s="1">
        <v>958</v>
      </c>
      <c r="H961" s="8">
        <f t="shared" si="90"/>
        <v>1.915874084466632</v>
      </c>
      <c r="J961" s="8">
        <f t="shared" si="87"/>
        <v>1.7430328328898006E-4</v>
      </c>
      <c r="K961" s="8">
        <f t="shared" si="88"/>
        <v>0.47486661942981073</v>
      </c>
    </row>
    <row r="962" spans="1:11" ht="16" customHeight="1" x14ac:dyDescent="0.35">
      <c r="A962" s="6">
        <v>39941</v>
      </c>
      <c r="B962" s="17">
        <v>929.23</v>
      </c>
      <c r="C962" s="8">
        <f t="shared" si="85"/>
        <v>2.4069033161044348E-2</v>
      </c>
      <c r="D962" s="8">
        <f t="shared" si="89"/>
        <v>3.5009579978581351E-4</v>
      </c>
      <c r="E962" s="8">
        <f t="shared" si="86"/>
        <v>6.3025613462833059</v>
      </c>
      <c r="F962" s="1">
        <v>959</v>
      </c>
      <c r="H962" s="8">
        <f t="shared" si="90"/>
        <v>1.871084711566565</v>
      </c>
      <c r="J962" s="8">
        <f t="shared" si="87"/>
        <v>5.793183573074525E-4</v>
      </c>
      <c r="K962" s="8">
        <f t="shared" si="88"/>
        <v>1.6547423809765098</v>
      </c>
    </row>
    <row r="963" spans="1:11" ht="16" customHeight="1" x14ac:dyDescent="0.35">
      <c r="A963" s="6">
        <v>39944</v>
      </c>
      <c r="B963" s="17">
        <v>909.24</v>
      </c>
      <c r="C963" s="8">
        <f t="shared" si="85"/>
        <v>-2.1512435026850196E-2</v>
      </c>
      <c r="D963" s="8">
        <f t="shared" si="89"/>
        <v>3.6885225299781733E-4</v>
      </c>
      <c r="E963" s="8">
        <f t="shared" si="86"/>
        <v>6.6504525135798405</v>
      </c>
      <c r="F963" s="1">
        <v>960</v>
      </c>
      <c r="H963" s="8">
        <f t="shared" si="90"/>
        <v>1.9205526626411924</v>
      </c>
      <c r="J963" s="8">
        <f t="shared" si="87"/>
        <v>4.627848607844512E-4</v>
      </c>
      <c r="K963" s="8">
        <f t="shared" si="88"/>
        <v>1.2546618789046402</v>
      </c>
    </row>
    <row r="964" spans="1:11" ht="16" customHeight="1" x14ac:dyDescent="0.35">
      <c r="A964" s="6">
        <v>39945</v>
      </c>
      <c r="B964" s="17">
        <v>908.35</v>
      </c>
      <c r="C964" s="8">
        <f t="shared" ref="C964:C1027" si="91">(B964-B963)/B963</f>
        <v>-9.7883947032685148E-4</v>
      </c>
      <c r="D964" s="8">
        <f t="shared" si="89"/>
        <v>3.7608430170537379E-4</v>
      </c>
      <c r="E964" s="8">
        <f t="shared" si="86"/>
        <v>7.8831495949075858</v>
      </c>
      <c r="F964" s="1">
        <v>961</v>
      </c>
      <c r="H964" s="8">
        <f t="shared" si="90"/>
        <v>1.9392893072086324</v>
      </c>
      <c r="J964" s="8">
        <f t="shared" si="87"/>
        <v>9.5812670866975116E-7</v>
      </c>
      <c r="K964" s="8">
        <f t="shared" si="88"/>
        <v>2.5476381341233223E-3</v>
      </c>
    </row>
    <row r="965" spans="1:11" ht="16" customHeight="1" x14ac:dyDescent="0.35">
      <c r="A965" s="6">
        <v>39946</v>
      </c>
      <c r="B965" s="17">
        <v>883.92</v>
      </c>
      <c r="C965" s="8">
        <f t="shared" si="91"/>
        <v>-2.6894919359277882E-2</v>
      </c>
      <c r="D965" s="8">
        <f t="shared" si="89"/>
        <v>3.4367667367473672E-4</v>
      </c>
      <c r="E965" s="8">
        <f t="shared" ref="E965:E1028" si="92">-LN(D965)-C965*C965/D965</f>
        <v>5.8711081033240582</v>
      </c>
      <c r="F965" s="1">
        <v>962</v>
      </c>
      <c r="H965" s="8">
        <f t="shared" si="90"/>
        <v>1.8538518648336948</v>
      </c>
      <c r="J965" s="8">
        <f t="shared" ref="J965:J1028" si="93">C965*C965</f>
        <v>7.2333668734206021E-4</v>
      </c>
      <c r="K965" s="8">
        <f t="shared" ref="K965:K1028" si="94">J965/D965</f>
        <v>2.1047011413600978</v>
      </c>
    </row>
    <row r="966" spans="1:11" ht="16" customHeight="1" x14ac:dyDescent="0.35">
      <c r="A966" s="6">
        <v>39947</v>
      </c>
      <c r="B966" s="17">
        <v>893.07</v>
      </c>
      <c r="C966" s="8">
        <f t="shared" si="91"/>
        <v>1.0351615530817372E-2</v>
      </c>
      <c r="D966" s="8">
        <f t="shared" si="89"/>
        <v>3.7516886756871798E-4</v>
      </c>
      <c r="E966" s="8">
        <f t="shared" si="92"/>
        <v>7.6025137543782666</v>
      </c>
      <c r="F966" s="1">
        <v>963</v>
      </c>
      <c r="H966" s="8">
        <f t="shared" si="90"/>
        <v>1.9369276382165594</v>
      </c>
      <c r="J966" s="8">
        <f t="shared" si="93"/>
        <v>1.0715594409785943E-4</v>
      </c>
      <c r="K966" s="8">
        <f t="shared" si="94"/>
        <v>0.28562056545971837</v>
      </c>
    </row>
    <row r="967" spans="1:11" ht="16" customHeight="1" x14ac:dyDescent="0.35">
      <c r="A967" s="6">
        <v>39948</v>
      </c>
      <c r="B967" s="17">
        <v>882.88</v>
      </c>
      <c r="C967" s="8">
        <f t="shared" si="91"/>
        <v>-1.1410079836966928E-2</v>
      </c>
      <c r="D967" s="8">
        <f t="shared" ref="D967:D1030" si="95">C$1283+C$1284*D966+C$1285*C966*C966</f>
        <v>3.5180924425211145E-4</v>
      </c>
      <c r="E967" s="8">
        <f t="shared" si="92"/>
        <v>7.5823631744822162</v>
      </c>
      <c r="F967" s="1">
        <v>964</v>
      </c>
      <c r="H967" s="8">
        <f t="shared" si="90"/>
        <v>1.8756578692611066</v>
      </c>
      <c r="J967" s="8">
        <f t="shared" si="93"/>
        <v>1.3018992188595924E-4</v>
      </c>
      <c r="K967" s="8">
        <f t="shared" si="94"/>
        <v>0.37005827451385359</v>
      </c>
    </row>
    <row r="968" spans="1:11" ht="16" customHeight="1" x14ac:dyDescent="0.35">
      <c r="A968" s="6">
        <v>39951</v>
      </c>
      <c r="B968" s="17">
        <v>909.71</v>
      </c>
      <c r="C968" s="8">
        <f t="shared" si="91"/>
        <v>3.0389180862631433E-2</v>
      </c>
      <c r="D968" s="8">
        <f t="shared" si="95"/>
        <v>3.324941634756773E-4</v>
      </c>
      <c r="E968" s="8">
        <f t="shared" si="92"/>
        <v>5.2313889298427334</v>
      </c>
      <c r="F968" s="1">
        <v>965</v>
      </c>
      <c r="H968" s="8">
        <f t="shared" si="90"/>
        <v>1.8234422488131543</v>
      </c>
      <c r="J968" s="8">
        <f t="shared" si="93"/>
        <v>9.2350231350172456E-4</v>
      </c>
      <c r="K968" s="8">
        <f t="shared" si="94"/>
        <v>2.7774993216363053</v>
      </c>
    </row>
    <row r="969" spans="1:11" ht="16" customHeight="1" x14ac:dyDescent="0.35">
      <c r="A969" s="6">
        <v>39952</v>
      </c>
      <c r="B969" s="17">
        <v>908.13</v>
      </c>
      <c r="C969" s="8">
        <f t="shared" si="91"/>
        <v>-1.7368172274681393E-3</v>
      </c>
      <c r="D969" s="8">
        <f t="shared" si="95"/>
        <v>3.8189051624173476E-4</v>
      </c>
      <c r="E969" s="8">
        <f t="shared" si="92"/>
        <v>7.8624776471647513</v>
      </c>
      <c r="F969" s="1">
        <v>966</v>
      </c>
      <c r="H969" s="8">
        <f t="shared" si="90"/>
        <v>1.9542019246785496</v>
      </c>
      <c r="J969" s="8">
        <f t="shared" si="93"/>
        <v>3.0165340816301143E-6</v>
      </c>
      <c r="K969" s="8">
        <f t="shared" si="94"/>
        <v>7.89894996952651E-3</v>
      </c>
    </row>
    <row r="970" spans="1:11" ht="16" customHeight="1" x14ac:dyDescent="0.35">
      <c r="A970" s="6">
        <v>39953</v>
      </c>
      <c r="B970" s="17">
        <v>903.47</v>
      </c>
      <c r="C970" s="8">
        <f t="shared" si="91"/>
        <v>-5.1314239150782029E-3</v>
      </c>
      <c r="D970" s="8">
        <f t="shared" si="95"/>
        <v>3.4913472033106289E-4</v>
      </c>
      <c r="E970" s="8">
        <f t="shared" si="92"/>
        <v>7.8846333486190963</v>
      </c>
      <c r="F970" s="1">
        <v>967</v>
      </c>
      <c r="H970" s="8">
        <f t="shared" si="90"/>
        <v>1.8685147051363094</v>
      </c>
      <c r="J970" s="8">
        <f t="shared" si="93"/>
        <v>2.6331511396236511E-5</v>
      </c>
      <c r="K970" s="8">
        <f t="shared" si="94"/>
        <v>7.541934348800361E-2</v>
      </c>
    </row>
    <row r="971" spans="1:11" ht="16" customHeight="1" x14ac:dyDescent="0.35">
      <c r="A971" s="6">
        <v>39954</v>
      </c>
      <c r="B971" s="17">
        <v>888.33</v>
      </c>
      <c r="C971" s="8">
        <f t="shared" si="91"/>
        <v>-1.675761231695572E-2</v>
      </c>
      <c r="D971" s="8">
        <f t="shared" si="95"/>
        <v>3.2129185677676203E-4</v>
      </c>
      <c r="E971" s="8">
        <f t="shared" si="92"/>
        <v>7.1691342192274998</v>
      </c>
      <c r="F971" s="1">
        <v>968</v>
      </c>
      <c r="H971" s="8">
        <f t="shared" si="90"/>
        <v>1.7924615945028279</v>
      </c>
      <c r="J971" s="8">
        <f t="shared" si="93"/>
        <v>2.8081757056538605E-4</v>
      </c>
      <c r="K971" s="8">
        <f t="shared" si="94"/>
        <v>0.87402641754628074</v>
      </c>
    </row>
    <row r="972" spans="1:11" ht="16" customHeight="1" x14ac:dyDescent="0.35">
      <c r="A972" s="6">
        <v>39955</v>
      </c>
      <c r="B972" s="17">
        <v>887</v>
      </c>
      <c r="C972" s="8">
        <f t="shared" si="91"/>
        <v>-1.4971913590670594E-3</v>
      </c>
      <c r="D972" s="8">
        <f t="shared" si="95"/>
        <v>3.1743681304387299E-4</v>
      </c>
      <c r="E972" s="8">
        <f t="shared" si="92"/>
        <v>8.0481702674544273</v>
      </c>
      <c r="F972" s="1">
        <v>969</v>
      </c>
      <c r="H972" s="8">
        <f t="shared" si="90"/>
        <v>1.7816756524235071</v>
      </c>
      <c r="J972" s="8">
        <f t="shared" si="93"/>
        <v>2.2415819656650686E-6</v>
      </c>
      <c r="K972" s="8">
        <f t="shared" si="94"/>
        <v>7.0615060180662138E-3</v>
      </c>
    </row>
    <row r="973" spans="1:11" ht="16" customHeight="1" x14ac:dyDescent="0.35">
      <c r="A973" s="6">
        <v>39959</v>
      </c>
      <c r="B973" s="17">
        <v>910.33</v>
      </c>
      <c r="C973" s="8">
        <f t="shared" si="91"/>
        <v>2.6302142051860249E-2</v>
      </c>
      <c r="D973" s="8">
        <f t="shared" si="95"/>
        <v>2.904096412580138E-4</v>
      </c>
      <c r="E973" s="8">
        <f t="shared" si="92"/>
        <v>5.7620565416106446</v>
      </c>
      <c r="F973" s="1">
        <v>970</v>
      </c>
      <c r="H973" s="8">
        <f t="shared" si="90"/>
        <v>1.704140960302327</v>
      </c>
      <c r="J973" s="8">
        <f t="shared" si="93"/>
        <v>6.9180267651623533E-4</v>
      </c>
      <c r="K973" s="8">
        <f t="shared" si="94"/>
        <v>2.3821615340298044</v>
      </c>
    </row>
    <row r="974" spans="1:11" ht="16" customHeight="1" x14ac:dyDescent="0.35">
      <c r="A974" s="6">
        <v>39960</v>
      </c>
      <c r="B974" s="17">
        <v>893.06</v>
      </c>
      <c r="C974" s="8">
        <f t="shared" si="91"/>
        <v>-1.8971142333000224E-2</v>
      </c>
      <c r="D974" s="8">
        <f t="shared" si="95"/>
        <v>3.2402801405437623E-4</v>
      </c>
      <c r="E974" s="8">
        <f t="shared" si="92"/>
        <v>6.9239610591312797</v>
      </c>
      <c r="F974" s="1">
        <v>971</v>
      </c>
      <c r="H974" s="8">
        <f t="shared" si="90"/>
        <v>1.8000778151357131</v>
      </c>
      <c r="J974" s="8">
        <f t="shared" si="93"/>
        <v>3.5990424141895322E-4</v>
      </c>
      <c r="K974" s="8">
        <f t="shared" si="94"/>
        <v>1.1107195236475957</v>
      </c>
    </row>
    <row r="975" spans="1:11" ht="16" customHeight="1" x14ac:dyDescent="0.35">
      <c r="A975" s="6">
        <v>39961</v>
      </c>
      <c r="B975" s="17">
        <v>906.83</v>
      </c>
      <c r="C975" s="8">
        <f t="shared" si="91"/>
        <v>1.5418896826641095E-2</v>
      </c>
      <c r="D975" s="8">
        <f t="shared" si="95"/>
        <v>3.2660386750149129E-4</v>
      </c>
      <c r="E975" s="8">
        <f t="shared" si="92"/>
        <v>7.2988398042896803</v>
      </c>
      <c r="F975" s="1">
        <v>972</v>
      </c>
      <c r="H975" s="8">
        <f t="shared" si="90"/>
        <v>1.8072184912220526</v>
      </c>
      <c r="J975" s="8">
        <f t="shared" si="93"/>
        <v>2.3774237935060284E-4</v>
      </c>
      <c r="K975" s="8">
        <f t="shared" si="94"/>
        <v>0.72792273150138764</v>
      </c>
    </row>
    <row r="976" spans="1:11" ht="16" customHeight="1" x14ac:dyDescent="0.35">
      <c r="A976" s="6">
        <v>39962</v>
      </c>
      <c r="B976" s="17">
        <v>919.14</v>
      </c>
      <c r="C976" s="8">
        <f t="shared" si="91"/>
        <v>1.3574760429187328E-2</v>
      </c>
      <c r="D976" s="8">
        <f t="shared" si="95"/>
        <v>3.1863469461608355E-4</v>
      </c>
      <c r="E976" s="8">
        <f t="shared" si="92"/>
        <v>7.4731411764814011</v>
      </c>
      <c r="F976" s="1">
        <v>973</v>
      </c>
      <c r="H976" s="8">
        <f t="shared" si="90"/>
        <v>1.7850341582616385</v>
      </c>
      <c r="J976" s="8">
        <f t="shared" si="93"/>
        <v>1.8427412070983013E-4</v>
      </c>
      <c r="K976" s="8">
        <f t="shared" si="94"/>
        <v>0.5783240928357104</v>
      </c>
    </row>
    <row r="977" spans="1:11" ht="16" customHeight="1" x14ac:dyDescent="0.35">
      <c r="A977" s="6">
        <v>39965</v>
      </c>
      <c r="B977" s="17">
        <v>942.87</v>
      </c>
      <c r="C977" s="8">
        <f t="shared" si="91"/>
        <v>2.5817612115673367E-2</v>
      </c>
      <c r="D977" s="8">
        <f t="shared" si="95"/>
        <v>3.0686787025764709E-4</v>
      </c>
      <c r="E977" s="8">
        <f t="shared" si="92"/>
        <v>5.9169887491883681</v>
      </c>
      <c r="F977" s="1">
        <v>974</v>
      </c>
      <c r="H977" s="8">
        <f t="shared" si="90"/>
        <v>1.7517644540795063</v>
      </c>
      <c r="J977" s="8">
        <f t="shared" si="93"/>
        <v>6.6654909535536423E-4</v>
      </c>
      <c r="K977" s="8">
        <f t="shared" si="94"/>
        <v>2.172104543873322</v>
      </c>
    </row>
    <row r="978" spans="1:11" ht="16" customHeight="1" x14ac:dyDescent="0.35">
      <c r="A978" s="6">
        <v>39966</v>
      </c>
      <c r="B978" s="17">
        <v>944.74</v>
      </c>
      <c r="C978" s="8">
        <f t="shared" si="91"/>
        <v>1.9833062882475892E-3</v>
      </c>
      <c r="D978" s="8">
        <f t="shared" si="95"/>
        <v>3.3687471038683483E-4</v>
      </c>
      <c r="E978" s="8">
        <f t="shared" si="92"/>
        <v>7.9841230167422177</v>
      </c>
      <c r="F978" s="1">
        <v>975</v>
      </c>
      <c r="H978" s="8">
        <f t="shared" si="90"/>
        <v>1.8354146953395434</v>
      </c>
      <c r="J978" s="8">
        <f t="shared" si="93"/>
        <v>3.9335038330024297E-6</v>
      </c>
      <c r="K978" s="8">
        <f t="shared" si="94"/>
        <v>1.167645926429315E-2</v>
      </c>
    </row>
    <row r="979" spans="1:11" ht="16" customHeight="1" x14ac:dyDescent="0.35">
      <c r="A979" s="6">
        <v>39967</v>
      </c>
      <c r="B979" s="17">
        <v>931.76</v>
      </c>
      <c r="C979" s="8">
        <f t="shared" si="91"/>
        <v>-1.3739229841014479E-2</v>
      </c>
      <c r="D979" s="8">
        <f t="shared" si="95"/>
        <v>3.0824301367418254E-4</v>
      </c>
      <c r="E979" s="8">
        <f t="shared" si="92"/>
        <v>7.4722272225402868</v>
      </c>
      <c r="F979" s="1">
        <v>976</v>
      </c>
      <c r="H979" s="8">
        <f t="shared" si="90"/>
        <v>1.7556850904253376</v>
      </c>
      <c r="J979" s="8">
        <f t="shared" si="93"/>
        <v>1.8876643662422274E-4</v>
      </c>
      <c r="K979" s="8">
        <f t="shared" si="94"/>
        <v>0.61239485811591399</v>
      </c>
    </row>
    <row r="980" spans="1:11" ht="16" customHeight="1" x14ac:dyDescent="0.35">
      <c r="A980" s="6">
        <v>39968</v>
      </c>
      <c r="B980" s="17">
        <v>942.46</v>
      </c>
      <c r="C980" s="8">
        <f t="shared" si="91"/>
        <v>1.1483643856787204E-2</v>
      </c>
      <c r="D980" s="8">
        <f t="shared" si="95"/>
        <v>2.9778960895034541E-4</v>
      </c>
      <c r="E980" s="8">
        <f t="shared" si="92"/>
        <v>7.6762802221223048</v>
      </c>
      <c r="F980" s="1">
        <v>977</v>
      </c>
      <c r="H980" s="8">
        <f t="shared" si="90"/>
        <v>1.7256581612542659</v>
      </c>
      <c r="J980" s="8">
        <f t="shared" si="93"/>
        <v>1.3187407622952649E-4</v>
      </c>
      <c r="K980" s="8">
        <f t="shared" si="94"/>
        <v>0.44284310891289591</v>
      </c>
    </row>
    <row r="981" spans="1:11" ht="16" customHeight="1" x14ac:dyDescent="0.35">
      <c r="A981" s="6">
        <v>39969</v>
      </c>
      <c r="B981" s="17">
        <v>940.09</v>
      </c>
      <c r="C981" s="8">
        <f t="shared" si="91"/>
        <v>-2.5146955838974646E-3</v>
      </c>
      <c r="D981" s="8">
        <f t="shared" si="95"/>
        <v>2.8347279359802497E-4</v>
      </c>
      <c r="E981" s="8">
        <f t="shared" si="92"/>
        <v>8.1460864662217496</v>
      </c>
      <c r="F981" s="1">
        <v>978</v>
      </c>
      <c r="H981" s="8">
        <f t="shared" si="90"/>
        <v>1.6836650308123198</v>
      </c>
      <c r="J981" s="8">
        <f t="shared" si="93"/>
        <v>6.3236938796734103E-6</v>
      </c>
      <c r="K981" s="8">
        <f t="shared" si="94"/>
        <v>2.230793932429595E-2</v>
      </c>
    </row>
    <row r="982" spans="1:11" ht="16" customHeight="1" x14ac:dyDescent="0.35">
      <c r="A982" s="6">
        <v>39972</v>
      </c>
      <c r="B982" s="17">
        <v>939.14</v>
      </c>
      <c r="C982" s="8">
        <f t="shared" si="91"/>
        <v>-1.0105415438947819E-3</v>
      </c>
      <c r="D982" s="8">
        <f t="shared" si="95"/>
        <v>2.5984343946835434E-4</v>
      </c>
      <c r="E982" s="8">
        <f t="shared" si="92"/>
        <v>8.251501227667795</v>
      </c>
      <c r="F982" s="1">
        <v>979</v>
      </c>
      <c r="H982" s="8">
        <f t="shared" si="90"/>
        <v>1.6119660029552556</v>
      </c>
      <c r="J982" s="8">
        <f t="shared" si="93"/>
        <v>1.0211942119372493E-6</v>
      </c>
      <c r="K982" s="8">
        <f t="shared" si="94"/>
        <v>3.9300365405670282E-3</v>
      </c>
    </row>
    <row r="983" spans="1:11" ht="16" customHeight="1" x14ac:dyDescent="0.35">
      <c r="A983" s="6">
        <v>39973</v>
      </c>
      <c r="B983" s="17">
        <v>942.43</v>
      </c>
      <c r="C983" s="8">
        <f t="shared" si="91"/>
        <v>3.5032050599484248E-3</v>
      </c>
      <c r="D983" s="8">
        <f t="shared" si="95"/>
        <v>2.3789057848817472E-4</v>
      </c>
      <c r="E983" s="8">
        <f t="shared" si="92"/>
        <v>8.2921111283123015</v>
      </c>
      <c r="F983" s="1">
        <v>980</v>
      </c>
      <c r="H983" s="8">
        <f t="shared" si="90"/>
        <v>1.542370184126284</v>
      </c>
      <c r="J983" s="8">
        <f t="shared" si="93"/>
        <v>1.2272445692048247E-5</v>
      </c>
      <c r="K983" s="8">
        <f t="shared" si="94"/>
        <v>5.1588615951254649E-2</v>
      </c>
    </row>
    <row r="984" spans="1:11" ht="16" customHeight="1" x14ac:dyDescent="0.35">
      <c r="A984" s="6">
        <v>39974</v>
      </c>
      <c r="B984" s="17">
        <v>939.15</v>
      </c>
      <c r="C984" s="8">
        <f t="shared" si="91"/>
        <v>-3.4803645894124473E-3</v>
      </c>
      <c r="D984" s="8">
        <f t="shared" si="95"/>
        <v>2.1886104713682685E-4</v>
      </c>
      <c r="E984" s="8">
        <f t="shared" si="92"/>
        <v>8.371728183837174</v>
      </c>
      <c r="F984" s="1">
        <v>981</v>
      </c>
      <c r="H984" s="8">
        <f t="shared" si="90"/>
        <v>1.4793953059842622</v>
      </c>
      <c r="J984" s="8">
        <f t="shared" si="93"/>
        <v>1.2112937675236073E-5</v>
      </c>
      <c r="K984" s="8">
        <f t="shared" si="94"/>
        <v>5.5345333642963637E-2</v>
      </c>
    </row>
    <row r="985" spans="1:11" ht="16" customHeight="1" x14ac:dyDescent="0.35">
      <c r="A985" s="6">
        <v>39975</v>
      </c>
      <c r="B985" s="17">
        <v>944.89</v>
      </c>
      <c r="C985" s="8">
        <f t="shared" si="91"/>
        <v>6.1119097055848471E-3</v>
      </c>
      <c r="D985" s="8">
        <f t="shared" si="95"/>
        <v>2.0152870423620112E-4</v>
      </c>
      <c r="E985" s="8">
        <f t="shared" si="92"/>
        <v>8.3242183387981132</v>
      </c>
      <c r="F985" s="1">
        <v>982</v>
      </c>
      <c r="H985" s="8">
        <f t="shared" si="90"/>
        <v>1.4196080594171094</v>
      </c>
      <c r="J985" s="8">
        <f t="shared" si="93"/>
        <v>3.7355440249222254E-5</v>
      </c>
      <c r="K985" s="8">
        <f t="shared" si="94"/>
        <v>0.18536039513974109</v>
      </c>
    </row>
    <row r="986" spans="1:11" ht="16" customHeight="1" x14ac:dyDescent="0.35">
      <c r="A986" s="6">
        <v>39976</v>
      </c>
      <c r="B986" s="17">
        <v>946.21</v>
      </c>
      <c r="C986" s="8">
        <f t="shared" si="91"/>
        <v>1.3969880091863074E-3</v>
      </c>
      <c r="D986" s="8">
        <f t="shared" si="95"/>
        <v>1.8788553694279854E-4</v>
      </c>
      <c r="E986" s="8">
        <f t="shared" si="92"/>
        <v>8.5692905817610434</v>
      </c>
      <c r="F986" s="1">
        <v>983</v>
      </c>
      <c r="H986" s="8">
        <f t="shared" si="90"/>
        <v>1.3707134527055556</v>
      </c>
      <c r="J986" s="8">
        <f t="shared" si="93"/>
        <v>1.9515754978103226E-6</v>
      </c>
      <c r="K986" s="8">
        <f t="shared" si="94"/>
        <v>1.0387044844247253E-2</v>
      </c>
    </row>
    <row r="987" spans="1:11" ht="16" customHeight="1" x14ac:dyDescent="0.35">
      <c r="A987" s="6">
        <v>39979</v>
      </c>
      <c r="B987" s="17">
        <v>923.72</v>
      </c>
      <c r="C987" s="8">
        <f t="shared" si="91"/>
        <v>-2.3768508047896354E-2</v>
      </c>
      <c r="D987" s="8">
        <f t="shared" si="95"/>
        <v>1.7247986031832438E-4</v>
      </c>
      <c r="E987" s="8">
        <f t="shared" si="92"/>
        <v>5.3898217293362407</v>
      </c>
      <c r="F987" s="1">
        <v>984</v>
      </c>
      <c r="H987" s="8">
        <f t="shared" si="90"/>
        <v>1.3133158809605723</v>
      </c>
      <c r="J987" s="8">
        <f t="shared" si="93"/>
        <v>5.6494197482291381E-4</v>
      </c>
      <c r="K987" s="8">
        <f t="shared" si="94"/>
        <v>3.275408350750467</v>
      </c>
    </row>
    <row r="988" spans="1:11" ht="16" customHeight="1" x14ac:dyDescent="0.35">
      <c r="A988" s="6">
        <v>39980</v>
      </c>
      <c r="B988" s="17">
        <v>911.97</v>
      </c>
      <c r="C988" s="8">
        <f t="shared" si="91"/>
        <v>-1.2720304854284848E-2</v>
      </c>
      <c r="D988" s="8">
        <f t="shared" si="95"/>
        <v>2.0598933216260033E-4</v>
      </c>
      <c r="E988" s="8">
        <f t="shared" si="92"/>
        <v>7.7021787234557877</v>
      </c>
      <c r="F988" s="1">
        <v>985</v>
      </c>
      <c r="H988" s="8">
        <f t="shared" si="90"/>
        <v>1.4352328457870533</v>
      </c>
      <c r="J988" s="8">
        <f t="shared" si="93"/>
        <v>1.6180615558594266E-4</v>
      </c>
      <c r="K988" s="8">
        <f t="shared" si="94"/>
        <v>0.78550745267827216</v>
      </c>
    </row>
    <row r="989" spans="1:11" ht="16" customHeight="1" x14ac:dyDescent="0.35">
      <c r="A989" s="6">
        <v>39981</v>
      </c>
      <c r="B989" s="17">
        <v>910.71</v>
      </c>
      <c r="C989" s="8">
        <f t="shared" si="91"/>
        <v>-1.3816243955393169E-3</v>
      </c>
      <c r="D989" s="8">
        <f t="shared" si="95"/>
        <v>2.024518841094798E-4</v>
      </c>
      <c r="E989" s="8">
        <f t="shared" si="92"/>
        <v>8.4955794712228307</v>
      </c>
      <c r="F989" s="1">
        <v>986</v>
      </c>
      <c r="H989" s="8">
        <f t="shared" si="90"/>
        <v>1.4228558750255762</v>
      </c>
      <c r="J989" s="8">
        <f t="shared" si="93"/>
        <v>1.9088859703493831E-6</v>
      </c>
      <c r="K989" s="8">
        <f t="shared" si="94"/>
        <v>9.4288377643209076E-3</v>
      </c>
    </row>
    <row r="990" spans="1:11" ht="16" customHeight="1" x14ac:dyDescent="0.35">
      <c r="A990" s="6">
        <v>39982</v>
      </c>
      <c r="B990" s="17">
        <v>918.37</v>
      </c>
      <c r="C990" s="8">
        <f t="shared" si="91"/>
        <v>8.4110199734272906E-3</v>
      </c>
      <c r="D990" s="8">
        <f t="shared" si="95"/>
        <v>1.8573316538184753E-4</v>
      </c>
      <c r="E990" s="8">
        <f t="shared" si="92"/>
        <v>8.2103022317147385</v>
      </c>
      <c r="F990" s="1">
        <v>987</v>
      </c>
      <c r="H990" s="8">
        <f t="shared" si="90"/>
        <v>1.3628395554204007</v>
      </c>
      <c r="J990" s="8">
        <f t="shared" si="93"/>
        <v>7.0745256993392822E-5</v>
      </c>
      <c r="K990" s="8">
        <f t="shared" si="94"/>
        <v>0.38089727727381451</v>
      </c>
    </row>
    <row r="991" spans="1:11" ht="16" customHeight="1" x14ac:dyDescent="0.35">
      <c r="A991" s="6">
        <v>39983</v>
      </c>
      <c r="B991" s="17">
        <v>921.23</v>
      </c>
      <c r="C991" s="8">
        <f t="shared" si="91"/>
        <v>3.1142132256062518E-3</v>
      </c>
      <c r="D991" s="8">
        <f t="shared" si="95"/>
        <v>1.763288571157359E-4</v>
      </c>
      <c r="E991" s="8">
        <f t="shared" si="92"/>
        <v>8.588158456712975</v>
      </c>
      <c r="F991" s="1">
        <v>988</v>
      </c>
      <c r="H991" s="8">
        <f t="shared" si="90"/>
        <v>1.3278887646024267</v>
      </c>
      <c r="J991" s="8">
        <f t="shared" si="93"/>
        <v>9.698324014540895E-6</v>
      </c>
      <c r="K991" s="8">
        <f t="shared" si="94"/>
        <v>5.5001343360237771E-2</v>
      </c>
    </row>
    <row r="992" spans="1:11" ht="16" customHeight="1" x14ac:dyDescent="0.35">
      <c r="A992" s="6">
        <v>39986</v>
      </c>
      <c r="B992" s="17">
        <v>893.04</v>
      </c>
      <c r="C992" s="8">
        <f t="shared" si="91"/>
        <v>-3.0600392952899985E-2</v>
      </c>
      <c r="D992" s="8">
        <f t="shared" si="95"/>
        <v>1.6261608168823116E-4</v>
      </c>
      <c r="E992" s="8">
        <f t="shared" si="92"/>
        <v>2.9658684839502074</v>
      </c>
      <c r="F992" s="1">
        <v>989</v>
      </c>
      <c r="H992" s="8">
        <f t="shared" si="90"/>
        <v>1.2752101069558348</v>
      </c>
      <c r="J992" s="8">
        <f t="shared" si="93"/>
        <v>9.3638404887189108E-4</v>
      </c>
      <c r="K992" s="8">
        <f t="shared" si="94"/>
        <v>5.7582499784193173</v>
      </c>
    </row>
    <row r="993" spans="1:11" ht="16" customHeight="1" x14ac:dyDescent="0.35">
      <c r="A993" s="6">
        <v>39987</v>
      </c>
      <c r="B993" s="17">
        <v>895.1</v>
      </c>
      <c r="C993" s="8">
        <f t="shared" si="91"/>
        <v>2.3067275821912333E-3</v>
      </c>
      <c r="D993" s="8">
        <f t="shared" si="95"/>
        <v>2.2837111700541447E-4</v>
      </c>
      <c r="E993" s="8">
        <f t="shared" si="92"/>
        <v>8.3612387864683555</v>
      </c>
      <c r="F993" s="1">
        <v>990</v>
      </c>
      <c r="H993" s="8">
        <f t="shared" si="90"/>
        <v>1.5111952785970928</v>
      </c>
      <c r="J993" s="8">
        <f t="shared" si="93"/>
        <v>5.3209921384418128E-6</v>
      </c>
      <c r="K993" s="8">
        <f t="shared" si="94"/>
        <v>2.3299759655314278E-2</v>
      </c>
    </row>
    <row r="994" spans="1:11" ht="16" customHeight="1" x14ac:dyDescent="0.35">
      <c r="A994" s="6">
        <v>39988</v>
      </c>
      <c r="B994" s="17">
        <v>900.94</v>
      </c>
      <c r="C994" s="8">
        <f t="shared" si="91"/>
        <v>6.5244106803709441E-3</v>
      </c>
      <c r="D994" s="8">
        <f t="shared" si="95"/>
        <v>2.096104612802272E-4</v>
      </c>
      <c r="E994" s="8">
        <f t="shared" si="92"/>
        <v>8.2671785403626608</v>
      </c>
      <c r="F994" s="1">
        <v>991</v>
      </c>
      <c r="H994" s="8">
        <f t="shared" si="90"/>
        <v>1.4477930144886983</v>
      </c>
      <c r="J994" s="8">
        <f t="shared" si="93"/>
        <v>4.2567934726138444E-5</v>
      </c>
      <c r="K994" s="8">
        <f t="shared" si="94"/>
        <v>0.20308115571211677</v>
      </c>
    </row>
    <row r="995" spans="1:11" ht="16" customHeight="1" x14ac:dyDescent="0.35">
      <c r="A995" s="6">
        <v>39989</v>
      </c>
      <c r="B995" s="17">
        <v>920.26</v>
      </c>
      <c r="C995" s="8">
        <f t="shared" si="91"/>
        <v>2.1444269318711497E-2</v>
      </c>
      <c r="D995" s="8">
        <f t="shared" si="95"/>
        <v>1.9568084944795932E-4</v>
      </c>
      <c r="E995" s="8">
        <f t="shared" si="92"/>
        <v>6.1889913546077935</v>
      </c>
      <c r="F995" s="1">
        <v>992</v>
      </c>
      <c r="H995" s="8">
        <f t="shared" si="90"/>
        <v>1.3988597122226349</v>
      </c>
      <c r="J995" s="8">
        <f t="shared" si="93"/>
        <v>4.5985668661343123E-4</v>
      </c>
      <c r="K995" s="8">
        <f t="shared" si="94"/>
        <v>2.3500341904215243</v>
      </c>
    </row>
    <row r="996" spans="1:11" ht="16" customHeight="1" x14ac:dyDescent="0.35">
      <c r="A996" s="6">
        <v>39990</v>
      </c>
      <c r="B996" s="17">
        <v>918.9</v>
      </c>
      <c r="C996" s="8">
        <f t="shared" si="91"/>
        <v>-1.4778432182209523E-3</v>
      </c>
      <c r="D996" s="8">
        <f t="shared" si="95"/>
        <v>2.1823288717851431E-4</v>
      </c>
      <c r="E996" s="8">
        <f t="shared" si="92"/>
        <v>8.4199400237435782</v>
      </c>
      <c r="F996" s="1">
        <v>993</v>
      </c>
      <c r="H996" s="8">
        <f t="shared" si="90"/>
        <v>1.4772707510084748</v>
      </c>
      <c r="J996" s="8">
        <f t="shared" si="93"/>
        <v>2.1840205776416615E-6</v>
      </c>
      <c r="K996" s="8">
        <f t="shared" si="94"/>
        <v>1.0007751837398982E-2</v>
      </c>
    </row>
    <row r="997" spans="1:11" ht="16" customHeight="1" x14ac:dyDescent="0.35">
      <c r="A997" s="6">
        <v>39993</v>
      </c>
      <c r="B997" s="17">
        <v>927.23</v>
      </c>
      <c r="C997" s="8">
        <f t="shared" si="91"/>
        <v>9.0651866361954967E-3</v>
      </c>
      <c r="D997" s="8">
        <f t="shared" si="95"/>
        <v>2.001187673524961E-4</v>
      </c>
      <c r="E997" s="8">
        <f t="shared" si="92"/>
        <v>8.1059553427749584</v>
      </c>
      <c r="F997" s="1">
        <v>994</v>
      </c>
      <c r="H997" s="8">
        <f t="shared" si="90"/>
        <v>1.4146334060543604</v>
      </c>
      <c r="J997" s="8">
        <f t="shared" si="93"/>
        <v>8.2177608749057425E-5</v>
      </c>
      <c r="K997" s="8">
        <f t="shared" si="94"/>
        <v>0.41064418813007653</v>
      </c>
    </row>
    <row r="998" spans="1:11" ht="16" customHeight="1" x14ac:dyDescent="0.35">
      <c r="A998" s="6">
        <v>39994</v>
      </c>
      <c r="B998" s="17">
        <v>919.32</v>
      </c>
      <c r="C998" s="8">
        <f t="shared" si="91"/>
        <v>-8.5307852420650407E-3</v>
      </c>
      <c r="D998" s="8">
        <f t="shared" si="95"/>
        <v>1.9038644120110984E-4</v>
      </c>
      <c r="E998" s="8">
        <f t="shared" si="92"/>
        <v>8.1842094841895712</v>
      </c>
      <c r="F998" s="1">
        <v>995</v>
      </c>
      <c r="H998" s="8">
        <f t="shared" si="90"/>
        <v>1.3798059327351433</v>
      </c>
      <c r="J998" s="8">
        <f t="shared" si="93"/>
        <v>7.2774296846234691E-5</v>
      </c>
      <c r="K998" s="8">
        <f t="shared" si="94"/>
        <v>0.38224516613219017</v>
      </c>
    </row>
    <row r="999" spans="1:11" ht="16" customHeight="1" x14ac:dyDescent="0.35">
      <c r="A999" s="6">
        <v>39995</v>
      </c>
      <c r="B999" s="17">
        <v>923.33</v>
      </c>
      <c r="C999" s="8">
        <f t="shared" si="91"/>
        <v>4.3619196797632931E-3</v>
      </c>
      <c r="D999" s="8">
        <f t="shared" si="95"/>
        <v>1.8073512884407065E-4</v>
      </c>
      <c r="E999" s="8">
        <f t="shared" si="92"/>
        <v>8.5132060037531563</v>
      </c>
      <c r="F999" s="1">
        <v>996</v>
      </c>
      <c r="H999" s="8">
        <f t="shared" si="90"/>
        <v>1.344377658413255</v>
      </c>
      <c r="J999" s="8">
        <f t="shared" si="93"/>
        <v>1.9026343292706308E-5</v>
      </c>
      <c r="K999" s="8">
        <f t="shared" si="94"/>
        <v>0.10527197127859575</v>
      </c>
    </row>
    <row r="1000" spans="1:11" ht="16" customHeight="1" x14ac:dyDescent="0.35">
      <c r="A1000" s="6">
        <v>39996</v>
      </c>
      <c r="B1000" s="17">
        <v>896.42</v>
      </c>
      <c r="C1000" s="8">
        <f t="shared" si="91"/>
        <v>-2.9144509546965961E-2</v>
      </c>
      <c r="D1000" s="8">
        <f t="shared" si="95"/>
        <v>1.6741376737086053E-4</v>
      </c>
      <c r="E1000" s="8">
        <f t="shared" si="92"/>
        <v>3.6213708012068846</v>
      </c>
      <c r="F1000" s="1">
        <v>997</v>
      </c>
      <c r="H1000" s="8">
        <f t="shared" ref="H1000:H1063" si="96">SQRT(D1000)*100</f>
        <v>1.2938847219550145</v>
      </c>
      <c r="J1000" s="8">
        <f t="shared" si="93"/>
        <v>8.4940243673319005E-4</v>
      </c>
      <c r="K1000" s="8">
        <f t="shared" si="94"/>
        <v>5.0736713597249476</v>
      </c>
    </row>
    <row r="1001" spans="1:11" ht="16" customHeight="1" x14ac:dyDescent="0.35">
      <c r="A1001" s="6">
        <v>40000</v>
      </c>
      <c r="B1001" s="17">
        <v>898.72</v>
      </c>
      <c r="C1001" s="8">
        <f t="shared" si="91"/>
        <v>2.5657615849714066E-3</v>
      </c>
      <c r="D1001" s="8">
        <f t="shared" si="95"/>
        <v>2.2539412508255371E-4</v>
      </c>
      <c r="E1001" s="8">
        <f t="shared" si="92"/>
        <v>8.3684528156894551</v>
      </c>
      <c r="F1001" s="1">
        <v>998</v>
      </c>
      <c r="H1001" s="8">
        <f t="shared" si="96"/>
        <v>1.5013131754652449</v>
      </c>
      <c r="J1001" s="8">
        <f t="shared" si="93"/>
        <v>6.5831325109149846E-6</v>
      </c>
      <c r="K1001" s="8">
        <f t="shared" si="94"/>
        <v>2.9207205416307197E-2</v>
      </c>
    </row>
    <row r="1002" spans="1:11" ht="16" customHeight="1" x14ac:dyDescent="0.35">
      <c r="A1002" s="6">
        <v>40001</v>
      </c>
      <c r="B1002" s="17">
        <v>881.03</v>
      </c>
      <c r="C1002" s="8">
        <f t="shared" si="91"/>
        <v>-1.968354993768922E-2</v>
      </c>
      <c r="D1002" s="8">
        <f t="shared" si="95"/>
        <v>2.0700764102591639E-4</v>
      </c>
      <c r="E1002" s="8">
        <f t="shared" si="92"/>
        <v>6.61112278960083</v>
      </c>
      <c r="F1002" s="1">
        <v>999</v>
      </c>
      <c r="H1002" s="8">
        <f t="shared" si="96"/>
        <v>1.4387760111494645</v>
      </c>
      <c r="J1002" s="8">
        <f t="shared" si="93"/>
        <v>3.8744213814950529E-4</v>
      </c>
      <c r="K1002" s="8">
        <f t="shared" si="94"/>
        <v>1.8716320626106711</v>
      </c>
    </row>
    <row r="1003" spans="1:11" ht="16" customHeight="1" x14ac:dyDescent="0.35">
      <c r="A1003" s="6">
        <v>40002</v>
      </c>
      <c r="B1003" s="17">
        <v>879.56</v>
      </c>
      <c r="C1003" s="8">
        <f t="shared" si="91"/>
        <v>-1.6685016401257928E-3</v>
      </c>
      <c r="D1003" s="8">
        <f t="shared" si="95"/>
        <v>2.2242788788261967E-4</v>
      </c>
      <c r="E1003" s="8">
        <f t="shared" si="92"/>
        <v>8.3983916520004129</v>
      </c>
      <c r="F1003" s="1">
        <v>1000</v>
      </c>
      <c r="H1003" s="8">
        <f t="shared" si="96"/>
        <v>1.4914016490624504</v>
      </c>
      <c r="J1003" s="8">
        <f t="shared" si="93"/>
        <v>2.7838977231024605E-6</v>
      </c>
      <c r="K1003" s="8">
        <f t="shared" si="94"/>
        <v>1.2515956293086718E-2</v>
      </c>
    </row>
    <row r="1004" spans="1:11" ht="16" customHeight="1" x14ac:dyDescent="0.35">
      <c r="A1004" s="6">
        <v>40003</v>
      </c>
      <c r="B1004" s="17">
        <v>882.68</v>
      </c>
      <c r="C1004" s="8">
        <f t="shared" si="91"/>
        <v>3.547228159534318E-3</v>
      </c>
      <c r="D1004" s="8">
        <f t="shared" si="95"/>
        <v>2.0398730394974692E-4</v>
      </c>
      <c r="E1004" s="8">
        <f t="shared" si="92"/>
        <v>8.4357684351089404</v>
      </c>
      <c r="F1004" s="1">
        <v>1001</v>
      </c>
      <c r="H1004" s="8">
        <f t="shared" si="96"/>
        <v>1.428241239951245</v>
      </c>
      <c r="J1004" s="8">
        <f t="shared" si="93"/>
        <v>1.2582827615793225E-5</v>
      </c>
      <c r="K1004" s="8">
        <f t="shared" si="94"/>
        <v>6.1684366488284265E-2</v>
      </c>
    </row>
    <row r="1005" spans="1:11" ht="16" customHeight="1" x14ac:dyDescent="0.35">
      <c r="A1005" s="6">
        <v>40004</v>
      </c>
      <c r="B1005" s="17">
        <v>879.13</v>
      </c>
      <c r="C1005" s="8">
        <f t="shared" si="91"/>
        <v>-4.0218425703538712E-3</v>
      </c>
      <c r="D1005" s="8">
        <f t="shared" si="95"/>
        <v>1.8803170267801204E-4</v>
      </c>
      <c r="E1005" s="8">
        <f t="shared" si="92"/>
        <v>8.4928760925893858</v>
      </c>
      <c r="F1005" s="1">
        <v>1002</v>
      </c>
      <c r="H1005" s="8">
        <f t="shared" si="96"/>
        <v>1.3712465229783155</v>
      </c>
      <c r="J1005" s="8">
        <f t="shared" si="93"/>
        <v>1.6175217660710633E-5</v>
      </c>
      <c r="K1005" s="8">
        <f t="shared" si="94"/>
        <v>8.6023885495571398E-2</v>
      </c>
    </row>
    <row r="1006" spans="1:11" ht="16" customHeight="1" x14ac:dyDescent="0.35">
      <c r="A1006" s="6">
        <v>40007</v>
      </c>
      <c r="B1006" s="17">
        <v>901.05</v>
      </c>
      <c r="C1006" s="8">
        <f t="shared" si="91"/>
        <v>2.4933741312433838E-2</v>
      </c>
      <c r="D1006" s="8">
        <f t="shared" si="95"/>
        <v>1.7381371232350949E-4</v>
      </c>
      <c r="E1006" s="8">
        <f t="shared" si="92"/>
        <v>5.0807576937655643</v>
      </c>
      <c r="F1006" s="1">
        <v>1003</v>
      </c>
      <c r="H1006" s="8">
        <f t="shared" si="96"/>
        <v>1.3183842851138263</v>
      </c>
      <c r="J1006" s="8">
        <f t="shared" si="93"/>
        <v>6.2169145583536995E-4</v>
      </c>
      <c r="K1006" s="8">
        <f t="shared" si="94"/>
        <v>3.5767687573363101</v>
      </c>
    </row>
    <row r="1007" spans="1:11" ht="16" customHeight="1" x14ac:dyDescent="0.35">
      <c r="A1007" s="6">
        <v>40008</v>
      </c>
      <c r="B1007" s="17">
        <v>905.84</v>
      </c>
      <c r="C1007" s="8">
        <f t="shared" si="91"/>
        <v>5.3160201986572082E-3</v>
      </c>
      <c r="D1007" s="8">
        <f t="shared" si="95"/>
        <v>2.1199433211721488E-4</v>
      </c>
      <c r="E1007" s="8">
        <f t="shared" si="92"/>
        <v>8.3256452344453766</v>
      </c>
      <c r="F1007" s="1">
        <v>1004</v>
      </c>
      <c r="H1007" s="8">
        <f t="shared" si="96"/>
        <v>1.4560025141366169</v>
      </c>
      <c r="J1007" s="8">
        <f t="shared" si="93"/>
        <v>2.8260070752531421E-5</v>
      </c>
      <c r="K1007" s="8">
        <f t="shared" si="94"/>
        <v>0.13330578450043656</v>
      </c>
    </row>
    <row r="1008" spans="1:11" ht="16" customHeight="1" x14ac:dyDescent="0.35">
      <c r="A1008" s="6">
        <v>40009</v>
      </c>
      <c r="B1008" s="17">
        <v>932.68</v>
      </c>
      <c r="C1008" s="8">
        <f t="shared" si="91"/>
        <v>2.9629956725249401E-2</v>
      </c>
      <c r="D1008" s="8">
        <f t="shared" si="95"/>
        <v>1.9664248662834951E-4</v>
      </c>
      <c r="E1008" s="8">
        <f t="shared" si="92"/>
        <v>4.0695014517234176</v>
      </c>
      <c r="F1008" s="1">
        <v>1005</v>
      </c>
      <c r="H1008" s="8">
        <f t="shared" si="96"/>
        <v>1.402292717760274</v>
      </c>
      <c r="J1008" s="8">
        <f t="shared" si="93"/>
        <v>8.7793433554015222E-4</v>
      </c>
      <c r="K1008" s="8">
        <f t="shared" si="94"/>
        <v>4.4646218149154668</v>
      </c>
    </row>
    <row r="1009" spans="1:11" ht="16" customHeight="1" x14ac:dyDescent="0.35">
      <c r="A1009" s="6">
        <v>40010</v>
      </c>
      <c r="B1009" s="17">
        <v>940.74</v>
      </c>
      <c r="C1009" s="8">
        <f t="shared" si="91"/>
        <v>8.6417635201784752E-3</v>
      </c>
      <c r="D1009" s="8">
        <f t="shared" si="95"/>
        <v>2.5440413124275002E-4</v>
      </c>
      <c r="E1009" s="8">
        <f t="shared" si="92"/>
        <v>7.9830374936927182</v>
      </c>
      <c r="F1009" s="1">
        <v>1006</v>
      </c>
      <c r="H1009" s="8">
        <f t="shared" si="96"/>
        <v>1.5950051136054393</v>
      </c>
      <c r="J1009" s="8">
        <f t="shared" si="93"/>
        <v>7.4680076738687477E-5</v>
      </c>
      <c r="K1009" s="8">
        <f t="shared" si="94"/>
        <v>0.29354899377568855</v>
      </c>
    </row>
    <row r="1010" spans="1:11" ht="16" customHeight="1" x14ac:dyDescent="0.35">
      <c r="A1010" s="6">
        <v>40011</v>
      </c>
      <c r="B1010" s="17">
        <v>940.38</v>
      </c>
      <c r="C1010" s="8">
        <f t="shared" si="91"/>
        <v>-3.8267746667518509E-4</v>
      </c>
      <c r="D1010" s="8">
        <f t="shared" si="95"/>
        <v>2.3915885977467979E-4</v>
      </c>
      <c r="E1010" s="8">
        <f t="shared" si="92"/>
        <v>8.3377702203738533</v>
      </c>
      <c r="F1010" s="1">
        <v>1007</v>
      </c>
      <c r="H1010" s="8">
        <f t="shared" si="96"/>
        <v>1.5464761872550117</v>
      </c>
      <c r="J1010" s="8">
        <f t="shared" si="93"/>
        <v>1.4644204350093741E-7</v>
      </c>
      <c r="K1010" s="8">
        <f t="shared" si="94"/>
        <v>6.1232121460566319E-4</v>
      </c>
    </row>
    <row r="1011" spans="1:11" ht="16" customHeight="1" x14ac:dyDescent="0.35">
      <c r="A1011" s="6">
        <v>40014</v>
      </c>
      <c r="B1011" s="17">
        <v>951.13</v>
      </c>
      <c r="C1011" s="8">
        <f t="shared" si="91"/>
        <v>1.1431548948297498E-2</v>
      </c>
      <c r="D1011" s="8">
        <f t="shared" si="95"/>
        <v>2.1899158316631553E-4</v>
      </c>
      <c r="E1011" s="8">
        <f t="shared" si="92"/>
        <v>7.8297405770275859</v>
      </c>
      <c r="F1011" s="1">
        <v>1008</v>
      </c>
      <c r="H1011" s="8">
        <f t="shared" si="96"/>
        <v>1.4798364205759889</v>
      </c>
      <c r="J1011" s="8">
        <f t="shared" si="93"/>
        <v>1.3068031135732161E-4</v>
      </c>
      <c r="K1011" s="8">
        <f t="shared" si="94"/>
        <v>0.59673668488927734</v>
      </c>
    </row>
    <row r="1012" spans="1:11" ht="16" customHeight="1" x14ac:dyDescent="0.35">
      <c r="A1012" s="6">
        <v>40015</v>
      </c>
      <c r="B1012" s="17">
        <v>954.58</v>
      </c>
      <c r="C1012" s="8">
        <f t="shared" si="91"/>
        <v>3.6272644118049537E-3</v>
      </c>
      <c r="D1012" s="8">
        <f t="shared" si="95"/>
        <v>2.1165751303708688E-4</v>
      </c>
      <c r="E1012" s="8">
        <f t="shared" si="92"/>
        <v>8.3983791282440485</v>
      </c>
      <c r="F1012" s="1">
        <v>1009</v>
      </c>
      <c r="H1012" s="8">
        <f t="shared" si="96"/>
        <v>1.4548453974119961</v>
      </c>
      <c r="J1012" s="8">
        <f t="shared" si="93"/>
        <v>1.3157047113146737E-5</v>
      </c>
      <c r="K1012" s="8">
        <f t="shared" si="94"/>
        <v>6.2161965924835111E-2</v>
      </c>
    </row>
    <row r="1013" spans="1:11" ht="16" customHeight="1" x14ac:dyDescent="0.35">
      <c r="A1013" s="6">
        <v>40016</v>
      </c>
      <c r="B1013" s="17">
        <v>954.07</v>
      </c>
      <c r="C1013" s="8">
        <f t="shared" si="91"/>
        <v>-5.3426637893103871E-4</v>
      </c>
      <c r="D1013" s="8">
        <f t="shared" si="95"/>
        <v>1.9506087855157127E-4</v>
      </c>
      <c r="E1013" s="8">
        <f t="shared" si="92"/>
        <v>8.5407355095130519</v>
      </c>
      <c r="F1013" s="1">
        <v>1010</v>
      </c>
      <c r="H1013" s="8">
        <f t="shared" si="96"/>
        <v>1.3966419675477724</v>
      </c>
      <c r="J1013" s="8">
        <f t="shared" si="93"/>
        <v>2.8544056365608427E-7</v>
      </c>
      <c r="K1013" s="8">
        <f t="shared" si="94"/>
        <v>1.4633409106717312E-3</v>
      </c>
    </row>
    <row r="1014" spans="1:11" ht="16" customHeight="1" x14ac:dyDescent="0.35">
      <c r="A1014" s="6">
        <v>40017</v>
      </c>
      <c r="B1014" s="17">
        <v>976.29</v>
      </c>
      <c r="C1014" s="8">
        <f t="shared" si="91"/>
        <v>2.3289695724632273E-2</v>
      </c>
      <c r="D1014" s="8">
        <f t="shared" si="95"/>
        <v>1.7886951359312651E-4</v>
      </c>
      <c r="E1014" s="8">
        <f t="shared" si="92"/>
        <v>5.5964203704322735</v>
      </c>
      <c r="F1014" s="1">
        <v>1011</v>
      </c>
      <c r="H1014" s="8">
        <f t="shared" si="96"/>
        <v>1.3374210765242429</v>
      </c>
      <c r="J1014" s="8">
        <f t="shared" si="93"/>
        <v>5.4240992694595477E-4</v>
      </c>
      <c r="K1014" s="8">
        <f t="shared" si="94"/>
        <v>3.0324336218623125</v>
      </c>
    </row>
    <row r="1015" spans="1:11" ht="16" customHeight="1" x14ac:dyDescent="0.35">
      <c r="A1015" s="6">
        <v>40018</v>
      </c>
      <c r="B1015" s="17">
        <v>979.26</v>
      </c>
      <c r="C1015" s="8">
        <f t="shared" si="91"/>
        <v>3.0421288756414871E-3</v>
      </c>
      <c r="D1015" s="8">
        <f t="shared" si="95"/>
        <v>2.099023292662581E-4</v>
      </c>
      <c r="E1015" s="8">
        <f t="shared" si="92"/>
        <v>8.4247784514211421</v>
      </c>
      <c r="F1015" s="1">
        <v>1012</v>
      </c>
      <c r="H1015" s="8">
        <f t="shared" si="96"/>
        <v>1.4488006393781654</v>
      </c>
      <c r="J1015" s="8">
        <f t="shared" si="93"/>
        <v>9.2545480960117391E-6</v>
      </c>
      <c r="K1015" s="8">
        <f t="shared" si="94"/>
        <v>4.4089782749730605E-2</v>
      </c>
    </row>
    <row r="1016" spans="1:11" ht="16" customHeight="1" x14ac:dyDescent="0.35">
      <c r="A1016" s="6">
        <v>40021</v>
      </c>
      <c r="B1016" s="17">
        <v>982.18</v>
      </c>
      <c r="C1016" s="8">
        <f t="shared" si="91"/>
        <v>2.9818434327961514E-3</v>
      </c>
      <c r="D1016" s="8">
        <f t="shared" si="95"/>
        <v>1.9313400952115044E-4</v>
      </c>
      <c r="E1016" s="8">
        <f t="shared" si="92"/>
        <v>8.5060888466557554</v>
      </c>
      <c r="F1016" s="1">
        <v>1013</v>
      </c>
      <c r="H1016" s="8">
        <f t="shared" si="96"/>
        <v>1.3897266260712948</v>
      </c>
      <c r="J1016" s="8">
        <f t="shared" si="93"/>
        <v>8.8913902577095356E-6</v>
      </c>
      <c r="K1016" s="8">
        <f t="shared" si="94"/>
        <v>4.6037413502440769E-2</v>
      </c>
    </row>
    <row r="1017" spans="1:11" ht="16" customHeight="1" x14ac:dyDescent="0.35">
      <c r="A1017" s="6">
        <v>40022</v>
      </c>
      <c r="B1017" s="17">
        <v>979.62</v>
      </c>
      <c r="C1017" s="8">
        <f t="shared" si="91"/>
        <v>-2.606446883463261E-3</v>
      </c>
      <c r="D1017" s="8">
        <f t="shared" si="95"/>
        <v>1.7784241412549442E-4</v>
      </c>
      <c r="E1017" s="8">
        <f t="shared" si="92"/>
        <v>8.5964127972712649</v>
      </c>
      <c r="F1017" s="1">
        <v>1014</v>
      </c>
      <c r="H1017" s="8">
        <f t="shared" si="96"/>
        <v>1.3335756976096049</v>
      </c>
      <c r="J1017" s="8">
        <f t="shared" si="93"/>
        <v>6.7935653563153459E-6</v>
      </c>
      <c r="K1017" s="8">
        <f t="shared" si="94"/>
        <v>3.8199916424444563E-2</v>
      </c>
    </row>
    <row r="1018" spans="1:11" ht="16" customHeight="1" x14ac:dyDescent="0.35">
      <c r="A1018" s="6">
        <v>40023</v>
      </c>
      <c r="B1018" s="17">
        <v>975.15</v>
      </c>
      <c r="C1018" s="8">
        <f t="shared" si="91"/>
        <v>-4.5629938139278778E-3</v>
      </c>
      <c r="D1018" s="8">
        <f t="shared" si="95"/>
        <v>1.6374834468728516E-4</v>
      </c>
      <c r="E1018" s="8">
        <f t="shared" si="92"/>
        <v>8.5900278959618088</v>
      </c>
      <c r="F1018" s="1">
        <v>1015</v>
      </c>
      <c r="H1018" s="8">
        <f t="shared" si="96"/>
        <v>1.279641921348645</v>
      </c>
      <c r="J1018" s="8">
        <f t="shared" si="93"/>
        <v>2.082091254594408E-5</v>
      </c>
      <c r="K1018" s="8">
        <f t="shared" si="94"/>
        <v>0.127151896318136</v>
      </c>
    </row>
    <row r="1019" spans="1:11" ht="16" customHeight="1" x14ac:dyDescent="0.35">
      <c r="A1019" s="6">
        <v>40024</v>
      </c>
      <c r="B1019" s="17">
        <v>986.75</v>
      </c>
      <c r="C1019" s="8">
        <f t="shared" si="91"/>
        <v>1.1895605804235269E-2</v>
      </c>
      <c r="D1019" s="8">
        <f t="shared" si="95"/>
        <v>1.5210551168862407E-4</v>
      </c>
      <c r="E1019" s="8">
        <f t="shared" si="92"/>
        <v>7.8606250776094981</v>
      </c>
      <c r="F1019" s="1">
        <v>1016</v>
      </c>
      <c r="H1019" s="8">
        <f t="shared" si="96"/>
        <v>1.2333106327629875</v>
      </c>
      <c r="J1019" s="8">
        <f t="shared" si="93"/>
        <v>1.415054374497558E-4</v>
      </c>
      <c r="K1019" s="8">
        <f t="shared" si="94"/>
        <v>0.9303110444770224</v>
      </c>
    </row>
    <row r="1020" spans="1:11" ht="16" customHeight="1" x14ac:dyDescent="0.35">
      <c r="A1020" s="6">
        <v>40025</v>
      </c>
      <c r="B1020" s="17">
        <v>987.48</v>
      </c>
      <c r="C1020" s="8">
        <f t="shared" si="91"/>
        <v>7.3980238155563031E-4</v>
      </c>
      <c r="D1020" s="8">
        <f t="shared" si="95"/>
        <v>1.5169805518049979E-4</v>
      </c>
      <c r="E1020" s="8">
        <f t="shared" si="92"/>
        <v>8.7900106172363301</v>
      </c>
      <c r="F1020" s="1">
        <v>1017</v>
      </c>
      <c r="H1020" s="8">
        <f t="shared" si="96"/>
        <v>1.2316576439112445</v>
      </c>
      <c r="J1020" s="8">
        <f t="shared" si="93"/>
        <v>5.4730756375538244E-7</v>
      </c>
      <c r="K1020" s="8">
        <f t="shared" si="94"/>
        <v>3.6078746237330588E-3</v>
      </c>
    </row>
    <row r="1021" spans="1:11" ht="16" customHeight="1" x14ac:dyDescent="0.35">
      <c r="A1021" s="6">
        <v>40028</v>
      </c>
      <c r="B1021" s="17">
        <v>1002.63</v>
      </c>
      <c r="C1021" s="8">
        <f t="shared" si="91"/>
        <v>1.5342082877627878E-2</v>
      </c>
      <c r="D1021" s="8">
        <f t="shared" si="95"/>
        <v>1.394268881713745E-4</v>
      </c>
      <c r="E1021" s="8">
        <f t="shared" si="92"/>
        <v>7.1897771186203139</v>
      </c>
      <c r="F1021" s="1">
        <v>1018</v>
      </c>
      <c r="H1021" s="8">
        <f t="shared" si="96"/>
        <v>1.1807916334873587</v>
      </c>
      <c r="J1021" s="8">
        <f t="shared" si="93"/>
        <v>2.3537950702400251E-4</v>
      </c>
      <c r="K1021" s="8">
        <f t="shared" si="94"/>
        <v>1.6881930746004261</v>
      </c>
    </row>
    <row r="1022" spans="1:11" ht="16" customHeight="1" x14ac:dyDescent="0.35">
      <c r="A1022" s="6">
        <v>40029</v>
      </c>
      <c r="B1022" s="17">
        <v>1005.65</v>
      </c>
      <c r="C1022" s="8">
        <f t="shared" si="91"/>
        <v>3.0120782342439203E-3</v>
      </c>
      <c r="D1022" s="8">
        <f t="shared" si="95"/>
        <v>1.4808445736590571E-4</v>
      </c>
      <c r="E1022" s="8">
        <f t="shared" si="92"/>
        <v>8.756461296635468</v>
      </c>
      <c r="F1022" s="1">
        <v>1019</v>
      </c>
      <c r="H1022" s="8">
        <f t="shared" si="96"/>
        <v>1.2168995741880497</v>
      </c>
      <c r="J1022" s="8">
        <f t="shared" si="93"/>
        <v>9.0726152892059722E-6</v>
      </c>
      <c r="K1022" s="8">
        <f t="shared" si="94"/>
        <v>6.1266492450238803E-2</v>
      </c>
    </row>
    <row r="1023" spans="1:11" ht="16" customHeight="1" x14ac:dyDescent="0.35">
      <c r="A1023" s="6">
        <v>40030</v>
      </c>
      <c r="B1023" s="17">
        <v>1002.72</v>
      </c>
      <c r="C1023" s="8">
        <f t="shared" si="91"/>
        <v>-2.913538507432954E-3</v>
      </c>
      <c r="D1023" s="8">
        <f t="shared" si="95"/>
        <v>1.3685787980370834E-4</v>
      </c>
      <c r="E1023" s="8">
        <f t="shared" si="92"/>
        <v>8.8345418381461034</v>
      </c>
      <c r="F1023" s="1">
        <v>1020</v>
      </c>
      <c r="H1023" s="8">
        <f t="shared" si="96"/>
        <v>1.1698627261508434</v>
      </c>
      <c r="J1023" s="8">
        <f t="shared" si="93"/>
        <v>8.4887066342946445E-6</v>
      </c>
      <c r="K1023" s="8">
        <f t="shared" si="94"/>
        <v>6.2025706130109375E-2</v>
      </c>
    </row>
    <row r="1024" spans="1:11" ht="16" customHeight="1" x14ac:dyDescent="0.35">
      <c r="A1024" s="6">
        <v>40031</v>
      </c>
      <c r="B1024" s="17">
        <v>997.08</v>
      </c>
      <c r="C1024" s="8">
        <f t="shared" si="91"/>
        <v>-5.6247008137864868E-3</v>
      </c>
      <c r="D1024" s="8">
        <f t="shared" si="95"/>
        <v>1.2659121628673452E-4</v>
      </c>
      <c r="E1024" s="8">
        <f t="shared" si="92"/>
        <v>8.7246307305348854</v>
      </c>
      <c r="F1024" s="1">
        <v>1021</v>
      </c>
      <c r="H1024" s="8">
        <f t="shared" si="96"/>
        <v>1.1251276207023562</v>
      </c>
      <c r="J1024" s="8">
        <f t="shared" si="93"/>
        <v>3.1637259244610366E-5</v>
      </c>
      <c r="K1024" s="8">
        <f t="shared" si="94"/>
        <v>0.24991670174769964</v>
      </c>
    </row>
    <row r="1025" spans="1:11" ht="16" customHeight="1" x14ac:dyDescent="0.35">
      <c r="A1025" s="6">
        <v>40032</v>
      </c>
      <c r="B1025" s="17">
        <v>1010.48</v>
      </c>
      <c r="C1025" s="8">
        <f t="shared" si="91"/>
        <v>1.3439242588357983E-2</v>
      </c>
      <c r="D1025" s="8">
        <f t="shared" si="95"/>
        <v>1.1920177997289385E-4</v>
      </c>
      <c r="E1025" s="8">
        <f t="shared" si="92"/>
        <v>7.5195037403065328</v>
      </c>
      <c r="F1025" s="1">
        <v>1022</v>
      </c>
      <c r="H1025" s="8">
        <f t="shared" si="96"/>
        <v>1.0917956767311998</v>
      </c>
      <c r="J1025" s="8">
        <f t="shared" si="93"/>
        <v>1.8061324134873496E-4</v>
      </c>
      <c r="K1025" s="8">
        <f t="shared" si="94"/>
        <v>1.5151891304794769</v>
      </c>
    </row>
    <row r="1026" spans="1:11" ht="16" customHeight="1" x14ac:dyDescent="0.35">
      <c r="A1026" s="6">
        <v>40035</v>
      </c>
      <c r="B1026" s="17">
        <v>1007.1</v>
      </c>
      <c r="C1026" s="8">
        <f t="shared" si="91"/>
        <v>-3.3449449766447584E-3</v>
      </c>
      <c r="D1026" s="8">
        <f t="shared" si="95"/>
        <v>1.2505385809630842E-4</v>
      </c>
      <c r="E1026" s="8">
        <f t="shared" si="92"/>
        <v>8.8972953432877748</v>
      </c>
      <c r="F1026" s="1">
        <v>1023</v>
      </c>
      <c r="H1026" s="8">
        <f t="shared" si="96"/>
        <v>1.1182748235398507</v>
      </c>
      <c r="J1026" s="8">
        <f t="shared" si="93"/>
        <v>1.1188656896781003E-5</v>
      </c>
      <c r="K1026" s="8">
        <f t="shared" si="94"/>
        <v>8.9470705399302602E-2</v>
      </c>
    </row>
    <row r="1027" spans="1:11" ht="16" customHeight="1" x14ac:dyDescent="0.35">
      <c r="A1027" s="6">
        <v>40036</v>
      </c>
      <c r="B1027" s="17">
        <v>994.35</v>
      </c>
      <c r="C1027" s="8">
        <f t="shared" si="91"/>
        <v>-1.2660113196306225E-2</v>
      </c>
      <c r="D1027" s="8">
        <f t="shared" si="95"/>
        <v>1.1607625640967471E-4</v>
      </c>
      <c r="E1027" s="8">
        <f t="shared" si="92"/>
        <v>7.6804600013000339</v>
      </c>
      <c r="F1027" s="1">
        <v>1024</v>
      </c>
      <c r="H1027" s="8">
        <f t="shared" si="96"/>
        <v>1.0773869147603135</v>
      </c>
      <c r="J1027" s="8">
        <f t="shared" si="93"/>
        <v>1.6027846614328703E-4</v>
      </c>
      <c r="K1027" s="8">
        <f t="shared" si="94"/>
        <v>1.3808031986973019</v>
      </c>
    </row>
    <row r="1028" spans="1:11" ht="16" customHeight="1" x14ac:dyDescent="0.35">
      <c r="A1028" s="6">
        <v>40037</v>
      </c>
      <c r="B1028" s="17">
        <v>1005.81</v>
      </c>
      <c r="C1028" s="8">
        <f t="shared" ref="C1028:C1091" si="97">(B1028-B1027)/B1027</f>
        <v>1.1525116910544499E-2</v>
      </c>
      <c r="D1028" s="8">
        <f t="shared" si="95"/>
        <v>1.2049254669552244E-4</v>
      </c>
      <c r="E1028" s="8">
        <f t="shared" si="92"/>
        <v>7.9215447666533514</v>
      </c>
      <c r="F1028" s="1">
        <v>1025</v>
      </c>
      <c r="H1028" s="8">
        <f t="shared" si="96"/>
        <v>1.0976909706084059</v>
      </c>
      <c r="J1028" s="8">
        <f t="shared" si="93"/>
        <v>1.3282831980171878E-4</v>
      </c>
      <c r="K1028" s="8">
        <f t="shared" si="94"/>
        <v>1.1023778934423896</v>
      </c>
    </row>
    <row r="1029" spans="1:11" ht="16" customHeight="1" x14ac:dyDescent="0.35">
      <c r="A1029" s="6">
        <v>40038</v>
      </c>
      <c r="B1029" s="17">
        <v>1012.73</v>
      </c>
      <c r="C1029" s="8">
        <f t="shared" si="97"/>
        <v>6.8800270428809353E-3</v>
      </c>
      <c r="D1029" s="8">
        <f t="shared" si="95"/>
        <v>1.2219436710277795E-4</v>
      </c>
      <c r="E1029" s="8">
        <f t="shared" ref="E1029:E1092" si="98">-LN(D1029)-C1029*C1029/D1029</f>
        <v>8.6225248245263142</v>
      </c>
      <c r="F1029" s="1">
        <v>1026</v>
      </c>
      <c r="H1029" s="8">
        <f t="shared" si="96"/>
        <v>1.1054156100887029</v>
      </c>
      <c r="J1029" s="8">
        <f t="shared" ref="J1029:J1092" si="99">C1029*C1029</f>
        <v>4.7334772110772986E-5</v>
      </c>
      <c r="K1029" s="8">
        <f t="shared" ref="K1029:K1092" si="100">J1029/D1029</f>
        <v>0.38737278348485249</v>
      </c>
    </row>
    <row r="1030" spans="1:11" ht="16" customHeight="1" x14ac:dyDescent="0.35">
      <c r="A1030" s="6">
        <v>40039</v>
      </c>
      <c r="B1030" s="17">
        <v>1004.09</v>
      </c>
      <c r="C1030" s="8">
        <f t="shared" si="97"/>
        <v>-8.5313953373554515E-3</v>
      </c>
      <c r="D1030" s="8">
        <f t="shared" si="95"/>
        <v>1.1652544122038079E-4</v>
      </c>
      <c r="E1030" s="8">
        <f t="shared" si="98"/>
        <v>8.4327759062267713</v>
      </c>
      <c r="F1030" s="1">
        <v>1027</v>
      </c>
      <c r="H1030" s="8">
        <f t="shared" si="96"/>
        <v>1.0794695049902094</v>
      </c>
      <c r="J1030" s="8">
        <f t="shared" si="99"/>
        <v>7.2784706402250334E-5</v>
      </c>
      <c r="K1030" s="8">
        <f t="shared" si="100"/>
        <v>0.62462502299901168</v>
      </c>
    </row>
    <row r="1031" spans="1:11" ht="16" customHeight="1" x14ac:dyDescent="0.35">
      <c r="A1031" s="6">
        <v>40042</v>
      </c>
      <c r="B1031" s="17">
        <v>979.73</v>
      </c>
      <c r="C1031" s="8">
        <f t="shared" si="97"/>
        <v>-2.4260773436644137E-2</v>
      </c>
      <c r="D1031" s="8">
        <f t="shared" ref="D1031:D1094" si="101">C$1283+C$1284*D1030+C$1285*C1030*C1030</f>
        <v>1.1351472340062223E-4</v>
      </c>
      <c r="E1031" s="8">
        <f t="shared" si="98"/>
        <v>3.8984785766047674</v>
      </c>
      <c r="F1031" s="1">
        <v>1028</v>
      </c>
      <c r="H1031" s="8">
        <f t="shared" si="96"/>
        <v>1.0654328857352875</v>
      </c>
      <c r="J1031" s="8">
        <f t="shared" si="99"/>
        <v>5.8858512774417773E-4</v>
      </c>
      <c r="K1031" s="8">
        <f t="shared" si="100"/>
        <v>5.1850994312597818</v>
      </c>
    </row>
    <row r="1032" spans="1:11" ht="16" customHeight="1" x14ac:dyDescent="0.35">
      <c r="A1032" s="6">
        <v>40043</v>
      </c>
      <c r="B1032" s="17">
        <v>989.67</v>
      </c>
      <c r="C1032" s="8">
        <f t="shared" si="97"/>
        <v>1.0145652373613078E-2</v>
      </c>
      <c r="D1032" s="8">
        <f t="shared" si="101"/>
        <v>1.5432091571784503E-4</v>
      </c>
      <c r="E1032" s="8">
        <f t="shared" si="98"/>
        <v>8.1094619262485743</v>
      </c>
      <c r="F1032" s="1">
        <v>1029</v>
      </c>
      <c r="H1032" s="8">
        <f t="shared" si="96"/>
        <v>1.2422596979611189</v>
      </c>
      <c r="J1032" s="8">
        <f t="shared" si="99"/>
        <v>1.0293426208620068E-4</v>
      </c>
      <c r="K1032" s="8">
        <f t="shared" si="100"/>
        <v>0.66701432924621895</v>
      </c>
    </row>
    <row r="1033" spans="1:11" ht="16" customHeight="1" x14ac:dyDescent="0.35">
      <c r="A1033" s="6">
        <v>40044</v>
      </c>
      <c r="B1033" s="17">
        <v>996.46</v>
      </c>
      <c r="C1033" s="8">
        <f t="shared" si="97"/>
        <v>6.8608728161913338E-3</v>
      </c>
      <c r="D1033" s="8">
        <f t="shared" si="101"/>
        <v>1.5045794861995098E-4</v>
      </c>
      <c r="E1033" s="8">
        <f t="shared" si="98"/>
        <v>8.488971563186146</v>
      </c>
      <c r="F1033" s="1">
        <v>1030</v>
      </c>
      <c r="H1033" s="8">
        <f t="shared" si="96"/>
        <v>1.2266130140347891</v>
      </c>
      <c r="J1033" s="8">
        <f t="shared" si="99"/>
        <v>4.7071575799953206E-5</v>
      </c>
      <c r="K1033" s="8">
        <f t="shared" si="100"/>
        <v>0.31285536079488613</v>
      </c>
    </row>
    <row r="1034" spans="1:11" ht="16" customHeight="1" x14ac:dyDescent="0.35">
      <c r="A1034" s="6">
        <v>40045</v>
      </c>
      <c r="B1034" s="17">
        <v>1007.37</v>
      </c>
      <c r="C1034" s="8">
        <f t="shared" si="97"/>
        <v>1.0948758605463307E-2</v>
      </c>
      <c r="D1034" s="8">
        <f t="shared" si="101"/>
        <v>1.4222605504873422E-4</v>
      </c>
      <c r="E1034" s="8">
        <f t="shared" si="98"/>
        <v>8.0152422350436794</v>
      </c>
      <c r="F1034" s="1">
        <v>1031</v>
      </c>
      <c r="H1034" s="8">
        <f t="shared" si="96"/>
        <v>1.1925856575052973</v>
      </c>
      <c r="J1034" s="8">
        <f t="shared" si="99"/>
        <v>1.1987531500070683E-4</v>
      </c>
      <c r="K1034" s="8">
        <f t="shared" si="100"/>
        <v>0.8428505941448714</v>
      </c>
    </row>
    <row r="1035" spans="1:11" ht="16" customHeight="1" x14ac:dyDescent="0.35">
      <c r="A1035" s="6">
        <v>40046</v>
      </c>
      <c r="B1035" s="17">
        <v>1026.1300000000001</v>
      </c>
      <c r="C1035" s="8">
        <f t="shared" si="97"/>
        <v>1.8622750330067508E-2</v>
      </c>
      <c r="D1035" s="8">
        <f t="shared" si="101"/>
        <v>1.4088059457210801E-4</v>
      </c>
      <c r="E1035" s="8">
        <f t="shared" si="98"/>
        <v>6.4058902768810375</v>
      </c>
      <c r="F1035" s="1">
        <v>1032</v>
      </c>
      <c r="H1035" s="8">
        <f t="shared" si="96"/>
        <v>1.1869313146602378</v>
      </c>
      <c r="J1035" s="8">
        <f t="shared" si="99"/>
        <v>3.468068298560295E-4</v>
      </c>
      <c r="K1035" s="8">
        <f t="shared" si="100"/>
        <v>2.4617075964888882</v>
      </c>
    </row>
    <row r="1036" spans="1:11" ht="16" customHeight="1" x14ac:dyDescent="0.35">
      <c r="A1036" s="6">
        <v>40049</v>
      </c>
      <c r="B1036" s="17">
        <v>1025.57</v>
      </c>
      <c r="C1036" s="8">
        <f t="shared" si="97"/>
        <v>-5.4573981854167872E-4</v>
      </c>
      <c r="D1036" s="8">
        <f t="shared" si="101"/>
        <v>1.5881469428711021E-4</v>
      </c>
      <c r="E1036" s="8">
        <f t="shared" si="98"/>
        <v>8.7458971376146071</v>
      </c>
      <c r="F1036" s="1">
        <v>1033</v>
      </c>
      <c r="H1036" s="8">
        <f t="shared" si="96"/>
        <v>1.2602170221319431</v>
      </c>
      <c r="J1036" s="8">
        <f t="shared" si="99"/>
        <v>2.9783194954190441E-7</v>
      </c>
      <c r="K1036" s="8">
        <f t="shared" si="100"/>
        <v>1.8753425234284331E-3</v>
      </c>
    </row>
    <row r="1037" spans="1:11" ht="16" customHeight="1" x14ac:dyDescent="0.35">
      <c r="A1037" s="6">
        <v>40050</v>
      </c>
      <c r="B1037" s="17">
        <v>1028</v>
      </c>
      <c r="C1037" s="8">
        <f t="shared" si="97"/>
        <v>2.3694140819252355E-3</v>
      </c>
      <c r="D1037" s="8">
        <f t="shared" si="101"/>
        <v>1.4588271693678626E-4</v>
      </c>
      <c r="E1037" s="8">
        <f t="shared" si="98"/>
        <v>8.7942237554661702</v>
      </c>
      <c r="F1037" s="1">
        <v>1034</v>
      </c>
      <c r="H1037" s="8">
        <f t="shared" si="96"/>
        <v>1.2078191790859518</v>
      </c>
      <c r="J1037" s="8">
        <f t="shared" si="99"/>
        <v>5.6141230916256069E-6</v>
      </c>
      <c r="K1037" s="8">
        <f t="shared" si="100"/>
        <v>3.8483812267208546E-2</v>
      </c>
    </row>
    <row r="1038" spans="1:11" ht="16" customHeight="1" x14ac:dyDescent="0.35">
      <c r="A1038" s="6">
        <v>40051</v>
      </c>
      <c r="B1038" s="17">
        <v>1028.1199999999999</v>
      </c>
      <c r="C1038" s="8">
        <f t="shared" si="97"/>
        <v>1.1673151750962146E-4</v>
      </c>
      <c r="D1038" s="8">
        <f t="shared" si="101"/>
        <v>1.345620823254382E-4</v>
      </c>
      <c r="E1038" s="8">
        <f t="shared" si="98"/>
        <v>8.9133836231424119</v>
      </c>
      <c r="F1038" s="1">
        <v>1035</v>
      </c>
      <c r="H1038" s="8">
        <f t="shared" si="96"/>
        <v>1.1600089755059577</v>
      </c>
      <c r="J1038" s="8">
        <f t="shared" si="99"/>
        <v>1.3626247180099062E-8</v>
      </c>
      <c r="K1038" s="8">
        <f t="shared" si="100"/>
        <v>1.0126364682098188E-4</v>
      </c>
    </row>
    <row r="1039" spans="1:11" ht="16" customHeight="1" x14ac:dyDescent="0.35">
      <c r="A1039" s="6">
        <v>40052</v>
      </c>
      <c r="B1039" s="17">
        <v>1030.98</v>
      </c>
      <c r="C1039" s="8">
        <f t="shared" si="97"/>
        <v>2.7817764463293464E-3</v>
      </c>
      <c r="D1039" s="8">
        <f t="shared" si="101"/>
        <v>1.2378629336565834E-4</v>
      </c>
      <c r="E1039" s="8">
        <f t="shared" si="98"/>
        <v>8.9344406965015271</v>
      </c>
      <c r="F1039" s="1">
        <v>1036</v>
      </c>
      <c r="H1039" s="8">
        <f t="shared" si="96"/>
        <v>1.1125928876532436</v>
      </c>
      <c r="J1039" s="8">
        <f t="shared" si="99"/>
        <v>7.7382801973527275E-6</v>
      </c>
      <c r="K1039" s="8">
        <f t="shared" si="100"/>
        <v>6.2513223289546657E-2</v>
      </c>
    </row>
    <row r="1040" spans="1:11" ht="16" customHeight="1" x14ac:dyDescent="0.35">
      <c r="A1040" s="6">
        <v>40053</v>
      </c>
      <c r="B1040" s="17">
        <v>1028.93</v>
      </c>
      <c r="C1040" s="8">
        <f t="shared" si="97"/>
        <v>-1.9883993869909741E-3</v>
      </c>
      <c r="D1040" s="8">
        <f t="shared" si="101"/>
        <v>1.1463134229220767E-4</v>
      </c>
      <c r="E1040" s="8">
        <f t="shared" si="98"/>
        <v>9.0392984508301222</v>
      </c>
      <c r="F1040" s="1">
        <v>1037</v>
      </c>
      <c r="H1040" s="8">
        <f t="shared" si="96"/>
        <v>1.0706602742803513</v>
      </c>
      <c r="J1040" s="8">
        <f t="shared" si="99"/>
        <v>3.9537321221860815E-6</v>
      </c>
      <c r="K1040" s="8">
        <f t="shared" si="100"/>
        <v>3.4490847294691804E-2</v>
      </c>
    </row>
    <row r="1041" spans="1:11" ht="16" customHeight="1" x14ac:dyDescent="0.35">
      <c r="A1041" s="6">
        <v>40056</v>
      </c>
      <c r="B1041" s="17">
        <v>1020.62</v>
      </c>
      <c r="C1041" s="8">
        <f t="shared" si="97"/>
        <v>-8.0763511609147944E-3</v>
      </c>
      <c r="D1041" s="8">
        <f t="shared" si="101"/>
        <v>1.0597986411469693E-4</v>
      </c>
      <c r="E1041" s="8">
        <f t="shared" si="98"/>
        <v>8.5367912439117912</v>
      </c>
      <c r="F1041" s="1">
        <v>1038</v>
      </c>
      <c r="H1041" s="8">
        <f t="shared" si="96"/>
        <v>1.0294652209506494</v>
      </c>
      <c r="J1041" s="8">
        <f t="shared" si="99"/>
        <v>6.5227448074409747E-5</v>
      </c>
      <c r="K1041" s="8">
        <f t="shared" si="100"/>
        <v>0.61547019916743051</v>
      </c>
    </row>
    <row r="1042" spans="1:11" ht="16" customHeight="1" x14ac:dyDescent="0.35">
      <c r="A1042" s="6">
        <v>40057</v>
      </c>
      <c r="B1042" s="17">
        <v>998.04</v>
      </c>
      <c r="C1042" s="8">
        <f t="shared" si="97"/>
        <v>-2.212380709764657E-2</v>
      </c>
      <c r="D1042" s="8">
        <f t="shared" si="101"/>
        <v>1.0327911947565436E-4</v>
      </c>
      <c r="E1042" s="8">
        <f t="shared" si="98"/>
        <v>4.4388517362173507</v>
      </c>
      <c r="F1042" s="1">
        <v>1039</v>
      </c>
      <c r="H1042" s="8">
        <f t="shared" si="96"/>
        <v>1.0162633491160367</v>
      </c>
      <c r="J1042" s="8">
        <f t="shared" si="99"/>
        <v>4.8946284049387672E-4</v>
      </c>
      <c r="K1042" s="8">
        <f t="shared" si="100"/>
        <v>4.7392236008485353</v>
      </c>
    </row>
    <row r="1043" spans="1:11" ht="16" customHeight="1" x14ac:dyDescent="0.35">
      <c r="A1043" s="6">
        <v>40058</v>
      </c>
      <c r="B1043" s="17">
        <v>994.75</v>
      </c>
      <c r="C1043" s="8">
        <f t="shared" si="97"/>
        <v>-3.2964610636847858E-3</v>
      </c>
      <c r="D1043" s="8">
        <f t="shared" si="101"/>
        <v>1.3663707584627907E-4</v>
      </c>
      <c r="E1043" s="8">
        <f t="shared" si="98"/>
        <v>8.8186528952880714</v>
      </c>
      <c r="F1043" s="1">
        <v>1040</v>
      </c>
      <c r="H1043" s="8">
        <f t="shared" si="96"/>
        <v>1.1689186278192296</v>
      </c>
      <c r="J1043" s="8">
        <f t="shared" si="99"/>
        <v>1.0866655544389829E-5</v>
      </c>
      <c r="K1043" s="8">
        <f t="shared" si="100"/>
        <v>7.9529333287365958E-2</v>
      </c>
    </row>
    <row r="1044" spans="1:11" ht="16" customHeight="1" x14ac:dyDescent="0.35">
      <c r="A1044" s="6">
        <v>40059</v>
      </c>
      <c r="B1044" s="17">
        <v>1003.24</v>
      </c>
      <c r="C1044" s="8">
        <f t="shared" si="97"/>
        <v>8.5348077406383598E-3</v>
      </c>
      <c r="D1044" s="8">
        <f t="shared" si="101"/>
        <v>1.2659101891397331E-4</v>
      </c>
      <c r="E1044" s="8">
        <f t="shared" si="98"/>
        <v>8.3991294727624499</v>
      </c>
      <c r="F1044" s="1">
        <v>1041</v>
      </c>
      <c r="H1044" s="8">
        <f t="shared" si="96"/>
        <v>1.1251267435892425</v>
      </c>
      <c r="J1044" s="8">
        <f t="shared" si="99"/>
        <v>7.284294316966046E-5</v>
      </c>
      <c r="K1044" s="8">
        <f t="shared" si="100"/>
        <v>0.57541951865607377</v>
      </c>
    </row>
    <row r="1045" spans="1:11" ht="16" customHeight="1" x14ac:dyDescent="0.35">
      <c r="A1045" s="6">
        <v>40060</v>
      </c>
      <c r="B1045" s="17">
        <v>1016.4</v>
      </c>
      <c r="C1045" s="8">
        <f t="shared" si="97"/>
        <v>1.3117499302260643E-2</v>
      </c>
      <c r="D1045" s="8">
        <f t="shared" si="101"/>
        <v>1.2268037517806861E-4</v>
      </c>
      <c r="E1045" s="8">
        <f t="shared" si="98"/>
        <v>7.6033502201380099</v>
      </c>
      <c r="F1045" s="1">
        <v>1042</v>
      </c>
      <c r="H1045" s="8">
        <f t="shared" si="96"/>
        <v>1.1076117333166375</v>
      </c>
      <c r="J1045" s="8">
        <f t="shared" si="99"/>
        <v>1.7206878794480846E-4</v>
      </c>
      <c r="K1045" s="8">
        <f t="shared" si="100"/>
        <v>1.4025779404004377</v>
      </c>
    </row>
    <row r="1046" spans="1:11" ht="16" customHeight="1" x14ac:dyDescent="0.35">
      <c r="A1046" s="6">
        <v>40064</v>
      </c>
      <c r="B1046" s="17">
        <v>1025.3900000000001</v>
      </c>
      <c r="C1046" s="8">
        <f t="shared" si="97"/>
        <v>8.8449429358521472E-3</v>
      </c>
      <c r="D1046" s="8">
        <f t="shared" si="101"/>
        <v>1.2749838351270044E-4</v>
      </c>
      <c r="E1046" s="8">
        <f t="shared" si="98"/>
        <v>8.3538068136196362</v>
      </c>
      <c r="F1046" s="1">
        <v>1043</v>
      </c>
      <c r="H1046" s="8">
        <f t="shared" si="96"/>
        <v>1.1291518211148599</v>
      </c>
      <c r="J1046" s="8">
        <f t="shared" si="99"/>
        <v>7.8233015538480802E-5</v>
      </c>
      <c r="K1046" s="8">
        <f t="shared" si="100"/>
        <v>0.61360005815828877</v>
      </c>
    </row>
    <row r="1047" spans="1:11" ht="16" customHeight="1" x14ac:dyDescent="0.35">
      <c r="A1047" s="6">
        <v>40065</v>
      </c>
      <c r="B1047" s="17">
        <v>1033.3699999999999</v>
      </c>
      <c r="C1047" s="8">
        <f t="shared" si="97"/>
        <v>7.7824047435607821E-3</v>
      </c>
      <c r="D1047" s="8">
        <f t="shared" si="101"/>
        <v>1.2396122736176818E-4</v>
      </c>
      <c r="E1047" s="8">
        <f t="shared" si="98"/>
        <v>8.5069548900052858</v>
      </c>
      <c r="F1047" s="1">
        <v>1044</v>
      </c>
      <c r="H1047" s="8">
        <f t="shared" si="96"/>
        <v>1.1133787646698143</v>
      </c>
      <c r="J1047" s="8">
        <f t="shared" si="99"/>
        <v>6.056582359259736E-5</v>
      </c>
      <c r="K1047" s="8">
        <f t="shared" si="100"/>
        <v>0.4885868338157236</v>
      </c>
    </row>
    <row r="1048" spans="1:11" ht="16" customHeight="1" x14ac:dyDescent="0.35">
      <c r="A1048" s="6">
        <v>40066</v>
      </c>
      <c r="B1048" s="17">
        <v>1044.1400000000001</v>
      </c>
      <c r="C1048" s="8">
        <f t="shared" si="97"/>
        <v>1.0422210824777388E-2</v>
      </c>
      <c r="D1048" s="8">
        <f t="shared" si="101"/>
        <v>1.1925049672318724E-4</v>
      </c>
      <c r="E1048" s="8">
        <f t="shared" si="98"/>
        <v>8.1234077343193682</v>
      </c>
      <c r="F1048" s="1">
        <v>1045</v>
      </c>
      <c r="H1048" s="8">
        <f t="shared" si="96"/>
        <v>1.0920187577289469</v>
      </c>
      <c r="J1048" s="8">
        <f t="shared" si="99"/>
        <v>1.0862247847610697E-4</v>
      </c>
      <c r="K1048" s="8">
        <f t="shared" si="100"/>
        <v>0.91087652849152667</v>
      </c>
    </row>
    <row r="1049" spans="1:11" ht="16" customHeight="1" x14ac:dyDescent="0.35">
      <c r="A1049" s="6">
        <v>40067</v>
      </c>
      <c r="B1049" s="17">
        <v>1042.73</v>
      </c>
      <c r="C1049" s="8">
        <f t="shared" si="97"/>
        <v>-1.3503936253759857E-3</v>
      </c>
      <c r="D1049" s="8">
        <f t="shared" si="101"/>
        <v>1.1902040157065903E-4</v>
      </c>
      <c r="E1049" s="8">
        <f t="shared" si="98"/>
        <v>9.0208942061619499</v>
      </c>
      <c r="F1049" s="1">
        <v>1046</v>
      </c>
      <c r="H1049" s="8">
        <f t="shared" si="96"/>
        <v>1.0909647179018167</v>
      </c>
      <c r="J1049" s="8">
        <f t="shared" si="99"/>
        <v>1.823562943456098E-6</v>
      </c>
      <c r="K1049" s="8">
        <f t="shared" si="100"/>
        <v>1.5321431615011821E-2</v>
      </c>
    </row>
    <row r="1050" spans="1:11" ht="16" customHeight="1" x14ac:dyDescent="0.35">
      <c r="A1050" s="6">
        <v>40070</v>
      </c>
      <c r="B1050" s="17">
        <v>1049.3399999999999</v>
      </c>
      <c r="C1050" s="8">
        <f t="shared" si="97"/>
        <v>6.3391290170992489E-3</v>
      </c>
      <c r="D1050" s="8">
        <f t="shared" si="101"/>
        <v>1.0979453127524802E-4</v>
      </c>
      <c r="E1050" s="8">
        <f t="shared" si="98"/>
        <v>8.7509020382175979</v>
      </c>
      <c r="F1050" s="1">
        <v>1047</v>
      </c>
      <c r="H1050" s="8">
        <f t="shared" si="96"/>
        <v>1.0478288566137508</v>
      </c>
      <c r="J1050" s="8">
        <f t="shared" si="99"/>
        <v>4.018455669542969E-5</v>
      </c>
      <c r="K1050" s="8">
        <f t="shared" si="100"/>
        <v>0.3659977981479744</v>
      </c>
    </row>
    <row r="1051" spans="1:11" ht="16" customHeight="1" x14ac:dyDescent="0.35">
      <c r="A1051" s="6">
        <v>40071</v>
      </c>
      <c r="B1051" s="17">
        <v>1052.6300000000001</v>
      </c>
      <c r="C1051" s="8">
        <f t="shared" si="97"/>
        <v>3.1353040959080864E-3</v>
      </c>
      <c r="D1051" s="8">
        <f t="shared" si="101"/>
        <v>1.0463663113683091E-4</v>
      </c>
      <c r="E1051" s="8">
        <f t="shared" si="98"/>
        <v>9.0710714502088692</v>
      </c>
      <c r="F1051" s="1">
        <v>1048</v>
      </c>
      <c r="H1051" s="8">
        <f t="shared" si="96"/>
        <v>1.0229204814492223</v>
      </c>
      <c r="J1051" s="8">
        <f t="shared" si="99"/>
        <v>9.8301317738180221E-6</v>
      </c>
      <c r="K1051" s="8">
        <f t="shared" si="100"/>
        <v>9.3945415358063139E-2</v>
      </c>
    </row>
    <row r="1052" spans="1:11" ht="16" customHeight="1" x14ac:dyDescent="0.35">
      <c r="A1052" s="6">
        <v>40072</v>
      </c>
      <c r="B1052" s="17">
        <v>1068.76</v>
      </c>
      <c r="C1052" s="8">
        <f t="shared" si="97"/>
        <v>1.5323522985284364E-2</v>
      </c>
      <c r="D1052" s="8">
        <f t="shared" si="101"/>
        <v>9.7379737861083015E-5</v>
      </c>
      <c r="E1052" s="8">
        <f t="shared" si="98"/>
        <v>6.8256068294827106</v>
      </c>
      <c r="F1052" s="1">
        <v>1049</v>
      </c>
      <c r="H1052" s="8">
        <f t="shared" si="96"/>
        <v>0.986811723993402</v>
      </c>
      <c r="J1052" s="8">
        <f t="shared" si="99"/>
        <v>2.3481035668053822E-4</v>
      </c>
      <c r="K1052" s="8">
        <f t="shared" si="100"/>
        <v>2.4112855696480384</v>
      </c>
    </row>
    <row r="1053" spans="1:11" ht="16" customHeight="1" x14ac:dyDescent="0.35">
      <c r="A1053" s="6">
        <v>40073</v>
      </c>
      <c r="B1053" s="17">
        <v>1065.49</v>
      </c>
      <c r="C1053" s="8">
        <f t="shared" si="97"/>
        <v>-3.0596204947789794E-3</v>
      </c>
      <c r="D1053" s="8">
        <f t="shared" si="101"/>
        <v>1.097690745753145E-4</v>
      </c>
      <c r="E1053" s="8">
        <f t="shared" si="98"/>
        <v>9.031850164045288</v>
      </c>
      <c r="F1053" s="1">
        <v>1050</v>
      </c>
      <c r="H1053" s="8">
        <f t="shared" si="96"/>
        <v>1.0477073760135247</v>
      </c>
      <c r="J1053" s="8">
        <f t="shared" si="99"/>
        <v>9.3612775720715667E-6</v>
      </c>
      <c r="K1053" s="8">
        <f t="shared" si="100"/>
        <v>8.5281556834558431E-2</v>
      </c>
    </row>
    <row r="1054" spans="1:11" ht="16" customHeight="1" x14ac:dyDescent="0.35">
      <c r="A1054" s="6">
        <v>40074</v>
      </c>
      <c r="B1054" s="17">
        <v>1068.3</v>
      </c>
      <c r="C1054" s="8">
        <f t="shared" si="97"/>
        <v>2.6372842541928553E-3</v>
      </c>
      <c r="D1054" s="8">
        <f t="shared" si="101"/>
        <v>1.0201121876355966E-4</v>
      </c>
      <c r="E1054" s="8">
        <f t="shared" si="98"/>
        <v>9.122246357689896</v>
      </c>
      <c r="F1054" s="1">
        <v>1051</v>
      </c>
      <c r="H1054" s="8">
        <f t="shared" si="96"/>
        <v>1.0100060334649474</v>
      </c>
      <c r="J1054" s="8">
        <f t="shared" si="99"/>
        <v>6.9552682374135647E-6</v>
      </c>
      <c r="K1054" s="8">
        <f t="shared" si="100"/>
        <v>6.8181405160293196E-2</v>
      </c>
    </row>
    <row r="1055" spans="1:11" ht="16" customHeight="1" x14ac:dyDescent="0.35">
      <c r="A1055" s="6">
        <v>40077</v>
      </c>
      <c r="B1055" s="17">
        <v>1064.6600000000001</v>
      </c>
      <c r="C1055" s="8">
        <f t="shared" si="97"/>
        <v>-3.4072825985208958E-3</v>
      </c>
      <c r="D1055" s="8">
        <f t="shared" si="101"/>
        <v>9.4747626956624576E-5</v>
      </c>
      <c r="E1055" s="8">
        <f t="shared" si="98"/>
        <v>9.1417621978455212</v>
      </c>
      <c r="F1055" s="1">
        <v>1052</v>
      </c>
      <c r="H1055" s="8">
        <f t="shared" si="96"/>
        <v>0.97338392711521882</v>
      </c>
      <c r="J1055" s="8">
        <f t="shared" si="99"/>
        <v>1.1609574706183308E-5</v>
      </c>
      <c r="K1055" s="8">
        <f t="shared" si="100"/>
        <v>0.12253156178252535</v>
      </c>
    </row>
    <row r="1056" spans="1:11" ht="16" customHeight="1" x14ac:dyDescent="0.35">
      <c r="A1056" s="6">
        <v>40078</v>
      </c>
      <c r="B1056" s="17">
        <v>1071.6600000000001</v>
      </c>
      <c r="C1056" s="8">
        <f t="shared" si="97"/>
        <v>6.5748689722540526E-3</v>
      </c>
      <c r="D1056" s="8">
        <f t="shared" si="101"/>
        <v>8.8529932004509707E-5</v>
      </c>
      <c r="E1056" s="8">
        <f t="shared" si="98"/>
        <v>8.843872828124125</v>
      </c>
      <c r="F1056" s="1">
        <v>1053</v>
      </c>
      <c r="H1056" s="8">
        <f t="shared" si="96"/>
        <v>0.94090345947131959</v>
      </c>
      <c r="J1056" s="8">
        <f t="shared" si="99"/>
        <v>4.322890200230906E-5</v>
      </c>
      <c r="K1056" s="8">
        <f t="shared" si="100"/>
        <v>0.48829702026775512</v>
      </c>
    </row>
    <row r="1057" spans="1:11" ht="16" customHeight="1" x14ac:dyDescent="0.35">
      <c r="A1057" s="6">
        <v>40079</v>
      </c>
      <c r="B1057" s="17">
        <v>1060.8699999999999</v>
      </c>
      <c r="C1057" s="8">
        <f t="shared" si="97"/>
        <v>-1.0068491872422401E-2</v>
      </c>
      <c r="D1057" s="8">
        <f t="shared" si="101"/>
        <v>8.5540625324355608E-5</v>
      </c>
      <c r="E1057" s="8">
        <f t="shared" si="98"/>
        <v>8.1814152459911611</v>
      </c>
      <c r="F1057" s="1">
        <v>1054</v>
      </c>
      <c r="H1057" s="8">
        <f t="shared" si="96"/>
        <v>0.92488175095173986</v>
      </c>
      <c r="J1057" s="8">
        <f t="shared" si="99"/>
        <v>1.0137452858503594E-4</v>
      </c>
      <c r="K1057" s="8">
        <f t="shared" si="100"/>
        <v>1.1851038988859486</v>
      </c>
    </row>
    <row r="1058" spans="1:11" ht="16" customHeight="1" x14ac:dyDescent="0.35">
      <c r="A1058" s="6">
        <v>40080</v>
      </c>
      <c r="B1058" s="17">
        <v>1050.78</v>
      </c>
      <c r="C1058" s="8">
        <f t="shared" si="97"/>
        <v>-9.5110616757943193E-3</v>
      </c>
      <c r="D1058" s="8">
        <f t="shared" si="101"/>
        <v>8.7728964919156347E-5</v>
      </c>
      <c r="E1058" s="8">
        <f t="shared" si="98"/>
        <v>8.3101247175041664</v>
      </c>
      <c r="F1058" s="1">
        <v>1055</v>
      </c>
      <c r="H1058" s="8">
        <f t="shared" si="96"/>
        <v>0.93663741607495232</v>
      </c>
      <c r="J1058" s="8">
        <f t="shared" si="99"/>
        <v>9.046029420076344E-5</v>
      </c>
      <c r="K1058" s="8">
        <f t="shared" si="100"/>
        <v>1.03113372287162</v>
      </c>
    </row>
    <row r="1059" spans="1:11" ht="16" customHeight="1" x14ac:dyDescent="0.35">
      <c r="A1059" s="6">
        <v>40081</v>
      </c>
      <c r="B1059" s="17">
        <v>1044.3800000000001</v>
      </c>
      <c r="C1059" s="8">
        <f t="shared" si="97"/>
        <v>-6.0907135651609885E-3</v>
      </c>
      <c r="D1059" s="8">
        <f t="shared" si="101"/>
        <v>8.8799154028615154E-5</v>
      </c>
      <c r="E1059" s="8">
        <f t="shared" si="98"/>
        <v>8.9113727911759284</v>
      </c>
      <c r="F1059" s="1">
        <v>1056</v>
      </c>
      <c r="H1059" s="8">
        <f t="shared" si="96"/>
        <v>0.94233303045481298</v>
      </c>
      <c r="J1059" s="8">
        <f t="shared" si="99"/>
        <v>3.7096791732836076E-5</v>
      </c>
      <c r="K1059" s="8">
        <f t="shared" si="100"/>
        <v>0.41776064354038545</v>
      </c>
    </row>
    <row r="1060" spans="1:11" ht="16" customHeight="1" x14ac:dyDescent="0.35">
      <c r="A1060" s="6">
        <v>40084</v>
      </c>
      <c r="B1060" s="17">
        <v>1062.98</v>
      </c>
      <c r="C1060" s="8">
        <f t="shared" si="97"/>
        <v>1.7809609529098516E-2</v>
      </c>
      <c r="D1060" s="8">
        <f t="shared" si="101"/>
        <v>8.5267944530669561E-5</v>
      </c>
      <c r="E1060" s="8">
        <f t="shared" si="98"/>
        <v>5.6498827511053822</v>
      </c>
      <c r="F1060" s="1">
        <v>1057</v>
      </c>
      <c r="H1060" s="8">
        <f t="shared" si="96"/>
        <v>0.92340643559956603</v>
      </c>
      <c r="J1060" s="8">
        <f t="shared" si="99"/>
        <v>3.1718219157895664E-4</v>
      </c>
      <c r="K1060" s="8">
        <f t="shared" si="100"/>
        <v>3.7198292198174321</v>
      </c>
    </row>
    <row r="1061" spans="1:11" ht="16" customHeight="1" x14ac:dyDescent="0.35">
      <c r="A1061" s="6">
        <v>40085</v>
      </c>
      <c r="B1061" s="17">
        <v>1060.6099999999999</v>
      </c>
      <c r="C1061" s="8">
        <f t="shared" si="97"/>
        <v>-2.2295809892943596E-3</v>
      </c>
      <c r="D1061" s="8">
        <f t="shared" si="101"/>
        <v>1.0570027992584866E-4</v>
      </c>
      <c r="E1061" s="8">
        <f t="shared" si="98"/>
        <v>9.1078735160953865</v>
      </c>
      <c r="F1061" s="1">
        <v>1058</v>
      </c>
      <c r="H1061" s="8">
        <f t="shared" si="96"/>
        <v>1.0281064143650143</v>
      </c>
      <c r="J1061" s="8">
        <f t="shared" si="99"/>
        <v>4.9710313878228154E-6</v>
      </c>
      <c r="K1061" s="8">
        <f t="shared" si="100"/>
        <v>4.7029500691106174E-2</v>
      </c>
    </row>
    <row r="1062" spans="1:11" ht="16" customHeight="1" x14ac:dyDescent="0.35">
      <c r="A1062" s="6">
        <v>40086</v>
      </c>
      <c r="B1062" s="17">
        <v>1057.08</v>
      </c>
      <c r="C1062" s="8">
        <f t="shared" si="97"/>
        <v>-3.3282733521275238E-3</v>
      </c>
      <c r="D1062" s="8">
        <f t="shared" si="101"/>
        <v>9.793754243640262E-5</v>
      </c>
      <c r="E1062" s="8">
        <f t="shared" si="98"/>
        <v>9.1180737894188919</v>
      </c>
      <c r="F1062" s="1">
        <v>1059</v>
      </c>
      <c r="H1062" s="8">
        <f t="shared" si="96"/>
        <v>0.98963398504903122</v>
      </c>
      <c r="J1062" s="8">
        <f t="shared" si="99"/>
        <v>1.1077403506482183E-5</v>
      </c>
      <c r="K1062" s="8">
        <f t="shared" si="100"/>
        <v>0.11310681512838124</v>
      </c>
    </row>
    <row r="1063" spans="1:11" ht="16" customHeight="1" x14ac:dyDescent="0.35">
      <c r="A1063" s="6">
        <v>40087</v>
      </c>
      <c r="B1063" s="17">
        <v>1029.8499999999999</v>
      </c>
      <c r="C1063" s="8">
        <f t="shared" si="97"/>
        <v>-2.5759639762364266E-2</v>
      </c>
      <c r="D1063" s="8">
        <f t="shared" si="101"/>
        <v>9.138816248815951E-5</v>
      </c>
      <c r="E1063" s="8">
        <f t="shared" si="98"/>
        <v>2.0395084795725431</v>
      </c>
      <c r="F1063" s="1">
        <v>1060</v>
      </c>
      <c r="H1063" s="8">
        <f t="shared" si="96"/>
        <v>0.9559715607075322</v>
      </c>
      <c r="J1063" s="8">
        <f t="shared" si="99"/>
        <v>6.6355904068677815E-4</v>
      </c>
      <c r="K1063" s="8">
        <f t="shared" si="100"/>
        <v>7.2608861215778422</v>
      </c>
    </row>
    <row r="1064" spans="1:11" ht="16" customHeight="1" x14ac:dyDescent="0.35">
      <c r="A1064" s="6">
        <v>40088</v>
      </c>
      <c r="B1064" s="17">
        <v>1025.21</v>
      </c>
      <c r="C1064" s="8">
        <f t="shared" si="97"/>
        <v>-4.505510511239378E-3</v>
      </c>
      <c r="D1064" s="8">
        <f t="shared" si="101"/>
        <v>1.405130615956827E-4</v>
      </c>
      <c r="E1064" s="8">
        <f t="shared" si="98"/>
        <v>8.7257422223979013</v>
      </c>
      <c r="F1064" s="1">
        <v>1061</v>
      </c>
      <c r="H1064" s="8">
        <f t="shared" ref="H1064:H1127" si="102">SQRT(D1064)*100</f>
        <v>1.1853820548484895</v>
      </c>
      <c r="J1064" s="8">
        <f t="shared" si="99"/>
        <v>2.0299624966888519E-5</v>
      </c>
      <c r="K1064" s="8">
        <f t="shared" si="100"/>
        <v>0.14446788601973093</v>
      </c>
    </row>
    <row r="1065" spans="1:11" ht="16" customHeight="1" x14ac:dyDescent="0.35">
      <c r="A1065" s="6">
        <v>40091</v>
      </c>
      <c r="B1065" s="17">
        <v>1040.46</v>
      </c>
      <c r="C1065" s="8">
        <f t="shared" si="97"/>
        <v>1.4875001219262395E-2</v>
      </c>
      <c r="D1065" s="8">
        <f t="shared" si="101"/>
        <v>1.3091494891785953E-4</v>
      </c>
      <c r="E1065" s="8">
        <f t="shared" si="98"/>
        <v>7.2508145210206507</v>
      </c>
      <c r="F1065" s="1">
        <v>1062</v>
      </c>
      <c r="H1065" s="8">
        <f t="shared" si="102"/>
        <v>1.1441807065226173</v>
      </c>
      <c r="J1065" s="8">
        <f t="shared" si="99"/>
        <v>2.2126566127305775E-4</v>
      </c>
      <c r="K1065" s="8">
        <f t="shared" si="100"/>
        <v>1.690148169495046</v>
      </c>
    </row>
    <row r="1066" spans="1:11" ht="16" customHeight="1" x14ac:dyDescent="0.35">
      <c r="A1066" s="6">
        <v>40092</v>
      </c>
      <c r="B1066" s="17">
        <v>1054.72</v>
      </c>
      <c r="C1066" s="8">
        <f t="shared" si="97"/>
        <v>1.3705476423889425E-2</v>
      </c>
      <c r="D1066" s="8">
        <f t="shared" si="101"/>
        <v>1.3914614043657544E-4</v>
      </c>
      <c r="E1066" s="8">
        <f t="shared" si="98"/>
        <v>7.5300375913750841</v>
      </c>
      <c r="F1066" s="1">
        <v>1063</v>
      </c>
      <c r="H1066" s="8">
        <f t="shared" si="102"/>
        <v>1.1796022229403242</v>
      </c>
      <c r="J1066" s="8">
        <f t="shared" si="99"/>
        <v>1.8784008400578886E-4</v>
      </c>
      <c r="K1066" s="8">
        <f t="shared" si="100"/>
        <v>1.3499482157135989</v>
      </c>
    </row>
    <row r="1067" spans="1:11" ht="16" customHeight="1" x14ac:dyDescent="0.35">
      <c r="A1067" s="6">
        <v>40093</v>
      </c>
      <c r="B1067" s="17">
        <v>1057.58</v>
      </c>
      <c r="C1067" s="8">
        <f t="shared" si="97"/>
        <v>2.7116201456309731E-3</v>
      </c>
      <c r="D1067" s="8">
        <f t="shared" si="101"/>
        <v>1.4381544892916312E-4</v>
      </c>
      <c r="E1067" s="8">
        <f t="shared" si="98"/>
        <v>8.7958524669695493</v>
      </c>
      <c r="F1067" s="1">
        <v>1064</v>
      </c>
      <c r="H1067" s="8">
        <f t="shared" si="102"/>
        <v>1.1992307906702659</v>
      </c>
      <c r="J1067" s="8">
        <f t="shared" si="99"/>
        <v>7.3528838141917398E-6</v>
      </c>
      <c r="K1067" s="8">
        <f t="shared" si="100"/>
        <v>5.112721803492358E-2</v>
      </c>
    </row>
    <row r="1068" spans="1:11" ht="16" customHeight="1" x14ac:dyDescent="0.35">
      <c r="A1068" s="6">
        <v>40094</v>
      </c>
      <c r="B1068" s="17">
        <v>1065.48</v>
      </c>
      <c r="C1068" s="8">
        <f t="shared" si="97"/>
        <v>7.4698840749636824E-3</v>
      </c>
      <c r="D1068" s="8">
        <f t="shared" si="101"/>
        <v>1.3282744508673547E-4</v>
      </c>
      <c r="E1068" s="8">
        <f t="shared" si="98"/>
        <v>8.5063720362622561</v>
      </c>
      <c r="F1068" s="1">
        <v>1065</v>
      </c>
      <c r="H1068" s="8">
        <f t="shared" si="102"/>
        <v>1.1525078962277675</v>
      </c>
      <c r="J1068" s="8">
        <f t="shared" si="99"/>
        <v>5.5799168093396026E-5</v>
      </c>
      <c r="K1068" s="8">
        <f t="shared" si="100"/>
        <v>0.42008764120215913</v>
      </c>
    </row>
    <row r="1069" spans="1:11" ht="16" customHeight="1" x14ac:dyDescent="0.35">
      <c r="A1069" s="6">
        <v>40095</v>
      </c>
      <c r="B1069" s="17">
        <v>1071.49</v>
      </c>
      <c r="C1069" s="8">
        <f t="shared" si="97"/>
        <v>5.6406502233734947E-3</v>
      </c>
      <c r="D1069" s="8">
        <f t="shared" si="101"/>
        <v>1.2691726492015213E-4</v>
      </c>
      <c r="E1069" s="8">
        <f t="shared" si="98"/>
        <v>8.721284780255905</v>
      </c>
      <c r="F1069" s="1">
        <v>1066</v>
      </c>
      <c r="H1069" s="8">
        <f t="shared" si="102"/>
        <v>1.1265756295968421</v>
      </c>
      <c r="J1069" s="8">
        <f t="shared" si="99"/>
        <v>3.1816934942443453E-5</v>
      </c>
      <c r="K1069" s="8">
        <f t="shared" si="100"/>
        <v>0.25069036086194063</v>
      </c>
    </row>
    <row r="1070" spans="1:11" ht="16" customHeight="1" x14ac:dyDescent="0.35">
      <c r="A1070" s="6">
        <v>40098</v>
      </c>
      <c r="B1070" s="17">
        <v>1076.19</v>
      </c>
      <c r="C1070" s="8">
        <f t="shared" si="97"/>
        <v>4.3864151788631208E-3</v>
      </c>
      <c r="D1070" s="8">
        <f t="shared" si="101"/>
        <v>1.1951368760299972E-4</v>
      </c>
      <c r="E1070" s="8">
        <f t="shared" si="98"/>
        <v>8.8710885685300909</v>
      </c>
      <c r="F1070" s="1">
        <v>1067</v>
      </c>
      <c r="H1070" s="8">
        <f t="shared" si="102"/>
        <v>1.0932231593000568</v>
      </c>
      <c r="J1070" s="8">
        <f t="shared" si="99"/>
        <v>1.9240638121360784E-5</v>
      </c>
      <c r="K1070" s="8">
        <f t="shared" si="100"/>
        <v>0.16099108401101545</v>
      </c>
    </row>
    <row r="1071" spans="1:11" ht="16" customHeight="1" x14ac:dyDescent="0.35">
      <c r="A1071" s="6">
        <v>40099</v>
      </c>
      <c r="B1071" s="17">
        <v>1073.19</v>
      </c>
      <c r="C1071" s="8">
        <f t="shared" si="97"/>
        <v>-2.7876118529255984E-3</v>
      </c>
      <c r="D1071" s="8">
        <f t="shared" si="101"/>
        <v>1.117139037046276E-4</v>
      </c>
      <c r="E1071" s="8">
        <f t="shared" si="98"/>
        <v>9.0300097377875481</v>
      </c>
      <c r="F1071" s="1">
        <v>1068</v>
      </c>
      <c r="H1071" s="8">
        <f t="shared" si="102"/>
        <v>1.0569479821856305</v>
      </c>
      <c r="J1071" s="8">
        <f t="shared" si="99"/>
        <v>7.7707798425712887E-6</v>
      </c>
      <c r="K1071" s="8">
        <f t="shared" si="100"/>
        <v>6.9559648216369632E-2</v>
      </c>
    </row>
    <row r="1072" spans="1:11" ht="16" customHeight="1" x14ac:dyDescent="0.35">
      <c r="A1072" s="6">
        <v>40100</v>
      </c>
      <c r="B1072" s="17">
        <v>1092.02</v>
      </c>
      <c r="C1072" s="8">
        <f t="shared" si="97"/>
        <v>1.7545821336389572E-2</v>
      </c>
      <c r="D1072" s="8">
        <f t="shared" si="101"/>
        <v>1.0364694078473157E-4</v>
      </c>
      <c r="E1072" s="8">
        <f t="shared" si="98"/>
        <v>6.2042845087730729</v>
      </c>
      <c r="F1072" s="1">
        <v>1069</v>
      </c>
      <c r="H1072" s="8">
        <f t="shared" si="102"/>
        <v>1.0180714158875672</v>
      </c>
      <c r="J1072" s="8">
        <f t="shared" si="99"/>
        <v>3.0785584636850355E-4</v>
      </c>
      <c r="K1072" s="8">
        <f t="shared" si="100"/>
        <v>2.9702357256052689</v>
      </c>
    </row>
    <row r="1073" spans="1:11" ht="16" customHeight="1" x14ac:dyDescent="0.35">
      <c r="A1073" s="6">
        <v>40101</v>
      </c>
      <c r="B1073" s="17">
        <v>1096.56</v>
      </c>
      <c r="C1073" s="8">
        <f t="shared" si="97"/>
        <v>4.1574330140473287E-3</v>
      </c>
      <c r="D1073" s="8">
        <f t="shared" si="101"/>
        <v>1.2163972771683522E-4</v>
      </c>
      <c r="E1073" s="8">
        <f t="shared" si="98"/>
        <v>8.8723531490143142</v>
      </c>
      <c r="F1073" s="1">
        <v>1070</v>
      </c>
      <c r="H1073" s="8">
        <f t="shared" si="102"/>
        <v>1.1029040199257378</v>
      </c>
      <c r="J1073" s="8">
        <f t="shared" si="99"/>
        <v>1.7284249266290655E-5</v>
      </c>
      <c r="K1073" s="8">
        <f t="shared" si="100"/>
        <v>0.14209378457773772</v>
      </c>
    </row>
    <row r="1074" spans="1:11" ht="16" customHeight="1" x14ac:dyDescent="0.35">
      <c r="A1074" s="6">
        <v>40102</v>
      </c>
      <c r="B1074" s="17">
        <v>1087.68</v>
      </c>
      <c r="C1074" s="8">
        <f t="shared" si="97"/>
        <v>-8.0980520901727977E-3</v>
      </c>
      <c r="D1074" s="8">
        <f t="shared" si="101"/>
        <v>1.1348365657037244E-4</v>
      </c>
      <c r="E1074" s="8">
        <f t="shared" si="98"/>
        <v>8.5059848366765465</v>
      </c>
      <c r="F1074" s="1">
        <v>1071</v>
      </c>
      <c r="H1074" s="8">
        <f t="shared" si="102"/>
        <v>1.0652870813558777</v>
      </c>
      <c r="J1074" s="8">
        <f t="shared" si="99"/>
        <v>6.5578447655152016E-5</v>
      </c>
      <c r="K1074" s="8">
        <f t="shared" si="100"/>
        <v>0.57786688970923417</v>
      </c>
    </row>
    <row r="1075" spans="1:11" ht="16" customHeight="1" x14ac:dyDescent="0.35">
      <c r="A1075" s="6">
        <v>40105</v>
      </c>
      <c r="B1075" s="17">
        <v>1097.9100000000001</v>
      </c>
      <c r="C1075" s="8">
        <f t="shared" si="97"/>
        <v>9.4053398058252594E-3</v>
      </c>
      <c r="D1075" s="8">
        <f t="shared" si="101"/>
        <v>1.1013799343807825E-4</v>
      </c>
      <c r="E1075" s="8">
        <f t="shared" si="98"/>
        <v>8.3105984601722724</v>
      </c>
      <c r="F1075" s="1">
        <v>1072</v>
      </c>
      <c r="H1075" s="8">
        <f t="shared" si="102"/>
        <v>1.049466499884957</v>
      </c>
      <c r="J1075" s="8">
        <f t="shared" si="99"/>
        <v>8.8460416863041133E-5</v>
      </c>
      <c r="K1075" s="8">
        <f t="shared" si="100"/>
        <v>0.80317803240872843</v>
      </c>
    </row>
    <row r="1076" spans="1:11" ht="16" customHeight="1" x14ac:dyDescent="0.35">
      <c r="A1076" s="6">
        <v>40106</v>
      </c>
      <c r="B1076" s="17">
        <v>1091.06</v>
      </c>
      <c r="C1076" s="8">
        <f t="shared" si="97"/>
        <v>-6.2391270687033873E-3</v>
      </c>
      <c r="D1076" s="8">
        <f t="shared" si="101"/>
        <v>1.0902488974184134E-4</v>
      </c>
      <c r="E1076" s="8">
        <f t="shared" si="98"/>
        <v>8.7668901368219956</v>
      </c>
      <c r="F1076" s="1">
        <v>1073</v>
      </c>
      <c r="H1076" s="8">
        <f t="shared" si="102"/>
        <v>1.0441498443319395</v>
      </c>
      <c r="J1076" s="8">
        <f t="shared" si="99"/>
        <v>3.8926706579427325E-5</v>
      </c>
      <c r="K1076" s="8">
        <f t="shared" si="100"/>
        <v>0.35704421872474607</v>
      </c>
    </row>
    <row r="1077" spans="1:11" ht="16" customHeight="1" x14ac:dyDescent="0.35">
      <c r="A1077" s="6">
        <v>40107</v>
      </c>
      <c r="B1077" s="17">
        <v>1081.4000000000001</v>
      </c>
      <c r="C1077" s="8">
        <f t="shared" si="97"/>
        <v>-8.8537752277600273E-3</v>
      </c>
      <c r="D1077" s="8">
        <f t="shared" si="101"/>
        <v>1.0382998279511921E-4</v>
      </c>
      <c r="E1077" s="8">
        <f t="shared" si="98"/>
        <v>8.4177779407626687</v>
      </c>
      <c r="F1077" s="1">
        <v>1074</v>
      </c>
      <c r="H1077" s="8">
        <f t="shared" si="102"/>
        <v>1.0189699838322972</v>
      </c>
      <c r="J1077" s="8">
        <f t="shared" si="99"/>
        <v>7.8389335783697123E-5</v>
      </c>
      <c r="K1077" s="8">
        <f t="shared" si="100"/>
        <v>0.75497783658866224</v>
      </c>
    </row>
    <row r="1078" spans="1:11" ht="16" customHeight="1" x14ac:dyDescent="0.35">
      <c r="A1078" s="6">
        <v>40108</v>
      </c>
      <c r="B1078" s="17">
        <v>1092.9100000000001</v>
      </c>
      <c r="C1078" s="8">
        <f t="shared" si="97"/>
        <v>1.0643610135010162E-2</v>
      </c>
      <c r="D1078" s="8">
        <f t="shared" si="101"/>
        <v>1.0243368875670635E-4</v>
      </c>
      <c r="E1078" s="8">
        <f t="shared" si="98"/>
        <v>8.0803458973587521</v>
      </c>
      <c r="F1078" s="1">
        <v>1075</v>
      </c>
      <c r="H1078" s="8">
        <f t="shared" si="102"/>
        <v>1.0120952956945621</v>
      </c>
      <c r="J1078" s="8">
        <f t="shared" si="99"/>
        <v>1.1328643670609105E-4</v>
      </c>
      <c r="K1078" s="8">
        <f t="shared" si="100"/>
        <v>1.1059490103413285</v>
      </c>
    </row>
    <row r="1079" spans="1:11" ht="16" customHeight="1" x14ac:dyDescent="0.35">
      <c r="A1079" s="6">
        <v>40109</v>
      </c>
      <c r="B1079" s="17">
        <v>1079.5999999999999</v>
      </c>
      <c r="C1079" s="8">
        <f t="shared" si="97"/>
        <v>-1.2178495942026491E-2</v>
      </c>
      <c r="D1079" s="8">
        <f t="shared" si="101"/>
        <v>1.0410908923026763E-4</v>
      </c>
      <c r="E1079" s="8">
        <f t="shared" si="98"/>
        <v>7.745452496317089</v>
      </c>
      <c r="F1079" s="1">
        <v>1076</v>
      </c>
      <c r="H1079" s="8">
        <f t="shared" si="102"/>
        <v>1.0203386164909551</v>
      </c>
      <c r="J1079" s="8">
        <f t="shared" si="99"/>
        <v>1.4831576340995571E-4</v>
      </c>
      <c r="K1079" s="8">
        <f t="shared" si="100"/>
        <v>1.4246187773472125</v>
      </c>
    </row>
    <row r="1080" spans="1:11" ht="16" customHeight="1" x14ac:dyDescent="0.35">
      <c r="A1080" s="6">
        <v>40112</v>
      </c>
      <c r="B1080" s="17">
        <v>1066.95</v>
      </c>
      <c r="C1080" s="8">
        <f t="shared" si="97"/>
        <v>-1.1717302704705321E-2</v>
      </c>
      <c r="D1080" s="8">
        <f t="shared" si="101"/>
        <v>1.0859121813614769E-4</v>
      </c>
      <c r="E1080" s="8">
        <f t="shared" si="98"/>
        <v>7.8635895774207256</v>
      </c>
      <c r="F1080" s="1">
        <v>1077</v>
      </c>
      <c r="H1080" s="8">
        <f t="shared" si="102"/>
        <v>1.0420711018742803</v>
      </c>
      <c r="J1080" s="8">
        <f t="shared" si="99"/>
        <v>1.3729518267369462E-4</v>
      </c>
      <c r="K1080" s="8">
        <f t="shared" si="100"/>
        <v>1.2643304406214411</v>
      </c>
    </row>
    <row r="1081" spans="1:11" ht="16" customHeight="1" x14ac:dyDescent="0.35">
      <c r="A1081" s="6">
        <v>40113</v>
      </c>
      <c r="B1081" s="17">
        <v>1063.4100000000001</v>
      </c>
      <c r="C1081" s="8">
        <f t="shared" si="97"/>
        <v>-3.3178686911288845E-3</v>
      </c>
      <c r="D1081" s="8">
        <f t="shared" si="101"/>
        <v>1.1174001870088584E-4</v>
      </c>
      <c r="E1081" s="8">
        <f t="shared" si="98"/>
        <v>9.0008189935456855</v>
      </c>
      <c r="F1081" s="1">
        <v>1078</v>
      </c>
      <c r="H1081" s="8">
        <f t="shared" si="102"/>
        <v>1.0570715146142471</v>
      </c>
      <c r="J1081" s="8">
        <f t="shared" si="99"/>
        <v>1.1008252651573296E-5</v>
      </c>
      <c r="K1081" s="8">
        <f t="shared" si="100"/>
        <v>9.8516653026889348E-2</v>
      </c>
    </row>
    <row r="1082" spans="1:11" ht="16" customHeight="1" x14ac:dyDescent="0.35">
      <c r="A1082" s="6">
        <v>40114</v>
      </c>
      <c r="B1082" s="17">
        <v>1042.6300000000001</v>
      </c>
      <c r="C1082" s="8">
        <f t="shared" si="97"/>
        <v>-1.9540910843418784E-2</v>
      </c>
      <c r="D1082" s="8">
        <f t="shared" si="101"/>
        <v>1.0394403064107364E-4</v>
      </c>
      <c r="E1082" s="8">
        <f t="shared" si="98"/>
        <v>5.4980733093600875</v>
      </c>
      <c r="F1082" s="1">
        <v>1079</v>
      </c>
      <c r="H1082" s="8">
        <f t="shared" si="102"/>
        <v>1.0195294534297361</v>
      </c>
      <c r="J1082" s="8">
        <f t="shared" si="99"/>
        <v>3.8184719659044183E-4</v>
      </c>
      <c r="K1082" s="8">
        <f t="shared" si="100"/>
        <v>3.6735846612393566</v>
      </c>
    </row>
    <row r="1083" spans="1:11" ht="16" customHeight="1" x14ac:dyDescent="0.35">
      <c r="A1083" s="6">
        <v>40115</v>
      </c>
      <c r="B1083" s="17">
        <v>1066.1099999999999</v>
      </c>
      <c r="C1083" s="8">
        <f t="shared" si="97"/>
        <v>2.2519973528480657E-2</v>
      </c>
      <c r="D1083" s="8">
        <f t="shared" si="101"/>
        <v>1.281568035098352E-4</v>
      </c>
      <c r="E1083" s="8">
        <f t="shared" si="98"/>
        <v>5.0050005774412627</v>
      </c>
      <c r="F1083" s="1">
        <v>1080</v>
      </c>
      <c r="H1083" s="8">
        <f t="shared" si="102"/>
        <v>1.1320636179554362</v>
      </c>
      <c r="J1083" s="8">
        <f t="shared" si="99"/>
        <v>5.0714920772346953E-4</v>
      </c>
      <c r="K1083" s="8">
        <f t="shared" si="100"/>
        <v>3.9572554389166639</v>
      </c>
    </row>
    <row r="1084" spans="1:11" ht="16" customHeight="1" x14ac:dyDescent="0.35">
      <c r="A1084" s="6">
        <v>40116</v>
      </c>
      <c r="B1084" s="17">
        <v>1036.19</v>
      </c>
      <c r="C1084" s="8">
        <f t="shared" si="97"/>
        <v>-2.8064646237254926E-2</v>
      </c>
      <c r="D1084" s="8">
        <f t="shared" si="101"/>
        <v>1.6077155193504022E-4</v>
      </c>
      <c r="E1084" s="8">
        <f t="shared" si="98"/>
        <v>3.8364979219076272</v>
      </c>
      <c r="F1084" s="1">
        <v>1081</v>
      </c>
      <c r="H1084" s="8">
        <f t="shared" si="102"/>
        <v>1.2679572229970544</v>
      </c>
      <c r="J1084" s="8">
        <f t="shared" si="99"/>
        <v>7.8762436842226709E-4</v>
      </c>
      <c r="K1084" s="8">
        <f t="shared" si="100"/>
        <v>4.899028210790096</v>
      </c>
    </row>
    <row r="1085" spans="1:11" ht="16" customHeight="1" x14ac:dyDescent="0.35">
      <c r="A1085" s="6">
        <v>40119</v>
      </c>
      <c r="B1085" s="17">
        <v>1042.8800000000001</v>
      </c>
      <c r="C1085" s="8">
        <f t="shared" si="97"/>
        <v>6.4563448788350153E-3</v>
      </c>
      <c r="D1085" s="8">
        <f t="shared" si="101"/>
        <v>2.1413341902263463E-4</v>
      </c>
      <c r="E1085" s="8">
        <f t="shared" si="98"/>
        <v>8.2542457833009255</v>
      </c>
      <c r="F1085" s="1">
        <v>1082</v>
      </c>
      <c r="H1085" s="8">
        <f t="shared" si="102"/>
        <v>1.4633298296099708</v>
      </c>
      <c r="J1085" s="8">
        <f t="shared" si="99"/>
        <v>4.1684389194459127E-5</v>
      </c>
      <c r="K1085" s="8">
        <f t="shared" si="100"/>
        <v>0.19466550053101681</v>
      </c>
    </row>
    <row r="1086" spans="1:11" ht="16" customHeight="1" x14ac:dyDescent="0.35">
      <c r="A1086" s="6">
        <v>40120</v>
      </c>
      <c r="B1086" s="17">
        <v>1045.4100000000001</v>
      </c>
      <c r="C1086" s="8">
        <f t="shared" si="97"/>
        <v>2.4259742252224345E-3</v>
      </c>
      <c r="D1086" s="8">
        <f t="shared" si="101"/>
        <v>1.9972262405095682E-4</v>
      </c>
      <c r="E1086" s="8">
        <f t="shared" si="98"/>
        <v>8.4891134110129247</v>
      </c>
      <c r="F1086" s="1">
        <v>1083</v>
      </c>
      <c r="H1086" s="8">
        <f t="shared" si="102"/>
        <v>1.413232550046017</v>
      </c>
      <c r="J1086" s="8">
        <f t="shared" si="99"/>
        <v>5.8853509414435914E-6</v>
      </c>
      <c r="K1086" s="8">
        <f t="shared" si="100"/>
        <v>2.9467622756358412E-2</v>
      </c>
    </row>
    <row r="1087" spans="1:11" ht="16" customHeight="1" x14ac:dyDescent="0.35">
      <c r="A1087" s="6">
        <v>40121</v>
      </c>
      <c r="B1087" s="17">
        <v>1046.5</v>
      </c>
      <c r="C1087" s="8">
        <f t="shared" si="97"/>
        <v>1.0426531217416306E-3</v>
      </c>
      <c r="D1087" s="8">
        <f t="shared" si="101"/>
        <v>1.8358496306341031E-4</v>
      </c>
      <c r="E1087" s="8">
        <f t="shared" si="98"/>
        <v>8.5969113356420799</v>
      </c>
      <c r="F1087" s="1">
        <v>1084</v>
      </c>
      <c r="H1087" s="8">
        <f t="shared" si="102"/>
        <v>1.3549352865115378</v>
      </c>
      <c r="J1087" s="8">
        <f t="shared" si="99"/>
        <v>1.0871255322775676E-6</v>
      </c>
      <c r="K1087" s="8">
        <f t="shared" si="100"/>
        <v>5.9216480159220561E-3</v>
      </c>
    </row>
    <row r="1088" spans="1:11" ht="16" customHeight="1" x14ac:dyDescent="0.35">
      <c r="A1088" s="6">
        <v>40122</v>
      </c>
      <c r="B1088" s="17">
        <v>1066.6300000000001</v>
      </c>
      <c r="C1088" s="8">
        <f t="shared" si="97"/>
        <v>1.9235547061634124E-2</v>
      </c>
      <c r="D1088" s="8">
        <f t="shared" si="101"/>
        <v>1.6849290455556932E-4</v>
      </c>
      <c r="E1088" s="8">
        <f t="shared" si="98"/>
        <v>6.4926415346536333</v>
      </c>
      <c r="F1088" s="1">
        <v>1085</v>
      </c>
      <c r="H1088" s="8">
        <f t="shared" si="102"/>
        <v>1.298048167656229</v>
      </c>
      <c r="J1088" s="8">
        <f t="shared" si="99"/>
        <v>3.7000627076034116E-4</v>
      </c>
      <c r="K1088" s="8">
        <f t="shared" si="100"/>
        <v>2.1959753838673501</v>
      </c>
    </row>
    <row r="1089" spans="1:11" ht="16" customHeight="1" x14ac:dyDescent="0.35">
      <c r="A1089" s="6">
        <v>40123</v>
      </c>
      <c r="B1089" s="17">
        <v>1069.3</v>
      </c>
      <c r="C1089" s="8">
        <f t="shared" si="97"/>
        <v>2.5032110478796256E-3</v>
      </c>
      <c r="D1089" s="8">
        <f t="shared" si="101"/>
        <v>1.8590340705845087E-4</v>
      </c>
      <c r="E1089" s="8">
        <f t="shared" si="98"/>
        <v>8.5565773074593228</v>
      </c>
      <c r="F1089" s="1">
        <v>1086</v>
      </c>
      <c r="H1089" s="8">
        <f t="shared" si="102"/>
        <v>1.3634639968053828</v>
      </c>
      <c r="J1089" s="8">
        <f t="shared" si="99"/>
        <v>6.2660655502266133E-6</v>
      </c>
      <c r="K1089" s="8">
        <f t="shared" si="100"/>
        <v>3.3706028573518648E-2</v>
      </c>
    </row>
    <row r="1090" spans="1:11" ht="16" customHeight="1" x14ac:dyDescent="0.35">
      <c r="A1090" s="6">
        <v>40126</v>
      </c>
      <c r="B1090" s="17">
        <v>1093.08</v>
      </c>
      <c r="C1090" s="8">
        <f t="shared" si="97"/>
        <v>2.2238847844384152E-2</v>
      </c>
      <c r="D1090" s="8">
        <f t="shared" si="101"/>
        <v>1.7104016274221469E-4</v>
      </c>
      <c r="E1090" s="8">
        <f t="shared" si="98"/>
        <v>5.7820903931059746</v>
      </c>
      <c r="F1090" s="1">
        <v>1087</v>
      </c>
      <c r="H1090" s="8">
        <f t="shared" si="102"/>
        <v>1.3078232401292411</v>
      </c>
      <c r="J1090" s="8">
        <f t="shared" si="99"/>
        <v>4.9456635344566964E-4</v>
      </c>
      <c r="K1090" s="8">
        <f t="shared" si="100"/>
        <v>2.89152176609573</v>
      </c>
    </row>
    <row r="1091" spans="1:11" ht="16" customHeight="1" x14ac:dyDescent="0.35">
      <c r="A1091" s="6">
        <v>40127</v>
      </c>
      <c r="B1091" s="17">
        <v>1093.01</v>
      </c>
      <c r="C1091" s="8">
        <f t="shared" si="97"/>
        <v>-6.403922860169095E-5</v>
      </c>
      <c r="D1091" s="8">
        <f t="shared" si="101"/>
        <v>1.9873761966758725E-4</v>
      </c>
      <c r="E1091" s="8">
        <f t="shared" si="98"/>
        <v>8.5235044619883134</v>
      </c>
      <c r="F1091" s="1">
        <v>1088</v>
      </c>
      <c r="H1091" s="8">
        <f t="shared" si="102"/>
        <v>1.4097433087891824</v>
      </c>
      <c r="J1091" s="8">
        <f t="shared" si="99"/>
        <v>4.101022799899632E-9</v>
      </c>
      <c r="K1091" s="8">
        <f t="shared" si="100"/>
        <v>2.0635362377586537E-5</v>
      </c>
    </row>
    <row r="1092" spans="1:11" ht="16" customHeight="1" x14ac:dyDescent="0.35">
      <c r="A1092" s="6">
        <v>40128</v>
      </c>
      <c r="B1092" s="17">
        <v>1098.51</v>
      </c>
      <c r="C1092" s="8">
        <f t="shared" ref="C1092:C1155" si="103">(B1092-B1091)/B1091</f>
        <v>5.0319759197079627E-3</v>
      </c>
      <c r="D1092" s="8">
        <f t="shared" si="101"/>
        <v>1.8219198301818229E-4</v>
      </c>
      <c r="E1092" s="8">
        <f t="shared" si="98"/>
        <v>8.4714710029572622</v>
      </c>
      <c r="F1092" s="1">
        <v>1089</v>
      </c>
      <c r="H1092" s="8">
        <f t="shared" si="102"/>
        <v>1.3497851051859415</v>
      </c>
      <c r="J1092" s="8">
        <f t="shared" si="99"/>
        <v>2.5320781656520798E-5</v>
      </c>
      <c r="K1092" s="8">
        <f t="shared" si="100"/>
        <v>0.13897857214712817</v>
      </c>
    </row>
    <row r="1093" spans="1:11" ht="16" customHeight="1" x14ac:dyDescent="0.35">
      <c r="A1093" s="6">
        <v>40129</v>
      </c>
      <c r="B1093" s="17">
        <v>1087.24</v>
      </c>
      <c r="C1093" s="8">
        <f t="shared" si="103"/>
        <v>-1.0259351303128767E-2</v>
      </c>
      <c r="D1093" s="8">
        <f t="shared" si="101"/>
        <v>1.6927106367426586E-4</v>
      </c>
      <c r="E1093" s="8">
        <f t="shared" ref="E1093:E1156" si="104">-LN(D1093)-C1093*C1093/D1093</f>
        <v>8.0622000926111621</v>
      </c>
      <c r="F1093" s="1">
        <v>1090</v>
      </c>
      <c r="H1093" s="8">
        <f t="shared" si="102"/>
        <v>1.3010421348836703</v>
      </c>
      <c r="J1093" s="8">
        <f t="shared" ref="J1093:J1156" si="105">C1093*C1093</f>
        <v>1.0525428916100992E-4</v>
      </c>
      <c r="K1093" s="8">
        <f t="shared" ref="K1093:K1156" si="106">J1093/D1093</f>
        <v>0.6218091082806354</v>
      </c>
    </row>
    <row r="1094" spans="1:11" ht="16" customHeight="1" x14ac:dyDescent="0.35">
      <c r="A1094" s="6">
        <v>40130</v>
      </c>
      <c r="B1094" s="17">
        <v>1093.48</v>
      </c>
      <c r="C1094" s="8">
        <f t="shared" si="103"/>
        <v>5.7393031897281276E-3</v>
      </c>
      <c r="D1094" s="8">
        <f t="shared" si="101"/>
        <v>1.6426002428664065E-4</v>
      </c>
      <c r="E1094" s="8">
        <f t="shared" si="104"/>
        <v>8.5135265938639488</v>
      </c>
      <c r="F1094" s="1">
        <v>1091</v>
      </c>
      <c r="H1094" s="8">
        <f t="shared" si="102"/>
        <v>1.2816396696678853</v>
      </c>
      <c r="J1094" s="8">
        <f t="shared" si="105"/>
        <v>3.2939601103623458E-5</v>
      </c>
      <c r="K1094" s="8">
        <f t="shared" si="106"/>
        <v>0.20053327793342138</v>
      </c>
    </row>
    <row r="1095" spans="1:11" ht="16" customHeight="1" x14ac:dyDescent="0.35">
      <c r="A1095" s="6">
        <v>40133</v>
      </c>
      <c r="B1095" s="17">
        <v>1109.3</v>
      </c>
      <c r="C1095" s="8">
        <f t="shared" si="103"/>
        <v>1.446757142334559E-2</v>
      </c>
      <c r="D1095" s="8">
        <f t="shared" ref="D1095:D1158" si="107">C$1283+C$1284*D1094+C$1285*C1094*C1094</f>
        <v>1.5359430984224329E-4</v>
      </c>
      <c r="E1095" s="8">
        <f t="shared" si="104"/>
        <v>7.4184459319897229</v>
      </c>
      <c r="F1095" s="1">
        <v>1092</v>
      </c>
      <c r="H1095" s="8">
        <f t="shared" si="102"/>
        <v>1.2393317144422766</v>
      </c>
      <c r="J1095" s="8">
        <f t="shared" si="105"/>
        <v>2.0931062288960593E-4</v>
      </c>
      <c r="K1095" s="8">
        <f t="shared" si="106"/>
        <v>1.362749851245068</v>
      </c>
    </row>
    <row r="1096" spans="1:11" ht="16" customHeight="1" x14ac:dyDescent="0.35">
      <c r="A1096" s="6">
        <v>40134</v>
      </c>
      <c r="B1096" s="17">
        <v>1110.32</v>
      </c>
      <c r="C1096" s="8">
        <f t="shared" si="103"/>
        <v>9.1949878301630027E-4</v>
      </c>
      <c r="D1096" s="8">
        <f t="shared" si="107"/>
        <v>1.5877744625273664E-4</v>
      </c>
      <c r="E1096" s="8">
        <f t="shared" si="104"/>
        <v>8.7426821202346261</v>
      </c>
      <c r="F1096" s="1">
        <v>1093</v>
      </c>
      <c r="H1096" s="8">
        <f t="shared" si="102"/>
        <v>1.2600692292597919</v>
      </c>
      <c r="J1096" s="8">
        <f t="shared" si="105"/>
        <v>8.454780119684573E-7</v>
      </c>
      <c r="K1096" s="8">
        <f t="shared" si="106"/>
        <v>5.3249251195453392E-3</v>
      </c>
    </row>
    <row r="1097" spans="1:11" ht="16" customHeight="1" x14ac:dyDescent="0.35">
      <c r="A1097" s="6">
        <v>40135</v>
      </c>
      <c r="B1097" s="17">
        <v>1109.8</v>
      </c>
      <c r="C1097" s="8">
        <f t="shared" si="103"/>
        <v>-4.6833345341881788E-4</v>
      </c>
      <c r="D1097" s="8">
        <f t="shared" si="107"/>
        <v>1.458950521240027E-4</v>
      </c>
      <c r="E1097" s="8">
        <f t="shared" si="104"/>
        <v>8.8311196322350582</v>
      </c>
      <c r="F1097" s="1">
        <v>1094</v>
      </c>
      <c r="H1097" s="8">
        <f t="shared" si="102"/>
        <v>1.2078702418886007</v>
      </c>
      <c r="J1097" s="8">
        <f t="shared" si="105"/>
        <v>2.1933622359119606E-7</v>
      </c>
      <c r="K1097" s="8">
        <f t="shared" si="106"/>
        <v>1.5033835650901473E-3</v>
      </c>
    </row>
    <row r="1098" spans="1:11" ht="16" customHeight="1" x14ac:dyDescent="0.35">
      <c r="A1098" s="6">
        <v>40136</v>
      </c>
      <c r="B1098" s="17">
        <v>1094.9000000000001</v>
      </c>
      <c r="C1098" s="8">
        <f t="shared" si="103"/>
        <v>-1.3425842494142966E-2</v>
      </c>
      <c r="D1098" s="8">
        <f t="shared" si="107"/>
        <v>1.3411785573062463E-4</v>
      </c>
      <c r="E1098" s="8">
        <f t="shared" si="104"/>
        <v>7.5728002093557327</v>
      </c>
      <c r="F1098" s="1">
        <v>1095</v>
      </c>
      <c r="H1098" s="8">
        <f t="shared" si="102"/>
        <v>1.158092637618531</v>
      </c>
      <c r="J1098" s="8">
        <f t="shared" si="105"/>
        <v>1.8025324667753502E-4</v>
      </c>
      <c r="K1098" s="8">
        <f t="shared" si="106"/>
        <v>1.3439914148312451</v>
      </c>
    </row>
    <row r="1099" spans="1:11" ht="16" customHeight="1" x14ac:dyDescent="0.35">
      <c r="A1099" s="6">
        <v>40137</v>
      </c>
      <c r="B1099" s="17">
        <v>1091.3800000000001</v>
      </c>
      <c r="C1099" s="8">
        <f t="shared" si="103"/>
        <v>-3.2149054708192361E-3</v>
      </c>
      <c r="D1099" s="8">
        <f t="shared" si="107"/>
        <v>1.3859866461755994E-4</v>
      </c>
      <c r="E1099" s="8">
        <f t="shared" si="104"/>
        <v>8.8093558349896277</v>
      </c>
      <c r="F1099" s="1">
        <v>1096</v>
      </c>
      <c r="H1099" s="8">
        <f t="shared" si="102"/>
        <v>1.1772793407580036</v>
      </c>
      <c r="J1099" s="8">
        <f t="shared" si="105"/>
        <v>1.0335617186303455E-5</v>
      </c>
      <c r="K1099" s="8">
        <f t="shared" si="106"/>
        <v>7.4572271059197281E-2</v>
      </c>
    </row>
    <row r="1100" spans="1:11" ht="16" customHeight="1" x14ac:dyDescent="0.35">
      <c r="A1100" s="6">
        <v>40140</v>
      </c>
      <c r="B1100" s="17">
        <v>1106.24</v>
      </c>
      <c r="C1100" s="8">
        <f t="shared" si="103"/>
        <v>1.3615789184335335E-2</v>
      </c>
      <c r="D1100" s="8">
        <f t="shared" si="107"/>
        <v>1.2833143844436466E-4</v>
      </c>
      <c r="E1100" s="8">
        <f t="shared" si="104"/>
        <v>7.5162777648339549</v>
      </c>
      <c r="F1100" s="1">
        <v>1097</v>
      </c>
      <c r="H1100" s="8">
        <f t="shared" si="102"/>
        <v>1.1328346677444361</v>
      </c>
      <c r="J1100" s="8">
        <f t="shared" si="105"/>
        <v>1.8538971511226308E-4</v>
      </c>
      <c r="K1100" s="8">
        <f t="shared" si="106"/>
        <v>1.4446165129882402</v>
      </c>
    </row>
    <row r="1101" spans="1:11" ht="16" customHeight="1" x14ac:dyDescent="0.35">
      <c r="A1101" s="6">
        <v>40141</v>
      </c>
      <c r="B1101" s="17">
        <v>1105.6500000000001</v>
      </c>
      <c r="C1101" s="8">
        <f t="shared" si="103"/>
        <v>-5.3333815446911898E-4</v>
      </c>
      <c r="D1101" s="8">
        <f t="shared" si="107"/>
        <v>1.3376606030825398E-4</v>
      </c>
      <c r="E1101" s="8">
        <f t="shared" si="104"/>
        <v>8.9172916317819233</v>
      </c>
      <c r="F1101" s="1">
        <v>1098</v>
      </c>
      <c r="H1101" s="8">
        <f t="shared" si="102"/>
        <v>1.1565727833052877</v>
      </c>
      <c r="J1101" s="8">
        <f t="shared" si="105"/>
        <v>2.8444958701252584E-7</v>
      </c>
      <c r="K1101" s="8">
        <f t="shared" si="106"/>
        <v>2.1264705438512042E-3</v>
      </c>
    </row>
    <row r="1102" spans="1:11" ht="16" customHeight="1" x14ac:dyDescent="0.35">
      <c r="A1102" s="6">
        <v>40142</v>
      </c>
      <c r="B1102" s="17">
        <v>1110.6300000000001</v>
      </c>
      <c r="C1102" s="8">
        <f t="shared" si="103"/>
        <v>4.5041378374711871E-3</v>
      </c>
      <c r="D1102" s="8">
        <f t="shared" si="107"/>
        <v>1.2308469370592439E-4</v>
      </c>
      <c r="E1102" s="8">
        <f t="shared" si="104"/>
        <v>8.837814310711293</v>
      </c>
      <c r="F1102" s="1">
        <v>1099</v>
      </c>
      <c r="H1102" s="8">
        <f t="shared" si="102"/>
        <v>1.1094354136493227</v>
      </c>
      <c r="J1102" s="8">
        <f t="shared" si="105"/>
        <v>2.0287257658939622E-5</v>
      </c>
      <c r="K1102" s="8">
        <f t="shared" si="106"/>
        <v>0.16482356211902524</v>
      </c>
    </row>
    <row r="1103" spans="1:11" ht="16" customHeight="1" x14ac:dyDescent="0.35">
      <c r="A1103" s="6">
        <v>40144</v>
      </c>
      <c r="B1103" s="17">
        <v>1091.49</v>
      </c>
      <c r="C1103" s="8">
        <f t="shared" si="103"/>
        <v>-1.7233462089084661E-2</v>
      </c>
      <c r="D1103" s="8">
        <f t="shared" si="107"/>
        <v>1.1505225559937764E-4</v>
      </c>
      <c r="E1103" s="8">
        <f t="shared" si="104"/>
        <v>6.4887560959284452</v>
      </c>
      <c r="F1103" s="1">
        <v>1100</v>
      </c>
      <c r="H1103" s="8">
        <f t="shared" si="102"/>
        <v>1.0726241447934017</v>
      </c>
      <c r="J1103" s="8">
        <f t="shared" si="105"/>
        <v>2.9699221557591827E-4</v>
      </c>
      <c r="K1103" s="8">
        <f t="shared" si="106"/>
        <v>2.5813680403630856</v>
      </c>
    </row>
    <row r="1104" spans="1:11" ht="16" customHeight="1" x14ac:dyDescent="0.35">
      <c r="A1104" s="6">
        <v>40147</v>
      </c>
      <c r="B1104" s="17">
        <v>1095.6300000000001</v>
      </c>
      <c r="C1104" s="8">
        <f t="shared" si="103"/>
        <v>3.7929802380233441E-3</v>
      </c>
      <c r="D1104" s="8">
        <f t="shared" si="107"/>
        <v>1.3110260660439082E-4</v>
      </c>
      <c r="E1104" s="8">
        <f t="shared" si="104"/>
        <v>8.8297941059764025</v>
      </c>
      <c r="F1104" s="1">
        <v>1101</v>
      </c>
      <c r="H1104" s="8">
        <f t="shared" si="102"/>
        <v>1.1450004655212627</v>
      </c>
      <c r="J1104" s="8">
        <f t="shared" si="105"/>
        <v>1.4386699086035625E-5</v>
      </c>
      <c r="K1104" s="8">
        <f t="shared" si="106"/>
        <v>0.10973617884996188</v>
      </c>
    </row>
    <row r="1105" spans="1:11" ht="16" customHeight="1" x14ac:dyDescent="0.35">
      <c r="A1105" s="6">
        <v>40148</v>
      </c>
      <c r="B1105" s="17">
        <v>1108.8599999999999</v>
      </c>
      <c r="C1105" s="8">
        <f t="shared" si="103"/>
        <v>1.2075244379945593E-2</v>
      </c>
      <c r="D1105" s="8">
        <f t="shared" si="107"/>
        <v>1.2185124776199812E-4</v>
      </c>
      <c r="E1105" s="8">
        <f t="shared" si="104"/>
        <v>7.8160740538492792</v>
      </c>
      <c r="F1105" s="1">
        <v>1102</v>
      </c>
      <c r="H1105" s="8">
        <f t="shared" si="102"/>
        <v>1.1038625265946758</v>
      </c>
      <c r="J1105" s="8">
        <f t="shared" si="105"/>
        <v>1.4581152683540763E-4</v>
      </c>
      <c r="K1105" s="8">
        <f t="shared" si="106"/>
        <v>1.1966354839485036</v>
      </c>
    </row>
    <row r="1106" spans="1:11" ht="16" customHeight="1" x14ac:dyDescent="0.35">
      <c r="A1106" s="6">
        <v>40149</v>
      </c>
      <c r="B1106" s="17">
        <v>1109.24</v>
      </c>
      <c r="C1106" s="8">
        <f t="shared" si="103"/>
        <v>3.4269429864916144E-4</v>
      </c>
      <c r="D1106" s="8">
        <f t="shared" si="107"/>
        <v>1.2452703060222503E-4</v>
      </c>
      <c r="E1106" s="8">
        <f t="shared" si="104"/>
        <v>8.9900446688987792</v>
      </c>
      <c r="F1106" s="1">
        <v>1103</v>
      </c>
      <c r="H1106" s="8">
        <f t="shared" si="102"/>
        <v>1.1159168006720976</v>
      </c>
      <c r="J1106" s="8">
        <f t="shared" si="105"/>
        <v>1.1743938232664065E-7</v>
      </c>
      <c r="K1106" s="8">
        <f t="shared" si="106"/>
        <v>9.4308345552521558E-4</v>
      </c>
    </row>
    <row r="1107" spans="1:11" ht="16" customHeight="1" x14ac:dyDescent="0.35">
      <c r="A1107" s="6">
        <v>40150</v>
      </c>
      <c r="B1107" s="17">
        <v>1099.92</v>
      </c>
      <c r="C1107" s="8">
        <f t="shared" si="103"/>
        <v>-8.4021492192852196E-3</v>
      </c>
      <c r="D1107" s="8">
        <f t="shared" si="107"/>
        <v>1.1466210443820043E-4</v>
      </c>
      <c r="E1107" s="8">
        <f t="shared" si="104"/>
        <v>8.4578327175053953</v>
      </c>
      <c r="F1107" s="1">
        <v>1104</v>
      </c>
      <c r="H1107" s="8">
        <f t="shared" si="102"/>
        <v>1.070803924340028</v>
      </c>
      <c r="J1107" s="8">
        <f t="shared" si="105"/>
        <v>7.0596111503135229E-5</v>
      </c>
      <c r="K1107" s="8">
        <f t="shared" si="106"/>
        <v>0.61568825942126759</v>
      </c>
    </row>
    <row r="1108" spans="1:11" ht="16" customHeight="1" x14ac:dyDescent="0.35">
      <c r="A1108" s="6">
        <v>40151</v>
      </c>
      <c r="B1108" s="17">
        <v>1105.98</v>
      </c>
      <c r="C1108" s="8">
        <f t="shared" si="103"/>
        <v>5.5094915993889968E-3</v>
      </c>
      <c r="D1108" s="8">
        <f t="shared" si="107"/>
        <v>1.1163411947616035E-4</v>
      </c>
      <c r="E1108" s="8">
        <f t="shared" si="104"/>
        <v>8.8283732490664892</v>
      </c>
      <c r="F1108" s="1">
        <v>1105</v>
      </c>
      <c r="H1108" s="8">
        <f t="shared" si="102"/>
        <v>1.0565704873606889</v>
      </c>
      <c r="J1108" s="8">
        <f t="shared" si="105"/>
        <v>3.0354497683737925E-5</v>
      </c>
      <c r="K1108" s="8">
        <f t="shared" si="106"/>
        <v>0.27191057560336807</v>
      </c>
    </row>
    <row r="1109" spans="1:11" ht="16" customHeight="1" x14ac:dyDescent="0.35">
      <c r="A1109" s="6">
        <v>40154</v>
      </c>
      <c r="B1109" s="17">
        <v>1103.25</v>
      </c>
      <c r="C1109" s="8">
        <f t="shared" si="103"/>
        <v>-2.4683990668909186E-3</v>
      </c>
      <c r="D1109" s="8">
        <f t="shared" si="107"/>
        <v>1.0548095088017931E-4</v>
      </c>
      <c r="E1109" s="8">
        <f t="shared" si="104"/>
        <v>9.099216254663224</v>
      </c>
      <c r="F1109" s="1">
        <v>1106</v>
      </c>
      <c r="H1109" s="8">
        <f t="shared" si="102"/>
        <v>1.02703919535809</v>
      </c>
      <c r="J1109" s="8">
        <f t="shared" si="105"/>
        <v>6.0929939534279578E-6</v>
      </c>
      <c r="K1109" s="8">
        <f t="shared" si="106"/>
        <v>5.7763927065364352E-2</v>
      </c>
    </row>
    <row r="1110" spans="1:11" ht="16" customHeight="1" x14ac:dyDescent="0.35">
      <c r="A1110" s="6">
        <v>40155</v>
      </c>
      <c r="B1110" s="17">
        <v>1091.94</v>
      </c>
      <c r="C1110" s="8">
        <f t="shared" si="103"/>
        <v>-1.0251529571719868E-2</v>
      </c>
      <c r="D1110" s="8">
        <f t="shared" si="107"/>
        <v>9.7832651199586436E-5</v>
      </c>
      <c r="E1110" s="8">
        <f t="shared" si="104"/>
        <v>8.1580314848506745</v>
      </c>
      <c r="F1110" s="1">
        <v>1107</v>
      </c>
      <c r="H1110" s="8">
        <f t="shared" si="102"/>
        <v>0.98910389342872584</v>
      </c>
      <c r="J1110" s="8">
        <f t="shared" si="105"/>
        <v>1.0509385855984695E-4</v>
      </c>
      <c r="K1110" s="8">
        <f t="shared" si="106"/>
        <v>1.0742206949441355</v>
      </c>
    </row>
    <row r="1111" spans="1:11" ht="16" customHeight="1" x14ac:dyDescent="0.35">
      <c r="A1111" s="6">
        <v>40156</v>
      </c>
      <c r="B1111" s="17">
        <v>1095.95</v>
      </c>
      <c r="C1111" s="8">
        <f t="shared" si="103"/>
        <v>3.6723629503452484E-3</v>
      </c>
      <c r="D1111" s="8">
        <f t="shared" si="107"/>
        <v>9.9230005346647628E-5</v>
      </c>
      <c r="E1111" s="8">
        <f t="shared" si="104"/>
        <v>9.082161127822479</v>
      </c>
      <c r="F1111" s="1">
        <v>1108</v>
      </c>
      <c r="H1111" s="8">
        <f t="shared" si="102"/>
        <v>0.99614258691538538</v>
      </c>
      <c r="J1111" s="8">
        <f t="shared" si="105"/>
        <v>1.3486249639068458E-5</v>
      </c>
      <c r="K1111" s="8">
        <f t="shared" si="106"/>
        <v>0.13590898833428386</v>
      </c>
    </row>
    <row r="1112" spans="1:11" ht="16" customHeight="1" x14ac:dyDescent="0.35">
      <c r="A1112" s="6">
        <v>40157</v>
      </c>
      <c r="B1112" s="17">
        <v>1102.3499999999999</v>
      </c>
      <c r="C1112" s="8">
        <f t="shared" si="103"/>
        <v>5.839682467265718E-3</v>
      </c>
      <c r="D1112" s="8">
        <f t="shared" si="107"/>
        <v>9.2767805731534445E-5</v>
      </c>
      <c r="E1112" s="8">
        <f t="shared" si="104"/>
        <v>8.9178060923947058</v>
      </c>
      <c r="F1112" s="1">
        <v>1109</v>
      </c>
      <c r="H1112" s="8">
        <f t="shared" si="102"/>
        <v>0.96316045252872828</v>
      </c>
      <c r="J1112" s="8">
        <f t="shared" si="105"/>
        <v>3.4101891318490624E-5</v>
      </c>
      <c r="K1112" s="8">
        <f t="shared" si="106"/>
        <v>0.36760480696481979</v>
      </c>
    </row>
    <row r="1113" spans="1:11" ht="16" customHeight="1" x14ac:dyDescent="0.35">
      <c r="A1113" s="6">
        <v>40158</v>
      </c>
      <c r="B1113" s="17">
        <v>1106.4100000000001</v>
      </c>
      <c r="C1113" s="8">
        <f t="shared" si="103"/>
        <v>3.6830407765230402E-3</v>
      </c>
      <c r="D1113" s="8">
        <f t="shared" si="107"/>
        <v>8.8626991928087453E-5</v>
      </c>
      <c r="E1113" s="8">
        <f t="shared" si="104"/>
        <v>9.1780192654333899</v>
      </c>
      <c r="F1113" s="1">
        <v>1110</v>
      </c>
      <c r="H1113" s="8">
        <f t="shared" si="102"/>
        <v>0.94141909863826034</v>
      </c>
      <c r="J1113" s="8">
        <f t="shared" si="105"/>
        <v>1.3564789361531439E-5</v>
      </c>
      <c r="K1113" s="8">
        <f t="shared" si="106"/>
        <v>0.15305483201481104</v>
      </c>
    </row>
    <row r="1114" spans="1:11" ht="16" customHeight="1" x14ac:dyDescent="0.35">
      <c r="A1114" s="6">
        <v>40161</v>
      </c>
      <c r="B1114" s="17">
        <v>1114.1099999999999</v>
      </c>
      <c r="C1114" s="8">
        <f t="shared" si="103"/>
        <v>6.9594454135445431E-3</v>
      </c>
      <c r="D1114" s="8">
        <f t="shared" si="107"/>
        <v>8.3124578181514058E-5</v>
      </c>
      <c r="E1114" s="8">
        <f t="shared" si="104"/>
        <v>8.812503953136634</v>
      </c>
      <c r="F1114" s="1">
        <v>1111</v>
      </c>
      <c r="H1114" s="8">
        <f t="shared" si="102"/>
        <v>0.91172681314916959</v>
      </c>
      <c r="J1114" s="8">
        <f t="shared" si="105"/>
        <v>4.843388046410618E-5</v>
      </c>
      <c r="K1114" s="8">
        <f t="shared" si="106"/>
        <v>0.58266618037259787</v>
      </c>
    </row>
    <row r="1115" spans="1:11" ht="16" customHeight="1" x14ac:dyDescent="0.35">
      <c r="A1115" s="6">
        <v>40162</v>
      </c>
      <c r="B1115" s="17">
        <v>1107.93</v>
      </c>
      <c r="C1115" s="8">
        <f t="shared" si="103"/>
        <v>-5.5470285698897212E-3</v>
      </c>
      <c r="D1115" s="8">
        <f t="shared" si="107"/>
        <v>8.1060612809729583E-5</v>
      </c>
      <c r="E1115" s="8">
        <f t="shared" si="104"/>
        <v>9.0407267331100591</v>
      </c>
      <c r="F1115" s="1">
        <v>1112</v>
      </c>
      <c r="H1115" s="8">
        <f t="shared" si="102"/>
        <v>0.90033667485963031</v>
      </c>
      <c r="J1115" s="8">
        <f t="shared" si="105"/>
        <v>3.0769525955172802E-5</v>
      </c>
      <c r="K1115" s="8">
        <f t="shared" si="106"/>
        <v>0.37958664373037632</v>
      </c>
    </row>
    <row r="1116" spans="1:11" ht="16" customHeight="1" x14ac:dyDescent="0.35">
      <c r="A1116" s="6">
        <v>40163</v>
      </c>
      <c r="B1116" s="17">
        <v>1109.18</v>
      </c>
      <c r="C1116" s="8">
        <f t="shared" si="103"/>
        <v>1.1282301228416956E-3</v>
      </c>
      <c r="D1116" s="8">
        <f t="shared" si="107"/>
        <v>7.7690880391333738E-5</v>
      </c>
      <c r="E1116" s="8">
        <f t="shared" si="104"/>
        <v>9.4463884732583239</v>
      </c>
      <c r="F1116" s="1">
        <v>1113</v>
      </c>
      <c r="H1116" s="8">
        <f t="shared" si="102"/>
        <v>0.88142430413129491</v>
      </c>
      <c r="J1116" s="8">
        <f t="shared" si="105"/>
        <v>1.2729032100873877E-6</v>
      </c>
      <c r="K1116" s="8">
        <f t="shared" si="106"/>
        <v>1.638420370158886E-2</v>
      </c>
    </row>
    <row r="1117" spans="1:11" ht="16" customHeight="1" x14ac:dyDescent="0.35">
      <c r="A1117" s="6">
        <v>40164</v>
      </c>
      <c r="B1117" s="17">
        <v>1096.08</v>
      </c>
      <c r="C1117" s="8">
        <f t="shared" si="103"/>
        <v>-1.1810526695396721E-2</v>
      </c>
      <c r="D1117" s="8">
        <f t="shared" si="107"/>
        <v>7.2133827591334311E-5</v>
      </c>
      <c r="E1117" s="8">
        <f t="shared" si="104"/>
        <v>7.6032408896423389</v>
      </c>
      <c r="F1117" s="1">
        <v>1114</v>
      </c>
      <c r="H1117" s="8">
        <f t="shared" si="102"/>
        <v>0.84931635796877425</v>
      </c>
      <c r="J1117" s="8">
        <f t="shared" si="105"/>
        <v>1.3948854082267858E-4</v>
      </c>
      <c r="K1117" s="8">
        <f t="shared" si="106"/>
        <v>1.9337465580356341</v>
      </c>
    </row>
    <row r="1118" spans="1:11" ht="16" customHeight="1" x14ac:dyDescent="0.35">
      <c r="A1118" s="6">
        <v>40165</v>
      </c>
      <c r="B1118" s="17">
        <v>1102.47</v>
      </c>
      <c r="C1118" s="8">
        <f t="shared" si="103"/>
        <v>5.8298664331071642E-3</v>
      </c>
      <c r="D1118" s="8">
        <f t="shared" si="107"/>
        <v>7.8745129422224774E-5</v>
      </c>
      <c r="E1118" s="8">
        <f t="shared" si="104"/>
        <v>9.0176821329661756</v>
      </c>
      <c r="F1118" s="1">
        <v>1115</v>
      </c>
      <c r="H1118" s="8">
        <f t="shared" si="102"/>
        <v>0.88738452444374283</v>
      </c>
      <c r="J1118" s="8">
        <f t="shared" si="105"/>
        <v>3.3987342627869651E-5</v>
      </c>
      <c r="K1118" s="8">
        <f t="shared" si="106"/>
        <v>0.43161199781172971</v>
      </c>
    </row>
    <row r="1119" spans="1:11" ht="16" customHeight="1" x14ac:dyDescent="0.35">
      <c r="A1119" s="6">
        <v>40168</v>
      </c>
      <c r="B1119" s="17">
        <v>1114.05</v>
      </c>
      <c r="C1119" s="8">
        <f t="shared" si="103"/>
        <v>1.0503687175161163E-2</v>
      </c>
      <c r="D1119" s="8">
        <f t="shared" si="107"/>
        <v>7.5855209789968137E-5</v>
      </c>
      <c r="E1119" s="8">
        <f t="shared" si="104"/>
        <v>8.0322363522744418</v>
      </c>
      <c r="F1119" s="1">
        <v>1116</v>
      </c>
      <c r="H1119" s="8">
        <f t="shared" si="102"/>
        <v>0.87094896400402322</v>
      </c>
      <c r="J1119" s="8">
        <f t="shared" si="105"/>
        <v>1.1032744427364508E-4</v>
      </c>
      <c r="K1119" s="8">
        <f t="shared" si="106"/>
        <v>1.454447816822674</v>
      </c>
    </row>
    <row r="1120" spans="1:11" ht="16" customHeight="1" x14ac:dyDescent="0.35">
      <c r="A1120" s="6">
        <v>40169</v>
      </c>
      <c r="B1120" s="17">
        <v>1118.02</v>
      </c>
      <c r="C1120" s="8">
        <f t="shared" si="103"/>
        <v>3.5635743458552376E-3</v>
      </c>
      <c r="D1120" s="8">
        <f t="shared" si="107"/>
        <v>7.9670063979969151E-5</v>
      </c>
      <c r="E1120" s="8">
        <f t="shared" si="104"/>
        <v>9.2782209954248689</v>
      </c>
      <c r="F1120" s="1">
        <v>1117</v>
      </c>
      <c r="H1120" s="8">
        <f t="shared" si="102"/>
        <v>0.89258088697870486</v>
      </c>
      <c r="J1120" s="8">
        <f t="shared" si="105"/>
        <v>1.2699062118437584E-5</v>
      </c>
      <c r="K1120" s="8">
        <f t="shared" si="106"/>
        <v>0.15939565608520678</v>
      </c>
    </row>
    <row r="1121" spans="1:11" ht="16" customHeight="1" x14ac:dyDescent="0.35">
      <c r="A1121" s="6">
        <v>40170</v>
      </c>
      <c r="B1121" s="17">
        <v>1120.5899999999999</v>
      </c>
      <c r="C1121" s="8">
        <f t="shared" si="103"/>
        <v>2.2987066420993687E-3</v>
      </c>
      <c r="D1121" s="8">
        <f t="shared" si="107"/>
        <v>7.4899742275175735E-5</v>
      </c>
      <c r="E1121" s="8">
        <f t="shared" si="104"/>
        <v>9.4288117718039608</v>
      </c>
      <c r="F1121" s="1">
        <v>1118</v>
      </c>
      <c r="H1121" s="8">
        <f t="shared" si="102"/>
        <v>0.86544637196752827</v>
      </c>
      <c r="J1121" s="8">
        <f t="shared" si="105"/>
        <v>5.2840522264317548E-6</v>
      </c>
      <c r="K1121" s="8">
        <f t="shared" si="106"/>
        <v>7.0548336561941219E-2</v>
      </c>
    </row>
    <row r="1122" spans="1:11" ht="16" customHeight="1" x14ac:dyDescent="0.35">
      <c r="A1122" s="6">
        <v>40171</v>
      </c>
      <c r="B1122" s="17">
        <v>1126.48</v>
      </c>
      <c r="C1122" s="8">
        <f t="shared" si="103"/>
        <v>5.2561597015858613E-3</v>
      </c>
      <c r="D1122" s="8">
        <f t="shared" si="107"/>
        <v>6.9932237915305926E-5</v>
      </c>
      <c r="E1122" s="8">
        <f t="shared" si="104"/>
        <v>9.1729268904064352</v>
      </c>
      <c r="F1122" s="1">
        <v>1119</v>
      </c>
      <c r="H1122" s="8">
        <f t="shared" si="102"/>
        <v>0.83625497257299419</v>
      </c>
      <c r="J1122" s="8">
        <f t="shared" si="105"/>
        <v>2.7627214808575172E-5</v>
      </c>
      <c r="K1122" s="8">
        <f t="shared" si="106"/>
        <v>0.39505692413324672</v>
      </c>
    </row>
    <row r="1123" spans="1:11" ht="16" customHeight="1" x14ac:dyDescent="0.35">
      <c r="A1123" s="6">
        <v>40175</v>
      </c>
      <c r="B1123" s="17">
        <v>1127.78</v>
      </c>
      <c r="C1123" s="8">
        <f t="shared" si="103"/>
        <v>1.1540373553014297E-3</v>
      </c>
      <c r="D1123" s="8">
        <f t="shared" si="107"/>
        <v>6.7297599441258678E-5</v>
      </c>
      <c r="E1123" s="8">
        <f t="shared" si="104"/>
        <v>9.586596248173672</v>
      </c>
      <c r="F1123" s="1">
        <v>1120</v>
      </c>
      <c r="H1123" s="8">
        <f t="shared" si="102"/>
        <v>0.82035114092234107</v>
      </c>
      <c r="J1123" s="8">
        <f t="shared" si="105"/>
        <v>1.3318022174311182E-6</v>
      </c>
      <c r="K1123" s="8">
        <f t="shared" si="106"/>
        <v>1.9789743296766384E-2</v>
      </c>
    </row>
    <row r="1124" spans="1:11" ht="16" customHeight="1" x14ac:dyDescent="0.35">
      <c r="A1124" s="6">
        <v>40176</v>
      </c>
      <c r="B1124" s="17">
        <v>1126.2</v>
      </c>
      <c r="C1124" s="8">
        <f t="shared" si="103"/>
        <v>-1.4009824611182387E-3</v>
      </c>
      <c r="D1124" s="8">
        <f t="shared" si="107"/>
        <v>6.2679820502942621E-5</v>
      </c>
      <c r="E1124" s="8">
        <f t="shared" si="104"/>
        <v>9.6461570686863176</v>
      </c>
      <c r="F1124" s="1">
        <v>1121</v>
      </c>
      <c r="H1124" s="8">
        <f t="shared" si="102"/>
        <v>0.79170588290692034</v>
      </c>
      <c r="J1124" s="8">
        <f t="shared" si="105"/>
        <v>1.9627518563609173E-6</v>
      </c>
      <c r="K1124" s="8">
        <f t="shared" si="106"/>
        <v>3.1313935499684017E-2</v>
      </c>
    </row>
    <row r="1125" spans="1:11" ht="16" customHeight="1" x14ac:dyDescent="0.35">
      <c r="A1125" s="6">
        <v>40177</v>
      </c>
      <c r="B1125" s="17">
        <v>1126.42</v>
      </c>
      <c r="C1125" s="8">
        <f t="shared" si="103"/>
        <v>1.9534718522467347E-4</v>
      </c>
      <c r="D1125" s="8">
        <f t="shared" si="107"/>
        <v>5.8530423315097951E-5</v>
      </c>
      <c r="E1125" s="8">
        <f t="shared" si="104"/>
        <v>9.7453119046773686</v>
      </c>
      <c r="F1125" s="1">
        <v>1122</v>
      </c>
      <c r="H1125" s="8">
        <f t="shared" si="102"/>
        <v>0.76505178462047885</v>
      </c>
      <c r="J1125" s="8">
        <f t="shared" si="105"/>
        <v>3.8160522775202886E-8</v>
      </c>
      <c r="K1125" s="8">
        <f t="shared" si="106"/>
        <v>6.5197756335651441E-4</v>
      </c>
    </row>
    <row r="1126" spans="1:11" ht="16" customHeight="1" x14ac:dyDescent="0.35">
      <c r="A1126" s="6">
        <v>40178</v>
      </c>
      <c r="B1126" s="17">
        <v>1115.0999999999999</v>
      </c>
      <c r="C1126" s="8">
        <f t="shared" si="103"/>
        <v>-1.0049537472701268E-2</v>
      </c>
      <c r="D1126" s="8">
        <f t="shared" si="107"/>
        <v>5.4591552205541004E-5</v>
      </c>
      <c r="E1126" s="8">
        <f t="shared" si="104"/>
        <v>7.9656528069688406</v>
      </c>
      <c r="F1126" s="1">
        <v>1123</v>
      </c>
      <c r="H1126" s="8">
        <f t="shared" si="102"/>
        <v>0.73886096260081979</v>
      </c>
      <c r="J1126" s="8">
        <f t="shared" si="105"/>
        <v>1.0099320341522698E-4</v>
      </c>
      <c r="K1126" s="8">
        <f t="shared" si="106"/>
        <v>1.8499786017254194</v>
      </c>
    </row>
    <row r="1127" spans="1:11" ht="16" customHeight="1" x14ac:dyDescent="0.35">
      <c r="A1127" s="6">
        <v>40182</v>
      </c>
      <c r="B1127" s="17">
        <v>1132.99</v>
      </c>
      <c r="C1127" s="8">
        <f t="shared" si="103"/>
        <v>1.6043404178997491E-2</v>
      </c>
      <c r="D1127" s="8">
        <f t="shared" si="107"/>
        <v>5.9529857579370139E-5</v>
      </c>
      <c r="E1127" s="8">
        <f t="shared" si="104"/>
        <v>5.4053061489996619</v>
      </c>
      <c r="F1127" s="1">
        <v>1124</v>
      </c>
      <c r="H1127" s="8">
        <f t="shared" si="102"/>
        <v>0.77155594469468081</v>
      </c>
      <c r="J1127" s="8">
        <f t="shared" si="105"/>
        <v>2.5739081765067414E-4</v>
      </c>
      <c r="K1127" s="8">
        <f t="shared" si="106"/>
        <v>4.3237264142199461</v>
      </c>
    </row>
    <row r="1128" spans="1:11" ht="16" customHeight="1" x14ac:dyDescent="0.35">
      <c r="A1128" s="6">
        <v>40183</v>
      </c>
      <c r="B1128" s="17">
        <v>1136.52</v>
      </c>
      <c r="C1128" s="8">
        <f t="shared" si="103"/>
        <v>3.1156497409509112E-3</v>
      </c>
      <c r="D1128" s="8">
        <f t="shared" si="107"/>
        <v>7.7228046787994269E-5</v>
      </c>
      <c r="E1128" s="8">
        <f t="shared" si="104"/>
        <v>9.3430516497979426</v>
      </c>
      <c r="F1128" s="1">
        <v>1125</v>
      </c>
      <c r="H1128" s="8">
        <f t="shared" ref="H1128:H1191" si="108">SQRT(D1128)*100</f>
        <v>0.87879489522865506</v>
      </c>
      <c r="J1128" s="8">
        <f t="shared" si="105"/>
        <v>9.7072733082874791E-6</v>
      </c>
      <c r="K1128" s="8">
        <f t="shared" si="106"/>
        <v>0.12569621675057766</v>
      </c>
    </row>
    <row r="1129" spans="1:11" ht="16" customHeight="1" x14ac:dyDescent="0.35">
      <c r="A1129" s="6">
        <v>40184</v>
      </c>
      <c r="B1129" s="17">
        <v>1137.1400000000001</v>
      </c>
      <c r="C1129" s="8">
        <f t="shared" si="103"/>
        <v>5.4552493576894229E-4</v>
      </c>
      <c r="D1129" s="8">
        <f t="shared" si="107"/>
        <v>7.2424668915480809E-5</v>
      </c>
      <c r="E1129" s="8">
        <f t="shared" si="104"/>
        <v>9.5288545237225062</v>
      </c>
      <c r="F1129" s="1">
        <v>1126</v>
      </c>
      <c r="H1129" s="8">
        <f t="shared" si="108"/>
        <v>0.85102684396839567</v>
      </c>
      <c r="J1129" s="8">
        <f t="shared" si="105"/>
        <v>2.975974555457086E-7</v>
      </c>
      <c r="K1129" s="8">
        <f t="shared" si="106"/>
        <v>4.1090620088716345E-3</v>
      </c>
    </row>
    <row r="1130" spans="1:11" ht="16" customHeight="1" x14ac:dyDescent="0.35">
      <c r="A1130" s="6">
        <v>40185</v>
      </c>
      <c r="B1130" s="17">
        <v>1141.69</v>
      </c>
      <c r="C1130" s="8">
        <f t="shared" si="103"/>
        <v>4.0012663348399967E-3</v>
      </c>
      <c r="D1130" s="8">
        <f t="shared" si="107"/>
        <v>6.7258681017479401E-5</v>
      </c>
      <c r="E1130" s="8">
        <f t="shared" si="104"/>
        <v>9.3689263078663192</v>
      </c>
      <c r="F1130" s="1">
        <v>1127</v>
      </c>
      <c r="H1130" s="8">
        <f t="shared" si="108"/>
        <v>0.8201139007325714</v>
      </c>
      <c r="J1130" s="8">
        <f t="shared" si="105"/>
        <v>1.60101322823239E-5</v>
      </c>
      <c r="K1130" s="8">
        <f t="shared" si="106"/>
        <v>0.23803815418508037</v>
      </c>
    </row>
    <row r="1131" spans="1:11" ht="16" customHeight="1" x14ac:dyDescent="0.35">
      <c r="A1131" s="6">
        <v>40186</v>
      </c>
      <c r="B1131" s="17">
        <v>1144.98</v>
      </c>
      <c r="C1131" s="8">
        <f t="shared" si="103"/>
        <v>2.8816929289036106E-3</v>
      </c>
      <c r="D1131" s="8">
        <f t="shared" si="107"/>
        <v>6.3883613302573357E-5</v>
      </c>
      <c r="E1131" s="8">
        <f t="shared" si="104"/>
        <v>9.5284588738156621</v>
      </c>
      <c r="F1131" s="1">
        <v>1128</v>
      </c>
      <c r="H1131" s="8">
        <f t="shared" si="108"/>
        <v>0.79927225213048247</v>
      </c>
      <c r="J1131" s="8">
        <f t="shared" si="105"/>
        <v>8.3041541364930694E-6</v>
      </c>
      <c r="K1131" s="8">
        <f t="shared" si="106"/>
        <v>0.12998879849143663</v>
      </c>
    </row>
    <row r="1132" spans="1:11" ht="16" customHeight="1" x14ac:dyDescent="0.35">
      <c r="A1132" s="6">
        <v>40189</v>
      </c>
      <c r="B1132" s="17">
        <v>1146.98</v>
      </c>
      <c r="C1132" s="8">
        <f t="shared" si="103"/>
        <v>1.7467554018410802E-3</v>
      </c>
      <c r="D1132" s="8">
        <f t="shared" si="107"/>
        <v>6.0161372043103114E-5</v>
      </c>
      <c r="E1132" s="8">
        <f t="shared" si="104"/>
        <v>9.667763900986488</v>
      </c>
      <c r="F1132" s="1">
        <v>1129</v>
      </c>
      <c r="H1132" s="8">
        <f t="shared" si="108"/>
        <v>0.77563762185122964</v>
      </c>
      <c r="J1132" s="8">
        <f t="shared" si="105"/>
        <v>3.0511544338609936E-6</v>
      </c>
      <c r="K1132" s="8">
        <f t="shared" si="106"/>
        <v>5.0716171028728677E-2</v>
      </c>
    </row>
    <row r="1133" spans="1:11" ht="16" customHeight="1" x14ac:dyDescent="0.35">
      <c r="A1133" s="6">
        <v>40190</v>
      </c>
      <c r="B1133" s="17">
        <v>1136.22</v>
      </c>
      <c r="C1133" s="8">
        <f t="shared" si="103"/>
        <v>-9.3811574744110532E-3</v>
      </c>
      <c r="D1133" s="8">
        <f t="shared" si="107"/>
        <v>5.6330258126436449E-5</v>
      </c>
      <c r="E1133" s="8">
        <f t="shared" si="104"/>
        <v>8.2219546984819285</v>
      </c>
      <c r="F1133" s="1">
        <v>1130</v>
      </c>
      <c r="H1133" s="8">
        <f t="shared" si="108"/>
        <v>0.75053486345696463</v>
      </c>
      <c r="J1133" s="8">
        <f t="shared" si="105"/>
        <v>8.8006115559698364E-5</v>
      </c>
      <c r="K1133" s="8">
        <f t="shared" si="106"/>
        <v>1.5623240241889831</v>
      </c>
    </row>
    <row r="1134" spans="1:11" ht="16" customHeight="1" x14ac:dyDescent="0.35">
      <c r="A1134" s="6">
        <v>40191</v>
      </c>
      <c r="B1134" s="17">
        <v>1145.68</v>
      </c>
      <c r="C1134" s="8">
        <f t="shared" si="103"/>
        <v>8.325852387741842E-3</v>
      </c>
      <c r="D1134" s="8">
        <f t="shared" si="107"/>
        <v>6.0015832820896983E-5</v>
      </c>
      <c r="E1134" s="8">
        <f t="shared" si="104"/>
        <v>8.5658766390305736</v>
      </c>
      <c r="F1134" s="1">
        <v>1131</v>
      </c>
      <c r="H1134" s="8">
        <f t="shared" si="108"/>
        <v>0.77469886291963141</v>
      </c>
      <c r="J1134" s="8">
        <f t="shared" si="105"/>
        <v>6.9319817982466529E-5</v>
      </c>
      <c r="K1134" s="8">
        <f t="shared" si="106"/>
        <v>1.1550255111736112</v>
      </c>
    </row>
    <row r="1135" spans="1:11" ht="16" customHeight="1" x14ac:dyDescent="0.35">
      <c r="A1135" s="6">
        <v>40192</v>
      </c>
      <c r="B1135" s="17">
        <v>1148.46</v>
      </c>
      <c r="C1135" s="8">
        <f t="shared" si="103"/>
        <v>2.4265065288736581E-3</v>
      </c>
      <c r="D1135" s="8">
        <f t="shared" si="107"/>
        <v>6.1792509863303576E-5</v>
      </c>
      <c r="E1135" s="8">
        <f t="shared" si="104"/>
        <v>9.5964428400070112</v>
      </c>
      <c r="F1135" s="1">
        <v>1132</v>
      </c>
      <c r="H1135" s="8">
        <f t="shared" si="108"/>
        <v>0.78608211952253171</v>
      </c>
      <c r="J1135" s="8">
        <f t="shared" si="105"/>
        <v>5.8879339346664892E-6</v>
      </c>
      <c r="K1135" s="8">
        <f t="shared" si="106"/>
        <v>9.5285560461804905E-2</v>
      </c>
    </row>
    <row r="1136" spans="1:11" ht="16" customHeight="1" x14ac:dyDescent="0.35">
      <c r="A1136" s="6">
        <v>40193</v>
      </c>
      <c r="B1136" s="17">
        <v>1136.03</v>
      </c>
      <c r="C1136" s="8">
        <f t="shared" si="103"/>
        <v>-1.0823189314386276E-2</v>
      </c>
      <c r="D1136" s="8">
        <f t="shared" si="107"/>
        <v>5.8054259303820776E-5</v>
      </c>
      <c r="E1136" s="8">
        <f t="shared" si="104"/>
        <v>7.7363403598474205</v>
      </c>
      <c r="F1136" s="1">
        <v>1133</v>
      </c>
      <c r="H1136" s="8">
        <f t="shared" si="108"/>
        <v>0.76193345709333948</v>
      </c>
      <c r="J1136" s="8">
        <f t="shared" si="105"/>
        <v>1.1714142693504527E-4</v>
      </c>
      <c r="K1136" s="8">
        <f t="shared" si="106"/>
        <v>2.0177921196444535</v>
      </c>
    </row>
    <row r="1137" spans="1:11" ht="16" customHeight="1" x14ac:dyDescent="0.35">
      <c r="A1137" s="6">
        <v>40197</v>
      </c>
      <c r="B1137" s="17">
        <v>1150.23</v>
      </c>
      <c r="C1137" s="8">
        <f t="shared" si="103"/>
        <v>1.2499669903083585E-2</v>
      </c>
      <c r="D1137" s="8">
        <f t="shared" si="107"/>
        <v>6.4044593388546807E-5</v>
      </c>
      <c r="E1137" s="8">
        <f t="shared" si="104"/>
        <v>7.2163534664843825</v>
      </c>
      <c r="F1137" s="1">
        <v>1134</v>
      </c>
      <c r="H1137" s="8">
        <f t="shared" si="108"/>
        <v>0.80027866014624438</v>
      </c>
      <c r="J1137" s="8">
        <f t="shared" si="105"/>
        <v>1.5624174768605361E-4</v>
      </c>
      <c r="K1137" s="8">
        <f t="shared" si="106"/>
        <v>2.4395774790568749</v>
      </c>
    </row>
    <row r="1138" spans="1:11" ht="16" customHeight="1" x14ac:dyDescent="0.35">
      <c r="A1138" s="6">
        <v>40198</v>
      </c>
      <c r="B1138" s="17">
        <v>1138.04</v>
      </c>
      <c r="C1138" s="8">
        <f t="shared" si="103"/>
        <v>-1.0597880423915264E-2</v>
      </c>
      <c r="D1138" s="8">
        <f t="shared" si="107"/>
        <v>7.2797458239009808E-5</v>
      </c>
      <c r="E1138" s="8">
        <f t="shared" si="104"/>
        <v>7.9849862344496216</v>
      </c>
      <c r="F1138" s="1">
        <v>1135</v>
      </c>
      <c r="H1138" s="8">
        <f t="shared" si="108"/>
        <v>0.85321426522890365</v>
      </c>
      <c r="J1138" s="8">
        <f t="shared" si="105"/>
        <v>1.1231506947960639E-4</v>
      </c>
      <c r="K1138" s="8">
        <f t="shared" si="106"/>
        <v>1.542843283220847</v>
      </c>
    </row>
    <row r="1139" spans="1:11" ht="16" customHeight="1" x14ac:dyDescent="0.35">
      <c r="A1139" s="6">
        <v>40199</v>
      </c>
      <c r="B1139" s="17">
        <v>1116.48</v>
      </c>
      <c r="C1139" s="8">
        <f t="shared" si="103"/>
        <v>-1.8944852553513011E-2</v>
      </c>
      <c r="D1139" s="8">
        <f t="shared" si="107"/>
        <v>7.7054992756125283E-5</v>
      </c>
      <c r="E1139" s="8">
        <f t="shared" si="104"/>
        <v>4.8131822056162656</v>
      </c>
      <c r="F1139" s="1">
        <v>1136</v>
      </c>
      <c r="H1139" s="8">
        <f t="shared" si="108"/>
        <v>0.87780973312059662</v>
      </c>
      <c r="J1139" s="8">
        <f t="shared" si="105"/>
        <v>3.5890743827434845E-4</v>
      </c>
      <c r="K1139" s="8">
        <f t="shared" si="106"/>
        <v>4.6578089937698168</v>
      </c>
    </row>
    <row r="1140" spans="1:11" ht="16" customHeight="1" x14ac:dyDescent="0.35">
      <c r="A1140" s="6">
        <v>40200</v>
      </c>
      <c r="B1140" s="17">
        <v>1091.76</v>
      </c>
      <c r="C1140" s="8">
        <f t="shared" si="103"/>
        <v>-2.2141014617368896E-2</v>
      </c>
      <c r="D1140" s="8">
        <f t="shared" si="107"/>
        <v>1.0174826808436924E-4</v>
      </c>
      <c r="E1140" s="8">
        <f t="shared" si="104"/>
        <v>4.3749952643634735</v>
      </c>
      <c r="F1140" s="1">
        <v>1137</v>
      </c>
      <c r="H1140" s="8">
        <f t="shared" si="108"/>
        <v>1.0087034652680105</v>
      </c>
      <c r="J1140" s="8">
        <f t="shared" si="105"/>
        <v>4.9022452828654313E-4</v>
      </c>
      <c r="K1140" s="8">
        <f t="shared" si="106"/>
        <v>4.8180134907068002</v>
      </c>
    </row>
    <row r="1141" spans="1:11" ht="16" customHeight="1" x14ac:dyDescent="0.35">
      <c r="A1141" s="6">
        <v>40203</v>
      </c>
      <c r="B1141" s="17">
        <v>1096.78</v>
      </c>
      <c r="C1141" s="8">
        <f t="shared" si="103"/>
        <v>4.598080164138622E-3</v>
      </c>
      <c r="D1141" s="8">
        <f t="shared" si="107"/>
        <v>1.3530814516358829E-4</v>
      </c>
      <c r="E1141" s="8">
        <f t="shared" si="104"/>
        <v>8.751702546026543</v>
      </c>
      <c r="F1141" s="1">
        <v>1138</v>
      </c>
      <c r="H1141" s="8">
        <f t="shared" si="108"/>
        <v>1.1632202936829648</v>
      </c>
      <c r="J1141" s="8">
        <f t="shared" si="105"/>
        <v>2.1142341195845057E-5</v>
      </c>
      <c r="K1141" s="8">
        <f t="shared" si="106"/>
        <v>0.15625327780736223</v>
      </c>
    </row>
    <row r="1142" spans="1:11" ht="16" customHeight="1" x14ac:dyDescent="0.35">
      <c r="A1142" s="6">
        <v>40204</v>
      </c>
      <c r="B1142" s="17">
        <v>1092.17</v>
      </c>
      <c r="C1142" s="8">
        <f t="shared" si="103"/>
        <v>-4.2032130418132169E-3</v>
      </c>
      <c r="D1142" s="8">
        <f t="shared" si="107"/>
        <v>1.2624907312828556E-4</v>
      </c>
      <c r="E1142" s="8">
        <f t="shared" si="104"/>
        <v>8.837316171361195</v>
      </c>
      <c r="F1142" s="1">
        <v>1139</v>
      </c>
      <c r="H1142" s="8">
        <f t="shared" si="108"/>
        <v>1.1236061281796463</v>
      </c>
      <c r="J1142" s="8">
        <f t="shared" si="105"/>
        <v>1.7666999874868716E-5</v>
      </c>
      <c r="K1142" s="8">
        <f t="shared" si="106"/>
        <v>0.13993766003269373</v>
      </c>
    </row>
    <row r="1143" spans="1:11" ht="16" customHeight="1" x14ac:dyDescent="0.35">
      <c r="A1143" s="6">
        <v>40205</v>
      </c>
      <c r="B1143" s="17">
        <v>1097.5</v>
      </c>
      <c r="C1143" s="8">
        <f t="shared" si="103"/>
        <v>4.8801926440022406E-3</v>
      </c>
      <c r="D1143" s="8">
        <f t="shared" si="107"/>
        <v>1.1771095963473133E-4</v>
      </c>
      <c r="E1143" s="8">
        <f t="shared" si="104"/>
        <v>8.8449499470898711</v>
      </c>
      <c r="F1143" s="1">
        <v>1140</v>
      </c>
      <c r="H1143" s="8">
        <f t="shared" si="108"/>
        <v>1.0849468172898216</v>
      </c>
      <c r="J1143" s="8">
        <f t="shared" si="105"/>
        <v>2.381628024257358E-5</v>
      </c>
      <c r="K1143" s="8">
        <f t="shared" si="106"/>
        <v>0.20232848594963321</v>
      </c>
    </row>
    <row r="1144" spans="1:11" ht="16" customHeight="1" x14ac:dyDescent="0.35">
      <c r="A1144" s="6">
        <v>40206</v>
      </c>
      <c r="B1144" s="17">
        <v>1084.53</v>
      </c>
      <c r="C1144" s="8">
        <f t="shared" si="103"/>
        <v>-1.1817767653758566E-2</v>
      </c>
      <c r="D1144" s="8">
        <f t="shared" si="107"/>
        <v>1.1045952842335674E-4</v>
      </c>
      <c r="E1144" s="8">
        <f t="shared" si="104"/>
        <v>7.8465102079304332</v>
      </c>
      <c r="F1144" s="1">
        <v>1141</v>
      </c>
      <c r="H1144" s="8">
        <f t="shared" si="108"/>
        <v>1.0509972807926611</v>
      </c>
      <c r="J1144" s="8">
        <f t="shared" si="105"/>
        <v>1.3965963231822224E-4</v>
      </c>
      <c r="K1144" s="8">
        <f t="shared" si="106"/>
        <v>1.2643511547772561</v>
      </c>
    </row>
    <row r="1145" spans="1:11" ht="16" customHeight="1" x14ac:dyDescent="0.35">
      <c r="A1145" s="6">
        <v>40207</v>
      </c>
      <c r="B1145" s="17">
        <v>1073.8699999999999</v>
      </c>
      <c r="C1145" s="8">
        <f t="shared" si="103"/>
        <v>-9.8291425778909598E-3</v>
      </c>
      <c r="D1145" s="8">
        <f t="shared" si="107"/>
        <v>1.1363999551114966E-4</v>
      </c>
      <c r="E1145" s="8">
        <f t="shared" si="104"/>
        <v>8.232316226392804</v>
      </c>
      <c r="F1145" s="1">
        <v>1142</v>
      </c>
      <c r="H1145" s="8">
        <f t="shared" si="108"/>
        <v>1.0660206166446766</v>
      </c>
      <c r="J1145" s="8">
        <f t="shared" si="105"/>
        <v>9.661204381650895E-5</v>
      </c>
      <c r="K1145" s="8">
        <f t="shared" si="106"/>
        <v>0.85015881408610205</v>
      </c>
    </row>
    <row r="1146" spans="1:11" ht="16" customHeight="1" x14ac:dyDescent="0.35">
      <c r="A1146" s="6">
        <v>40210</v>
      </c>
      <c r="B1146" s="17">
        <v>1089.19</v>
      </c>
      <c r="C1146" s="8">
        <f t="shared" si="103"/>
        <v>1.4266158846042971E-2</v>
      </c>
      <c r="D1146" s="8">
        <f t="shared" si="107"/>
        <v>1.1290027836582386E-4</v>
      </c>
      <c r="E1146" s="8">
        <f t="shared" si="104"/>
        <v>7.2863237220524244</v>
      </c>
      <c r="F1146" s="1">
        <v>1143</v>
      </c>
      <c r="H1146" s="8">
        <f t="shared" si="108"/>
        <v>1.062545426632781</v>
      </c>
      <c r="J1146" s="8">
        <f t="shared" si="105"/>
        <v>2.0352328822053012E-4</v>
      </c>
      <c r="K1146" s="8">
        <f t="shared" si="106"/>
        <v>1.8026818991629592</v>
      </c>
    </row>
    <row r="1147" spans="1:11" ht="16" customHeight="1" x14ac:dyDescent="0.35">
      <c r="A1147" s="6">
        <v>40211</v>
      </c>
      <c r="B1147" s="17">
        <v>1103.32</v>
      </c>
      <c r="C1147" s="8">
        <f t="shared" si="103"/>
        <v>1.2972943196320093E-2</v>
      </c>
      <c r="D1147" s="8">
        <f t="shared" si="107"/>
        <v>1.212530007160036E-4</v>
      </c>
      <c r="E1147" s="8">
        <f t="shared" si="104"/>
        <v>7.6296470309733113</v>
      </c>
      <c r="F1147" s="1">
        <v>1144</v>
      </c>
      <c r="H1147" s="8">
        <f t="shared" si="108"/>
        <v>1.1011494027424418</v>
      </c>
      <c r="J1147" s="8">
        <f t="shared" si="105"/>
        <v>1.6829725517494777E-4</v>
      </c>
      <c r="K1147" s="8">
        <f t="shared" si="106"/>
        <v>1.3879842493063763</v>
      </c>
    </row>
    <row r="1148" spans="1:11" ht="16" customHeight="1" x14ac:dyDescent="0.35">
      <c r="A1148" s="6">
        <v>40212</v>
      </c>
      <c r="B1148" s="17">
        <v>1097.28</v>
      </c>
      <c r="C1148" s="8">
        <f t="shared" si="103"/>
        <v>-5.4743863974186669E-3</v>
      </c>
      <c r="D1148" s="8">
        <f t="shared" si="107"/>
        <v>1.2588091223467531E-4</v>
      </c>
      <c r="E1148" s="8">
        <f t="shared" si="104"/>
        <v>8.7421007622160207</v>
      </c>
      <c r="F1148" s="1">
        <v>1145</v>
      </c>
      <c r="H1148" s="8">
        <f t="shared" si="108"/>
        <v>1.121966631565642</v>
      </c>
      <c r="J1148" s="8">
        <f t="shared" si="105"/>
        <v>2.9968906428242531E-5</v>
      </c>
      <c r="K1148" s="8">
        <f t="shared" si="106"/>
        <v>0.23807347671879406</v>
      </c>
    </row>
    <row r="1149" spans="1:11" ht="16" customHeight="1" x14ac:dyDescent="0.35">
      <c r="A1149" s="6">
        <v>40213</v>
      </c>
      <c r="B1149" s="17">
        <v>1063.1099999999999</v>
      </c>
      <c r="C1149" s="8">
        <f t="shared" si="103"/>
        <v>-3.1140638670166296E-2</v>
      </c>
      <c r="D1149" s="8">
        <f t="shared" si="107"/>
        <v>1.1841447844406749E-4</v>
      </c>
      <c r="E1149" s="8">
        <f t="shared" si="104"/>
        <v>0.8519546304240837</v>
      </c>
      <c r="F1149" s="1">
        <v>1146</v>
      </c>
      <c r="H1149" s="8">
        <f t="shared" si="108"/>
        <v>1.0881841684387228</v>
      </c>
      <c r="J1149" s="8">
        <f t="shared" si="105"/>
        <v>9.6973937678585648E-4</v>
      </c>
      <c r="K1149" s="8">
        <f t="shared" si="106"/>
        <v>8.1893649284104075</v>
      </c>
    </row>
    <row r="1150" spans="1:11" ht="16" customHeight="1" x14ac:dyDescent="0.35">
      <c r="A1150" s="6">
        <v>40214</v>
      </c>
      <c r="B1150" s="17">
        <v>1066.19</v>
      </c>
      <c r="C1150" s="8">
        <f t="shared" si="103"/>
        <v>2.897160218604053E-3</v>
      </c>
      <c r="D1150" s="8">
        <f t="shared" si="107"/>
        <v>1.9095901697933104E-4</v>
      </c>
      <c r="E1150" s="8">
        <f t="shared" si="104"/>
        <v>8.5194970707106403</v>
      </c>
      <c r="F1150" s="1">
        <v>1147</v>
      </c>
      <c r="H1150" s="8">
        <f t="shared" si="108"/>
        <v>1.3818792167889746</v>
      </c>
      <c r="J1150" s="8">
        <f t="shared" si="105"/>
        <v>8.3935373322618836E-6</v>
      </c>
      <c r="K1150" s="8">
        <f t="shared" si="106"/>
        <v>4.3954653019450667E-2</v>
      </c>
    </row>
    <row r="1151" spans="1:11" ht="16" customHeight="1" x14ac:dyDescent="0.35">
      <c r="A1151" s="6">
        <v>40217</v>
      </c>
      <c r="B1151" s="17">
        <v>1056.74</v>
      </c>
      <c r="C1151" s="8">
        <f t="shared" si="103"/>
        <v>-8.8633358031870915E-3</v>
      </c>
      <c r="D1151" s="8">
        <f t="shared" si="107"/>
        <v>1.7582091093065749E-4</v>
      </c>
      <c r="E1151" s="8">
        <f t="shared" si="104"/>
        <v>8.1992336067701448</v>
      </c>
      <c r="F1151" s="1">
        <v>1148</v>
      </c>
      <c r="H1151" s="8">
        <f t="shared" si="108"/>
        <v>1.3259747770250288</v>
      </c>
      <c r="J1151" s="8">
        <f t="shared" si="105"/>
        <v>7.8558721560058166E-5</v>
      </c>
      <c r="K1151" s="8">
        <f t="shared" si="106"/>
        <v>0.44681102574335518</v>
      </c>
    </row>
    <row r="1152" spans="1:11" ht="16" customHeight="1" x14ac:dyDescent="0.35">
      <c r="A1152" s="6">
        <v>40218</v>
      </c>
      <c r="B1152" s="17">
        <v>1070.52</v>
      </c>
      <c r="C1152" s="8">
        <f t="shared" si="103"/>
        <v>1.3040104472244803E-2</v>
      </c>
      <c r="D1152" s="8">
        <f t="shared" si="107"/>
        <v>1.6796731114084859E-4</v>
      </c>
      <c r="E1152" s="8">
        <f t="shared" si="104"/>
        <v>7.67937559235172</v>
      </c>
      <c r="F1152" s="1">
        <v>1149</v>
      </c>
      <c r="H1152" s="8">
        <f t="shared" si="108"/>
        <v>1.2960220335351116</v>
      </c>
      <c r="J1152" s="8">
        <f t="shared" si="105"/>
        <v>1.7004432464705891E-4</v>
      </c>
      <c r="K1152" s="8">
        <f t="shared" si="106"/>
        <v>1.0123655816843353</v>
      </c>
    </row>
    <row r="1153" spans="1:11" ht="16" customHeight="1" x14ac:dyDescent="0.35">
      <c r="A1153" s="6">
        <v>40219</v>
      </c>
      <c r="B1153" s="17">
        <v>1068.1300000000001</v>
      </c>
      <c r="C1153" s="8">
        <f t="shared" si="103"/>
        <v>-2.2325598774426193E-3</v>
      </c>
      <c r="D1153" s="8">
        <f t="shared" si="107"/>
        <v>1.6854334736703125E-4</v>
      </c>
      <c r="E1153" s="8">
        <f t="shared" si="104"/>
        <v>8.6587446390959943</v>
      </c>
      <c r="F1153" s="1">
        <v>1150</v>
      </c>
      <c r="H1153" s="8">
        <f t="shared" si="108"/>
        <v>1.298242455656998</v>
      </c>
      <c r="J1153" s="8">
        <f t="shared" si="105"/>
        <v>4.9843236063666028E-6</v>
      </c>
      <c r="K1153" s="8">
        <f t="shared" si="106"/>
        <v>2.9572947756356154E-2</v>
      </c>
    </row>
    <row r="1154" spans="1:11" ht="16" customHeight="1" x14ac:dyDescent="0.35">
      <c r="A1154" s="6">
        <v>40220</v>
      </c>
      <c r="B1154" s="17">
        <v>1078.47</v>
      </c>
      <c r="C1154" s="8">
        <f t="shared" si="103"/>
        <v>9.6804696057595212E-3</v>
      </c>
      <c r="D1154" s="8">
        <f t="shared" si="107"/>
        <v>1.5513247058342259E-4</v>
      </c>
      <c r="E1154" s="8">
        <f t="shared" si="104"/>
        <v>8.1671571587174867</v>
      </c>
      <c r="F1154" s="1">
        <v>1151</v>
      </c>
      <c r="H1154" s="8">
        <f t="shared" si="108"/>
        <v>1.2455218608415612</v>
      </c>
      <c r="J1154" s="8">
        <f t="shared" si="105"/>
        <v>9.3711491788033905E-5</v>
      </c>
      <c r="K1154" s="8">
        <f t="shared" si="106"/>
        <v>0.60407399840667453</v>
      </c>
    </row>
    <row r="1155" spans="1:11" ht="16" customHeight="1" x14ac:dyDescent="0.35">
      <c r="A1155" s="6">
        <v>40221</v>
      </c>
      <c r="B1155" s="17">
        <v>1075.51</v>
      </c>
      <c r="C1155" s="8">
        <f t="shared" si="103"/>
        <v>-2.7446289651080107E-3</v>
      </c>
      <c r="D1155" s="8">
        <f t="shared" si="107"/>
        <v>1.5041791995000235E-4</v>
      </c>
      <c r="E1155" s="8">
        <f t="shared" si="104"/>
        <v>8.7520126145300754</v>
      </c>
      <c r="F1155" s="1">
        <v>1152</v>
      </c>
      <c r="H1155" s="8">
        <f t="shared" si="108"/>
        <v>1.2264498357046747</v>
      </c>
      <c r="J1155" s="8">
        <f t="shared" si="105"/>
        <v>7.5329881561098699E-6</v>
      </c>
      <c r="K1155" s="8">
        <f t="shared" si="106"/>
        <v>5.0080390412350947E-2</v>
      </c>
    </row>
    <row r="1156" spans="1:11" ht="16" customHeight="1" x14ac:dyDescent="0.35">
      <c r="A1156" s="6">
        <v>40225</v>
      </c>
      <c r="B1156" s="17">
        <v>1094.8699999999999</v>
      </c>
      <c r="C1156" s="8">
        <f t="shared" ref="C1156:C1219" si="109">(B1156-B1155)/B1155</f>
        <v>1.8000762428987085E-2</v>
      </c>
      <c r="D1156" s="8">
        <f t="shared" si="107"/>
        <v>1.3885159390612703E-4</v>
      </c>
      <c r="E1156" s="8">
        <f t="shared" si="104"/>
        <v>6.5484806053291749</v>
      </c>
      <c r="F1156" s="1">
        <v>1153</v>
      </c>
      <c r="H1156" s="8">
        <f t="shared" si="108"/>
        <v>1.1783530621427816</v>
      </c>
      <c r="J1156" s="8">
        <f t="shared" si="105"/>
        <v>3.2402744802483306E-4</v>
      </c>
      <c r="K1156" s="8">
        <f t="shared" si="106"/>
        <v>2.3336242596098487</v>
      </c>
    </row>
    <row r="1157" spans="1:11" ht="16" customHeight="1" x14ac:dyDescent="0.35">
      <c r="A1157" s="6">
        <v>40226</v>
      </c>
      <c r="B1157" s="17">
        <v>1099.51</v>
      </c>
      <c r="C1157" s="8">
        <f t="shared" si="109"/>
        <v>4.2379460575229025E-3</v>
      </c>
      <c r="D1157" s="8">
        <f t="shared" si="107"/>
        <v>1.5504494911530508E-4</v>
      </c>
      <c r="E1157" s="8">
        <f t="shared" ref="E1157:E1220" si="110">-LN(D1157)-C1157*C1157/D1157</f>
        <v>8.6559569085041037</v>
      </c>
      <c r="F1157" s="1">
        <v>1154</v>
      </c>
      <c r="H1157" s="8">
        <f t="shared" si="108"/>
        <v>1.2451704667044794</v>
      </c>
      <c r="J1157" s="8">
        <f t="shared" ref="J1157:J1220" si="111">C1157*C1157</f>
        <v>1.7960186786473913E-5</v>
      </c>
      <c r="K1157" s="8">
        <f t="shared" ref="K1157:K1220" si="112">J1157/D1157</f>
        <v>0.11583858028884989</v>
      </c>
    </row>
    <row r="1158" spans="1:11" ht="16" customHeight="1" x14ac:dyDescent="0.35">
      <c r="A1158" s="6">
        <v>40227</v>
      </c>
      <c r="B1158" s="17">
        <v>1106.75</v>
      </c>
      <c r="C1158" s="8">
        <f t="shared" si="109"/>
        <v>6.5847513892552216E-3</v>
      </c>
      <c r="D1158" s="8">
        <f t="shared" si="107"/>
        <v>1.4394298990822604E-4</v>
      </c>
      <c r="E1158" s="8">
        <f t="shared" si="110"/>
        <v>8.5448701595426311</v>
      </c>
      <c r="F1158" s="1">
        <v>1155</v>
      </c>
      <c r="H1158" s="8">
        <f t="shared" si="108"/>
        <v>1.1997624344353597</v>
      </c>
      <c r="J1158" s="8">
        <f t="shared" si="111"/>
        <v>4.3358950858298573E-5</v>
      </c>
      <c r="K1158" s="8">
        <f t="shared" si="112"/>
        <v>0.30122308065118703</v>
      </c>
    </row>
    <row r="1159" spans="1:11" ht="16" customHeight="1" x14ac:dyDescent="0.35">
      <c r="A1159" s="6">
        <v>40228</v>
      </c>
      <c r="B1159" s="17">
        <v>1109.17</v>
      </c>
      <c r="C1159" s="8">
        <f t="shared" si="109"/>
        <v>2.1865823356675609E-3</v>
      </c>
      <c r="D1159" s="8">
        <f t="shared" ref="D1159:D1222" si="113">C$1283+C$1284*D1158+C$1285*C1158*C1158</f>
        <v>1.35983319878689E-4</v>
      </c>
      <c r="E1159" s="8">
        <f t="shared" si="110"/>
        <v>8.8678185572605486</v>
      </c>
      <c r="F1159" s="1">
        <v>1156</v>
      </c>
      <c r="H1159" s="8">
        <f t="shared" si="108"/>
        <v>1.1661188613459992</v>
      </c>
      <c r="J1159" s="8">
        <f t="shared" si="111"/>
        <v>4.7811423106534057E-6</v>
      </c>
      <c r="K1159" s="8">
        <f t="shared" si="112"/>
        <v>3.5159770440364842E-2</v>
      </c>
    </row>
    <row r="1160" spans="1:11" ht="16" customHeight="1" x14ac:dyDescent="0.35">
      <c r="A1160" s="6">
        <v>40231</v>
      </c>
      <c r="B1160" s="17">
        <v>1108.01</v>
      </c>
      <c r="C1160" s="8">
        <f t="shared" si="109"/>
        <v>-1.0458270598736729E-3</v>
      </c>
      <c r="D1160" s="8">
        <f t="shared" si="113"/>
        <v>1.2548226493698628E-4</v>
      </c>
      <c r="E1160" s="8">
        <f t="shared" si="110"/>
        <v>8.974629719640193</v>
      </c>
      <c r="F1160" s="1">
        <v>1157</v>
      </c>
      <c r="H1160" s="8">
        <f t="shared" si="108"/>
        <v>1.1201886668636953</v>
      </c>
      <c r="J1160" s="8">
        <f t="shared" si="111"/>
        <v>1.0937542391640109E-6</v>
      </c>
      <c r="K1160" s="8">
        <f t="shared" si="112"/>
        <v>8.7164049813195834E-3</v>
      </c>
    </row>
    <row r="1161" spans="1:11" ht="16" customHeight="1" x14ac:dyDescent="0.35">
      <c r="A1161" s="6">
        <v>40232</v>
      </c>
      <c r="B1161" s="17">
        <v>1094.5999999999999</v>
      </c>
      <c r="C1161" s="8">
        <f t="shared" si="109"/>
        <v>-1.2102778855786573E-2</v>
      </c>
      <c r="D1161" s="8">
        <f t="shared" si="113"/>
        <v>1.1561389325226461E-4</v>
      </c>
      <c r="E1161" s="8">
        <f t="shared" si="110"/>
        <v>7.7983024013327418</v>
      </c>
      <c r="F1161" s="1">
        <v>1158</v>
      </c>
      <c r="H1161" s="8">
        <f t="shared" si="108"/>
        <v>1.0752390118120929</v>
      </c>
      <c r="J1161" s="8">
        <f t="shared" si="111"/>
        <v>1.4647725603207456E-4</v>
      </c>
      <c r="K1161" s="8">
        <f t="shared" si="112"/>
        <v>1.2669520237716361</v>
      </c>
    </row>
    <row r="1162" spans="1:11" ht="16" customHeight="1" x14ac:dyDescent="0.35">
      <c r="A1162" s="6">
        <v>40233</v>
      </c>
      <c r="B1162" s="17">
        <v>1105.24</v>
      </c>
      <c r="C1162" s="8">
        <f t="shared" si="109"/>
        <v>9.7204458249589808E-3</v>
      </c>
      <c r="D1162" s="8">
        <f t="shared" si="113"/>
        <v>1.1890658542646585E-4</v>
      </c>
      <c r="E1162" s="8">
        <f t="shared" si="110"/>
        <v>8.2425396189898432</v>
      </c>
      <c r="F1162" s="1">
        <v>1159</v>
      </c>
      <c r="H1162" s="8">
        <f t="shared" si="108"/>
        <v>1.0904429624077816</v>
      </c>
      <c r="J1162" s="8">
        <f t="shared" si="111"/>
        <v>9.448706703596248E-5</v>
      </c>
      <c r="K1162" s="8">
        <f t="shared" si="112"/>
        <v>0.79463275055017979</v>
      </c>
    </row>
    <row r="1163" spans="1:11" ht="16" customHeight="1" x14ac:dyDescent="0.35">
      <c r="A1163" s="6">
        <v>40234</v>
      </c>
      <c r="B1163" s="17">
        <v>1102.94</v>
      </c>
      <c r="C1163" s="8">
        <f t="shared" si="109"/>
        <v>-2.0809959827729312E-3</v>
      </c>
      <c r="D1163" s="8">
        <f t="shared" si="113"/>
        <v>1.1751402913725935E-4</v>
      </c>
      <c r="E1163" s="8">
        <f t="shared" si="110"/>
        <v>9.0121015385227459</v>
      </c>
      <c r="F1163" s="1">
        <v>1160</v>
      </c>
      <c r="H1163" s="8">
        <f t="shared" si="108"/>
        <v>1.0840388790871818</v>
      </c>
      <c r="J1163" s="8">
        <f t="shared" si="111"/>
        <v>4.3305442803170775E-6</v>
      </c>
      <c r="K1163" s="8">
        <f t="shared" si="112"/>
        <v>3.685129607171321E-2</v>
      </c>
    </row>
    <row r="1164" spans="1:11" ht="16" customHeight="1" x14ac:dyDescent="0.35">
      <c r="A1164" s="6">
        <v>40235</v>
      </c>
      <c r="B1164" s="17">
        <v>1104.49</v>
      </c>
      <c r="C1164" s="8">
        <f t="shared" si="109"/>
        <v>1.4053348323571132E-3</v>
      </c>
      <c r="D1164" s="8">
        <f t="shared" si="113"/>
        <v>1.0863522479163473E-4</v>
      </c>
      <c r="E1164" s="8">
        <f t="shared" si="110"/>
        <v>9.109335055696361</v>
      </c>
      <c r="F1164" s="1">
        <v>1161</v>
      </c>
      <c r="H1164" s="8">
        <f t="shared" si="108"/>
        <v>1.0422822304521686</v>
      </c>
      <c r="J1164" s="8">
        <f t="shared" si="111"/>
        <v>1.9749659910361955E-6</v>
      </c>
      <c r="K1164" s="8">
        <f t="shared" si="112"/>
        <v>1.8179793845175294E-2</v>
      </c>
    </row>
    <row r="1165" spans="1:11" ht="16" customHeight="1" x14ac:dyDescent="0.35">
      <c r="A1165" s="6">
        <v>40238</v>
      </c>
      <c r="B1165" s="17">
        <v>1115.71</v>
      </c>
      <c r="C1165" s="8">
        <f t="shared" si="109"/>
        <v>1.0158534708326944E-2</v>
      </c>
      <c r="D1165" s="8">
        <f t="shared" si="113"/>
        <v>1.0035570945537708E-4</v>
      </c>
      <c r="E1165" s="8">
        <f t="shared" si="110"/>
        <v>8.1784890768688356</v>
      </c>
      <c r="F1165" s="1">
        <v>1162</v>
      </c>
      <c r="H1165" s="8">
        <f t="shared" si="108"/>
        <v>1.0017769684684164</v>
      </c>
      <c r="J1165" s="8">
        <f t="shared" si="111"/>
        <v>1.031958274202832E-4</v>
      </c>
      <c r="K1165" s="8">
        <f t="shared" si="112"/>
        <v>1.028300512051773</v>
      </c>
    </row>
    <row r="1166" spans="1:11" ht="16" customHeight="1" x14ac:dyDescent="0.35">
      <c r="A1166" s="6">
        <v>40239</v>
      </c>
      <c r="B1166" s="17">
        <v>1118.31</v>
      </c>
      <c r="C1166" s="8">
        <f t="shared" si="109"/>
        <v>2.3303546620536777E-3</v>
      </c>
      <c r="D1166" s="8">
        <f t="shared" si="113"/>
        <v>1.013660133387999E-4</v>
      </c>
      <c r="E1166" s="8">
        <f t="shared" si="110"/>
        <v>9.1431989926049937</v>
      </c>
      <c r="F1166" s="1">
        <v>1163</v>
      </c>
      <c r="H1166" s="8">
        <f t="shared" si="108"/>
        <v>1.0068068997518835</v>
      </c>
      <c r="J1166" s="8">
        <f t="shared" si="111"/>
        <v>5.43055285095531E-6</v>
      </c>
      <c r="K1166" s="8">
        <f t="shared" si="112"/>
        <v>5.3573704559185378E-2</v>
      </c>
    </row>
    <row r="1167" spans="1:11" ht="16" customHeight="1" x14ac:dyDescent="0.35">
      <c r="A1167" s="6">
        <v>40240</v>
      </c>
      <c r="B1167" s="17">
        <v>1118.79</v>
      </c>
      <c r="C1167" s="8">
        <f t="shared" si="109"/>
        <v>4.2921908951902262E-4</v>
      </c>
      <c r="D1167" s="8">
        <f t="shared" si="113"/>
        <v>9.4031698568262719E-5</v>
      </c>
      <c r="E1167" s="8">
        <f t="shared" si="110"/>
        <v>9.2699193911512463</v>
      </c>
      <c r="F1167" s="1">
        <v>1164</v>
      </c>
      <c r="H1167" s="8">
        <f t="shared" si="108"/>
        <v>0.96969943058796693</v>
      </c>
      <c r="J1167" s="8">
        <f t="shared" si="111"/>
        <v>1.8422902680753876E-7</v>
      </c>
      <c r="K1167" s="8">
        <f t="shared" si="112"/>
        <v>1.95922257720142E-3</v>
      </c>
    </row>
    <row r="1168" spans="1:11" ht="16" customHeight="1" x14ac:dyDescent="0.35">
      <c r="A1168" s="6">
        <v>40241</v>
      </c>
      <c r="B1168" s="17">
        <v>1122.97</v>
      </c>
      <c r="C1168" s="8">
        <f t="shared" si="109"/>
        <v>3.7361792650989585E-3</v>
      </c>
      <c r="D1168" s="8">
        <f t="shared" si="113"/>
        <v>8.6913781174162262E-5</v>
      </c>
      <c r="E1168" s="8">
        <f t="shared" si="110"/>
        <v>9.189986102013636</v>
      </c>
      <c r="F1168" s="1">
        <v>1165</v>
      </c>
      <c r="H1168" s="8">
        <f t="shared" si="108"/>
        <v>0.93227560932463671</v>
      </c>
      <c r="J1168" s="8">
        <f t="shared" si="111"/>
        <v>1.3959035500955394E-5</v>
      </c>
      <c r="K1168" s="8">
        <f t="shared" si="112"/>
        <v>0.1606078496686684</v>
      </c>
    </row>
    <row r="1169" spans="1:11" ht="16" customHeight="1" x14ac:dyDescent="0.35">
      <c r="A1169" s="6">
        <v>40242</v>
      </c>
      <c r="B1169" s="17">
        <v>1138.7</v>
      </c>
      <c r="C1169" s="8">
        <f t="shared" si="109"/>
        <v>1.4007497974122209E-2</v>
      </c>
      <c r="D1169" s="8">
        <f t="shared" si="113"/>
        <v>8.1598660156929732E-5</v>
      </c>
      <c r="E1169" s="8">
        <f t="shared" si="110"/>
        <v>7.0091239259881259</v>
      </c>
      <c r="F1169" s="1">
        <v>1166</v>
      </c>
      <c r="H1169" s="8">
        <f t="shared" si="108"/>
        <v>0.90331976706440853</v>
      </c>
      <c r="J1169" s="8">
        <f t="shared" si="111"/>
        <v>1.9620999949503779E-4</v>
      </c>
      <c r="K1169" s="8">
        <f t="shared" si="112"/>
        <v>2.4045737897863599</v>
      </c>
    </row>
    <row r="1170" spans="1:11" ht="16" customHeight="1" x14ac:dyDescent="0.35">
      <c r="A1170" s="6">
        <v>40245</v>
      </c>
      <c r="B1170" s="17">
        <v>1138.5</v>
      </c>
      <c r="C1170" s="8">
        <f t="shared" si="109"/>
        <v>-1.7563888644949984E-4</v>
      </c>
      <c r="D1170" s="8">
        <f t="shared" si="113"/>
        <v>9.2147811742218308E-5</v>
      </c>
      <c r="E1170" s="8">
        <f t="shared" si="110"/>
        <v>9.2917818432760182</v>
      </c>
      <c r="F1170" s="1">
        <v>1167</v>
      </c>
      <c r="H1170" s="8">
        <f t="shared" si="108"/>
        <v>0.95993651739174035</v>
      </c>
      <c r="J1170" s="8">
        <f t="shared" si="111"/>
        <v>3.0849018433220294E-8</v>
      </c>
      <c r="K1170" s="8">
        <f t="shared" si="112"/>
        <v>3.3477754761577865E-4</v>
      </c>
    </row>
    <row r="1171" spans="1:11" ht="16" customHeight="1" x14ac:dyDescent="0.35">
      <c r="A1171" s="6">
        <v>40246</v>
      </c>
      <c r="B1171" s="17">
        <v>1140.45</v>
      </c>
      <c r="C1171" s="8">
        <f t="shared" si="109"/>
        <v>1.7127799736495787E-3</v>
      </c>
      <c r="D1171" s="8">
        <f t="shared" si="113"/>
        <v>8.5186296821561464E-5</v>
      </c>
      <c r="E1171" s="8">
        <f t="shared" si="110"/>
        <v>9.3362323299651475</v>
      </c>
      <c r="F1171" s="1">
        <v>1168</v>
      </c>
      <c r="H1171" s="8">
        <f t="shared" si="108"/>
        <v>0.92296422910945719</v>
      </c>
      <c r="J1171" s="8">
        <f t="shared" si="111"/>
        <v>2.9336152381350515E-6</v>
      </c>
      <c r="K1171" s="8">
        <f t="shared" si="112"/>
        <v>3.4437642526943674E-2</v>
      </c>
    </row>
    <row r="1172" spans="1:11" ht="16" customHeight="1" x14ac:dyDescent="0.35">
      <c r="A1172" s="6">
        <v>40247</v>
      </c>
      <c r="B1172" s="17">
        <v>1145.6099999999999</v>
      </c>
      <c r="C1172" s="8">
        <f t="shared" si="109"/>
        <v>4.5245297908718968E-3</v>
      </c>
      <c r="D1172" s="8">
        <f t="shared" si="113"/>
        <v>7.9095650484609361E-5</v>
      </c>
      <c r="E1172" s="8">
        <f t="shared" si="110"/>
        <v>9.1860347764153314</v>
      </c>
      <c r="F1172" s="1">
        <v>1169</v>
      </c>
      <c r="H1172" s="8">
        <f t="shared" si="108"/>
        <v>0.88935735497385626</v>
      </c>
      <c r="J1172" s="8">
        <f t="shared" si="111"/>
        <v>2.047136982848729E-5</v>
      </c>
      <c r="K1172" s="8">
        <f t="shared" si="112"/>
        <v>0.25881789583955267</v>
      </c>
    </row>
    <row r="1173" spans="1:11" ht="16" customHeight="1" x14ac:dyDescent="0.35">
      <c r="A1173" s="6">
        <v>40248</v>
      </c>
      <c r="B1173" s="17">
        <v>1150.24</v>
      </c>
      <c r="C1173" s="8">
        <f t="shared" si="109"/>
        <v>4.0415150007420582E-3</v>
      </c>
      <c r="D1173" s="8">
        <f t="shared" si="113"/>
        <v>7.5033139777549844E-5</v>
      </c>
      <c r="E1173" s="8">
        <f t="shared" si="110"/>
        <v>9.279892286902232</v>
      </c>
      <c r="F1173" s="1">
        <v>1170</v>
      </c>
      <c r="H1173" s="8">
        <f t="shared" si="108"/>
        <v>0.8662167152482676</v>
      </c>
      <c r="J1173" s="8">
        <f t="shared" si="111"/>
        <v>1.633384350122308E-5</v>
      </c>
      <c r="K1173" s="8">
        <f t="shared" si="112"/>
        <v>0.21768839141808402</v>
      </c>
    </row>
    <row r="1174" spans="1:11" ht="16" customHeight="1" x14ac:dyDescent="0.35">
      <c r="A1174" s="6">
        <v>40249</v>
      </c>
      <c r="B1174" s="17">
        <v>1149.99</v>
      </c>
      <c r="C1174" s="8">
        <f t="shared" si="109"/>
        <v>-2.1734594519404646E-4</v>
      </c>
      <c r="D1174" s="8">
        <f t="shared" si="113"/>
        <v>7.0986518281146367E-5</v>
      </c>
      <c r="E1174" s="8">
        <f t="shared" si="110"/>
        <v>9.5523551142672858</v>
      </c>
      <c r="F1174" s="1">
        <v>1171</v>
      </c>
      <c r="H1174" s="8">
        <f t="shared" si="108"/>
        <v>0.84253497423635992</v>
      </c>
      <c r="J1174" s="8">
        <f t="shared" si="111"/>
        <v>4.7239259892293448E-8</v>
      </c>
      <c r="K1174" s="8">
        <f t="shared" si="112"/>
        <v>6.6546804993589798E-4</v>
      </c>
    </row>
    <row r="1175" spans="1:11" ht="16" customHeight="1" x14ac:dyDescent="0.35">
      <c r="A1175" s="6">
        <v>40252</v>
      </c>
      <c r="B1175" s="17">
        <v>1150.51</v>
      </c>
      <c r="C1175" s="8">
        <f t="shared" si="109"/>
        <v>4.5217784502472354E-4</v>
      </c>
      <c r="D1175" s="8">
        <f t="shared" si="113"/>
        <v>6.592867616747826E-5</v>
      </c>
      <c r="E1175" s="8">
        <f t="shared" si="110"/>
        <v>9.6238357613698664</v>
      </c>
      <c r="F1175" s="1">
        <v>1172</v>
      </c>
      <c r="H1175" s="8">
        <f t="shared" si="108"/>
        <v>0.81196475396089862</v>
      </c>
      <c r="J1175" s="8">
        <f t="shared" si="111"/>
        <v>2.0446480353120289E-7</v>
      </c>
      <c r="K1175" s="8">
        <f t="shared" si="112"/>
        <v>3.1013030355986834E-3</v>
      </c>
    </row>
    <row r="1176" spans="1:11" ht="16" customHeight="1" x14ac:dyDescent="0.35">
      <c r="A1176" s="6">
        <v>40253</v>
      </c>
      <c r="B1176" s="17">
        <v>1159.46</v>
      </c>
      <c r="C1176" s="8">
        <f t="shared" si="109"/>
        <v>7.7791588078330873E-3</v>
      </c>
      <c r="D1176" s="8">
        <f t="shared" si="113"/>
        <v>6.1338781187000098E-5</v>
      </c>
      <c r="E1176" s="8">
        <f t="shared" si="110"/>
        <v>8.7125232088170126</v>
      </c>
      <c r="F1176" s="1">
        <v>1173</v>
      </c>
      <c r="H1176" s="8">
        <f t="shared" si="108"/>
        <v>0.78319078893332317</v>
      </c>
      <c r="J1176" s="8">
        <f t="shared" si="111"/>
        <v>6.0515311757487101E-5</v>
      </c>
      <c r="K1176" s="8">
        <f t="shared" si="112"/>
        <v>0.98657506044988841</v>
      </c>
    </row>
    <row r="1177" spans="1:11" ht="16" customHeight="1" x14ac:dyDescent="0.35">
      <c r="A1177" s="6">
        <v>40254</v>
      </c>
      <c r="B1177" s="17">
        <v>1166.21</v>
      </c>
      <c r="C1177" s="8">
        <f t="shared" si="109"/>
        <v>5.8216756076104395E-3</v>
      </c>
      <c r="D1177" s="8">
        <f t="shared" si="113"/>
        <v>6.225321489767614E-5</v>
      </c>
      <c r="E1177" s="8">
        <f t="shared" si="110"/>
        <v>9.1398801922625807</v>
      </c>
      <c r="F1177" s="1">
        <v>1174</v>
      </c>
      <c r="H1177" s="8">
        <f t="shared" si="108"/>
        <v>0.78900706522613695</v>
      </c>
      <c r="J1177" s="8">
        <f t="shared" si="111"/>
        <v>3.3891906880246379E-5</v>
      </c>
      <c r="K1177" s="8">
        <f t="shared" si="112"/>
        <v>0.54442018674784198</v>
      </c>
    </row>
    <row r="1178" spans="1:11" ht="16" customHeight="1" x14ac:dyDescent="0.35">
      <c r="A1178" s="6">
        <v>40255</v>
      </c>
      <c r="B1178" s="17">
        <v>1165.83</v>
      </c>
      <c r="C1178" s="8">
        <f t="shared" si="109"/>
        <v>-3.2584182951621846E-4</v>
      </c>
      <c r="D1178" s="8">
        <f t="shared" si="113"/>
        <v>6.0837774578069552E-5</v>
      </c>
      <c r="E1178" s="8">
        <f t="shared" si="110"/>
        <v>9.7055544890118259</v>
      </c>
      <c r="F1178" s="1">
        <v>1175</v>
      </c>
      <c r="H1178" s="8">
        <f t="shared" si="108"/>
        <v>0.77998573434435037</v>
      </c>
      <c r="J1178" s="8">
        <f t="shared" si="111"/>
        <v>1.0617289786247637E-7</v>
      </c>
      <c r="K1178" s="8">
        <f t="shared" si="112"/>
        <v>1.745180500089314E-3</v>
      </c>
    </row>
    <row r="1179" spans="1:11" ht="16" customHeight="1" x14ac:dyDescent="0.35">
      <c r="A1179" s="6">
        <v>40256</v>
      </c>
      <c r="B1179" s="17">
        <v>1159.9000000000001</v>
      </c>
      <c r="C1179" s="8">
        <f t="shared" si="109"/>
        <v>-5.0865048935092054E-3</v>
      </c>
      <c r="D1179" s="8">
        <f t="shared" si="113"/>
        <v>5.669722663644792E-5</v>
      </c>
      <c r="E1179" s="8">
        <f t="shared" si="110"/>
        <v>9.3214572614500586</v>
      </c>
      <c r="F1179" s="1">
        <v>1176</v>
      </c>
      <c r="H1179" s="8">
        <f t="shared" si="108"/>
        <v>0.7529756080806862</v>
      </c>
      <c r="J1179" s="8">
        <f t="shared" si="111"/>
        <v>2.5872532031693094E-5</v>
      </c>
      <c r="K1179" s="8">
        <f t="shared" si="112"/>
        <v>0.45632799991421252</v>
      </c>
    </row>
    <row r="1180" spans="1:11" ht="16" customHeight="1" x14ac:dyDescent="0.35">
      <c r="A1180" s="6">
        <v>40259</v>
      </c>
      <c r="B1180" s="17">
        <v>1165.81</v>
      </c>
      <c r="C1180" s="8">
        <f t="shared" si="109"/>
        <v>5.0952668333475769E-3</v>
      </c>
      <c r="D1180" s="8">
        <f t="shared" si="113"/>
        <v>5.5104207665030374E-5</v>
      </c>
      <c r="E1180" s="8">
        <f t="shared" si="110"/>
        <v>9.3351454296078771</v>
      </c>
      <c r="F1180" s="1">
        <v>1177</v>
      </c>
      <c r="H1180" s="8">
        <f t="shared" si="108"/>
        <v>0.74232208417256706</v>
      </c>
      <c r="J1180" s="8">
        <f t="shared" si="111"/>
        <v>2.5961744103011844E-5</v>
      </c>
      <c r="K1180" s="8">
        <f t="shared" si="112"/>
        <v>0.47113905095649167</v>
      </c>
    </row>
    <row r="1181" spans="1:11" ht="16" customHeight="1" x14ac:dyDescent="0.35">
      <c r="A1181" s="6">
        <v>40260</v>
      </c>
      <c r="B1181" s="17">
        <v>1174.17</v>
      </c>
      <c r="C1181" s="8">
        <f t="shared" si="109"/>
        <v>7.1709798337637586E-3</v>
      </c>
      <c r="D1181" s="8">
        <f t="shared" si="113"/>
        <v>5.3661924423450968E-5</v>
      </c>
      <c r="E1181" s="8">
        <f t="shared" si="110"/>
        <v>8.8745305244510266</v>
      </c>
      <c r="F1181" s="1">
        <v>1178</v>
      </c>
      <c r="H1181" s="8">
        <f t="shared" si="108"/>
        <v>0.73254299821546975</v>
      </c>
      <c r="J1181" s="8">
        <f t="shared" si="111"/>
        <v>5.1422951776246504E-5</v>
      </c>
      <c r="K1181" s="8">
        <f t="shared" si="112"/>
        <v>0.9582763258817083</v>
      </c>
    </row>
    <row r="1182" spans="1:11" ht="16" customHeight="1" x14ac:dyDescent="0.35">
      <c r="A1182" s="6">
        <v>40261</v>
      </c>
      <c r="B1182" s="17">
        <v>1167.72</v>
      </c>
      <c r="C1182" s="8">
        <f t="shared" si="109"/>
        <v>-5.4932420347990878E-3</v>
      </c>
      <c r="D1182" s="8">
        <f t="shared" si="113"/>
        <v>5.4498848035791335E-5</v>
      </c>
      <c r="E1182" s="8">
        <f t="shared" si="110"/>
        <v>9.2636365734940735</v>
      </c>
      <c r="F1182" s="1">
        <v>1179</v>
      </c>
      <c r="H1182" s="8">
        <f t="shared" si="108"/>
        <v>0.73823335088433484</v>
      </c>
      <c r="J1182" s="8">
        <f t="shared" si="111"/>
        <v>3.0175708052883623E-5</v>
      </c>
      <c r="K1182" s="8">
        <f t="shared" si="112"/>
        <v>0.55369441998234825</v>
      </c>
    </row>
    <row r="1183" spans="1:11" ht="16" customHeight="1" x14ac:dyDescent="0.35">
      <c r="A1183" s="6">
        <v>40262</v>
      </c>
      <c r="B1183" s="17">
        <v>1165.73</v>
      </c>
      <c r="C1183" s="8">
        <f t="shared" si="109"/>
        <v>-1.7041756585482899E-3</v>
      </c>
      <c r="D1183" s="8">
        <f t="shared" si="113"/>
        <v>5.3466745812731627E-5</v>
      </c>
      <c r="E1183" s="8">
        <f t="shared" si="110"/>
        <v>9.7821325217337503</v>
      </c>
      <c r="F1183" s="1">
        <v>1180</v>
      </c>
      <c r="H1183" s="8">
        <f t="shared" si="108"/>
        <v>0.73120958563692007</v>
      </c>
      <c r="J1183" s="8">
        <f t="shared" si="111"/>
        <v>2.9042146751884979E-6</v>
      </c>
      <c r="K1183" s="8">
        <f t="shared" si="112"/>
        <v>5.4318149179315482E-2</v>
      </c>
    </row>
    <row r="1184" spans="1:11" ht="16" customHeight="1" x14ac:dyDescent="0.35">
      <c r="A1184" s="6">
        <v>40263</v>
      </c>
      <c r="B1184" s="17">
        <v>1166.5899999999999</v>
      </c>
      <c r="C1184" s="8">
        <f t="shared" si="109"/>
        <v>7.3773515307995843E-4</v>
      </c>
      <c r="D1184" s="8">
        <f t="shared" si="113"/>
        <v>5.0225038274361939E-5</v>
      </c>
      <c r="E1184" s="8">
        <f t="shared" si="110"/>
        <v>9.8881605936906514</v>
      </c>
      <c r="F1184" s="1">
        <v>1181</v>
      </c>
      <c r="H1184" s="8">
        <f t="shared" si="108"/>
        <v>0.70869625562974392</v>
      </c>
      <c r="J1184" s="8">
        <f t="shared" si="111"/>
        <v>5.4425315608990972E-7</v>
      </c>
      <c r="K1184" s="8">
        <f t="shared" si="112"/>
        <v>1.0836291514938102E-2</v>
      </c>
    </row>
    <row r="1185" spans="1:11" ht="16" customHeight="1" x14ac:dyDescent="0.35">
      <c r="A1185" s="6">
        <v>40266</v>
      </c>
      <c r="B1185" s="17">
        <v>1173.22</v>
      </c>
      <c r="C1185" s="8">
        <f t="shared" si="109"/>
        <v>5.6832306122974732E-3</v>
      </c>
      <c r="D1185" s="8">
        <f t="shared" si="113"/>
        <v>4.707550431614091E-5</v>
      </c>
      <c r="E1185" s="8">
        <f t="shared" si="110"/>
        <v>9.2776448830346325</v>
      </c>
      <c r="F1185" s="1">
        <v>1182</v>
      </c>
      <c r="H1185" s="8">
        <f t="shared" si="108"/>
        <v>0.68611591087906509</v>
      </c>
      <c r="J1185" s="8">
        <f t="shared" si="111"/>
        <v>3.229911019255511E-5</v>
      </c>
      <c r="K1185" s="8">
        <f t="shared" si="112"/>
        <v>0.6861128874084228</v>
      </c>
    </row>
    <row r="1186" spans="1:11" ht="16" customHeight="1" x14ac:dyDescent="0.35">
      <c r="A1186" s="6">
        <v>40267</v>
      </c>
      <c r="B1186" s="17">
        <v>1173.27</v>
      </c>
      <c r="C1186" s="8">
        <f t="shared" si="109"/>
        <v>4.2617752851088906E-5</v>
      </c>
      <c r="D1186" s="8">
        <f t="shared" si="113"/>
        <v>4.6889989130452286E-5</v>
      </c>
      <c r="E1186" s="8">
        <f t="shared" si="110"/>
        <v>9.96766762190415</v>
      </c>
      <c r="F1186" s="1">
        <v>1183</v>
      </c>
      <c r="H1186" s="8">
        <f t="shared" si="108"/>
        <v>0.6847626532635398</v>
      </c>
      <c r="J1186" s="8">
        <f t="shared" si="111"/>
        <v>1.8162728580764966E-9</v>
      </c>
      <c r="K1186" s="8">
        <f t="shared" si="112"/>
        <v>3.8734768161780921E-5</v>
      </c>
    </row>
    <row r="1187" spans="1:11" ht="16" customHeight="1" x14ac:dyDescent="0.35">
      <c r="A1187" s="6">
        <v>40268</v>
      </c>
      <c r="B1187" s="17">
        <v>1169.43</v>
      </c>
      <c r="C1187" s="8">
        <f t="shared" si="109"/>
        <v>-3.2729039351555209E-3</v>
      </c>
      <c r="D1187" s="8">
        <f t="shared" si="113"/>
        <v>4.3994463526573379E-5</v>
      </c>
      <c r="E1187" s="8">
        <f t="shared" si="110"/>
        <v>9.7879638471446899</v>
      </c>
      <c r="F1187" s="1">
        <v>1184</v>
      </c>
      <c r="H1187" s="8">
        <f t="shared" si="108"/>
        <v>0.66328322401952378</v>
      </c>
      <c r="J1187" s="8">
        <f t="shared" si="111"/>
        <v>1.0711900168756495E-5</v>
      </c>
      <c r="K1187" s="8">
        <f t="shared" si="112"/>
        <v>0.24348291375996281</v>
      </c>
    </row>
    <row r="1188" spans="1:11" ht="16" customHeight="1" x14ac:dyDescent="0.35">
      <c r="A1188" s="6">
        <v>40269</v>
      </c>
      <c r="B1188" s="17">
        <v>1178.0999999999999</v>
      </c>
      <c r="C1188" s="8">
        <f t="shared" si="109"/>
        <v>7.4138682948101595E-3</v>
      </c>
      <c r="D1188" s="8">
        <f t="shared" si="113"/>
        <v>4.2263425383050004E-5</v>
      </c>
      <c r="E1188" s="8">
        <f t="shared" si="110"/>
        <v>8.7710445226871254</v>
      </c>
      <c r="F1188" s="1">
        <v>1185</v>
      </c>
      <c r="H1188" s="8">
        <f t="shared" si="108"/>
        <v>0.65010326397465501</v>
      </c>
      <c r="J1188" s="8">
        <f t="shared" si="111"/>
        <v>5.4965443092791299E-5</v>
      </c>
      <c r="K1188" s="8">
        <f t="shared" si="112"/>
        <v>1.3005439714035936</v>
      </c>
    </row>
    <row r="1189" spans="1:11" ht="16" customHeight="1" x14ac:dyDescent="0.35">
      <c r="A1189" s="6">
        <v>40273</v>
      </c>
      <c r="B1189" s="17">
        <v>1187.44</v>
      </c>
      <c r="C1189" s="8">
        <f t="shared" si="109"/>
        <v>7.9280196927256994E-3</v>
      </c>
      <c r="D1189" s="8">
        <f t="shared" si="113"/>
        <v>4.442408769039575E-5</v>
      </c>
      <c r="E1189" s="8">
        <f t="shared" si="110"/>
        <v>8.6068770142651605</v>
      </c>
      <c r="F1189" s="1">
        <v>1186</v>
      </c>
      <c r="H1189" s="8">
        <f t="shared" si="108"/>
        <v>0.66651397352490482</v>
      </c>
      <c r="J1189" s="8">
        <f t="shared" si="111"/>
        <v>6.2853496248246491E-5</v>
      </c>
      <c r="K1189" s="8">
        <f t="shared" si="112"/>
        <v>1.414851705819838</v>
      </c>
    </row>
    <row r="1190" spans="1:11" ht="16" customHeight="1" x14ac:dyDescent="0.35">
      <c r="A1190" s="6">
        <v>40274</v>
      </c>
      <c r="B1190" s="17">
        <v>1189.44</v>
      </c>
      <c r="C1190" s="8">
        <f t="shared" si="109"/>
        <v>1.6842956275685507E-3</v>
      </c>
      <c r="D1190" s="8">
        <f t="shared" si="113"/>
        <v>4.705646382228866E-5</v>
      </c>
      <c r="E1190" s="8">
        <f t="shared" si="110"/>
        <v>9.9038761964900672</v>
      </c>
      <c r="F1190" s="1">
        <v>1187</v>
      </c>
      <c r="H1190" s="8">
        <f t="shared" si="108"/>
        <v>0.68597714118102115</v>
      </c>
      <c r="J1190" s="8">
        <f t="shared" si="111"/>
        <v>2.8368517610465378E-6</v>
      </c>
      <c r="K1190" s="8">
        <f t="shared" si="112"/>
        <v>6.0286122896103404E-2</v>
      </c>
    </row>
    <row r="1191" spans="1:11" ht="16" customHeight="1" x14ac:dyDescent="0.35">
      <c r="A1191" s="6">
        <v>40275</v>
      </c>
      <c r="B1191" s="17">
        <v>1182.45</v>
      </c>
      <c r="C1191" s="8">
        <f t="shared" si="109"/>
        <v>-5.8767150928167953E-3</v>
      </c>
      <c r="D1191" s="8">
        <f t="shared" si="113"/>
        <v>4.4385319855519284E-5</v>
      </c>
      <c r="E1191" s="8">
        <f t="shared" si="110"/>
        <v>9.2445116248751553</v>
      </c>
      <c r="F1191" s="1">
        <v>1188</v>
      </c>
      <c r="H1191" s="8">
        <f t="shared" si="108"/>
        <v>0.66622308467599112</v>
      </c>
      <c r="J1191" s="8">
        <f t="shared" si="111"/>
        <v>3.4535780282140713E-5</v>
      </c>
      <c r="K1191" s="8">
        <f t="shared" si="112"/>
        <v>0.77809015220707511</v>
      </c>
    </row>
    <row r="1192" spans="1:11" ht="16" customHeight="1" x14ac:dyDescent="0.35">
      <c r="A1192" s="6">
        <v>40276</v>
      </c>
      <c r="B1192" s="17">
        <v>1186.44</v>
      </c>
      <c r="C1192" s="8">
        <f t="shared" si="109"/>
        <v>3.3743498668019865E-3</v>
      </c>
      <c r="D1192" s="8">
        <f t="shared" si="113"/>
        <v>4.4630468170768115E-5</v>
      </c>
      <c r="E1192" s="8">
        <f t="shared" si="110"/>
        <v>9.76197128019699</v>
      </c>
      <c r="F1192" s="1">
        <v>1189</v>
      </c>
      <c r="H1192" s="8">
        <f t="shared" ref="H1192:H1255" si="114">SQRT(D1192)*100</f>
        <v>0.66806038777020826</v>
      </c>
      <c r="J1192" s="8">
        <f t="shared" si="111"/>
        <v>1.1386237023586584E-5</v>
      </c>
      <c r="K1192" s="8">
        <f t="shared" si="112"/>
        <v>0.25512250913478646</v>
      </c>
    </row>
    <row r="1193" spans="1:11" ht="16" customHeight="1" x14ac:dyDescent="0.35">
      <c r="A1193" s="6">
        <v>40277</v>
      </c>
      <c r="B1193" s="17">
        <v>1194.3699999999999</v>
      </c>
      <c r="C1193" s="8">
        <f t="shared" si="109"/>
        <v>6.6838609622061262E-3</v>
      </c>
      <c r="D1193" s="8">
        <f t="shared" si="113"/>
        <v>4.2899187195315879E-5</v>
      </c>
      <c r="E1193" s="8">
        <f t="shared" si="110"/>
        <v>9.0152860284994389</v>
      </c>
      <c r="F1193" s="1">
        <v>1190</v>
      </c>
      <c r="H1193" s="8">
        <f t="shared" si="114"/>
        <v>0.65497471092642867</v>
      </c>
      <c r="J1193" s="8">
        <f t="shared" si="111"/>
        <v>4.4673997362103005E-5</v>
      </c>
      <c r="K1193" s="8">
        <f t="shared" si="112"/>
        <v>1.0413716502064849</v>
      </c>
    </row>
    <row r="1194" spans="1:11" ht="16" customHeight="1" x14ac:dyDescent="0.35">
      <c r="A1194" s="6">
        <v>40280</v>
      </c>
      <c r="B1194" s="17">
        <v>1196.48</v>
      </c>
      <c r="C1194" s="8">
        <f t="shared" si="109"/>
        <v>1.7666217336337379E-3</v>
      </c>
      <c r="D1194" s="8">
        <f t="shared" si="113"/>
        <v>4.413384630515007E-5</v>
      </c>
      <c r="E1194" s="8">
        <f t="shared" si="110"/>
        <v>9.9575679589422705</v>
      </c>
      <c r="F1194" s="1">
        <v>1191</v>
      </c>
      <c r="H1194" s="8">
        <f t="shared" si="114"/>
        <v>0.6643330964595251</v>
      </c>
      <c r="J1194" s="8">
        <f t="shared" si="111"/>
        <v>3.1209523497470734E-6</v>
      </c>
      <c r="K1194" s="8">
        <f t="shared" si="112"/>
        <v>7.0715621026279846E-2</v>
      </c>
    </row>
    <row r="1195" spans="1:11" ht="16" customHeight="1" x14ac:dyDescent="0.35">
      <c r="A1195" s="6">
        <v>40281</v>
      </c>
      <c r="B1195" s="17">
        <v>1197.3</v>
      </c>
      <c r="C1195" s="8">
        <f t="shared" si="109"/>
        <v>6.8534367477929954E-4</v>
      </c>
      <c r="D1195" s="8">
        <f t="shared" si="113"/>
        <v>4.1749415381631804E-5</v>
      </c>
      <c r="E1195" s="8">
        <f t="shared" si="110"/>
        <v>10.072574749607153</v>
      </c>
      <c r="F1195" s="1">
        <v>1192</v>
      </c>
      <c r="H1195" s="8">
        <f t="shared" si="114"/>
        <v>0.64613787523741251</v>
      </c>
      <c r="J1195" s="8">
        <f t="shared" si="111"/>
        <v>4.696959525599943E-7</v>
      </c>
      <c r="K1195" s="8">
        <f t="shared" si="112"/>
        <v>1.125035999346336E-2</v>
      </c>
    </row>
    <row r="1196" spans="1:11" ht="16" customHeight="1" x14ac:dyDescent="0.35">
      <c r="A1196" s="6">
        <v>40282</v>
      </c>
      <c r="B1196" s="17">
        <v>1210.6500000000001</v>
      </c>
      <c r="C1196" s="8">
        <f t="shared" si="109"/>
        <v>1.1150087697319082E-2</v>
      </c>
      <c r="D1196" s="8">
        <f t="shared" si="113"/>
        <v>3.9355500912261301E-5</v>
      </c>
      <c r="E1196" s="8">
        <f t="shared" si="110"/>
        <v>6.983863916162889</v>
      </c>
      <c r="F1196" s="1">
        <v>1193</v>
      </c>
      <c r="H1196" s="8">
        <f t="shared" si="114"/>
        <v>0.62733962820996181</v>
      </c>
      <c r="J1196" s="8">
        <f t="shared" si="111"/>
        <v>1.2432445565790636E-4</v>
      </c>
      <c r="K1196" s="8">
        <f t="shared" si="112"/>
        <v>3.1590108822416938</v>
      </c>
    </row>
    <row r="1197" spans="1:11" ht="16" customHeight="1" x14ac:dyDescent="0.35">
      <c r="A1197" s="6">
        <v>40283</v>
      </c>
      <c r="B1197" s="17">
        <v>1211.67</v>
      </c>
      <c r="C1197" s="8">
        <f t="shared" si="109"/>
        <v>8.4252261182008153E-4</v>
      </c>
      <c r="D1197" s="8">
        <f t="shared" si="113"/>
        <v>4.7633179683014022E-5</v>
      </c>
      <c r="E1197" s="8">
        <f t="shared" si="110"/>
        <v>9.9370786786187697</v>
      </c>
      <c r="F1197" s="1">
        <v>1194</v>
      </c>
      <c r="H1197" s="8">
        <f t="shared" si="114"/>
        <v>0.69016794827791017</v>
      </c>
      <c r="J1197" s="8">
        <f t="shared" si="111"/>
        <v>7.0984435142813176E-7</v>
      </c>
      <c r="K1197" s="8">
        <f t="shared" si="112"/>
        <v>1.4902308771993696E-2</v>
      </c>
    </row>
    <row r="1198" spans="1:11" ht="16" customHeight="1" x14ac:dyDescent="0.35">
      <c r="A1198" s="6">
        <v>40284</v>
      </c>
      <c r="B1198" s="17">
        <v>1192.1300000000001</v>
      </c>
      <c r="C1198" s="8">
        <f t="shared" si="109"/>
        <v>-1.6126503090775509E-2</v>
      </c>
      <c r="D1198" s="8">
        <f t="shared" si="113"/>
        <v>4.4730620166645462E-5</v>
      </c>
      <c r="E1198" s="8">
        <f t="shared" si="110"/>
        <v>4.2008460992400405</v>
      </c>
      <c r="F1198" s="1">
        <v>1195</v>
      </c>
      <c r="H1198" s="8">
        <f t="shared" si="114"/>
        <v>0.66880954065148812</v>
      </c>
      <c r="J1198" s="8">
        <f t="shared" si="111"/>
        <v>2.6006410193679202E-4</v>
      </c>
      <c r="K1198" s="8">
        <f t="shared" si="112"/>
        <v>5.8140061767065667</v>
      </c>
    </row>
    <row r="1199" spans="1:11" ht="16" customHeight="1" x14ac:dyDescent="0.35">
      <c r="A1199" s="6">
        <v>40287</v>
      </c>
      <c r="B1199" s="17">
        <v>1197.52</v>
      </c>
      <c r="C1199" s="8">
        <f t="shared" si="109"/>
        <v>4.5213189836677816E-3</v>
      </c>
      <c r="D1199" s="8">
        <f t="shared" si="113"/>
        <v>6.3984874090531051E-5</v>
      </c>
      <c r="E1199" s="8">
        <f t="shared" si="110"/>
        <v>9.3373770029807801</v>
      </c>
      <c r="F1199" s="1">
        <v>1196</v>
      </c>
      <c r="H1199" s="8">
        <f t="shared" si="114"/>
        <v>0.79990545747938901</v>
      </c>
      <c r="J1199" s="8">
        <f t="shared" si="111"/>
        <v>2.0442325352074663E-5</v>
      </c>
      <c r="K1199" s="8">
        <f t="shared" si="112"/>
        <v>0.3194868418925258</v>
      </c>
    </row>
    <row r="1200" spans="1:11" ht="16" customHeight="1" x14ac:dyDescent="0.35">
      <c r="A1200" s="6">
        <v>40288</v>
      </c>
      <c r="B1200" s="17">
        <v>1207.17</v>
      </c>
      <c r="C1200" s="8">
        <f t="shared" si="109"/>
        <v>8.0583205290935354E-3</v>
      </c>
      <c r="D1200" s="8">
        <f t="shared" si="113"/>
        <v>6.1278290695758486E-5</v>
      </c>
      <c r="E1200" s="8">
        <f t="shared" si="110"/>
        <v>8.6403861485707001</v>
      </c>
      <c r="F1200" s="1">
        <v>1197</v>
      </c>
      <c r="H1200" s="8">
        <f t="shared" si="114"/>
        <v>0.78280451388426775</v>
      </c>
      <c r="J1200" s="8">
        <f t="shared" si="111"/>
        <v>6.4936529749610311E-5</v>
      </c>
      <c r="K1200" s="8">
        <f t="shared" si="112"/>
        <v>1.0596987776962428</v>
      </c>
    </row>
    <row r="1201" spans="1:11" ht="16" customHeight="1" x14ac:dyDescent="0.35">
      <c r="A1201" s="6">
        <v>40289</v>
      </c>
      <c r="B1201" s="17">
        <v>1205.94</v>
      </c>
      <c r="C1201" s="8">
        <f t="shared" si="109"/>
        <v>-1.0189120007952635E-3</v>
      </c>
      <c r="D1201" s="8">
        <f t="shared" si="113"/>
        <v>6.2571421899982094E-5</v>
      </c>
      <c r="E1201" s="8">
        <f t="shared" si="110"/>
        <v>9.6626099570717479</v>
      </c>
      <c r="F1201" s="1">
        <v>1198</v>
      </c>
      <c r="H1201" s="8">
        <f t="shared" si="114"/>
        <v>0.79102099782484969</v>
      </c>
      <c r="J1201" s="8">
        <f t="shared" si="111"/>
        <v>1.038181665364607E-6</v>
      </c>
      <c r="K1201" s="8">
        <f t="shared" si="112"/>
        <v>1.6591946192689989E-2</v>
      </c>
    </row>
    <row r="1202" spans="1:11" ht="16" customHeight="1" x14ac:dyDescent="0.35">
      <c r="A1202" s="6">
        <v>40290</v>
      </c>
      <c r="B1202" s="17">
        <v>1208.67</v>
      </c>
      <c r="C1202" s="8">
        <f t="shared" si="109"/>
        <v>2.2637942186178569E-3</v>
      </c>
      <c r="D1202" s="8">
        <f t="shared" si="113"/>
        <v>5.8353712675715664E-5</v>
      </c>
      <c r="E1202" s="8">
        <f t="shared" si="110"/>
        <v>9.6611651535472589</v>
      </c>
      <c r="F1202" s="1">
        <v>1199</v>
      </c>
      <c r="H1202" s="8">
        <f t="shared" si="114"/>
        <v>0.76389601828858666</v>
      </c>
      <c r="J1202" s="8">
        <f t="shared" si="111"/>
        <v>5.1247642642476331E-6</v>
      </c>
      <c r="K1202" s="8">
        <f t="shared" si="112"/>
        <v>8.782242001853538E-2</v>
      </c>
    </row>
    <row r="1203" spans="1:11" ht="16" customHeight="1" x14ac:dyDescent="0.35">
      <c r="A1203" s="6">
        <v>40291</v>
      </c>
      <c r="B1203" s="17">
        <v>1217.28</v>
      </c>
      <c r="C1203" s="8">
        <f t="shared" si="109"/>
        <v>7.1235324778474683E-3</v>
      </c>
      <c r="D1203" s="8">
        <f t="shared" si="113"/>
        <v>5.4860161589399677E-5</v>
      </c>
      <c r="E1203" s="8">
        <f t="shared" si="110"/>
        <v>8.8857401613234419</v>
      </c>
      <c r="F1203" s="1">
        <v>1200</v>
      </c>
      <c r="H1203" s="8">
        <f t="shared" si="114"/>
        <v>0.7406764583095623</v>
      </c>
      <c r="J1203" s="8">
        <f t="shared" si="111"/>
        <v>5.0744714962947692E-5</v>
      </c>
      <c r="K1203" s="8">
        <f t="shared" si="112"/>
        <v>0.92498296564902593</v>
      </c>
    </row>
    <row r="1204" spans="1:11" ht="16" customHeight="1" x14ac:dyDescent="0.35">
      <c r="A1204" s="6">
        <v>40294</v>
      </c>
      <c r="B1204" s="17">
        <v>1212.05</v>
      </c>
      <c r="C1204" s="8">
        <f t="shared" si="109"/>
        <v>-4.2964642481598467E-3</v>
      </c>
      <c r="D1204" s="8">
        <f t="shared" si="113"/>
        <v>5.5532110082409208E-5</v>
      </c>
      <c r="E1204" s="8">
        <f t="shared" si="110"/>
        <v>9.4661359693118374</v>
      </c>
      <c r="F1204" s="1">
        <v>1201</v>
      </c>
      <c r="H1204" s="8">
        <f t="shared" si="114"/>
        <v>0.74519869888781487</v>
      </c>
      <c r="J1204" s="8">
        <f t="shared" si="111"/>
        <v>1.8459605035715756E-5</v>
      </c>
      <c r="K1204" s="8">
        <f t="shared" si="112"/>
        <v>0.33241317515797347</v>
      </c>
    </row>
    <row r="1205" spans="1:11" ht="16" customHeight="1" x14ac:dyDescent="0.35">
      <c r="A1205" s="6">
        <v>40295</v>
      </c>
      <c r="B1205" s="17">
        <v>1183.71</v>
      </c>
      <c r="C1205" s="8">
        <f t="shared" si="109"/>
        <v>-2.3381873685078932E-2</v>
      </c>
      <c r="D1205" s="8">
        <f t="shared" si="113"/>
        <v>5.341799530812021E-5</v>
      </c>
      <c r="E1205" s="8">
        <f t="shared" si="110"/>
        <v>-0.39724090809630574</v>
      </c>
      <c r="F1205" s="1">
        <v>1202</v>
      </c>
      <c r="H1205" s="8">
        <f t="shared" si="114"/>
        <v>0.73087615440729914</v>
      </c>
      <c r="J1205" s="8">
        <f t="shared" si="111"/>
        <v>5.4671201702498665E-4</v>
      </c>
      <c r="K1205" s="8">
        <f t="shared" si="112"/>
        <v>10.234603786074306</v>
      </c>
    </row>
    <row r="1206" spans="1:11" ht="16" customHeight="1" x14ac:dyDescent="0.35">
      <c r="A1206" s="6">
        <v>40296</v>
      </c>
      <c r="B1206" s="17">
        <v>1191.3599999999999</v>
      </c>
      <c r="C1206" s="8">
        <f t="shared" si="109"/>
        <v>6.4627315812148785E-3</v>
      </c>
      <c r="D1206" s="8">
        <f t="shared" si="113"/>
        <v>9.6091445537619167E-5</v>
      </c>
      <c r="E1206" s="8">
        <f t="shared" si="110"/>
        <v>8.8155524291704737</v>
      </c>
      <c r="F1206" s="1">
        <v>1203</v>
      </c>
      <c r="H1206" s="8">
        <f t="shared" si="114"/>
        <v>0.98026244209201019</v>
      </c>
      <c r="J1206" s="8">
        <f t="shared" si="111"/>
        <v>4.1766899490832166E-5</v>
      </c>
      <c r="K1206" s="8">
        <f t="shared" si="112"/>
        <v>0.43465783303760064</v>
      </c>
    </row>
    <row r="1207" spans="1:11" ht="16" customHeight="1" x14ac:dyDescent="0.35">
      <c r="A1207" s="6">
        <v>40297</v>
      </c>
      <c r="B1207" s="17">
        <v>1206.78</v>
      </c>
      <c r="C1207" s="8">
        <f t="shared" si="109"/>
        <v>1.2943190975020207E-2</v>
      </c>
      <c r="D1207" s="8">
        <f t="shared" si="113"/>
        <v>9.2298969502387229E-5</v>
      </c>
      <c r="E1207" s="8">
        <f t="shared" si="110"/>
        <v>7.4754389786935374</v>
      </c>
      <c r="F1207" s="1">
        <v>1204</v>
      </c>
      <c r="H1207" s="8">
        <f t="shared" si="114"/>
        <v>0.96072352683999174</v>
      </c>
      <c r="J1207" s="8">
        <f t="shared" si="111"/>
        <v>1.6752619261584453E-4</v>
      </c>
      <c r="K1207" s="8">
        <f t="shared" si="112"/>
        <v>1.8150386024787808</v>
      </c>
    </row>
    <row r="1208" spans="1:11" ht="16" customHeight="1" x14ac:dyDescent="0.35">
      <c r="A1208" s="6">
        <v>40298</v>
      </c>
      <c r="B1208" s="17">
        <v>1186.69</v>
      </c>
      <c r="C1208" s="8">
        <f t="shared" si="109"/>
        <v>-1.66476076832562E-2</v>
      </c>
      <c r="D1208" s="8">
        <f t="shared" si="113"/>
        <v>9.9464599581024216E-5</v>
      </c>
      <c r="E1208" s="8">
        <f t="shared" si="110"/>
        <v>6.429362233476474</v>
      </c>
      <c r="F1208" s="1">
        <v>1205</v>
      </c>
      <c r="H1208" s="8">
        <f t="shared" si="114"/>
        <v>0.99731940511064066</v>
      </c>
      <c r="J1208" s="8">
        <f t="shared" si="111"/>
        <v>2.7714284157561087E-4</v>
      </c>
      <c r="K1208" s="8">
        <f t="shared" si="112"/>
        <v>2.7863465267343619</v>
      </c>
    </row>
    <row r="1209" spans="1:11" ht="16" customHeight="1" x14ac:dyDescent="0.35">
      <c r="A1209" s="6">
        <v>40301</v>
      </c>
      <c r="B1209" s="17">
        <v>1202.26</v>
      </c>
      <c r="C1209" s="8">
        <f t="shared" si="109"/>
        <v>1.3120528528933365E-2</v>
      </c>
      <c r="D1209" s="8">
        <f t="shared" si="113"/>
        <v>1.1524042277987823E-4</v>
      </c>
      <c r="E1209" s="8">
        <f t="shared" si="110"/>
        <v>7.5746715364907633</v>
      </c>
      <c r="F1209" s="1">
        <v>1206</v>
      </c>
      <c r="H1209" s="8">
        <f t="shared" si="114"/>
        <v>1.0735009211913991</v>
      </c>
      <c r="J1209" s="8">
        <f t="shared" si="111"/>
        <v>1.7214826887855433E-4</v>
      </c>
      <c r="K1209" s="8">
        <f t="shared" si="112"/>
        <v>1.4938184425735428</v>
      </c>
    </row>
    <row r="1210" spans="1:11" ht="16" customHeight="1" x14ac:dyDescent="0.35">
      <c r="A1210" s="6">
        <v>40302</v>
      </c>
      <c r="B1210" s="17">
        <v>1173.5999999999999</v>
      </c>
      <c r="C1210" s="8">
        <f t="shared" si="109"/>
        <v>-2.3838437609169465E-2</v>
      </c>
      <c r="D1210" s="8">
        <f t="shared" si="113"/>
        <v>1.2073395388252498E-4</v>
      </c>
      <c r="E1210" s="8">
        <f t="shared" si="110"/>
        <v>4.3151167424570778</v>
      </c>
      <c r="F1210" s="1">
        <v>1207</v>
      </c>
      <c r="H1210" s="8">
        <f t="shared" si="114"/>
        <v>1.098790034003426</v>
      </c>
      <c r="J1210" s="8">
        <f t="shared" si="111"/>
        <v>5.6827110764626524E-4</v>
      </c>
      <c r="K1210" s="8">
        <f t="shared" si="112"/>
        <v>4.706804418906029</v>
      </c>
    </row>
    <row r="1211" spans="1:11" ht="16" customHeight="1" x14ac:dyDescent="0.35">
      <c r="A1211" s="6">
        <v>40303</v>
      </c>
      <c r="B1211" s="17">
        <v>1165.8699999999999</v>
      </c>
      <c r="C1211" s="8">
        <f t="shared" si="109"/>
        <v>-6.5865712338105138E-3</v>
      </c>
      <c r="D1211" s="8">
        <f t="shared" si="113"/>
        <v>1.5917617158380882E-4</v>
      </c>
      <c r="E1211" s="8">
        <f t="shared" si="110"/>
        <v>8.4729523952846737</v>
      </c>
      <c r="F1211" s="1">
        <v>1208</v>
      </c>
      <c r="H1211" s="8">
        <f t="shared" si="114"/>
        <v>1.2616503936662042</v>
      </c>
      <c r="J1211" s="8">
        <f t="shared" si="111"/>
        <v>4.3382920618060151E-5</v>
      </c>
      <c r="K1211" s="8">
        <f t="shared" si="112"/>
        <v>0.27254657645298591</v>
      </c>
    </row>
    <row r="1212" spans="1:11" ht="16" customHeight="1" x14ac:dyDescent="0.35">
      <c r="A1212" s="6">
        <v>40304</v>
      </c>
      <c r="B1212" s="17">
        <v>1128.1500000000001</v>
      </c>
      <c r="C1212" s="8">
        <f t="shared" si="109"/>
        <v>-3.2353521404616128E-2</v>
      </c>
      <c r="D1212" s="8">
        <f t="shared" si="113"/>
        <v>1.4984914221938866E-4</v>
      </c>
      <c r="E1212" s="8">
        <f t="shared" si="110"/>
        <v>1.8205205329498266</v>
      </c>
      <c r="F1212" s="1">
        <v>1209</v>
      </c>
      <c r="H1212" s="8">
        <f t="shared" si="114"/>
        <v>1.2241288421542424</v>
      </c>
      <c r="J1212" s="8">
        <f t="shared" si="111"/>
        <v>1.046750347278954E-3</v>
      </c>
      <c r="K1212" s="8">
        <f t="shared" si="112"/>
        <v>6.9853609555298295</v>
      </c>
    </row>
    <row r="1213" spans="1:11" ht="16" customHeight="1" x14ac:dyDescent="0.35">
      <c r="A1213" s="6">
        <v>40305</v>
      </c>
      <c r="B1213" s="17">
        <v>1110.8800000000001</v>
      </c>
      <c r="C1213" s="8">
        <f t="shared" si="109"/>
        <v>-1.5308248016664434E-2</v>
      </c>
      <c r="D1213" s="8">
        <f t="shared" si="113"/>
        <v>2.2606949278261733E-4</v>
      </c>
      <c r="E1213" s="8">
        <f t="shared" si="110"/>
        <v>7.3580733304430321</v>
      </c>
      <c r="F1213" s="1">
        <v>1210</v>
      </c>
      <c r="H1213" s="8">
        <f t="shared" si="114"/>
        <v>1.5035607496294168</v>
      </c>
      <c r="J1213" s="8">
        <f t="shared" si="111"/>
        <v>2.3434245733971058E-4</v>
      </c>
      <c r="K1213" s="8">
        <f t="shared" si="112"/>
        <v>1.036594785325804</v>
      </c>
    </row>
    <row r="1214" spans="1:11" ht="16" customHeight="1" x14ac:dyDescent="0.35">
      <c r="A1214" s="6">
        <v>40308</v>
      </c>
      <c r="B1214" s="17">
        <v>1159.73</v>
      </c>
      <c r="C1214" s="8">
        <f t="shared" si="109"/>
        <v>4.3974146622497393E-2</v>
      </c>
      <c r="D1214" s="8">
        <f t="shared" si="113"/>
        <v>2.268507946402489E-4</v>
      </c>
      <c r="E1214" s="8">
        <f t="shared" si="110"/>
        <v>-0.13299970505219427</v>
      </c>
      <c r="F1214" s="1">
        <v>1211</v>
      </c>
      <c r="H1214" s="8">
        <f t="shared" si="114"/>
        <v>1.5061566805623143</v>
      </c>
      <c r="J1214" s="8">
        <f t="shared" si="111"/>
        <v>1.9337255711768988E-3</v>
      </c>
      <c r="K1214" s="8">
        <f t="shared" si="112"/>
        <v>8.5242177539800803</v>
      </c>
    </row>
    <row r="1215" spans="1:11" ht="16" customHeight="1" x14ac:dyDescent="0.35">
      <c r="A1215" s="6">
        <v>40309</v>
      </c>
      <c r="B1215" s="17">
        <v>1155.79</v>
      </c>
      <c r="C1215" s="8">
        <f t="shared" si="109"/>
        <v>-3.3973424848887713E-3</v>
      </c>
      <c r="D1215" s="8">
        <f t="shared" si="113"/>
        <v>3.7103166108477771E-4</v>
      </c>
      <c r="E1215" s="8">
        <f t="shared" si="110"/>
        <v>7.8681154743582855</v>
      </c>
      <c r="F1215" s="1">
        <v>1212</v>
      </c>
      <c r="H1215" s="8">
        <f t="shared" si="114"/>
        <v>1.9262182147534006</v>
      </c>
      <c r="J1215" s="8">
        <f t="shared" si="111"/>
        <v>1.1541935959630212E-5</v>
      </c>
      <c r="K1215" s="8">
        <f t="shared" si="112"/>
        <v>3.1107684788638491E-2</v>
      </c>
    </row>
    <row r="1216" spans="1:11" ht="16" customHeight="1" x14ac:dyDescent="0.35">
      <c r="A1216" s="6">
        <v>40310</v>
      </c>
      <c r="B1216" s="17">
        <v>1171.67</v>
      </c>
      <c r="C1216" s="8">
        <f t="shared" si="109"/>
        <v>1.3739520155045561E-2</v>
      </c>
      <c r="D1216" s="8">
        <f t="shared" si="113"/>
        <v>3.3997177312672399E-4</v>
      </c>
      <c r="E1216" s="8">
        <f t="shared" si="110"/>
        <v>7.4313830008257957</v>
      </c>
      <c r="F1216" s="1">
        <v>1213</v>
      </c>
      <c r="H1216" s="8">
        <f t="shared" si="114"/>
        <v>1.8438323490131199</v>
      </c>
      <c r="J1216" s="8">
        <f t="shared" si="111"/>
        <v>1.887744140909032E-4</v>
      </c>
      <c r="K1216" s="8">
        <f t="shared" si="112"/>
        <v>0.55526496319015817</v>
      </c>
    </row>
    <row r="1217" spans="1:11" ht="16" customHeight="1" x14ac:dyDescent="0.35">
      <c r="A1217" s="6">
        <v>40311</v>
      </c>
      <c r="B1217" s="17">
        <v>1157.44</v>
      </c>
      <c r="C1217" s="8">
        <f t="shared" si="109"/>
        <v>-1.214505790879686E-2</v>
      </c>
      <c r="D1217" s="8">
        <f t="shared" si="113"/>
        <v>3.266667931765227E-4</v>
      </c>
      <c r="E1217" s="8">
        <f t="shared" si="110"/>
        <v>7.575032006619189</v>
      </c>
      <c r="F1217" s="1">
        <v>1214</v>
      </c>
      <c r="H1217" s="8">
        <f t="shared" si="114"/>
        <v>1.8073925782090696</v>
      </c>
      <c r="J1217" s="8">
        <f t="shared" si="111"/>
        <v>1.4750243160802914E-4</v>
      </c>
      <c r="K1217" s="8">
        <f t="shared" si="112"/>
        <v>0.45153788107358206</v>
      </c>
    </row>
    <row r="1218" spans="1:11" ht="16" customHeight="1" x14ac:dyDescent="0.35">
      <c r="A1218" s="6">
        <v>40312</v>
      </c>
      <c r="B1218" s="17">
        <v>1135.68</v>
      </c>
      <c r="C1218" s="8">
        <f t="shared" si="109"/>
        <v>-1.8800110588885807E-2</v>
      </c>
      <c r="D1218" s="8">
        <f t="shared" si="113"/>
        <v>3.1107348893145336E-4</v>
      </c>
      <c r="E1218" s="8">
        <f t="shared" si="110"/>
        <v>6.9392734666872862</v>
      </c>
      <c r="F1218" s="1">
        <v>1215</v>
      </c>
      <c r="H1218" s="8">
        <f t="shared" si="114"/>
        <v>1.7637275552971703</v>
      </c>
      <c r="J1218" s="8">
        <f t="shared" si="111"/>
        <v>3.5344415815433621E-4</v>
      </c>
      <c r="K1218" s="8">
        <f t="shared" si="112"/>
        <v>1.136207908196958</v>
      </c>
    </row>
    <row r="1219" spans="1:11" ht="16" customHeight="1" x14ac:dyDescent="0.35">
      <c r="A1219" s="6">
        <v>40315</v>
      </c>
      <c r="B1219" s="17">
        <v>1136.94</v>
      </c>
      <c r="C1219" s="8">
        <f t="shared" si="109"/>
        <v>1.1094674556212938E-3</v>
      </c>
      <c r="D1219" s="8">
        <f t="shared" si="113"/>
        <v>3.1426849593007059E-4</v>
      </c>
      <c r="E1219" s="8">
        <f t="shared" si="110"/>
        <v>8.0613460828836612</v>
      </c>
      <c r="F1219" s="1">
        <v>1216</v>
      </c>
      <c r="H1219" s="8">
        <f t="shared" si="114"/>
        <v>1.7727619578783569</v>
      </c>
      <c r="J1219" s="8">
        <f t="shared" si="111"/>
        <v>1.2309180350827876E-6</v>
      </c>
      <c r="K1219" s="8">
        <f t="shared" si="112"/>
        <v>3.9167719673583986E-3</v>
      </c>
    </row>
    <row r="1220" spans="1:11" ht="16" customHeight="1" x14ac:dyDescent="0.35">
      <c r="A1220" s="6">
        <v>40316</v>
      </c>
      <c r="B1220" s="17">
        <v>1120.8</v>
      </c>
      <c r="C1220" s="8">
        <f t="shared" ref="C1220:C1281" si="115">(B1220-B1219)/B1219</f>
        <v>-1.4195999788907154E-2</v>
      </c>
      <c r="D1220" s="8">
        <f t="shared" si="113"/>
        <v>2.8744081426764216E-4</v>
      </c>
      <c r="E1220" s="8">
        <f t="shared" si="110"/>
        <v>7.4533878241994778</v>
      </c>
      <c r="F1220" s="1">
        <v>1217</v>
      </c>
      <c r="H1220" s="8">
        <f t="shared" si="114"/>
        <v>1.6954079575949921</v>
      </c>
      <c r="J1220" s="8">
        <f t="shared" si="111"/>
        <v>2.0152641000665197E-4</v>
      </c>
      <c r="K1220" s="8">
        <f t="shared" si="112"/>
        <v>0.70110575813706999</v>
      </c>
    </row>
    <row r="1221" spans="1:11" ht="16" customHeight="1" x14ac:dyDescent="0.35">
      <c r="A1221" s="6">
        <v>40317</v>
      </c>
      <c r="B1221" s="17">
        <v>1115.05</v>
      </c>
      <c r="C1221" s="8">
        <f t="shared" si="115"/>
        <v>-5.1302640970735192E-3</v>
      </c>
      <c r="D1221" s="8">
        <f t="shared" si="113"/>
        <v>2.7993467404086573E-4</v>
      </c>
      <c r="E1221" s="8">
        <f t="shared" ref="E1221:E1281" si="116">-LN(D1221)-C1221*C1221/D1221</f>
        <v>8.0869337472701392</v>
      </c>
      <c r="F1221" s="1">
        <v>1218</v>
      </c>
      <c r="H1221" s="8">
        <f t="shared" si="114"/>
        <v>1.673124843043297</v>
      </c>
      <c r="J1221" s="8">
        <f t="shared" ref="J1221:J1281" si="117">C1221*C1221</f>
        <v>2.6319609705721572E-5</v>
      </c>
      <c r="K1221" s="8">
        <f t="shared" ref="K1221:K1281" si="118">J1221/D1221</f>
        <v>9.402054174210428E-2</v>
      </c>
    </row>
    <row r="1222" spans="1:11" ht="16" customHeight="1" x14ac:dyDescent="0.35">
      <c r="A1222" s="6">
        <v>40318</v>
      </c>
      <c r="B1222" s="17">
        <v>1071.5899999999999</v>
      </c>
      <c r="C1222" s="8">
        <f t="shared" si="115"/>
        <v>-3.8975830680238591E-2</v>
      </c>
      <c r="D1222" s="8">
        <f t="shared" si="113"/>
        <v>2.5831152616433021E-4</v>
      </c>
      <c r="E1222" s="8">
        <f t="shared" si="116"/>
        <v>2.3804011753008529</v>
      </c>
      <c r="F1222" s="1">
        <v>1219</v>
      </c>
      <c r="H1222" s="8">
        <f t="shared" si="114"/>
        <v>1.6072072864578801</v>
      </c>
      <c r="J1222" s="8">
        <f t="shared" si="117"/>
        <v>1.5191153772146277E-3</v>
      </c>
      <c r="K1222" s="8">
        <f t="shared" si="118"/>
        <v>5.8809430603890709</v>
      </c>
    </row>
    <row r="1223" spans="1:11" ht="16" customHeight="1" x14ac:dyDescent="0.35">
      <c r="A1223" s="6">
        <v>40319</v>
      </c>
      <c r="B1223" s="17">
        <v>1087.69</v>
      </c>
      <c r="C1223" s="8">
        <f t="shared" si="115"/>
        <v>1.5024402989949642E-2</v>
      </c>
      <c r="D1223" s="8">
        <f t="shared" ref="D1223:D1281" si="119">C$1283+C$1284*D1222+C$1285*C1222*C1222</f>
        <v>3.6466092379810252E-4</v>
      </c>
      <c r="E1223" s="8">
        <f t="shared" si="116"/>
        <v>7.297521843781535</v>
      </c>
      <c r="F1223" s="1">
        <v>1220</v>
      </c>
      <c r="H1223" s="8">
        <f t="shared" si="114"/>
        <v>1.9096097082862313</v>
      </c>
      <c r="J1223" s="8">
        <f t="shared" si="117"/>
        <v>2.2573268520440775E-4</v>
      </c>
      <c r="K1223" s="8">
        <f t="shared" si="118"/>
        <v>0.61902076826138486</v>
      </c>
    </row>
    <row r="1224" spans="1:11" ht="16" customHeight="1" x14ac:dyDescent="0.35">
      <c r="A1224" s="6">
        <v>40322</v>
      </c>
      <c r="B1224" s="17">
        <v>1073.6500000000001</v>
      </c>
      <c r="C1224" s="8">
        <f t="shared" si="115"/>
        <v>-1.2908089621123631E-2</v>
      </c>
      <c r="D1224" s="8">
        <f t="shared" si="119"/>
        <v>3.5225670751670918E-4</v>
      </c>
      <c r="E1224" s="8">
        <f t="shared" si="116"/>
        <v>7.4781465187863283</v>
      </c>
      <c r="F1224" s="1">
        <v>1221</v>
      </c>
      <c r="H1224" s="8">
        <f t="shared" si="114"/>
        <v>1.8768503070748854</v>
      </c>
      <c r="J1224" s="8">
        <f t="shared" si="117"/>
        <v>1.6661877766695961E-4</v>
      </c>
      <c r="K1224" s="8">
        <f t="shared" si="118"/>
        <v>0.47300384665934603</v>
      </c>
    </row>
    <row r="1225" spans="1:11" ht="16" customHeight="1" x14ac:dyDescent="0.35">
      <c r="A1225" s="6">
        <v>40323</v>
      </c>
      <c r="B1225" s="17">
        <v>1074.03</v>
      </c>
      <c r="C1225" s="8">
        <f t="shared" si="115"/>
        <v>3.5393284589939155E-4</v>
      </c>
      <c r="D1225" s="8">
        <f t="shared" si="119"/>
        <v>3.3597689500597551E-4</v>
      </c>
      <c r="E1225" s="8">
        <f t="shared" si="116"/>
        <v>7.9980953167939255</v>
      </c>
      <c r="F1225" s="1">
        <v>1222</v>
      </c>
      <c r="H1225" s="8">
        <f t="shared" si="114"/>
        <v>1.8329672528607146</v>
      </c>
      <c r="J1225" s="8">
        <f t="shared" si="117"/>
        <v>1.2526845940644244E-7</v>
      </c>
      <c r="K1225" s="8">
        <f t="shared" si="118"/>
        <v>3.7284843472410351E-4</v>
      </c>
    </row>
    <row r="1226" spans="1:11" ht="16" customHeight="1" x14ac:dyDescent="0.35">
      <c r="A1226" s="6">
        <v>40324</v>
      </c>
      <c r="B1226" s="17">
        <v>1067.95</v>
      </c>
      <c r="C1226" s="8">
        <f t="shared" si="115"/>
        <v>-5.6609219481764264E-3</v>
      </c>
      <c r="D1226" s="8">
        <f t="shared" si="119"/>
        <v>3.0710439829518133E-4</v>
      </c>
      <c r="E1226" s="8">
        <f t="shared" si="116"/>
        <v>7.9839738071397033</v>
      </c>
      <c r="F1226" s="1">
        <v>1223</v>
      </c>
      <c r="H1226" s="8">
        <f t="shared" si="114"/>
        <v>1.7524394377415196</v>
      </c>
      <c r="J1226" s="8">
        <f t="shared" si="117"/>
        <v>3.2046037303345584E-5</v>
      </c>
      <c r="K1226" s="8">
        <f t="shared" si="118"/>
        <v>0.10434900145110819</v>
      </c>
    </row>
    <row r="1227" spans="1:11" ht="16" customHeight="1" x14ac:dyDescent="0.35">
      <c r="A1227" s="6">
        <v>40325</v>
      </c>
      <c r="B1227" s="17">
        <v>1103.06</v>
      </c>
      <c r="C1227" s="8">
        <f t="shared" si="115"/>
        <v>3.2876070977105577E-2</v>
      </c>
      <c r="D1227" s="8">
        <f t="shared" si="119"/>
        <v>2.8352228656257112E-4</v>
      </c>
      <c r="E1227" s="8">
        <f t="shared" si="116"/>
        <v>4.3560466946085121</v>
      </c>
      <c r="F1227" s="1">
        <v>1224</v>
      </c>
      <c r="H1227" s="8">
        <f t="shared" si="114"/>
        <v>1.6838120042408866</v>
      </c>
      <c r="J1227" s="8">
        <f t="shared" si="117"/>
        <v>1.0808360428916836E-3</v>
      </c>
      <c r="K1227" s="8">
        <f t="shared" si="118"/>
        <v>3.8121731310640783</v>
      </c>
    </row>
    <row r="1228" spans="1:11" ht="16" customHeight="1" x14ac:dyDescent="0.35">
      <c r="A1228" s="6">
        <v>40326</v>
      </c>
      <c r="B1228" s="17">
        <v>1089.4100000000001</v>
      </c>
      <c r="C1228" s="8">
        <f t="shared" si="115"/>
        <v>-1.2374666835892757E-2</v>
      </c>
      <c r="D1228" s="8">
        <f t="shared" si="119"/>
        <v>3.5060379640106473E-4</v>
      </c>
      <c r="E1228" s="8">
        <f t="shared" si="116"/>
        <v>7.519086155543123</v>
      </c>
      <c r="F1228" s="1">
        <v>1225</v>
      </c>
      <c r="H1228" s="8">
        <f t="shared" si="114"/>
        <v>1.8724417117792072</v>
      </c>
      <c r="J1228" s="8">
        <f t="shared" si="117"/>
        <v>1.5313237929934407E-4</v>
      </c>
      <c r="K1228" s="8">
        <f t="shared" si="118"/>
        <v>0.43676760169525375</v>
      </c>
    </row>
    <row r="1229" spans="1:11" ht="16" customHeight="1" x14ac:dyDescent="0.35">
      <c r="A1229" s="6">
        <v>40330</v>
      </c>
      <c r="B1229" s="17">
        <v>1070.71</v>
      </c>
      <c r="C1229" s="8">
        <f t="shared" si="115"/>
        <v>-1.7165254587345483E-2</v>
      </c>
      <c r="D1229" s="8">
        <f t="shared" si="119"/>
        <v>3.3333398764970681E-4</v>
      </c>
      <c r="E1229" s="8">
        <f t="shared" si="116"/>
        <v>7.1224294446796055</v>
      </c>
      <c r="F1229" s="1">
        <v>1226</v>
      </c>
      <c r="H1229" s="8">
        <f t="shared" si="114"/>
        <v>1.8257436502688618</v>
      </c>
      <c r="J1229" s="8">
        <f t="shared" si="117"/>
        <v>2.9464596504838513E-4</v>
      </c>
      <c r="K1229" s="8">
        <f t="shared" si="118"/>
        <v>0.88393616002344755</v>
      </c>
    </row>
    <row r="1230" spans="1:11" ht="16" customHeight="1" x14ac:dyDescent="0.35">
      <c r="A1230" s="6">
        <v>40331</v>
      </c>
      <c r="B1230" s="17">
        <v>1098.3800000000001</v>
      </c>
      <c r="C1230" s="8">
        <f t="shared" si="115"/>
        <v>2.5842665147425607E-2</v>
      </c>
      <c r="D1230" s="8">
        <f t="shared" si="119"/>
        <v>3.295638768001505E-4</v>
      </c>
      <c r="E1230" s="8">
        <f t="shared" si="116"/>
        <v>5.9912945389035874</v>
      </c>
      <c r="F1230" s="1">
        <v>1227</v>
      </c>
      <c r="H1230" s="8">
        <f t="shared" si="114"/>
        <v>1.8153894259914329</v>
      </c>
      <c r="J1230" s="8">
        <f t="shared" si="117"/>
        <v>6.6784334192196621E-4</v>
      </c>
      <c r="K1230" s="8">
        <f t="shared" si="118"/>
        <v>2.0264458241184924</v>
      </c>
    </row>
    <row r="1231" spans="1:11" ht="16" customHeight="1" x14ac:dyDescent="0.35">
      <c r="A1231" s="6">
        <v>40332</v>
      </c>
      <c r="B1231" s="17">
        <v>1102.83</v>
      </c>
      <c r="C1231" s="8">
        <f t="shared" si="115"/>
        <v>4.0514211839252513E-3</v>
      </c>
      <c r="D1231" s="8">
        <f t="shared" si="119"/>
        <v>3.5763973151662053E-4</v>
      </c>
      <c r="E1231" s="8">
        <f t="shared" si="116"/>
        <v>7.8900890285747698</v>
      </c>
      <c r="F1231" s="1">
        <v>1228</v>
      </c>
      <c r="H1231" s="8">
        <f t="shared" si="114"/>
        <v>1.8911365141539109</v>
      </c>
      <c r="J1231" s="8">
        <f t="shared" si="117"/>
        <v>1.6414013609558283E-5</v>
      </c>
      <c r="K1231" s="8">
        <f t="shared" si="118"/>
        <v>4.5895386231144954E-2</v>
      </c>
    </row>
    <row r="1232" spans="1:11" ht="16" customHeight="1" x14ac:dyDescent="0.35">
      <c r="A1232" s="6">
        <v>40333</v>
      </c>
      <c r="B1232" s="17">
        <v>1064.8800000000001</v>
      </c>
      <c r="C1232" s="8">
        <f t="shared" si="115"/>
        <v>-3.4411468676042382E-2</v>
      </c>
      <c r="D1232" s="8">
        <f t="shared" si="119"/>
        <v>3.2819503102255685E-4</v>
      </c>
      <c r="E1232" s="8">
        <f t="shared" si="116"/>
        <v>4.4138369959341599</v>
      </c>
      <c r="F1232" s="1">
        <v>1229</v>
      </c>
      <c r="H1232" s="8">
        <f t="shared" si="114"/>
        <v>1.8116153869476732</v>
      </c>
      <c r="J1232" s="8">
        <f t="shared" si="117"/>
        <v>1.184149176442246E-3</v>
      </c>
      <c r="K1232" s="8">
        <f t="shared" si="118"/>
        <v>3.6080655235784462</v>
      </c>
    </row>
    <row r="1233" spans="1:11" ht="16" customHeight="1" x14ac:dyDescent="0.35">
      <c r="A1233" s="6">
        <v>40336</v>
      </c>
      <c r="B1233" s="17">
        <v>1050.47</v>
      </c>
      <c r="C1233" s="8">
        <f t="shared" si="115"/>
        <v>-1.353204116895808E-2</v>
      </c>
      <c r="D1233" s="8">
        <f t="shared" si="119"/>
        <v>3.9998286953166982E-4</v>
      </c>
      <c r="E1233" s="8">
        <f t="shared" si="116"/>
        <v>7.3662788862010444</v>
      </c>
      <c r="F1233" s="1">
        <v>1230</v>
      </c>
      <c r="H1233" s="8">
        <f t="shared" si="114"/>
        <v>1.9999571733706443</v>
      </c>
      <c r="J1233" s="8">
        <f t="shared" si="117"/>
        <v>1.8311613819837637E-4</v>
      </c>
      <c r="K1233" s="8">
        <f t="shared" si="118"/>
        <v>0.45780995174313988</v>
      </c>
    </row>
    <row r="1234" spans="1:11" ht="16" customHeight="1" x14ac:dyDescent="0.35">
      <c r="A1234" s="6">
        <v>40337</v>
      </c>
      <c r="B1234" s="17">
        <v>1062</v>
      </c>
      <c r="C1234" s="8">
        <f t="shared" si="115"/>
        <v>1.0976039296695739E-2</v>
      </c>
      <c r="D1234" s="8">
        <f t="shared" si="119"/>
        <v>3.8080550953074085E-4</v>
      </c>
      <c r="E1234" s="8">
        <f t="shared" si="116"/>
        <v>7.5568570399415096</v>
      </c>
      <c r="F1234" s="1">
        <v>1231</v>
      </c>
      <c r="H1234" s="8">
        <f t="shared" si="114"/>
        <v>1.9514238635692165</v>
      </c>
      <c r="J1234" s="8">
        <f t="shared" si="117"/>
        <v>1.2047343864260909E-4</v>
      </c>
      <c r="K1234" s="8">
        <f t="shared" si="118"/>
        <v>0.31636474690470245</v>
      </c>
    </row>
    <row r="1235" spans="1:11" ht="16" customHeight="1" x14ac:dyDescent="0.35">
      <c r="A1235" s="6">
        <v>40338</v>
      </c>
      <c r="B1235" s="17">
        <v>1055.69</v>
      </c>
      <c r="C1235" s="8">
        <f t="shared" si="115"/>
        <v>-5.9416195856873306E-3</v>
      </c>
      <c r="D1235" s="8">
        <f t="shared" si="119"/>
        <v>3.5806350634493358E-4</v>
      </c>
      <c r="E1235" s="8">
        <f t="shared" si="116"/>
        <v>7.8362063908883952</v>
      </c>
      <c r="F1235" s="1">
        <v>1232</v>
      </c>
      <c r="H1235" s="8">
        <f t="shared" si="114"/>
        <v>1.8922566061317729</v>
      </c>
      <c r="J1235" s="8">
        <f t="shared" si="117"/>
        <v>3.5302843301023286E-5</v>
      </c>
      <c r="K1235" s="8">
        <f t="shared" si="118"/>
        <v>9.8593804382329245E-2</v>
      </c>
    </row>
    <row r="1236" spans="1:11" ht="16" customHeight="1" x14ac:dyDescent="0.35">
      <c r="A1236" s="6">
        <v>40339</v>
      </c>
      <c r="B1236" s="17">
        <v>1086.8399999999999</v>
      </c>
      <c r="C1236" s="8">
        <f t="shared" si="115"/>
        <v>2.9506768085327949E-2</v>
      </c>
      <c r="D1236" s="8">
        <f t="shared" si="119"/>
        <v>3.3017539327779698E-4</v>
      </c>
      <c r="E1236" s="8">
        <f t="shared" si="116"/>
        <v>5.3789566618403004</v>
      </c>
      <c r="F1236" s="1">
        <v>1233</v>
      </c>
      <c r="H1236" s="8">
        <f t="shared" si="114"/>
        <v>1.8170729024389665</v>
      </c>
      <c r="J1236" s="8">
        <f t="shared" si="117"/>
        <v>8.7064936284132798E-4</v>
      </c>
      <c r="K1236" s="8">
        <f t="shared" si="118"/>
        <v>2.6369298880755685</v>
      </c>
    </row>
    <row r="1237" spans="1:11" ht="16" customHeight="1" x14ac:dyDescent="0.35">
      <c r="A1237" s="6">
        <v>40340</v>
      </c>
      <c r="B1237" s="17">
        <v>1091.5999999999999</v>
      </c>
      <c r="C1237" s="8">
        <f t="shared" si="115"/>
        <v>4.3796695005704532E-3</v>
      </c>
      <c r="D1237" s="8">
        <f t="shared" si="119"/>
        <v>3.7531810021728296E-4</v>
      </c>
      <c r="E1237" s="8">
        <f t="shared" si="116"/>
        <v>7.8366292971701599</v>
      </c>
      <c r="F1237" s="1">
        <v>1234</v>
      </c>
      <c r="H1237" s="8">
        <f t="shared" si="114"/>
        <v>1.9373128302297564</v>
      </c>
      <c r="J1237" s="8">
        <f t="shared" si="117"/>
        <v>1.9181504934227044E-5</v>
      </c>
      <c r="K1237" s="8">
        <f t="shared" si="118"/>
        <v>5.1107327152946511E-2</v>
      </c>
    </row>
    <row r="1238" spans="1:11" ht="16" customHeight="1" x14ac:dyDescent="0.35">
      <c r="A1238" s="6">
        <v>40343</v>
      </c>
      <c r="B1238" s="17">
        <v>1089.6300000000001</v>
      </c>
      <c r="C1238" s="8">
        <f t="shared" si="115"/>
        <v>-1.8046903627700623E-3</v>
      </c>
      <c r="D1238" s="8">
        <f t="shared" si="119"/>
        <v>3.4451785173309797E-4</v>
      </c>
      <c r="E1238" s="8">
        <f t="shared" si="116"/>
        <v>7.9639111269755984</v>
      </c>
      <c r="F1238" s="1">
        <v>1235</v>
      </c>
      <c r="H1238" s="8">
        <f t="shared" si="114"/>
        <v>1.8561192088147196</v>
      </c>
      <c r="J1238" s="8">
        <f t="shared" si="117"/>
        <v>3.2569073054751391E-6</v>
      </c>
      <c r="K1238" s="8">
        <f t="shared" si="118"/>
        <v>9.4535226232581506E-3</v>
      </c>
    </row>
    <row r="1239" spans="1:11" ht="16" customHeight="1" x14ac:dyDescent="0.35">
      <c r="A1239" s="6">
        <v>40344</v>
      </c>
      <c r="B1239" s="17">
        <v>1115.23</v>
      </c>
      <c r="C1239" s="8">
        <f t="shared" si="115"/>
        <v>2.3494213632150276E-2</v>
      </c>
      <c r="D1239" s="8">
        <f t="shared" si="119"/>
        <v>3.1514195536767837E-4</v>
      </c>
      <c r="E1239" s="8">
        <f t="shared" si="116"/>
        <v>6.3109653488788018</v>
      </c>
      <c r="F1239" s="1">
        <v>1236</v>
      </c>
      <c r="H1239" s="8">
        <f t="shared" si="114"/>
        <v>1.7752238038277832</v>
      </c>
      <c r="J1239" s="8">
        <f t="shared" si="117"/>
        <v>5.519780741931159E-4</v>
      </c>
      <c r="K1239" s="8">
        <f t="shared" si="118"/>
        <v>1.7515220198120531</v>
      </c>
    </row>
    <row r="1240" spans="1:11" ht="16" customHeight="1" x14ac:dyDescent="0.35">
      <c r="A1240" s="6">
        <v>40345</v>
      </c>
      <c r="B1240" s="17">
        <v>1114.6099999999999</v>
      </c>
      <c r="C1240" s="8">
        <f t="shared" si="115"/>
        <v>-5.5593913363173359E-4</v>
      </c>
      <c r="D1240" s="8">
        <f t="shared" si="119"/>
        <v>3.34732382060138E-4</v>
      </c>
      <c r="E1240" s="8">
        <f t="shared" si="116"/>
        <v>8.0012558753079333</v>
      </c>
      <c r="F1240" s="1">
        <v>1237</v>
      </c>
      <c r="H1240" s="8">
        <f t="shared" si="114"/>
        <v>1.8295692992071604</v>
      </c>
      <c r="J1240" s="8">
        <f t="shared" si="117"/>
        <v>3.0906832030320253E-7</v>
      </c>
      <c r="K1240" s="8">
        <f t="shared" si="118"/>
        <v>9.2332961155719721E-4</v>
      </c>
    </row>
    <row r="1241" spans="1:11" ht="16" customHeight="1" x14ac:dyDescent="0.35">
      <c r="A1241" s="6">
        <v>40346</v>
      </c>
      <c r="B1241" s="17">
        <v>1116.04</v>
      </c>
      <c r="C1241" s="8">
        <f t="shared" si="115"/>
        <v>1.2829599590888866E-3</v>
      </c>
      <c r="D1241" s="8">
        <f t="shared" si="119"/>
        <v>3.0598727775872419E-4</v>
      </c>
      <c r="E1241" s="8">
        <f t="shared" si="116"/>
        <v>8.0865877691257388</v>
      </c>
      <c r="F1241" s="1">
        <v>1238</v>
      </c>
      <c r="H1241" s="8">
        <f t="shared" si="114"/>
        <v>1.7492492039693035</v>
      </c>
      <c r="J1241" s="8">
        <f t="shared" si="117"/>
        <v>1.6459862566253576E-6</v>
      </c>
      <c r="K1241" s="8">
        <f t="shared" si="118"/>
        <v>5.3792637023400815E-3</v>
      </c>
    </row>
    <row r="1242" spans="1:11" ht="16" customHeight="1" x14ac:dyDescent="0.35">
      <c r="A1242" s="6">
        <v>40347</v>
      </c>
      <c r="B1242" s="17">
        <v>1117.51</v>
      </c>
      <c r="C1242" s="8">
        <f t="shared" si="115"/>
        <v>1.3171570911437111E-3</v>
      </c>
      <c r="D1242" s="8">
        <f t="shared" si="119"/>
        <v>2.7993907607032326E-4</v>
      </c>
      <c r="E1242" s="8">
        <f t="shared" si="116"/>
        <v>8.1747411340242557</v>
      </c>
      <c r="F1242" s="1">
        <v>1239</v>
      </c>
      <c r="H1242" s="8">
        <f t="shared" si="114"/>
        <v>1.6731379981051273</v>
      </c>
      <c r="J1242" s="8">
        <f t="shared" si="117"/>
        <v>1.7349028027501623E-6</v>
      </c>
      <c r="K1242" s="8">
        <f t="shared" si="118"/>
        <v>6.1974299090504208E-3</v>
      </c>
    </row>
    <row r="1243" spans="1:11" ht="16" customHeight="1" x14ac:dyDescent="0.35">
      <c r="A1243" s="6">
        <v>40350</v>
      </c>
      <c r="B1243" s="17">
        <v>1113.2</v>
      </c>
      <c r="C1243" s="8">
        <f t="shared" si="115"/>
        <v>-3.8567887535681518E-3</v>
      </c>
      <c r="D1243" s="8">
        <f t="shared" si="119"/>
        <v>2.5623997756172413E-4</v>
      </c>
      <c r="E1243" s="8">
        <f t="shared" si="116"/>
        <v>8.2113457937111285</v>
      </c>
      <c r="F1243" s="1">
        <v>1240</v>
      </c>
      <c r="H1243" s="8">
        <f t="shared" si="114"/>
        <v>1.6007497542143312</v>
      </c>
      <c r="J1243" s="8">
        <f t="shared" si="117"/>
        <v>1.4874819489649778E-5</v>
      </c>
      <c r="K1243" s="8">
        <f t="shared" si="118"/>
        <v>5.8050346519666986E-2</v>
      </c>
    </row>
    <row r="1244" spans="1:11" ht="16" customHeight="1" x14ac:dyDescent="0.35">
      <c r="A1244" s="6">
        <v>40351</v>
      </c>
      <c r="B1244" s="17">
        <v>1095.31</v>
      </c>
      <c r="C1244" s="8">
        <f t="shared" si="115"/>
        <v>-1.6070786920589383E-2</v>
      </c>
      <c r="D1244" s="8">
        <f t="shared" si="119"/>
        <v>2.3578063612940609E-4</v>
      </c>
      <c r="E1244" s="8">
        <f t="shared" si="116"/>
        <v>7.2572253041974584</v>
      </c>
      <c r="F1244" s="1">
        <v>1241</v>
      </c>
      <c r="H1244" s="8">
        <f t="shared" si="114"/>
        <v>1.5355150150011758</v>
      </c>
      <c r="J1244" s="8">
        <f t="shared" si="117"/>
        <v>2.5827019224698678E-4</v>
      </c>
      <c r="K1244" s="8">
        <f t="shared" si="118"/>
        <v>1.0953833889278231</v>
      </c>
    </row>
    <row r="1245" spans="1:11" ht="16" customHeight="1" x14ac:dyDescent="0.35">
      <c r="A1245" s="6">
        <v>40352</v>
      </c>
      <c r="B1245" s="17">
        <v>1092.04</v>
      </c>
      <c r="C1245" s="8">
        <f t="shared" si="115"/>
        <v>-2.9854561722251981E-3</v>
      </c>
      <c r="D1245" s="8">
        <f t="shared" si="119"/>
        <v>2.3770904752970918E-4</v>
      </c>
      <c r="E1245" s="8">
        <f t="shared" si="116"/>
        <v>8.306967920346727</v>
      </c>
      <c r="F1245" s="1">
        <v>1242</v>
      </c>
      <c r="H1245" s="8">
        <f t="shared" si="114"/>
        <v>1.5417815913082797</v>
      </c>
      <c r="J1245" s="8">
        <f t="shared" si="117"/>
        <v>8.9129485562775314E-6</v>
      </c>
      <c r="K1245" s="8">
        <f t="shared" si="118"/>
        <v>3.7495201166727068E-2</v>
      </c>
    </row>
    <row r="1246" spans="1:11" ht="16" customHeight="1" x14ac:dyDescent="0.35">
      <c r="A1246" s="6">
        <v>40353</v>
      </c>
      <c r="B1246" s="17">
        <v>1073.69</v>
      </c>
      <c r="C1246" s="8">
        <f t="shared" si="115"/>
        <v>-1.6803413794366423E-2</v>
      </c>
      <c r="D1246" s="8">
        <f t="shared" si="119"/>
        <v>2.1841221053719781E-4</v>
      </c>
      <c r="E1246" s="8">
        <f t="shared" si="116"/>
        <v>7.136365738826342</v>
      </c>
      <c r="F1246" s="1">
        <v>1243</v>
      </c>
      <c r="H1246" s="8">
        <f t="shared" si="114"/>
        <v>1.4778775677883393</v>
      </c>
      <c r="J1246" s="8">
        <f t="shared" si="117"/>
        <v>2.8235471514470378E-4</v>
      </c>
      <c r="K1246" s="8">
        <f t="shared" si="118"/>
        <v>1.2927606677769323</v>
      </c>
    </row>
    <row r="1247" spans="1:11" ht="16" customHeight="1" x14ac:dyDescent="0.35">
      <c r="A1247" s="6">
        <v>40354</v>
      </c>
      <c r="B1247" s="17">
        <v>1076.76</v>
      </c>
      <c r="C1247" s="8">
        <f t="shared" si="115"/>
        <v>2.8592983077051441E-3</v>
      </c>
      <c r="D1247" s="8">
        <f t="shared" si="119"/>
        <v>2.2393527917727744E-4</v>
      </c>
      <c r="E1247" s="8">
        <f t="shared" si="116"/>
        <v>8.3676447761480208</v>
      </c>
      <c r="F1247" s="1">
        <v>1244</v>
      </c>
      <c r="H1247" s="8">
        <f t="shared" si="114"/>
        <v>1.4964467219960671</v>
      </c>
      <c r="J1247" s="8">
        <f t="shared" si="117"/>
        <v>8.1755868124455005E-6</v>
      </c>
      <c r="K1247" s="8">
        <f t="shared" si="118"/>
        <v>3.6508703954473073E-2</v>
      </c>
    </row>
    <row r="1248" spans="1:11" ht="16" customHeight="1" x14ac:dyDescent="0.35">
      <c r="A1248" s="6">
        <v>40357</v>
      </c>
      <c r="B1248" s="17">
        <v>1074.57</v>
      </c>
      <c r="C1248" s="8">
        <f t="shared" si="115"/>
        <v>-2.0338794160259062E-3</v>
      </c>
      <c r="D1248" s="8">
        <f t="shared" si="119"/>
        <v>2.0581438007395434E-4</v>
      </c>
      <c r="E1248" s="8">
        <f t="shared" si="116"/>
        <v>8.4684368520315214</v>
      </c>
      <c r="F1248" s="1">
        <v>1245</v>
      </c>
      <c r="H1248" s="8">
        <f t="shared" si="114"/>
        <v>1.4346232260560761</v>
      </c>
      <c r="J1248" s="8">
        <f t="shared" si="117"/>
        <v>4.136665478933881E-6</v>
      </c>
      <c r="K1248" s="8">
        <f t="shared" si="118"/>
        <v>2.0099010950777454E-2</v>
      </c>
    </row>
    <row r="1249" spans="1:17" ht="16" customHeight="1" x14ac:dyDescent="0.35">
      <c r="A1249" s="6">
        <v>40358</v>
      </c>
      <c r="B1249" s="17">
        <v>1041.24</v>
      </c>
      <c r="C1249" s="8">
        <f t="shared" si="115"/>
        <v>-3.1017057985985027E-2</v>
      </c>
      <c r="D1249" s="8">
        <f t="shared" si="119"/>
        <v>1.8898147010345951E-4</v>
      </c>
      <c r="E1249" s="8">
        <f t="shared" si="116"/>
        <v>3.4831091174145454</v>
      </c>
      <c r="F1249" s="1">
        <v>1246</v>
      </c>
      <c r="H1249" s="8">
        <f t="shared" si="114"/>
        <v>1.3747053142526928</v>
      </c>
      <c r="J1249" s="8">
        <f t="shared" si="117"/>
        <v>9.6205788610595748E-4</v>
      </c>
      <c r="K1249" s="8">
        <f t="shared" si="118"/>
        <v>5.090752472077134</v>
      </c>
    </row>
    <row r="1250" spans="1:17" ht="16" customHeight="1" x14ac:dyDescent="0.35">
      <c r="A1250" s="6">
        <v>40359</v>
      </c>
      <c r="B1250" s="17">
        <v>1030.71</v>
      </c>
      <c r="C1250" s="8">
        <f t="shared" si="115"/>
        <v>-1.0112942261150141E-2</v>
      </c>
      <c r="D1250" s="8">
        <f t="shared" si="119"/>
        <v>2.5453389991176109E-4</v>
      </c>
      <c r="E1250" s="8">
        <f t="shared" si="116"/>
        <v>7.8742769995259136</v>
      </c>
      <c r="F1250" s="1">
        <v>1247</v>
      </c>
      <c r="H1250" s="8">
        <f t="shared" si="114"/>
        <v>1.5954118587742823</v>
      </c>
      <c r="J1250" s="8">
        <f t="shared" si="117"/>
        <v>1.0227160117735654E-4</v>
      </c>
      <c r="K1250" s="8">
        <f t="shared" si="118"/>
        <v>0.40179952930753388</v>
      </c>
    </row>
    <row r="1251" spans="1:17" ht="16" customHeight="1" x14ac:dyDescent="0.35">
      <c r="A1251" s="6">
        <v>40360</v>
      </c>
      <c r="B1251" s="17">
        <v>1027.3699999999999</v>
      </c>
      <c r="C1251" s="8">
        <f t="shared" si="115"/>
        <v>-3.2404847144202982E-3</v>
      </c>
      <c r="D1251" s="8">
        <f t="shared" si="119"/>
        <v>2.4160636730879254E-4</v>
      </c>
      <c r="E1251" s="8">
        <f t="shared" si="116"/>
        <v>8.2847385502144011</v>
      </c>
      <c r="F1251" s="1">
        <v>1248</v>
      </c>
      <c r="H1251" s="8">
        <f t="shared" si="114"/>
        <v>1.5543692203231267</v>
      </c>
      <c r="J1251" s="8">
        <f t="shared" si="117"/>
        <v>1.0500741184391602E-5</v>
      </c>
      <c r="K1251" s="8">
        <f t="shared" si="118"/>
        <v>4.3462187281557867E-2</v>
      </c>
    </row>
    <row r="1252" spans="1:17" ht="16" customHeight="1" x14ac:dyDescent="0.35">
      <c r="A1252" s="6">
        <v>40361</v>
      </c>
      <c r="B1252" s="17">
        <v>1022.58</v>
      </c>
      <c r="C1252" s="8">
        <f t="shared" si="115"/>
        <v>-4.6623903754244821E-3</v>
      </c>
      <c r="D1252" s="8">
        <f t="shared" si="119"/>
        <v>2.2209323056436423E-4</v>
      </c>
      <c r="E1252" s="8">
        <f t="shared" si="116"/>
        <v>8.3145360146006837</v>
      </c>
      <c r="F1252" s="1">
        <v>1249</v>
      </c>
      <c r="H1252" s="8">
        <f t="shared" si="114"/>
        <v>1.4902792710239388</v>
      </c>
      <c r="J1252" s="8">
        <f t="shared" si="117"/>
        <v>2.1737884012850842E-5</v>
      </c>
      <c r="K1252" s="8">
        <f t="shared" si="118"/>
        <v>9.7877292151644604E-2</v>
      </c>
    </row>
    <row r="1253" spans="1:17" ht="16" customHeight="1" x14ac:dyDescent="0.35">
      <c r="A1253" s="6">
        <v>40365</v>
      </c>
      <c r="B1253" s="17">
        <v>1028.06</v>
      </c>
      <c r="C1253" s="8">
        <f t="shared" si="115"/>
        <v>5.3589939173462262E-3</v>
      </c>
      <c r="D1253" s="8">
        <f t="shared" si="119"/>
        <v>2.0528291394442168E-4</v>
      </c>
      <c r="E1253" s="8">
        <f t="shared" si="116"/>
        <v>8.3512227475450445</v>
      </c>
      <c r="F1253" s="1">
        <v>1250</v>
      </c>
      <c r="H1253" s="8">
        <f t="shared" si="114"/>
        <v>1.4327697440427114</v>
      </c>
      <c r="J1253" s="8">
        <f t="shared" si="117"/>
        <v>2.8718815806153851E-5</v>
      </c>
      <c r="K1253" s="8">
        <f t="shared" si="118"/>
        <v>0.13989871467787712</v>
      </c>
    </row>
    <row r="1254" spans="1:17" ht="16" customHeight="1" x14ac:dyDescent="0.35">
      <c r="A1254" s="6">
        <v>40366</v>
      </c>
      <c r="B1254" s="17">
        <v>1060.27</v>
      </c>
      <c r="C1254" s="8">
        <f t="shared" si="115"/>
        <v>3.1330856175709625E-2</v>
      </c>
      <c r="D1254" s="8">
        <f t="shared" si="119"/>
        <v>1.9057311906057328E-4</v>
      </c>
      <c r="E1254" s="8">
        <f t="shared" si="116"/>
        <v>3.4145773924317853</v>
      </c>
      <c r="F1254" s="1">
        <v>1251</v>
      </c>
      <c r="H1254" s="8">
        <f t="shared" si="114"/>
        <v>1.3804822311807323</v>
      </c>
      <c r="J1254" s="8">
        <f t="shared" si="117"/>
        <v>9.8162254870300201E-4</v>
      </c>
      <c r="K1254" s="8">
        <f t="shared" si="118"/>
        <v>5.1508972175188843</v>
      </c>
    </row>
    <row r="1255" spans="1:17" ht="16" customHeight="1" x14ac:dyDescent="0.35">
      <c r="A1255" s="6">
        <v>40367</v>
      </c>
      <c r="B1255" s="17">
        <v>1070.25</v>
      </c>
      <c r="C1255" s="8">
        <f t="shared" si="115"/>
        <v>9.4126967659181326E-3</v>
      </c>
      <c r="D1255" s="8">
        <f t="shared" si="119"/>
        <v>2.5763420749603969E-4</v>
      </c>
      <c r="E1255" s="8">
        <f t="shared" si="116"/>
        <v>7.9200757707248961</v>
      </c>
      <c r="F1255" s="1">
        <v>1252</v>
      </c>
      <c r="H1255" s="8">
        <f t="shared" si="114"/>
        <v>1.6050987742068701</v>
      </c>
      <c r="J1255" s="8">
        <f t="shared" si="117"/>
        <v>8.8598860407125668E-5</v>
      </c>
      <c r="K1255" s="8">
        <f t="shared" si="118"/>
        <v>0.34389400875071141</v>
      </c>
    </row>
    <row r="1256" spans="1:17" ht="16" customHeight="1" x14ac:dyDescent="0.35">
      <c r="A1256" s="6">
        <v>40368</v>
      </c>
      <c r="B1256" s="17">
        <v>1077.96</v>
      </c>
      <c r="C1256" s="8">
        <f t="shared" si="115"/>
        <v>7.2039243167484569E-3</v>
      </c>
      <c r="D1256" s="8">
        <f t="shared" si="119"/>
        <v>2.4327365738297508E-4</v>
      </c>
      <c r="E1256" s="8">
        <f t="shared" si="116"/>
        <v>8.1079978767087368</v>
      </c>
      <c r="F1256" s="1">
        <v>1253</v>
      </c>
      <c r="H1256" s="8">
        <f t="shared" ref="H1256:H1281" si="120">SQRT(D1256)*100</f>
        <v>1.5597232362921798</v>
      </c>
      <c r="J1256" s="8">
        <f t="shared" si="117"/>
        <v>5.1896525561439725E-5</v>
      </c>
      <c r="K1256" s="8">
        <f t="shared" si="118"/>
        <v>0.21332570948995638</v>
      </c>
    </row>
    <row r="1257" spans="1:17" ht="16" customHeight="1" x14ac:dyDescent="0.35">
      <c r="A1257" s="6">
        <v>40371</v>
      </c>
      <c r="B1257" s="17">
        <v>1078.75</v>
      </c>
      <c r="C1257" s="8">
        <f t="shared" si="115"/>
        <v>7.3286578351697989E-4</v>
      </c>
      <c r="D1257" s="8">
        <f t="shared" si="119"/>
        <v>2.271054640199702E-4</v>
      </c>
      <c r="E1257" s="8">
        <f t="shared" si="116"/>
        <v>8.3877311027375061</v>
      </c>
      <c r="F1257" s="1">
        <v>1254</v>
      </c>
      <c r="H1257" s="8">
        <f t="shared" si="120"/>
        <v>1.5070018713325151</v>
      </c>
      <c r="J1257" s="8">
        <f t="shared" si="117"/>
        <v>5.3709225664995684E-7</v>
      </c>
      <c r="K1257" s="8">
        <f t="shared" si="118"/>
        <v>2.3649464312436286E-3</v>
      </c>
    </row>
    <row r="1258" spans="1:17" ht="16" customHeight="1" x14ac:dyDescent="0.35">
      <c r="A1258" s="6">
        <v>40372</v>
      </c>
      <c r="B1258" s="17">
        <v>1095.3399999999999</v>
      </c>
      <c r="C1258" s="8">
        <f t="shared" si="115"/>
        <v>1.5378910776361453E-2</v>
      </c>
      <c r="D1258" s="8">
        <f t="shared" si="119"/>
        <v>2.0805470484386502E-4</v>
      </c>
      <c r="E1258" s="8">
        <f t="shared" si="116"/>
        <v>7.3409368660096792</v>
      </c>
      <c r="F1258" s="1">
        <v>1255</v>
      </c>
      <c r="H1258" s="8">
        <f t="shared" si="120"/>
        <v>1.4424101526398967</v>
      </c>
      <c r="J1258" s="8">
        <f t="shared" si="117"/>
        <v>2.3651089666728645E-4</v>
      </c>
      <c r="K1258" s="8">
        <f t="shared" si="118"/>
        <v>1.1367726427757374</v>
      </c>
    </row>
    <row r="1259" spans="1:17" ht="16" customHeight="1" x14ac:dyDescent="0.35">
      <c r="A1259" s="6">
        <v>40373</v>
      </c>
      <c r="B1259" s="17">
        <v>1095.17</v>
      </c>
      <c r="C1259" s="8">
        <f t="shared" si="115"/>
        <v>-1.5520295068183887E-4</v>
      </c>
      <c r="D1259" s="8">
        <f t="shared" si="119"/>
        <v>2.1063851115791954E-4</v>
      </c>
      <c r="E1259" s="8">
        <f t="shared" si="116"/>
        <v>8.465252754137703</v>
      </c>
      <c r="F1259" s="1">
        <v>1256</v>
      </c>
      <c r="H1259" s="8">
        <f t="shared" si="120"/>
        <v>1.4513390753298125</v>
      </c>
      <c r="J1259" s="8">
        <f t="shared" si="117"/>
        <v>2.408795590034931E-8</v>
      </c>
      <c r="K1259" s="8">
        <f t="shared" si="118"/>
        <v>1.1435684656112162E-4</v>
      </c>
    </row>
    <row r="1260" spans="1:17" ht="16" customHeight="1" x14ac:dyDescent="0.35">
      <c r="A1260" s="6">
        <v>40374</v>
      </c>
      <c r="B1260" s="17">
        <v>1096.48</v>
      </c>
      <c r="C1260" s="8">
        <f t="shared" si="115"/>
        <v>1.1961613265519923E-3</v>
      </c>
      <c r="D1260" s="8">
        <f t="shared" si="119"/>
        <v>1.9302473429940928E-4</v>
      </c>
      <c r="E1260" s="8">
        <f t="shared" si="116"/>
        <v>8.5452796888004574</v>
      </c>
      <c r="F1260" s="1">
        <v>1257</v>
      </c>
      <c r="H1260" s="8">
        <f t="shared" si="120"/>
        <v>1.3893334167845</v>
      </c>
      <c r="J1260" s="8">
        <f t="shared" si="117"/>
        <v>1.430801919138622E-6</v>
      </c>
      <c r="K1260" s="8">
        <f t="shared" si="118"/>
        <v>7.412531478578498E-3</v>
      </c>
      <c r="N1260" s="17"/>
      <c r="O1260" s="17"/>
      <c r="P1260" s="17"/>
      <c r="Q1260" s="17"/>
    </row>
    <row r="1261" spans="1:17" ht="16" customHeight="1" x14ac:dyDescent="0.35">
      <c r="A1261" s="6">
        <v>40375</v>
      </c>
      <c r="B1261" s="17">
        <v>1064.8800000000001</v>
      </c>
      <c r="C1261" s="8">
        <f t="shared" si="115"/>
        <v>-2.8819495111629859E-2</v>
      </c>
      <c r="D1261" s="8">
        <f t="shared" si="119"/>
        <v>1.771131047227257E-4</v>
      </c>
      <c r="E1261" s="8">
        <f t="shared" si="116"/>
        <v>3.9492706107660727</v>
      </c>
      <c r="F1261" s="1">
        <v>1258</v>
      </c>
      <c r="H1261" s="8">
        <f t="shared" si="120"/>
        <v>1.3308384752580822</v>
      </c>
      <c r="J1261" s="8">
        <f t="shared" si="117"/>
        <v>8.3056329848925727E-4</v>
      </c>
      <c r="K1261" s="8">
        <f t="shared" si="118"/>
        <v>4.6894514089712427</v>
      </c>
      <c r="N1261" s="17"/>
      <c r="O1261" s="17"/>
      <c r="P1261" s="17"/>
      <c r="Q1261" s="17"/>
    </row>
    <row r="1262" spans="1:17" ht="16" customHeight="1" x14ac:dyDescent="0.35">
      <c r="A1262" s="6">
        <v>40378</v>
      </c>
      <c r="B1262" s="17">
        <v>1071.25</v>
      </c>
      <c r="C1262" s="8">
        <f t="shared" si="115"/>
        <v>5.9818946735781401E-3</v>
      </c>
      <c r="D1262" s="8">
        <f t="shared" si="119"/>
        <v>2.3263105560786626E-4</v>
      </c>
      <c r="E1262" s="8">
        <f t="shared" si="116"/>
        <v>8.2122378652582402</v>
      </c>
      <c r="F1262" s="1">
        <v>1259</v>
      </c>
      <c r="H1262" s="8">
        <f t="shared" si="120"/>
        <v>1.5252247559224388</v>
      </c>
      <c r="J1262" s="8">
        <f t="shared" si="117"/>
        <v>3.5783063885782521E-5</v>
      </c>
      <c r="K1262" s="8">
        <f t="shared" si="118"/>
        <v>0.15381894645270458</v>
      </c>
      <c r="N1262" s="17"/>
      <c r="O1262" s="17"/>
      <c r="P1262" s="17"/>
      <c r="Q1262" s="17"/>
    </row>
    <row r="1263" spans="1:17" ht="16" customHeight="1" x14ac:dyDescent="0.35">
      <c r="A1263" s="6">
        <v>40379</v>
      </c>
      <c r="B1263" s="17">
        <v>1083.48</v>
      </c>
      <c r="C1263" s="8">
        <f t="shared" si="115"/>
        <v>1.1416569428238056E-2</v>
      </c>
      <c r="D1263" s="8">
        <f t="shared" si="119"/>
        <v>2.1605920308676222E-4</v>
      </c>
      <c r="E1263" s="8">
        <f t="shared" si="116"/>
        <v>7.8367065107965823</v>
      </c>
      <c r="F1263" s="1">
        <v>1260</v>
      </c>
      <c r="H1263" s="8">
        <f t="shared" si="120"/>
        <v>1.4698952448618989</v>
      </c>
      <c r="J1263" s="8">
        <f t="shared" si="117"/>
        <v>1.3033805750977981E-4</v>
      </c>
      <c r="K1263" s="8">
        <f t="shared" si="118"/>
        <v>0.60325158867424111</v>
      </c>
      <c r="N1263" s="17"/>
      <c r="O1263" s="17"/>
      <c r="P1263" s="17"/>
      <c r="Q1263" s="17"/>
    </row>
    <row r="1264" spans="1:17" ht="16" customHeight="1" x14ac:dyDescent="0.35">
      <c r="A1264" s="6">
        <v>40380</v>
      </c>
      <c r="B1264" s="17">
        <v>1069.5899999999999</v>
      </c>
      <c r="C1264" s="8">
        <f t="shared" si="115"/>
        <v>-1.281980285745939E-2</v>
      </c>
      <c r="D1264" s="8">
        <f t="shared" si="119"/>
        <v>2.089598438590273E-4</v>
      </c>
      <c r="E1264" s="8">
        <f t="shared" si="116"/>
        <v>7.6868664103434359</v>
      </c>
      <c r="F1264" s="1">
        <v>1261</v>
      </c>
      <c r="H1264" s="8">
        <f t="shared" si="120"/>
        <v>1.4455443398907808</v>
      </c>
      <c r="J1264" s="8">
        <f t="shared" si="117"/>
        <v>1.6434734530412393E-4</v>
      </c>
      <c r="K1264" s="8">
        <f t="shared" si="118"/>
        <v>0.78650204876205432</v>
      </c>
      <c r="N1264" s="17"/>
      <c r="O1264" s="17"/>
      <c r="P1264" s="17"/>
      <c r="Q1264" s="17"/>
    </row>
    <row r="1265" spans="1:17" ht="16" customHeight="1" x14ac:dyDescent="0.35">
      <c r="A1265" s="6">
        <v>40381</v>
      </c>
      <c r="B1265" s="17">
        <v>1093.67</v>
      </c>
      <c r="C1265" s="8">
        <f t="shared" si="115"/>
        <v>2.2513299488589232E-2</v>
      </c>
      <c r="D1265" s="8">
        <f t="shared" si="119"/>
        <v>2.0536990143125422E-4</v>
      </c>
      <c r="E1265" s="8">
        <f t="shared" si="116"/>
        <v>6.0227185646003365</v>
      </c>
      <c r="F1265" s="1">
        <v>1262</v>
      </c>
      <c r="H1265" s="8">
        <f t="shared" si="120"/>
        <v>1.4330732759745894</v>
      </c>
      <c r="J1265" s="8">
        <f t="shared" si="117"/>
        <v>5.0684865386291223E-4</v>
      </c>
      <c r="K1265" s="8">
        <f t="shared" si="118"/>
        <v>2.467979242968938</v>
      </c>
      <c r="N1265" s="17"/>
      <c r="O1265" s="17"/>
      <c r="P1265" s="17"/>
      <c r="Q1265" s="17"/>
    </row>
    <row r="1266" spans="1:17" ht="16" customHeight="1" x14ac:dyDescent="0.35">
      <c r="A1266" s="6">
        <v>40382</v>
      </c>
      <c r="B1266" s="17">
        <v>1102.6600000000001</v>
      </c>
      <c r="C1266" s="8">
        <f t="shared" si="115"/>
        <v>8.2200298078945275E-3</v>
      </c>
      <c r="D1266" s="8">
        <f t="shared" si="119"/>
        <v>2.3101822400452266E-4</v>
      </c>
      <c r="E1266" s="8">
        <f t="shared" si="116"/>
        <v>8.0805310157632739</v>
      </c>
      <c r="F1266" s="1">
        <v>1263</v>
      </c>
      <c r="H1266" s="8">
        <f t="shared" si="120"/>
        <v>1.5199283667479948</v>
      </c>
      <c r="J1266" s="8">
        <f t="shared" si="117"/>
        <v>6.7568890042674545E-5</v>
      </c>
      <c r="K1266" s="8">
        <f t="shared" si="118"/>
        <v>0.29248294299653066</v>
      </c>
      <c r="N1266" s="17"/>
      <c r="O1266" s="17"/>
      <c r="P1266" s="17"/>
      <c r="Q1266" s="17"/>
    </row>
    <row r="1267" spans="1:17" ht="16" customHeight="1" x14ac:dyDescent="0.35">
      <c r="A1267" s="6">
        <v>40385</v>
      </c>
      <c r="B1267" s="17">
        <v>1115.01</v>
      </c>
      <c r="C1267" s="8">
        <f t="shared" si="115"/>
        <v>1.1200188634755871E-2</v>
      </c>
      <c r="D1267" s="8">
        <f t="shared" si="119"/>
        <v>2.1727486334723793E-4</v>
      </c>
      <c r="E1267" s="8">
        <f t="shared" si="116"/>
        <v>7.8569946708799705</v>
      </c>
      <c r="F1267" s="1">
        <v>1264</v>
      </c>
      <c r="H1267" s="8">
        <f t="shared" si="120"/>
        <v>1.4740246380140256</v>
      </c>
      <c r="J1267" s="8">
        <f t="shared" si="117"/>
        <v>1.2544422545411458E-4</v>
      </c>
      <c r="K1267" s="8">
        <f t="shared" si="118"/>
        <v>0.57735268370016568</v>
      </c>
      <c r="N1267" s="17"/>
      <c r="O1267" s="17"/>
      <c r="P1267" s="17"/>
      <c r="Q1267" s="17"/>
    </row>
    <row r="1268" spans="1:17" ht="16" customHeight="1" x14ac:dyDescent="0.35">
      <c r="A1268" s="6">
        <v>40386</v>
      </c>
      <c r="B1268" s="17">
        <v>1113.8399999999999</v>
      </c>
      <c r="C1268" s="8">
        <f t="shared" si="115"/>
        <v>-1.0493179433368964E-3</v>
      </c>
      <c r="D1268" s="8">
        <f t="shared" si="119"/>
        <v>2.0965306266488933E-4</v>
      </c>
      <c r="E1268" s="8">
        <f t="shared" si="116"/>
        <v>8.46480461783643</v>
      </c>
      <c r="F1268" s="1">
        <v>1265</v>
      </c>
      <c r="H1268" s="8">
        <f t="shared" si="120"/>
        <v>1.4479401322737391</v>
      </c>
      <c r="J1268" s="8">
        <f t="shared" si="117"/>
        <v>1.1010681462087741E-6</v>
      </c>
      <c r="K1268" s="8">
        <f t="shared" si="118"/>
        <v>5.2518581518111555E-3</v>
      </c>
      <c r="N1268" s="17"/>
      <c r="O1268" s="17"/>
      <c r="P1268" s="17"/>
      <c r="Q1268" s="17"/>
    </row>
    <row r="1269" spans="1:17" ht="16" customHeight="1" x14ac:dyDescent="0.35">
      <c r="A1269" s="6">
        <v>40387</v>
      </c>
      <c r="B1269" s="17">
        <v>1106.1300000000001</v>
      </c>
      <c r="C1269" s="8">
        <f t="shared" si="115"/>
        <v>-6.9219995690582214E-3</v>
      </c>
      <c r="D1269" s="8">
        <f t="shared" si="119"/>
        <v>1.9221879610650507E-4</v>
      </c>
      <c r="E1269" s="8">
        <f t="shared" si="116"/>
        <v>8.3076078390268329</v>
      </c>
      <c r="F1269" s="1">
        <v>1266</v>
      </c>
      <c r="H1269" s="8">
        <f t="shared" si="120"/>
        <v>1.3864299337020427</v>
      </c>
      <c r="J1269" s="8">
        <f t="shared" si="117"/>
        <v>4.7914078034042202E-5</v>
      </c>
      <c r="K1269" s="8">
        <f t="shared" si="118"/>
        <v>0.24926843266406606</v>
      </c>
      <c r="N1269" s="17"/>
      <c r="O1269" s="17"/>
      <c r="P1269" s="17"/>
      <c r="Q1269" s="17"/>
    </row>
    <row r="1270" spans="1:17" ht="16" customHeight="1" x14ac:dyDescent="0.35">
      <c r="A1270" s="6">
        <v>40388</v>
      </c>
      <c r="B1270" s="17">
        <v>1101.53</v>
      </c>
      <c r="C1270" s="8">
        <f t="shared" si="115"/>
        <v>-4.1586431974543099E-3</v>
      </c>
      <c r="D1270" s="8">
        <f t="shared" si="119"/>
        <v>1.8030394976840657E-4</v>
      </c>
      <c r="E1270" s="8">
        <f t="shared" si="116"/>
        <v>8.5249489706459318</v>
      </c>
      <c r="F1270" s="1">
        <v>1267</v>
      </c>
      <c r="H1270" s="8">
        <f t="shared" si="120"/>
        <v>1.3427730626148506</v>
      </c>
      <c r="J1270" s="8">
        <f t="shared" si="117"/>
        <v>1.7294313243733006E-5</v>
      </c>
      <c r="K1270" s="8">
        <f t="shared" si="118"/>
        <v>9.5917550702282903E-2</v>
      </c>
      <c r="N1270" s="17"/>
      <c r="O1270" s="17"/>
      <c r="P1270" s="17"/>
      <c r="Q1270" s="17"/>
    </row>
    <row r="1271" spans="1:17" ht="16" customHeight="1" x14ac:dyDescent="0.35">
      <c r="A1271" s="6">
        <v>40389</v>
      </c>
      <c r="B1271" s="17">
        <v>1101.5999999999999</v>
      </c>
      <c r="C1271" s="8">
        <f t="shared" si="115"/>
        <v>6.3547974181308125E-5</v>
      </c>
      <c r="D1271" s="8">
        <f t="shared" si="119"/>
        <v>1.6687512302288512E-4</v>
      </c>
      <c r="E1271" s="8">
        <f t="shared" si="116"/>
        <v>8.6982405917917216</v>
      </c>
      <c r="F1271" s="1">
        <v>1268</v>
      </c>
      <c r="H1271" s="8">
        <f t="shared" si="120"/>
        <v>1.2918015444443667</v>
      </c>
      <c r="J1271" s="8">
        <f t="shared" si="117"/>
        <v>4.0383450225482043E-9</v>
      </c>
      <c r="K1271" s="8">
        <f t="shared" si="118"/>
        <v>2.419980251936287E-5</v>
      </c>
      <c r="N1271" s="17"/>
      <c r="O1271" s="17"/>
      <c r="P1271" s="17"/>
      <c r="Q1271" s="17"/>
    </row>
    <row r="1272" spans="1:17" ht="16" customHeight="1" x14ac:dyDescent="0.35">
      <c r="A1272" s="6">
        <v>40392</v>
      </c>
      <c r="B1272" s="17">
        <v>1125.8599999999999</v>
      </c>
      <c r="C1272" s="8">
        <f t="shared" si="115"/>
        <v>2.2022512708787211E-2</v>
      </c>
      <c r="D1272" s="8">
        <f t="shared" si="119"/>
        <v>1.531937520737163E-4</v>
      </c>
      <c r="E1272" s="8">
        <f t="shared" si="116"/>
        <v>5.6179399425668652</v>
      </c>
      <c r="F1272" s="1">
        <v>1269</v>
      </c>
      <c r="H1272" s="8">
        <f t="shared" si="120"/>
        <v>1.2377146362296776</v>
      </c>
      <c r="J1272" s="8">
        <f t="shared" si="117"/>
        <v>4.8499106600869422E-4</v>
      </c>
      <c r="K1272" s="8">
        <f t="shared" si="118"/>
        <v>3.1658671417311992</v>
      </c>
      <c r="N1272" s="17"/>
      <c r="O1272" s="17"/>
      <c r="P1272" s="17"/>
      <c r="Q1272" s="17"/>
    </row>
    <row r="1273" spans="1:17" ht="16" customHeight="1" x14ac:dyDescent="0.35">
      <c r="A1273" s="6">
        <v>40393</v>
      </c>
      <c r="B1273" s="17">
        <v>1120.46</v>
      </c>
      <c r="C1273" s="8">
        <f t="shared" si="115"/>
        <v>-4.7963334695253976E-3</v>
      </c>
      <c r="D1273" s="8">
        <f t="shared" si="119"/>
        <v>1.8168711737539145E-4</v>
      </c>
      <c r="E1273" s="8">
        <f t="shared" si="116"/>
        <v>8.486606731496865</v>
      </c>
      <c r="F1273" s="1">
        <v>1270</v>
      </c>
      <c r="H1273" s="8">
        <f t="shared" si="120"/>
        <v>1.3479136373499285</v>
      </c>
      <c r="J1273" s="8">
        <f t="shared" si="117"/>
        <v>2.3004814750889539E-5</v>
      </c>
      <c r="K1273" s="8">
        <f t="shared" si="118"/>
        <v>0.1266177540995288</v>
      </c>
      <c r="N1273" s="17"/>
      <c r="O1273" s="17"/>
      <c r="P1273" s="17"/>
      <c r="Q1273" s="17"/>
    </row>
    <row r="1274" spans="1:17" ht="16" customHeight="1" x14ac:dyDescent="0.35">
      <c r="A1274" s="6">
        <v>40394</v>
      </c>
      <c r="B1274" s="17">
        <v>1127.24</v>
      </c>
      <c r="C1274" s="8">
        <f t="shared" si="115"/>
        <v>6.0510861610409764E-3</v>
      </c>
      <c r="D1274" s="8">
        <f t="shared" si="119"/>
        <v>1.6861605813815506E-4</v>
      </c>
      <c r="E1274" s="8">
        <f t="shared" si="116"/>
        <v>8.4707323189586141</v>
      </c>
      <c r="F1274" s="1">
        <v>1271</v>
      </c>
      <c r="H1274" s="8">
        <f t="shared" si="120"/>
        <v>1.2985224608691028</v>
      </c>
      <c r="J1274" s="8">
        <f t="shared" si="117"/>
        <v>3.6615643728341622E-5</v>
      </c>
      <c r="K1274" s="8">
        <f t="shared" si="118"/>
        <v>0.21715395397477924</v>
      </c>
      <c r="N1274" s="17"/>
      <c r="O1274" s="17"/>
      <c r="P1274" s="17"/>
      <c r="Q1274" s="17"/>
    </row>
    <row r="1275" spans="1:17" ht="16" customHeight="1" x14ac:dyDescent="0.35">
      <c r="A1275" s="6">
        <v>40395</v>
      </c>
      <c r="B1275" s="17">
        <v>1125.81</v>
      </c>
      <c r="C1275" s="8">
        <f t="shared" si="115"/>
        <v>-1.2685852169902272E-3</v>
      </c>
      <c r="D1275" s="8">
        <f t="shared" si="119"/>
        <v>1.5786910770179937E-4</v>
      </c>
      <c r="E1275" s="8">
        <f t="shared" si="116"/>
        <v>8.7435503590174619</v>
      </c>
      <c r="F1275" s="1">
        <v>1272</v>
      </c>
      <c r="H1275" s="8">
        <f t="shared" si="120"/>
        <v>1.2564597395133654</v>
      </c>
      <c r="J1275" s="8">
        <f t="shared" si="117"/>
        <v>1.6093084527661419E-6</v>
      </c>
      <c r="K1275" s="8">
        <f t="shared" si="118"/>
        <v>1.0193941526584047E-2</v>
      </c>
      <c r="N1275" s="17"/>
      <c r="O1275" s="17"/>
      <c r="P1275" s="17"/>
      <c r="Q1275" s="17"/>
    </row>
    <row r="1276" spans="1:17" ht="16" customHeight="1" x14ac:dyDescent="0.35">
      <c r="A1276" s="6">
        <v>40396</v>
      </c>
      <c r="B1276" s="17">
        <v>1121.6400000000001</v>
      </c>
      <c r="C1276" s="8">
        <f t="shared" si="115"/>
        <v>-3.7039997868200192E-3</v>
      </c>
      <c r="D1276" s="8">
        <f t="shared" si="119"/>
        <v>1.4513285454127863E-4</v>
      </c>
      <c r="E1276" s="8">
        <f t="shared" si="116"/>
        <v>8.7433295796269999</v>
      </c>
      <c r="F1276" s="1">
        <v>1273</v>
      </c>
      <c r="H1276" s="8">
        <f t="shared" si="120"/>
        <v>1.2047109800332967</v>
      </c>
      <c r="J1276" s="8">
        <f t="shared" si="117"/>
        <v>1.3719614420762747E-5</v>
      </c>
      <c r="K1276" s="8">
        <f t="shared" si="118"/>
        <v>9.4531417191002887E-2</v>
      </c>
      <c r="N1276" s="17"/>
      <c r="O1276" s="17"/>
      <c r="P1276" s="17"/>
      <c r="Q1276" s="17"/>
    </row>
    <row r="1277" spans="1:17" ht="16" customHeight="1" x14ac:dyDescent="0.35">
      <c r="A1277" s="6">
        <v>40399</v>
      </c>
      <c r="B1277" s="17">
        <v>1127.79</v>
      </c>
      <c r="C1277" s="8">
        <f t="shared" si="115"/>
        <v>5.4830426874931913E-3</v>
      </c>
      <c r="D1277" s="8">
        <f t="shared" si="119"/>
        <v>1.3456393176720748E-4</v>
      </c>
      <c r="E1277" s="8">
        <f t="shared" si="116"/>
        <v>8.6900549812231258</v>
      </c>
      <c r="F1277" s="1">
        <v>1274</v>
      </c>
      <c r="H1277" s="8">
        <f t="shared" si="120"/>
        <v>1.1600169471486506</v>
      </c>
      <c r="J1277" s="8">
        <f t="shared" si="117"/>
        <v>3.0063757112872559E-5</v>
      </c>
      <c r="K1277" s="8">
        <f t="shared" si="118"/>
        <v>0.22341616150813853</v>
      </c>
      <c r="N1277" s="17"/>
      <c r="O1277" s="17"/>
      <c r="P1277" s="17"/>
      <c r="Q1277" s="17"/>
    </row>
    <row r="1278" spans="1:17" ht="16" customHeight="1" x14ac:dyDescent="0.35">
      <c r="A1278" s="6">
        <v>40400</v>
      </c>
      <c r="B1278" s="17">
        <v>1121.06</v>
      </c>
      <c r="C1278" s="8">
        <f t="shared" si="115"/>
        <v>-5.9674230131496276E-3</v>
      </c>
      <c r="D1278" s="8">
        <f t="shared" si="119"/>
        <v>1.2632494788956459E-4</v>
      </c>
      <c r="E1278" s="8">
        <f t="shared" si="116"/>
        <v>8.6947598698221498</v>
      </c>
      <c r="F1278" s="1">
        <v>1275</v>
      </c>
      <c r="H1278" s="8">
        <f t="shared" si="120"/>
        <v>1.1239437169607942</v>
      </c>
      <c r="J1278" s="8">
        <f t="shared" si="117"/>
        <v>3.5610137417867781E-5</v>
      </c>
      <c r="K1278" s="8">
        <f t="shared" si="118"/>
        <v>0.28189314947510424</v>
      </c>
      <c r="N1278" s="17"/>
      <c r="O1278" s="17"/>
      <c r="P1278" s="17"/>
      <c r="Q1278" s="17"/>
    </row>
    <row r="1279" spans="1:17" ht="16" customHeight="1" x14ac:dyDescent="0.35">
      <c r="A1279" s="6">
        <v>40401</v>
      </c>
      <c r="B1279" s="17">
        <v>1089.47</v>
      </c>
      <c r="C1279" s="8">
        <f t="shared" si="115"/>
        <v>-2.8178688027402567E-2</v>
      </c>
      <c r="D1279" s="8">
        <f t="shared" si="119"/>
        <v>1.1929485649585678E-4</v>
      </c>
      <c r="E1279" s="8">
        <f t="shared" si="116"/>
        <v>2.3778126403687168</v>
      </c>
      <c r="F1279" s="1">
        <v>1276</v>
      </c>
      <c r="H1279" s="8">
        <f t="shared" si="120"/>
        <v>1.0922218478672581</v>
      </c>
      <c r="J1279" s="8">
        <f t="shared" si="117"/>
        <v>7.9403845894568078E-4</v>
      </c>
      <c r="K1279" s="8">
        <f t="shared" si="118"/>
        <v>6.656099703454176</v>
      </c>
    </row>
    <row r="1280" spans="1:17" ht="16" customHeight="1" x14ac:dyDescent="0.35">
      <c r="A1280" s="6">
        <v>40402</v>
      </c>
      <c r="B1280" s="17">
        <v>1083.6099999999999</v>
      </c>
      <c r="C1280" s="8">
        <f t="shared" si="115"/>
        <v>-5.3787621504035243E-3</v>
      </c>
      <c r="D1280" s="8">
        <f t="shared" si="119"/>
        <v>1.7692676777129711E-4</v>
      </c>
      <c r="E1280" s="8">
        <f t="shared" si="116"/>
        <v>8.4762545551684862</v>
      </c>
      <c r="F1280" s="1">
        <v>1277</v>
      </c>
      <c r="H1280" s="8">
        <f t="shared" si="120"/>
        <v>1.3301382175221381</v>
      </c>
      <c r="J1280" s="8">
        <f t="shared" si="117"/>
        <v>2.8931082270613544E-5</v>
      </c>
      <c r="K1280" s="8">
        <f t="shared" si="118"/>
        <v>0.1635200972416512</v>
      </c>
    </row>
    <row r="1281" spans="1:15" ht="16" customHeight="1" x14ac:dyDescent="0.35">
      <c r="A1281" s="6">
        <v>40403</v>
      </c>
      <c r="B1281" s="17">
        <v>1079.25</v>
      </c>
      <c r="C1281" s="8">
        <f t="shared" si="115"/>
        <v>-4.0235878221868571E-3</v>
      </c>
      <c r="D1281" s="8">
        <f t="shared" si="119"/>
        <v>1.6478396191865367E-4</v>
      </c>
      <c r="E1281" s="8">
        <f t="shared" si="116"/>
        <v>8.6126299079157214</v>
      </c>
      <c r="F1281" s="1">
        <v>1278</v>
      </c>
      <c r="H1281" s="8">
        <f t="shared" si="120"/>
        <v>1.2836820553340056</v>
      </c>
      <c r="J1281" s="8">
        <f t="shared" si="117"/>
        <v>1.6189258962850377E-5</v>
      </c>
      <c r="K1281" s="8">
        <f t="shared" si="118"/>
        <v>9.8245355763701539E-2</v>
      </c>
      <c r="N1281" s="9" t="s">
        <v>14</v>
      </c>
      <c r="O1281" s="9" t="s">
        <v>14</v>
      </c>
    </row>
    <row r="1282" spans="1:15" ht="16" customHeight="1" x14ac:dyDescent="0.35">
      <c r="D1282" s="17"/>
      <c r="E1282" s="17"/>
      <c r="F1282" s="17"/>
      <c r="H1282" s="17"/>
      <c r="I1282" s="17" t="s">
        <v>15</v>
      </c>
      <c r="J1282" s="17"/>
      <c r="K1282" s="17"/>
      <c r="L1282" s="17"/>
      <c r="M1282" s="9" t="s">
        <v>16</v>
      </c>
      <c r="N1282" s="9" t="s">
        <v>20</v>
      </c>
      <c r="O1282" s="9" t="s">
        <v>21</v>
      </c>
    </row>
    <row r="1283" spans="1:15" ht="16" customHeight="1" x14ac:dyDescent="0.35">
      <c r="A1283" s="7" t="s">
        <v>22</v>
      </c>
      <c r="B1283" s="8">
        <v>0.13194846456943432</v>
      </c>
      <c r="C1283" s="35">
        <f>0.00001*B1283</f>
        <v>1.3194846456943433E-6</v>
      </c>
      <c r="D1283" s="17" t="s">
        <v>33</v>
      </c>
      <c r="E1283" s="32">
        <f>SUM(E3:E1281)</f>
        <v>10228.194077438979</v>
      </c>
      <c r="F1283" s="17"/>
      <c r="H1283" s="17"/>
      <c r="I1283" s="17">
        <v>1</v>
      </c>
      <c r="J1283" s="17">
        <f>CORREL(J$5:J1280,J6:J$1281)</f>
        <v>0.18333440688972857</v>
      </c>
      <c r="K1283" s="17">
        <f>CORREL(K$5:K1280,K6:K$1281)</f>
        <v>-6.2409175206403662E-2</v>
      </c>
      <c r="L1283" s="17"/>
      <c r="M1283" s="17">
        <f>1279/(1277-I1283)</f>
        <v>1.0023510971786833</v>
      </c>
      <c r="N1283" s="17">
        <f>$M1283*J1283*J1283</f>
        <v>3.3690528663596661E-2</v>
      </c>
      <c r="O1283" s="17">
        <f>$M1283*K1283*K1283</f>
        <v>3.904062450452861E-3</v>
      </c>
    </row>
    <row r="1284" spans="1:15" ht="16" customHeight="1" x14ac:dyDescent="0.35">
      <c r="A1284" s="7" t="s">
        <v>23</v>
      </c>
      <c r="B1284" s="17">
        <v>0.91010525560115152</v>
      </c>
      <c r="C1284" s="36">
        <f>B1284</f>
        <v>0.91010525560115152</v>
      </c>
      <c r="E1284" s="17"/>
      <c r="F1284" s="17"/>
      <c r="H1284" s="17"/>
      <c r="I1284" s="17">
        <v>2</v>
      </c>
      <c r="J1284" s="17">
        <f>CORREL(J$5:J1279,J7:J$1281)</f>
        <v>0.38475158668351594</v>
      </c>
      <c r="K1284" s="17">
        <f>CORREL(K$5:K1279,K7:K$1281)</f>
        <v>-4.7075641356099547E-3</v>
      </c>
      <c r="L1284" s="17"/>
      <c r="M1284" s="17">
        <f t="shared" ref="M1284:M1297" si="121">1279/(1277-I1284)</f>
        <v>1.0031372549019608</v>
      </c>
      <c r="N1284" s="17">
        <f t="shared" ref="N1284:O1297" si="122">$M1284*J1284*J1284</f>
        <v>0.1484982031682846</v>
      </c>
      <c r="O1284" s="17">
        <f t="shared" si="122"/>
        <v>2.2230685299009355E-5</v>
      </c>
    </row>
    <row r="1285" spans="1:15" ht="16" customHeight="1" x14ac:dyDescent="0.35">
      <c r="A1285" s="7" t="s">
        <v>24</v>
      </c>
      <c r="C1285" s="37">
        <f>1-C1283/C1287-C1284</f>
        <v>8.4424635239392365E-2</v>
      </c>
      <c r="E1285" s="17"/>
      <c r="F1285" s="17"/>
      <c r="H1285" s="17"/>
      <c r="I1285" s="17">
        <v>3</v>
      </c>
      <c r="J1285" s="17">
        <f>CORREL(J$5:J1278,J8:J$1281)</f>
        <v>0.16015024495486727</v>
      </c>
      <c r="K1285" s="17">
        <f>CORREL(K$5:K1278,K8:K$1281)</f>
        <v>-7.5662282505190182E-3</v>
      </c>
      <c r="L1285" s="17"/>
      <c r="M1285" s="17">
        <f t="shared" si="121"/>
        <v>1.0039246467817897</v>
      </c>
      <c r="N1285" s="17">
        <f t="shared" si="122"/>
        <v>2.5748760695992152E-2</v>
      </c>
      <c r="O1285" s="17">
        <f t="shared" si="122"/>
        <v>5.7472487371993499E-5</v>
      </c>
    </row>
    <row r="1286" spans="1:15" ht="16" customHeight="1" x14ac:dyDescent="0.35">
      <c r="E1286" s="57" t="s">
        <v>69</v>
      </c>
      <c r="F1286" s="57"/>
      <c r="G1286" s="57"/>
      <c r="H1286" s="57"/>
      <c r="I1286" s="17">
        <v>4</v>
      </c>
      <c r="J1286" s="17">
        <f>CORREL(J$5:J1277,J9:J$1281)</f>
        <v>0.30116823630807571</v>
      </c>
      <c r="K1286" s="17">
        <f>CORREL(K$5:K1277,K9:K$1281)</f>
        <v>2.1843137039573215E-2</v>
      </c>
      <c r="L1286" s="17"/>
      <c r="M1286" s="17">
        <f t="shared" si="121"/>
        <v>1.0047132757266299</v>
      </c>
      <c r="N1286" s="17">
        <f t="shared" si="122"/>
        <v>9.1129811540779843E-2</v>
      </c>
      <c r="O1286" s="17">
        <f t="shared" si="122"/>
        <v>4.7937144626718524E-4</v>
      </c>
    </row>
    <row r="1287" spans="1:15" ht="16" customHeight="1" x14ac:dyDescent="0.35">
      <c r="A1287" s="8" t="s">
        <v>30</v>
      </c>
      <c r="C1287" s="8">
        <f>_xlfn.VAR.S(C4:C1281)</f>
        <v>2.412172421483328E-4</v>
      </c>
      <c r="E1287" s="57"/>
      <c r="F1287" s="57"/>
      <c r="G1287" s="57"/>
      <c r="H1287" s="57"/>
      <c r="I1287" s="17">
        <v>5</v>
      </c>
      <c r="J1287" s="17">
        <f>CORREL(J$5:J1276,J10:J$1281)</f>
        <v>0.3387357740687108</v>
      </c>
      <c r="K1287" s="17">
        <f>CORREL(K$5:K1276,K10:K$1281)</f>
        <v>1.3597641014931643E-2</v>
      </c>
      <c r="L1287" s="17"/>
      <c r="M1287" s="17">
        <f t="shared" si="121"/>
        <v>1.0055031446540881</v>
      </c>
      <c r="N1287" s="17">
        <f t="shared" si="122"/>
        <v>0.11537336604307767</v>
      </c>
      <c r="O1287" s="17">
        <f t="shared" si="122"/>
        <v>1.8591334973085428E-4</v>
      </c>
    </row>
    <row r="1288" spans="1:15" ht="16" customHeight="1" x14ac:dyDescent="0.35">
      <c r="A1288" s="8" t="s">
        <v>31</v>
      </c>
      <c r="C1288" s="9">
        <f>SQRT(C1287)</f>
        <v>1.5531170018653869E-2</v>
      </c>
      <c r="E1288" s="57"/>
      <c r="F1288" s="57"/>
      <c r="G1288" s="57"/>
      <c r="H1288" s="57"/>
      <c r="I1288" s="17">
        <v>6</v>
      </c>
      <c r="J1288" s="17">
        <f>CORREL(J$5:J1275,J11:J$1281)</f>
        <v>0.30761110528377644</v>
      </c>
      <c r="K1288" s="17">
        <f>CORREL(K$5:K1275,K11:K$1281)</f>
        <v>-1.1749721846537048E-2</v>
      </c>
      <c r="L1288" s="17"/>
      <c r="M1288" s="17">
        <f t="shared" si="121"/>
        <v>1.0062942564909521</v>
      </c>
      <c r="N1288" s="17">
        <f t="shared" si="122"/>
        <v>9.5220183546897347E-2</v>
      </c>
      <c r="O1288" s="17">
        <f t="shared" si="122"/>
        <v>1.3892492311518191E-4</v>
      </c>
    </row>
    <row r="1289" spans="1:15" ht="16" customHeight="1" x14ac:dyDescent="0.35">
      <c r="E1289" s="57"/>
      <c r="F1289" s="57"/>
      <c r="G1289" s="57"/>
      <c r="H1289" s="57"/>
      <c r="I1289" s="17">
        <v>7</v>
      </c>
      <c r="J1289" s="17">
        <f>CORREL(J$5:J1274,J12:J$1281)</f>
        <v>0.32914309084119914</v>
      </c>
      <c r="K1289" s="17">
        <f>CORREL(K$5:K1274,K12:K$1281)</f>
        <v>2.5377695936738959E-2</v>
      </c>
      <c r="L1289" s="17"/>
      <c r="M1289" s="17">
        <f t="shared" si="121"/>
        <v>1.0070866141732284</v>
      </c>
      <c r="N1289" s="17">
        <f t="shared" si="122"/>
        <v>0.10910290382978645</v>
      </c>
      <c r="O1289" s="17">
        <f t="shared" si="122"/>
        <v>6.4859142512018993E-4</v>
      </c>
    </row>
    <row r="1290" spans="1:15" ht="16" customHeight="1" x14ac:dyDescent="0.35">
      <c r="E1290" s="57"/>
      <c r="F1290" s="57"/>
      <c r="G1290" s="57"/>
      <c r="H1290" s="57"/>
      <c r="I1290" s="17">
        <v>8</v>
      </c>
      <c r="J1290" s="17">
        <f>CORREL(J$5:J1273,J13:J$1281)</f>
        <v>0.20741944995284212</v>
      </c>
      <c r="K1290" s="17">
        <f>CORREL(K$5:K1273,K13:K$1281)</f>
        <v>3.6732846807588766E-2</v>
      </c>
      <c r="L1290" s="17"/>
      <c r="M1290" s="17">
        <f t="shared" si="121"/>
        <v>1.0078802206461781</v>
      </c>
      <c r="N1290" s="17">
        <f t="shared" si="122"/>
        <v>4.3361857597925858E-2</v>
      </c>
      <c r="O1290" s="17">
        <f t="shared" si="122"/>
        <v>1.3599348323406887E-3</v>
      </c>
    </row>
    <row r="1291" spans="1:15" ht="16" customHeight="1" x14ac:dyDescent="0.35">
      <c r="E1291" s="57"/>
      <c r="F1291" s="57"/>
      <c r="G1291" s="57"/>
      <c r="H1291" s="57"/>
      <c r="I1291" s="9">
        <v>9</v>
      </c>
      <c r="J1291" s="17">
        <f>CORREL(J$5:J1272,J14:J$1281)</f>
        <v>0.32414541244257378</v>
      </c>
      <c r="K1291" s="17">
        <f>CORREL(K$5:K1272,K14:K$1281)</f>
        <v>4.0685214461567309E-2</v>
      </c>
      <c r="M1291" s="17">
        <f t="shared" si="121"/>
        <v>1.0086750788643533</v>
      </c>
      <c r="N1291" s="17">
        <f t="shared" si="122"/>
        <v>0.10598174109879908</v>
      </c>
      <c r="O1291" s="17">
        <f t="shared" si="122"/>
        <v>1.6696464182392626E-3</v>
      </c>
    </row>
    <row r="1292" spans="1:15" ht="16" customHeight="1" x14ac:dyDescent="0.35">
      <c r="E1292" s="57"/>
      <c r="F1292" s="57"/>
      <c r="G1292" s="57"/>
      <c r="H1292" s="57"/>
      <c r="I1292" s="9">
        <v>10</v>
      </c>
      <c r="J1292" s="17">
        <f>CORREL(J$5:J1271,J15:J$1281)</f>
        <v>0.26896534158959401</v>
      </c>
      <c r="K1292" s="17">
        <f>CORREL(K$5:K1271,K15:K$1281)</f>
        <v>8.2375882583706456E-2</v>
      </c>
      <c r="M1292" s="17">
        <f t="shared" si="121"/>
        <v>1.0094711917916337</v>
      </c>
      <c r="N1292" s="17">
        <f t="shared" si="122"/>
        <v>7.3027523295046984E-2</v>
      </c>
      <c r="O1292" s="17">
        <f t="shared" si="122"/>
        <v>6.8500555124053931E-3</v>
      </c>
    </row>
    <row r="1293" spans="1:15" ht="16" customHeight="1" x14ac:dyDescent="0.35">
      <c r="E1293" s="57"/>
      <c r="F1293" s="57"/>
      <c r="G1293" s="57"/>
      <c r="H1293" s="57"/>
      <c r="I1293" s="9">
        <v>11</v>
      </c>
      <c r="J1293" s="17">
        <f>CORREL(J$5:J1270,J16:J$1281)</f>
        <v>0.43068548042063348</v>
      </c>
      <c r="K1293" s="17">
        <f>CORREL(K$5:K1270,K16:K$1281)</f>
        <v>-7.5959835498376699E-3</v>
      </c>
      <c r="M1293" s="17">
        <f t="shared" si="121"/>
        <v>1.0102685624012637</v>
      </c>
      <c r="N1293" s="17">
        <f t="shared" si="122"/>
        <v>0.18739469851086035</v>
      </c>
      <c r="O1293" s="17">
        <f t="shared" si="122"/>
        <v>5.8291451523181936E-5</v>
      </c>
    </row>
    <row r="1294" spans="1:15" ht="16" customHeight="1" x14ac:dyDescent="0.35">
      <c r="I1294" s="9">
        <v>12</v>
      </c>
      <c r="J1294" s="17">
        <f>CORREL(J$5:J1269,J17:J$1281)</f>
        <v>0.28592735712082745</v>
      </c>
      <c r="K1294" s="17">
        <f>CORREL(K$5:K1269,K17:K$1281)</f>
        <v>5.8684661527903742E-3</v>
      </c>
      <c r="M1294" s="17">
        <f t="shared" si="121"/>
        <v>1.0110671936758893</v>
      </c>
      <c r="N1294" s="17">
        <f t="shared" si="122"/>
        <v>8.2659245921406652E-2</v>
      </c>
      <c r="O1294" s="17">
        <f t="shared" si="122"/>
        <v>3.4820036907244868E-5</v>
      </c>
    </row>
    <row r="1295" spans="1:15" ht="16" customHeight="1" x14ac:dyDescent="0.35">
      <c r="I1295" s="9">
        <v>13</v>
      </c>
      <c r="J1295" s="17">
        <f>CORREL(J$5:J1268,J18:J$1281)</f>
        <v>0.22362113753246834</v>
      </c>
      <c r="K1295" s="17">
        <f>CORREL(K$5:K1268,K18:K$1281)</f>
        <v>4.0176563741679551E-4</v>
      </c>
      <c r="M1295" s="17">
        <f t="shared" si="121"/>
        <v>1.0118670886075949</v>
      </c>
      <c r="N1295" s="17">
        <f t="shared" si="122"/>
        <v>5.0599843687129775E-2</v>
      </c>
      <c r="O1295" s="17">
        <f t="shared" si="122"/>
        <v>1.6333116096203622E-7</v>
      </c>
    </row>
    <row r="1296" spans="1:15" ht="16" customHeight="1" x14ac:dyDescent="0.35">
      <c r="I1296" s="9">
        <v>14</v>
      </c>
      <c r="J1296" s="17">
        <f>CORREL(J$5:J1267,J19:J$1281)</f>
        <v>0.12143121940398847</v>
      </c>
      <c r="K1296" s="17">
        <f>CORREL(K$5:K1267,K19:K$1281)</f>
        <v>1.6743650296539171E-2</v>
      </c>
      <c r="M1296" s="17">
        <f t="shared" si="121"/>
        <v>1.0126682501979414</v>
      </c>
      <c r="N1296" s="17">
        <f t="shared" si="122"/>
        <v>1.4932341249213563E-2</v>
      </c>
      <c r="O1296" s="17">
        <f t="shared" si="122"/>
        <v>2.8390136698204781E-4</v>
      </c>
    </row>
    <row r="1297" spans="9:15" ht="16" customHeight="1" x14ac:dyDescent="0.35">
      <c r="I1297" s="9">
        <v>15</v>
      </c>
      <c r="J1297" s="17">
        <f>CORREL(J$5:J1266,J20:J$1281)</f>
        <v>0.22199410998708113</v>
      </c>
      <c r="K1297" s="17">
        <f>CORREL(K$5:K1266,K20:K$1281)</f>
        <v>-3.1586157518036603E-2</v>
      </c>
      <c r="M1297" s="17">
        <f t="shared" si="121"/>
        <v>1.0134706814580032</v>
      </c>
      <c r="N1297" s="17">
        <f t="shared" si="122"/>
        <v>4.9945238706335243E-2</v>
      </c>
      <c r="O1297" s="17">
        <f t="shared" si="122"/>
        <v>1.0111248482556638E-3</v>
      </c>
    </row>
    <row r="1299" spans="9:15" ht="16" customHeight="1" x14ac:dyDescent="0.35">
      <c r="N1299" s="9">
        <f>1277*SUM(N1283:N1297)</f>
        <v>1566.4527981279041</v>
      </c>
      <c r="O1299" s="9">
        <f>1277*SUM(O1283:O1297)</f>
        <v>21.331652329724282</v>
      </c>
    </row>
  </sheetData>
  <mergeCells count="1">
    <mergeCell ref="E1286:H1293"/>
  </mergeCells>
  <phoneticPr fontId="10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0E57B-378F-A04F-A8D1-1CA853D0E8AD}">
  <dimension ref="A1:J108"/>
  <sheetViews>
    <sheetView workbookViewId="0">
      <selection activeCell="F34" sqref="F34"/>
    </sheetView>
  </sheetViews>
  <sheetFormatPr defaultColWidth="10.84375" defaultRowHeight="16" customHeight="1" x14ac:dyDescent="0.35"/>
  <sheetData>
    <row r="1" spans="1:10" ht="16" customHeight="1" x14ac:dyDescent="0.35">
      <c r="A1" s="16" t="s">
        <v>34</v>
      </c>
    </row>
    <row r="2" spans="1:10" ht="16" customHeight="1" thickBot="1" x14ac:dyDescent="0.4"/>
    <row r="3" spans="1:10" ht="16" customHeight="1" x14ac:dyDescent="0.35">
      <c r="A3" t="s">
        <v>35</v>
      </c>
      <c r="B3" s="44">
        <v>9.7864303150380194E-2</v>
      </c>
      <c r="C3" t="s">
        <v>36</v>
      </c>
      <c r="D3" s="45">
        <f>SUM(D9:D55)</f>
        <v>69.376266132993081</v>
      </c>
      <c r="I3" s="46" t="s">
        <v>37</v>
      </c>
      <c r="J3" s="46"/>
    </row>
    <row r="4" spans="1:10" ht="16" customHeight="1" x14ac:dyDescent="0.35">
      <c r="A4" t="s">
        <v>38</v>
      </c>
      <c r="B4" s="47">
        <v>1.3175258649346431E-2</v>
      </c>
    </row>
    <row r="5" spans="1:10" ht="16" customHeight="1" x14ac:dyDescent="0.35">
      <c r="I5" t="s">
        <v>39</v>
      </c>
      <c r="J5">
        <v>1.3052765957446808</v>
      </c>
    </row>
    <row r="6" spans="1:10" ht="16" customHeight="1" x14ac:dyDescent="0.35">
      <c r="I6" t="s">
        <v>42</v>
      </c>
      <c r="J6">
        <v>0.15633061310572741</v>
      </c>
    </row>
    <row r="7" spans="1:10" ht="16" customHeight="1" x14ac:dyDescent="0.35">
      <c r="A7" t="s">
        <v>43</v>
      </c>
      <c r="B7" t="s">
        <v>44</v>
      </c>
      <c r="C7" t="s">
        <v>44</v>
      </c>
      <c r="D7" t="s">
        <v>4</v>
      </c>
      <c r="F7" t="s">
        <v>40</v>
      </c>
      <c r="G7" t="s">
        <v>41</v>
      </c>
      <c r="I7" t="s">
        <v>45</v>
      </c>
      <c r="J7">
        <v>0.93899999999999995</v>
      </c>
    </row>
    <row r="8" spans="1:10" ht="16" customHeight="1" x14ac:dyDescent="0.35">
      <c r="B8" t="s">
        <v>46</v>
      </c>
      <c r="C8" t="s">
        <v>47</v>
      </c>
      <c r="F8">
        <v>0</v>
      </c>
      <c r="G8">
        <v>0</v>
      </c>
      <c r="I8" t="s">
        <v>48</v>
      </c>
      <c r="J8">
        <v>0.35399999999999998</v>
      </c>
    </row>
    <row r="9" spans="1:10" ht="16" customHeight="1" x14ac:dyDescent="0.35">
      <c r="A9">
        <v>1970</v>
      </c>
      <c r="B9">
        <v>2.6309999999999998</v>
      </c>
      <c r="C9">
        <f>B9/100</f>
        <v>2.6309999999999997E-2</v>
      </c>
      <c r="D9">
        <f>LOG(SQRT((1-$B$3)/$B$3)*EXP(0.5*((_xlfn.NORM.S.INV(C9))^2-((SQRT(1-$B$3)*_xlfn.NORM.S.INV(C9)-_xlfn.NORM.S.INV($B$4))/SQRT($B$3))^2)))</f>
        <v>0.97708676692098084</v>
      </c>
      <c r="F9">
        <v>1E-3</v>
      </c>
      <c r="G9">
        <f>SQRT((1-$B$3)/$B$3)*EXP(0.5*((_xlfn.NORM.S.INV(F9))^2-((SQRT(1-$B$3)*_xlfn.NORM.S.INV(F9)-_xlfn.NORM.S.INV($B$4))/SQRT($B$3))^2))</f>
        <v>26.572210750484654</v>
      </c>
      <c r="I9" t="s">
        <v>49</v>
      </c>
      <c r="J9">
        <v>1.0717486869217958</v>
      </c>
    </row>
    <row r="10" spans="1:10" ht="16" customHeight="1" x14ac:dyDescent="0.35">
      <c r="A10">
        <f>A9+1</f>
        <v>1971</v>
      </c>
      <c r="B10">
        <v>0.28599999999999998</v>
      </c>
      <c r="C10">
        <f t="shared" ref="C10:C55" si="0">B10/100</f>
        <v>2.8599999999999997E-3</v>
      </c>
      <c r="D10">
        <f t="shared" ref="D10:D55" si="1">LOG(SQRT((1-$B$3)/$B$3)*EXP(0.5*((_xlfn.NORM.S.INV(C10))^2-((SQRT(1-$B$3)*_xlfn.NORM.S.INV(C10)-_xlfn.NORM.S.INV($B$4))/SQRT($B$3))^2)))</f>
        <v>1.7789307268521308</v>
      </c>
      <c r="F10">
        <f>F9+0.001</f>
        <v>2E-3</v>
      </c>
      <c r="G10">
        <f t="shared" ref="G10:G73" si="2">SQRT((1-$B$3)/$B$3)*EXP(0.5*((_xlfn.NORM.S.INV(F10))^2-((SQRT(1-$B$3)*_xlfn.NORM.S.INV(F10)-_xlfn.NORM.S.INV($B$4))/SQRT($B$3))^2))</f>
        <v>49.875786879495188</v>
      </c>
      <c r="I10" t="s">
        <v>30</v>
      </c>
      <c r="J10">
        <v>1.1486452479185933</v>
      </c>
    </row>
    <row r="11" spans="1:10" ht="16" customHeight="1" x14ac:dyDescent="0.35">
      <c r="A11">
        <f t="shared" ref="A11:A48" si="3">A10+1</f>
        <v>1972</v>
      </c>
      <c r="B11">
        <v>0.45300000000000001</v>
      </c>
      <c r="C11">
        <f t="shared" si="0"/>
        <v>4.5300000000000002E-3</v>
      </c>
      <c r="D11">
        <f t="shared" si="1"/>
        <v>1.8138541928613079</v>
      </c>
      <c r="F11">
        <f t="shared" ref="F11:F74" si="4">F10+0.001</f>
        <v>3.0000000000000001E-3</v>
      </c>
      <c r="G11">
        <f t="shared" si="2"/>
        <v>61.141285691923954</v>
      </c>
      <c r="I11" t="s">
        <v>50</v>
      </c>
      <c r="J11">
        <v>2.0273886955625597</v>
      </c>
    </row>
    <row r="12" spans="1:10" ht="16" customHeight="1" x14ac:dyDescent="0.35">
      <c r="A12">
        <f t="shared" si="3"/>
        <v>1973</v>
      </c>
      <c r="B12">
        <v>0.45600000000000002</v>
      </c>
      <c r="C12">
        <f t="shared" si="0"/>
        <v>4.5599999999999998E-3</v>
      </c>
      <c r="D12">
        <f t="shared" si="1"/>
        <v>1.8137392501470198</v>
      </c>
      <c r="F12">
        <f t="shared" si="4"/>
        <v>4.0000000000000001E-3</v>
      </c>
      <c r="G12">
        <f t="shared" si="2"/>
        <v>64.959719638243527</v>
      </c>
      <c r="I12" t="s">
        <v>51</v>
      </c>
      <c r="J12">
        <v>1.4015854303915785</v>
      </c>
    </row>
    <row r="13" spans="1:10" ht="16" customHeight="1" x14ac:dyDescent="0.35">
      <c r="A13">
        <f t="shared" si="3"/>
        <v>1974</v>
      </c>
      <c r="B13">
        <v>0.27500000000000002</v>
      </c>
      <c r="C13">
        <f t="shared" si="0"/>
        <v>2.7500000000000003E-3</v>
      </c>
      <c r="D13">
        <f t="shared" si="1"/>
        <v>1.7722327842163874</v>
      </c>
      <c r="F13">
        <f t="shared" si="4"/>
        <v>5.0000000000000001E-3</v>
      </c>
      <c r="G13">
        <f t="shared" si="2"/>
        <v>64.596097574999064</v>
      </c>
      <c r="I13" t="s">
        <v>52</v>
      </c>
      <c r="J13">
        <v>4.9080000000000004</v>
      </c>
    </row>
    <row r="14" spans="1:10" ht="16" customHeight="1" x14ac:dyDescent="0.35">
      <c r="A14">
        <f t="shared" si="3"/>
        <v>1975</v>
      </c>
      <c r="B14">
        <v>0.36099999999999999</v>
      </c>
      <c r="C14">
        <f t="shared" si="0"/>
        <v>3.6099999999999999E-3</v>
      </c>
      <c r="D14">
        <f t="shared" si="1"/>
        <v>1.8069399472171475</v>
      </c>
      <c r="F14">
        <f t="shared" si="4"/>
        <v>6.0000000000000001E-3</v>
      </c>
      <c r="G14">
        <f t="shared" si="2"/>
        <v>61.982253111102295</v>
      </c>
      <c r="I14" t="s">
        <v>53</v>
      </c>
      <c r="J14">
        <v>8.7999999999999995E-2</v>
      </c>
    </row>
    <row r="15" spans="1:10" ht="16" customHeight="1" x14ac:dyDescent="0.35">
      <c r="A15">
        <f t="shared" si="3"/>
        <v>1976</v>
      </c>
      <c r="B15">
        <v>0.17599999999999999</v>
      </c>
      <c r="C15">
        <f t="shared" si="0"/>
        <v>1.7599999999999998E-3</v>
      </c>
      <c r="D15">
        <f t="shared" si="1"/>
        <v>1.6584982643393178</v>
      </c>
      <c r="F15">
        <f t="shared" si="4"/>
        <v>7.0000000000000001E-3</v>
      </c>
      <c r="G15">
        <f t="shared" si="2"/>
        <v>58.236623961069562</v>
      </c>
      <c r="I15" t="s">
        <v>54</v>
      </c>
      <c r="J15">
        <v>4.9960000000000004</v>
      </c>
    </row>
    <row r="16" spans="1:10" ht="16" customHeight="1" x14ac:dyDescent="0.35">
      <c r="A16">
        <f t="shared" si="3"/>
        <v>1977</v>
      </c>
      <c r="B16">
        <v>0.35399999999999998</v>
      </c>
      <c r="C16">
        <f t="shared" si="0"/>
        <v>3.5399999999999997E-3</v>
      </c>
      <c r="D16">
        <f t="shared" si="1"/>
        <v>1.8053800079547302</v>
      </c>
      <c r="F16">
        <f t="shared" si="4"/>
        <v>8.0000000000000002E-3</v>
      </c>
      <c r="G16">
        <f t="shared" si="2"/>
        <v>54.005878531434767</v>
      </c>
      <c r="I16" t="s">
        <v>55</v>
      </c>
      <c r="J16">
        <v>61.347999999999999</v>
      </c>
    </row>
    <row r="17" spans="1:10" ht="16" customHeight="1" thickBot="1" x14ac:dyDescent="0.4">
      <c r="A17">
        <f t="shared" si="3"/>
        <v>1978</v>
      </c>
      <c r="B17">
        <v>0.35399999999999998</v>
      </c>
      <c r="C17">
        <f t="shared" si="0"/>
        <v>3.5399999999999997E-3</v>
      </c>
      <c r="D17">
        <f t="shared" si="1"/>
        <v>1.8053800079547302</v>
      </c>
      <c r="F17">
        <f t="shared" si="4"/>
        <v>9.0000000000000011E-3</v>
      </c>
      <c r="G17">
        <f t="shared" si="2"/>
        <v>49.662242465250266</v>
      </c>
      <c r="I17" s="48" t="s">
        <v>56</v>
      </c>
      <c r="J17" s="48">
        <v>47</v>
      </c>
    </row>
    <row r="18" spans="1:10" ht="16" customHeight="1" x14ac:dyDescent="0.35">
      <c r="A18">
        <f t="shared" si="3"/>
        <v>1979</v>
      </c>
      <c r="B18">
        <v>8.7999999999999995E-2</v>
      </c>
      <c r="C18">
        <f t="shared" si="0"/>
        <v>8.7999999999999992E-4</v>
      </c>
      <c r="D18">
        <f t="shared" si="1"/>
        <v>1.3588873868753624</v>
      </c>
      <c r="F18">
        <f t="shared" si="4"/>
        <v>1.0000000000000002E-2</v>
      </c>
      <c r="G18">
        <f t="shared" si="2"/>
        <v>45.41635104107452</v>
      </c>
    </row>
    <row r="19" spans="1:10" ht="16" customHeight="1" x14ac:dyDescent="0.35">
      <c r="A19">
        <f t="shared" si="3"/>
        <v>1980</v>
      </c>
      <c r="B19">
        <v>0.34399999999999997</v>
      </c>
      <c r="C19">
        <f t="shared" si="0"/>
        <v>3.4399999999999999E-3</v>
      </c>
      <c r="D19">
        <f t="shared" si="1"/>
        <v>1.8028291180599818</v>
      </c>
      <c r="F19">
        <f t="shared" si="4"/>
        <v>1.1000000000000003E-2</v>
      </c>
      <c r="G19">
        <f t="shared" si="2"/>
        <v>41.382666197176412</v>
      </c>
    </row>
    <row r="20" spans="1:10" ht="16" customHeight="1" x14ac:dyDescent="0.35">
      <c r="A20">
        <f t="shared" si="3"/>
        <v>1981</v>
      </c>
      <c r="B20">
        <v>0.16200000000000001</v>
      </c>
      <c r="C20">
        <f t="shared" si="0"/>
        <v>1.6200000000000001E-3</v>
      </c>
      <c r="D20">
        <f t="shared" si="1"/>
        <v>1.6301734636107506</v>
      </c>
      <c r="F20">
        <f t="shared" si="4"/>
        <v>1.2000000000000004E-2</v>
      </c>
      <c r="G20">
        <f t="shared" si="2"/>
        <v>37.618072779612142</v>
      </c>
    </row>
    <row r="21" spans="1:10" ht="16" customHeight="1" x14ac:dyDescent="0.35">
      <c r="A21">
        <f t="shared" si="3"/>
        <v>1982</v>
      </c>
      <c r="B21">
        <v>1.04</v>
      </c>
      <c r="C21">
        <f t="shared" si="0"/>
        <v>1.04E-2</v>
      </c>
      <c r="D21">
        <f t="shared" si="1"/>
        <v>1.6412086919049069</v>
      </c>
      <c r="F21">
        <f t="shared" si="4"/>
        <v>1.3000000000000005E-2</v>
      </c>
      <c r="G21">
        <f t="shared" si="2"/>
        <v>34.145027991908492</v>
      </c>
      <c r="J21" s="16" t="s">
        <v>57</v>
      </c>
    </row>
    <row r="22" spans="1:10" ht="16" customHeight="1" x14ac:dyDescent="0.35">
      <c r="A22">
        <f t="shared" si="3"/>
        <v>1983</v>
      </c>
      <c r="B22">
        <v>0.9</v>
      </c>
      <c r="C22">
        <f t="shared" si="0"/>
        <v>9.0000000000000011E-3</v>
      </c>
      <c r="D22">
        <f t="shared" si="1"/>
        <v>1.6960263259373543</v>
      </c>
      <c r="F22">
        <f t="shared" si="4"/>
        <v>1.4000000000000005E-2</v>
      </c>
      <c r="G22">
        <f t="shared" si="2"/>
        <v>30.965633066631575</v>
      </c>
      <c r="I22" t="s">
        <v>58</v>
      </c>
      <c r="J22">
        <v>0.999</v>
      </c>
    </row>
    <row r="23" spans="1:10" ht="16" customHeight="1" x14ac:dyDescent="0.35">
      <c r="A23">
        <f t="shared" si="3"/>
        <v>1984</v>
      </c>
      <c r="B23">
        <v>0.86899999999999999</v>
      </c>
      <c r="C23">
        <f t="shared" si="0"/>
        <v>8.6899999999999998E-3</v>
      </c>
      <c r="D23">
        <f t="shared" si="1"/>
        <v>1.7076195439261899</v>
      </c>
      <c r="F23">
        <f t="shared" si="4"/>
        <v>1.5000000000000006E-2</v>
      </c>
      <c r="G23">
        <f t="shared" si="2"/>
        <v>28.070268427060558</v>
      </c>
      <c r="I23" t="s">
        <v>59</v>
      </c>
      <c r="J23">
        <f>_xlfn.NORM.S.DIST((_xlfn.NORM.S.INV($B$4)+SQRT($B$3)*_xlfn.NORM.S.INV(J22))/(SQRT(1-$B$3)),TRUE)</f>
        <v>9.3323699803566001E-2</v>
      </c>
    </row>
    <row r="24" spans="1:10" ht="16" customHeight="1" x14ac:dyDescent="0.35">
      <c r="A24">
        <f t="shared" si="3"/>
        <v>1985</v>
      </c>
      <c r="B24">
        <v>0.95199999999999996</v>
      </c>
      <c r="C24">
        <f t="shared" si="0"/>
        <v>9.5199999999999989E-3</v>
      </c>
      <c r="D24">
        <f t="shared" si="1"/>
        <v>1.6760828242722419</v>
      </c>
      <c r="F24">
        <f t="shared" si="4"/>
        <v>1.6000000000000007E-2</v>
      </c>
      <c r="G24">
        <f t="shared" si="2"/>
        <v>25.442918900110648</v>
      </c>
    </row>
    <row r="25" spans="1:10" ht="16" customHeight="1" x14ac:dyDescent="0.35">
      <c r="A25">
        <f t="shared" si="3"/>
        <v>1986</v>
      </c>
      <c r="B25">
        <v>1.83</v>
      </c>
      <c r="C25">
        <f t="shared" si="0"/>
        <v>1.83E-2</v>
      </c>
      <c r="D25">
        <f t="shared" si="1"/>
        <v>1.3077369129746554</v>
      </c>
      <c r="F25">
        <f t="shared" si="4"/>
        <v>1.7000000000000008E-2</v>
      </c>
      <c r="G25">
        <f t="shared" si="2"/>
        <v>23.064455898584967</v>
      </c>
    </row>
    <row r="26" spans="1:10" ht="16" customHeight="1" x14ac:dyDescent="0.35">
      <c r="A26">
        <f t="shared" si="3"/>
        <v>1987</v>
      </c>
      <c r="B26">
        <v>1.423</v>
      </c>
      <c r="C26">
        <f t="shared" si="0"/>
        <v>1.423E-2</v>
      </c>
      <c r="D26">
        <f t="shared" si="1"/>
        <v>1.4810849528529528</v>
      </c>
      <c r="F26">
        <f t="shared" si="4"/>
        <v>1.8000000000000009E-2</v>
      </c>
      <c r="G26">
        <f t="shared" si="2"/>
        <v>20.914644954442938</v>
      </c>
    </row>
    <row r="27" spans="1:10" ht="16" customHeight="1" x14ac:dyDescent="0.35">
      <c r="A27">
        <f t="shared" si="3"/>
        <v>1988</v>
      </c>
      <c r="B27">
        <v>1.393</v>
      </c>
      <c r="C27">
        <f t="shared" si="0"/>
        <v>1.393E-2</v>
      </c>
      <c r="D27">
        <f t="shared" si="1"/>
        <v>1.4938592355039686</v>
      </c>
      <c r="F27">
        <f t="shared" si="4"/>
        <v>1.900000000000001E-2</v>
      </c>
      <c r="G27">
        <f t="shared" si="2"/>
        <v>18.973351958059844</v>
      </c>
    </row>
    <row r="28" spans="1:10" ht="16" customHeight="1" x14ac:dyDescent="0.35">
      <c r="A28">
        <f t="shared" si="3"/>
        <v>1989</v>
      </c>
      <c r="B28">
        <v>2.226</v>
      </c>
      <c r="C28">
        <f t="shared" si="0"/>
        <v>2.2259999999999999E-2</v>
      </c>
      <c r="D28">
        <f t="shared" si="1"/>
        <v>1.1419417823380091</v>
      </c>
      <c r="F28">
        <f t="shared" si="4"/>
        <v>2.0000000000000011E-2</v>
      </c>
      <c r="G28">
        <f t="shared" si="2"/>
        <v>17.221243621028378</v>
      </c>
    </row>
    <row r="29" spans="1:10" ht="16" customHeight="1" x14ac:dyDescent="0.35">
      <c r="A29">
        <f t="shared" si="3"/>
        <v>1990</v>
      </c>
      <c r="B29">
        <v>3.5720000000000001</v>
      </c>
      <c r="C29">
        <f t="shared" si="0"/>
        <v>3.5720000000000002E-2</v>
      </c>
      <c r="D29">
        <f t="shared" si="1"/>
        <v>0.61352219618645065</v>
      </c>
      <c r="F29">
        <f t="shared" si="4"/>
        <v>2.1000000000000012E-2</v>
      </c>
      <c r="G29">
        <f t="shared" si="2"/>
        <v>15.640168700284361</v>
      </c>
    </row>
    <row r="30" spans="1:10" ht="16" customHeight="1" x14ac:dyDescent="0.35">
      <c r="A30">
        <f t="shared" si="3"/>
        <v>1991</v>
      </c>
      <c r="B30">
        <v>2.8029999999999999</v>
      </c>
      <c r="C30">
        <f t="shared" si="0"/>
        <v>2.8029999999999999E-2</v>
      </c>
      <c r="D30">
        <f t="shared" si="1"/>
        <v>0.90862333176812182</v>
      </c>
      <c r="F30">
        <f t="shared" si="4"/>
        <v>2.2000000000000013E-2</v>
      </c>
      <c r="G30">
        <f t="shared" si="2"/>
        <v>14.213338757457874</v>
      </c>
    </row>
    <row r="31" spans="1:10" ht="16" customHeight="1" x14ac:dyDescent="0.35">
      <c r="A31">
        <f t="shared" si="3"/>
        <v>1992</v>
      </c>
      <c r="B31">
        <v>1.337</v>
      </c>
      <c r="C31">
        <f t="shared" si="0"/>
        <v>1.337E-2</v>
      </c>
      <c r="D31">
        <f t="shared" si="1"/>
        <v>1.5176543849878104</v>
      </c>
      <c r="F31">
        <f t="shared" si="4"/>
        <v>2.3000000000000013E-2</v>
      </c>
      <c r="G31">
        <f t="shared" si="2"/>
        <v>12.925384552681184</v>
      </c>
    </row>
    <row r="32" spans="1:10" ht="16" customHeight="1" x14ac:dyDescent="0.35">
      <c r="A32">
        <f t="shared" si="3"/>
        <v>1993</v>
      </c>
      <c r="B32">
        <v>0.89900000000000002</v>
      </c>
      <c r="C32">
        <f t="shared" si="0"/>
        <v>8.9899999999999997E-3</v>
      </c>
      <c r="D32">
        <f t="shared" si="1"/>
        <v>1.6964040098317437</v>
      </c>
      <c r="F32">
        <f t="shared" si="4"/>
        <v>2.4000000000000014E-2</v>
      </c>
      <c r="G32">
        <f t="shared" si="2"/>
        <v>11.762337003267104</v>
      </c>
    </row>
    <row r="33" spans="1:7" ht="16" customHeight="1" x14ac:dyDescent="0.35">
      <c r="A33">
        <f t="shared" si="3"/>
        <v>1994</v>
      </c>
      <c r="B33">
        <v>0.65100000000000002</v>
      </c>
      <c r="C33">
        <f t="shared" si="0"/>
        <v>6.5100000000000002E-3</v>
      </c>
      <c r="D33">
        <f t="shared" si="1"/>
        <v>1.7793405266037148</v>
      </c>
      <c r="F33">
        <f t="shared" si="4"/>
        <v>2.5000000000000015E-2</v>
      </c>
      <c r="G33">
        <f t="shared" si="2"/>
        <v>10.711564182824485</v>
      </c>
    </row>
    <row r="34" spans="1:7" ht="16" customHeight="1" x14ac:dyDescent="0.35">
      <c r="A34">
        <f t="shared" si="3"/>
        <v>1995</v>
      </c>
      <c r="B34">
        <v>0.89900000000000002</v>
      </c>
      <c r="C34">
        <f t="shared" si="0"/>
        <v>8.9899999999999997E-3</v>
      </c>
      <c r="D34">
        <f t="shared" si="1"/>
        <v>1.6964040098317437</v>
      </c>
      <c r="F34">
        <f t="shared" si="4"/>
        <v>2.6000000000000016E-2</v>
      </c>
      <c r="G34">
        <f t="shared" si="2"/>
        <v>9.7616845407308688</v>
      </c>
    </row>
    <row r="35" spans="1:7" ht="16" customHeight="1" x14ac:dyDescent="0.35">
      <c r="A35">
        <f t="shared" si="3"/>
        <v>1996</v>
      </c>
      <c r="B35">
        <v>0.50600000000000001</v>
      </c>
      <c r="C35">
        <f t="shared" si="0"/>
        <v>5.0600000000000003E-3</v>
      </c>
      <c r="D35">
        <f t="shared" si="1"/>
        <v>1.8094823370682003</v>
      </c>
      <c r="F35">
        <f t="shared" si="4"/>
        <v>2.7000000000000017E-2</v>
      </c>
      <c r="G35">
        <f t="shared" si="2"/>
        <v>8.9024691730052901</v>
      </c>
    </row>
    <row r="36" spans="1:7" ht="16" customHeight="1" x14ac:dyDescent="0.35">
      <c r="A36">
        <f t="shared" si="3"/>
        <v>1997</v>
      </c>
      <c r="B36">
        <v>0.61599999999999999</v>
      </c>
      <c r="C36">
        <f t="shared" si="0"/>
        <v>6.1599999999999997E-3</v>
      </c>
      <c r="D36">
        <f t="shared" si="1"/>
        <v>1.7884360776141153</v>
      </c>
      <c r="F36">
        <f t="shared" si="4"/>
        <v>2.8000000000000018E-2</v>
      </c>
      <c r="G36">
        <f t="shared" si="2"/>
        <v>8.1247411789813224</v>
      </c>
    </row>
    <row r="37" spans="1:7" ht="16" customHeight="1" x14ac:dyDescent="0.35">
      <c r="A37">
        <f t="shared" si="3"/>
        <v>1998</v>
      </c>
      <c r="B37">
        <v>1.137</v>
      </c>
      <c r="C37">
        <f t="shared" si="0"/>
        <v>1.137E-2</v>
      </c>
      <c r="D37">
        <f t="shared" si="1"/>
        <v>1.6015889366885978</v>
      </c>
      <c r="F37">
        <f t="shared" si="4"/>
        <v>2.9000000000000019E-2</v>
      </c>
      <c r="G37">
        <f t="shared" si="2"/>
        <v>7.4202770047424638</v>
      </c>
    </row>
    <row r="38" spans="1:7" ht="16" customHeight="1" x14ac:dyDescent="0.35">
      <c r="A38">
        <f t="shared" si="3"/>
        <v>1999</v>
      </c>
      <c r="B38">
        <v>2.1230000000000002</v>
      </c>
      <c r="C38">
        <f t="shared" si="0"/>
        <v>2.1230000000000002E-2</v>
      </c>
      <c r="D38">
        <f t="shared" si="1"/>
        <v>1.1846607811285756</v>
      </c>
      <c r="F38">
        <f t="shared" si="4"/>
        <v>3.000000000000002E-2</v>
      </c>
      <c r="G38">
        <f t="shared" si="2"/>
        <v>6.7817126314757523</v>
      </c>
    </row>
    <row r="39" spans="1:7" ht="16" customHeight="1" x14ac:dyDescent="0.35">
      <c r="A39">
        <f t="shared" si="3"/>
        <v>2000</v>
      </c>
      <c r="B39">
        <v>2.4550000000000001</v>
      </c>
      <c r="C39">
        <f t="shared" si="0"/>
        <v>2.4550000000000002E-2</v>
      </c>
      <c r="D39">
        <f t="shared" si="1"/>
        <v>1.048102685173693</v>
      </c>
      <c r="F39">
        <f t="shared" si="4"/>
        <v>3.1000000000000021E-2</v>
      </c>
      <c r="G39">
        <f t="shared" si="2"/>
        <v>6.2024561426468932</v>
      </c>
    </row>
    <row r="40" spans="1:7" ht="16" customHeight="1" x14ac:dyDescent="0.35">
      <c r="A40">
        <f t="shared" si="3"/>
        <v>2001</v>
      </c>
      <c r="B40">
        <v>3.6789999999999998</v>
      </c>
      <c r="C40">
        <f t="shared" si="0"/>
        <v>3.6789999999999996E-2</v>
      </c>
      <c r="D40">
        <f t="shared" si="1"/>
        <v>0.57381166396635552</v>
      </c>
      <c r="F40">
        <f t="shared" si="4"/>
        <v>3.2000000000000021E-2</v>
      </c>
      <c r="G40">
        <f t="shared" si="2"/>
        <v>5.6766073545024431</v>
      </c>
    </row>
    <row r="41" spans="1:7" ht="16" customHeight="1" x14ac:dyDescent="0.35">
      <c r="A41">
        <f t="shared" si="3"/>
        <v>2002</v>
      </c>
      <c r="B41">
        <v>2.9239999999999999</v>
      </c>
      <c r="C41">
        <f t="shared" si="0"/>
        <v>2.9239999999999999E-2</v>
      </c>
      <c r="D41">
        <f t="shared" si="1"/>
        <v>0.86101271526287759</v>
      </c>
      <c r="F41">
        <f t="shared" si="4"/>
        <v>3.3000000000000022E-2</v>
      </c>
      <c r="G41">
        <f t="shared" si="2"/>
        <v>5.1988846591794129</v>
      </c>
    </row>
    <row r="42" spans="1:7" ht="16" customHeight="1" x14ac:dyDescent="0.35">
      <c r="A42">
        <f t="shared" si="3"/>
        <v>2003</v>
      </c>
      <c r="B42">
        <v>1.8280000000000001</v>
      </c>
      <c r="C42">
        <f t="shared" si="0"/>
        <v>1.8280000000000001E-2</v>
      </c>
      <c r="D42">
        <f t="shared" si="1"/>
        <v>1.3085839356867306</v>
      </c>
      <c r="F42">
        <f t="shared" si="4"/>
        <v>3.4000000000000023E-2</v>
      </c>
      <c r="G42">
        <f t="shared" si="2"/>
        <v>4.7645589021187611</v>
      </c>
    </row>
    <row r="43" spans="1:7" ht="16" customHeight="1" x14ac:dyDescent="0.35">
      <c r="A43">
        <f t="shared" si="3"/>
        <v>2004</v>
      </c>
      <c r="B43">
        <v>0.83399999999999996</v>
      </c>
      <c r="C43">
        <f t="shared" si="0"/>
        <v>8.3400000000000002E-3</v>
      </c>
      <c r="D43">
        <f t="shared" si="1"/>
        <v>1.7203956532773861</v>
      </c>
      <c r="F43">
        <f t="shared" si="4"/>
        <v>3.5000000000000024E-2</v>
      </c>
      <c r="G43">
        <f t="shared" si="2"/>
        <v>4.3693939246080156</v>
      </c>
    </row>
    <row r="44" spans="1:7" ht="16" customHeight="1" x14ac:dyDescent="0.35">
      <c r="A44">
        <f t="shared" si="3"/>
        <v>2005</v>
      </c>
      <c r="B44">
        <v>0.64700000000000002</v>
      </c>
      <c r="C44">
        <f t="shared" si="0"/>
        <v>6.4700000000000001E-3</v>
      </c>
      <c r="D44">
        <f t="shared" si="1"/>
        <v>1.7804260539455614</v>
      </c>
      <c r="F44">
        <f t="shared" si="4"/>
        <v>3.6000000000000025E-2</v>
      </c>
      <c r="G44">
        <f t="shared" si="2"/>
        <v>4.0095933007511269</v>
      </c>
    </row>
    <row r="45" spans="1:7" ht="16" customHeight="1" x14ac:dyDescent="0.35">
      <c r="A45">
        <f t="shared" si="3"/>
        <v>2006</v>
      </c>
      <c r="B45">
        <v>0.59299999999999997</v>
      </c>
      <c r="C45">
        <f t="shared" si="0"/>
        <v>5.9299999999999995E-3</v>
      </c>
      <c r="D45">
        <f t="shared" si="1"/>
        <v>1.7938728394187076</v>
      </c>
      <c r="F45">
        <f t="shared" si="4"/>
        <v>3.7000000000000026E-2</v>
      </c>
      <c r="G45">
        <f t="shared" si="2"/>
        <v>3.6817527543120683</v>
      </c>
    </row>
    <row r="46" spans="1:7" ht="16" customHeight="1" x14ac:dyDescent="0.35">
      <c r="A46">
        <f t="shared" si="3"/>
        <v>2007</v>
      </c>
      <c r="B46">
        <v>0.34899999999999998</v>
      </c>
      <c r="C46">
        <f t="shared" si="0"/>
        <v>3.4899999999999996E-3</v>
      </c>
      <c r="D46">
        <f t="shared" si="1"/>
        <v>1.8041533693248748</v>
      </c>
      <c r="F46">
        <f t="shared" si="4"/>
        <v>3.8000000000000027E-2</v>
      </c>
      <c r="G46">
        <f t="shared" si="2"/>
        <v>3.38281773352448</v>
      </c>
    </row>
    <row r="47" spans="1:7" ht="16" customHeight="1" x14ac:dyDescent="0.35">
      <c r="A47">
        <f t="shared" si="3"/>
        <v>2008</v>
      </c>
      <c r="B47">
        <v>2.5070000000000001</v>
      </c>
      <c r="C47">
        <f t="shared" si="0"/>
        <v>2.5070000000000002E-2</v>
      </c>
      <c r="D47">
        <f t="shared" si="1"/>
        <v>1.0270197249983648</v>
      </c>
      <c r="F47">
        <f t="shared" si="4"/>
        <v>3.9000000000000028E-2</v>
      </c>
      <c r="G47">
        <f t="shared" si="2"/>
        <v>3.110045636990717</v>
      </c>
    </row>
    <row r="48" spans="1:7" ht="16" customHeight="1" x14ac:dyDescent="0.35">
      <c r="A48">
        <f t="shared" si="3"/>
        <v>2009</v>
      </c>
      <c r="B48">
        <v>4.9960000000000004</v>
      </c>
      <c r="C48">
        <f t="shared" si="0"/>
        <v>4.9960000000000004E-2</v>
      </c>
      <c r="D48">
        <f t="shared" si="1"/>
        <v>0.10841504479835715</v>
      </c>
      <c r="F48">
        <f t="shared" si="4"/>
        <v>4.0000000000000029E-2</v>
      </c>
      <c r="G48">
        <f t="shared" si="2"/>
        <v>2.8609722118388725</v>
      </c>
    </row>
    <row r="49" spans="1:7" ht="16" customHeight="1" x14ac:dyDescent="0.35">
      <c r="A49">
        <f>A48+1</f>
        <v>2010</v>
      </c>
      <c r="B49">
        <v>1.232</v>
      </c>
      <c r="C49">
        <f t="shared" si="0"/>
        <v>1.2319999999999999E-2</v>
      </c>
      <c r="D49">
        <f t="shared" si="1"/>
        <v>1.561990134061191</v>
      </c>
      <c r="F49">
        <f t="shared" si="4"/>
        <v>4.1000000000000029E-2</v>
      </c>
      <c r="G49">
        <f t="shared" si="2"/>
        <v>2.6333816802112517</v>
      </c>
    </row>
    <row r="50" spans="1:7" ht="16" customHeight="1" x14ac:dyDescent="0.35">
      <c r="A50">
        <v>2011</v>
      </c>
      <c r="B50">
        <v>0.90600000000000003</v>
      </c>
      <c r="C50">
        <f t="shared" si="0"/>
        <v>9.0600000000000003E-3</v>
      </c>
      <c r="D50">
        <f t="shared" si="1"/>
        <v>1.6937552919810408</v>
      </c>
      <c r="F50">
        <f t="shared" si="4"/>
        <v>4.200000000000003E-2</v>
      </c>
      <c r="G50">
        <f t="shared" si="2"/>
        <v>2.4252801879253441</v>
      </c>
    </row>
    <row r="51" spans="1:7" ht="16" customHeight="1" x14ac:dyDescent="0.35">
      <c r="A51">
        <v>2012</v>
      </c>
      <c r="B51">
        <v>1.23</v>
      </c>
      <c r="C51">
        <f t="shared" si="0"/>
        <v>1.23E-2</v>
      </c>
      <c r="D51">
        <f t="shared" si="1"/>
        <v>1.5628297616955467</v>
      </c>
      <c r="F51">
        <f t="shared" si="4"/>
        <v>4.3000000000000031E-2</v>
      </c>
      <c r="G51">
        <f t="shared" si="2"/>
        <v>2.2348722072455587</v>
      </c>
    </row>
    <row r="52" spans="1:7" ht="16" customHeight="1" x14ac:dyDescent="0.35">
      <c r="A52">
        <v>2013</v>
      </c>
      <c r="B52">
        <v>1.232</v>
      </c>
      <c r="C52">
        <f t="shared" si="0"/>
        <v>1.2319999999999999E-2</v>
      </c>
      <c r="D52">
        <f t="shared" si="1"/>
        <v>1.561990134061191</v>
      </c>
      <c r="F52">
        <f t="shared" si="4"/>
        <v>4.4000000000000032E-2</v>
      </c>
      <c r="G52">
        <f t="shared" si="2"/>
        <v>2.0605395625717313</v>
      </c>
    </row>
    <row r="53" spans="1:7" ht="16" customHeight="1" x14ac:dyDescent="0.35">
      <c r="A53">
        <v>2014</v>
      </c>
      <c r="B53">
        <v>0.93899999999999995</v>
      </c>
      <c r="C53">
        <f t="shared" si="0"/>
        <v>9.389999999999999E-3</v>
      </c>
      <c r="D53">
        <f t="shared" si="1"/>
        <v>1.6811215832874031</v>
      </c>
      <c r="F53">
        <f t="shared" si="4"/>
        <v>4.5000000000000033E-2</v>
      </c>
      <c r="G53">
        <f t="shared" si="2"/>
        <v>1.9008227825888018</v>
      </c>
    </row>
    <row r="54" spans="1:7" ht="16" customHeight="1" x14ac:dyDescent="0.35">
      <c r="A54">
        <v>2015</v>
      </c>
      <c r="B54">
        <v>1.732</v>
      </c>
      <c r="C54">
        <f t="shared" si="0"/>
        <v>1.7319999999999999E-2</v>
      </c>
      <c r="D54">
        <f t="shared" si="1"/>
        <v>1.3493283015387028</v>
      </c>
      <c r="F54">
        <f t="shared" si="4"/>
        <v>4.6000000000000034E-2</v>
      </c>
      <c r="G54">
        <f t="shared" si="2"/>
        <v>1.7544045145574467</v>
      </c>
    </row>
    <row r="55" spans="1:7" ht="16" customHeight="1" x14ac:dyDescent="0.35">
      <c r="A55">
        <v>2016</v>
      </c>
      <c r="B55">
        <v>2.149</v>
      </c>
      <c r="C55">
        <f t="shared" si="0"/>
        <v>2.1489999999999999E-2</v>
      </c>
      <c r="D55">
        <f t="shared" si="1"/>
        <v>1.1738484620858654</v>
      </c>
      <c r="F55">
        <f t="shared" si="4"/>
        <v>4.7000000000000035E-2</v>
      </c>
      <c r="G55">
        <f t="shared" si="2"/>
        <v>1.6200947657705325</v>
      </c>
    </row>
    <row r="56" spans="1:7" ht="16" customHeight="1" x14ac:dyDescent="0.35">
      <c r="F56">
        <f t="shared" si="4"/>
        <v>4.8000000000000036E-2</v>
      </c>
      <c r="G56">
        <f t="shared" si="2"/>
        <v>1.4968177637413478</v>
      </c>
    </row>
    <row r="57" spans="1:7" ht="16" customHeight="1" x14ac:dyDescent="0.35">
      <c r="F57">
        <f t="shared" si="4"/>
        <v>4.9000000000000037E-2</v>
      </c>
      <c r="G57">
        <f t="shared" si="2"/>
        <v>1.3836002505276002</v>
      </c>
    </row>
    <row r="58" spans="1:7" ht="16" customHeight="1" x14ac:dyDescent="0.35">
      <c r="F58">
        <f t="shared" si="4"/>
        <v>5.0000000000000037E-2</v>
      </c>
      <c r="G58">
        <f t="shared" si="2"/>
        <v>1.2795610478906168</v>
      </c>
    </row>
    <row r="59" spans="1:7" ht="16" customHeight="1" x14ac:dyDescent="0.35">
      <c r="F59">
        <f t="shared" si="4"/>
        <v>5.1000000000000038E-2</v>
      </c>
      <c r="G59">
        <f t="shared" si="2"/>
        <v>1.1839017489378585</v>
      </c>
    </row>
    <row r="60" spans="1:7" ht="16" customHeight="1" x14ac:dyDescent="0.35">
      <c r="F60">
        <f t="shared" si="4"/>
        <v>5.2000000000000039E-2</v>
      </c>
      <c r="G60">
        <f t="shared" si="2"/>
        <v>1.0958984087061634</v>
      </c>
    </row>
    <row r="61" spans="1:7" ht="16" customHeight="1" x14ac:dyDescent="0.35">
      <c r="F61">
        <f t="shared" si="4"/>
        <v>5.300000000000004E-2</v>
      </c>
      <c r="G61">
        <f t="shared" si="2"/>
        <v>1.0148941210206646</v>
      </c>
    </row>
    <row r="62" spans="1:7" ht="16" customHeight="1" x14ac:dyDescent="0.35">
      <c r="F62">
        <f t="shared" si="4"/>
        <v>5.4000000000000041E-2</v>
      </c>
      <c r="G62">
        <f t="shared" si="2"/>
        <v>0.94029238210992472</v>
      </c>
    </row>
    <row r="63" spans="1:7" ht="16" customHeight="1" x14ac:dyDescent="0.35">
      <c r="F63">
        <f t="shared" si="4"/>
        <v>5.5000000000000042E-2</v>
      </c>
      <c r="G63">
        <f t="shared" si="2"/>
        <v>0.87155115305904696</v>
      </c>
    </row>
    <row r="64" spans="1:7" ht="16" customHeight="1" x14ac:dyDescent="0.35">
      <c r="F64">
        <f t="shared" si="4"/>
        <v>5.6000000000000043E-2</v>
      </c>
      <c r="G64">
        <f t="shared" si="2"/>
        <v>0.8081775434118933</v>
      </c>
    </row>
    <row r="65" spans="6:7" ht="16" customHeight="1" x14ac:dyDescent="0.35">
      <c r="F65">
        <f t="shared" si="4"/>
        <v>5.7000000000000044E-2</v>
      </c>
      <c r="G65">
        <f t="shared" si="2"/>
        <v>0.74972304724845462</v>
      </c>
    </row>
    <row r="66" spans="6:7" ht="16" customHeight="1" x14ac:dyDescent="0.35">
      <c r="F66">
        <f t="shared" si="4"/>
        <v>5.8000000000000045E-2</v>
      </c>
      <c r="G66">
        <f t="shared" si="2"/>
        <v>0.69577927100567283</v>
      </c>
    </row>
    <row r="67" spans="6:7" ht="16" customHeight="1" x14ac:dyDescent="0.35">
      <c r="F67">
        <f t="shared" si="4"/>
        <v>5.9000000000000045E-2</v>
      </c>
      <c r="G67">
        <f t="shared" si="2"/>
        <v>0.6459740993061206</v>
      </c>
    </row>
    <row r="68" spans="6:7" ht="16" customHeight="1" x14ac:dyDescent="0.35">
      <c r="F68">
        <f t="shared" si="4"/>
        <v>6.0000000000000046E-2</v>
      </c>
      <c r="G68">
        <f t="shared" si="2"/>
        <v>0.59996825122246755</v>
      </c>
    </row>
    <row r="69" spans="6:7" ht="16" customHeight="1" x14ac:dyDescent="0.35">
      <c r="F69">
        <f t="shared" si="4"/>
        <v>6.1000000000000047E-2</v>
      </c>
      <c r="G69">
        <f t="shared" si="2"/>
        <v>0.55745218483616055</v>
      </c>
    </row>
    <row r="70" spans="6:7" ht="16" customHeight="1" x14ac:dyDescent="0.35">
      <c r="F70">
        <f t="shared" si="4"/>
        <v>6.2000000000000048E-2</v>
      </c>
      <c r="G70">
        <f t="shared" si="2"/>
        <v>0.51814331273508407</v>
      </c>
    </row>
    <row r="71" spans="6:7" ht="16" customHeight="1" x14ac:dyDescent="0.35">
      <c r="F71">
        <f t="shared" si="4"/>
        <v>6.3000000000000042E-2</v>
      </c>
      <c r="G71">
        <f t="shared" si="2"/>
        <v>0.48178349531525028</v>
      </c>
    </row>
    <row r="72" spans="6:7" ht="16" customHeight="1" x14ac:dyDescent="0.35">
      <c r="F72">
        <f t="shared" si="4"/>
        <v>6.4000000000000043E-2</v>
      </c>
      <c r="G72">
        <f t="shared" si="2"/>
        <v>0.44813678247409017</v>
      </c>
    </row>
    <row r="73" spans="6:7" ht="16" customHeight="1" x14ac:dyDescent="0.35">
      <c r="F73">
        <f t="shared" si="4"/>
        <v>6.5000000000000044E-2</v>
      </c>
      <c r="G73">
        <f t="shared" si="2"/>
        <v>0.41698737756855964</v>
      </c>
    </row>
    <row r="74" spans="6:7" ht="16" customHeight="1" x14ac:dyDescent="0.35">
      <c r="F74">
        <f t="shared" si="4"/>
        <v>6.6000000000000045E-2</v>
      </c>
      <c r="G74">
        <f t="shared" ref="G74:G108" si="5">SQRT((1-$B$3)/$B$3)*EXP(0.5*((_xlfn.NORM.S.INV(F74))^2-((SQRT(1-$B$3)*_xlfn.NORM.S.INV(F74)-_xlfn.NORM.S.INV($B$4))/SQRT($B$3))^2))</f>
        <v>0.38813780041257423</v>
      </c>
    </row>
    <row r="75" spans="6:7" ht="16" customHeight="1" x14ac:dyDescent="0.35">
      <c r="F75">
        <f t="shared" ref="F75:F108" si="6">F74+0.001</f>
        <v>6.7000000000000046E-2</v>
      </c>
      <c r="G75">
        <f t="shared" si="5"/>
        <v>0.36140722865199981</v>
      </c>
    </row>
    <row r="76" spans="6:7" ht="16" customHeight="1" x14ac:dyDescent="0.35">
      <c r="F76">
        <f t="shared" si="6"/>
        <v>6.8000000000000047E-2</v>
      </c>
      <c r="G76">
        <f t="shared" si="5"/>
        <v>0.33662999912230429</v>
      </c>
    </row>
    <row r="77" spans="6:7" ht="16" customHeight="1" x14ac:dyDescent="0.35">
      <c r="F77">
        <f t="shared" si="6"/>
        <v>6.9000000000000047E-2</v>
      </c>
      <c r="G77">
        <f t="shared" si="5"/>
        <v>0.31365425279949349</v>
      </c>
    </row>
    <row r="78" spans="6:7" ht="16" customHeight="1" x14ac:dyDescent="0.35">
      <c r="F78">
        <f t="shared" si="6"/>
        <v>7.0000000000000048E-2</v>
      </c>
      <c r="G78">
        <f t="shared" si="5"/>
        <v>0.29234070873090789</v>
      </c>
    </row>
    <row r="79" spans="6:7" ht="16" customHeight="1" x14ac:dyDescent="0.35">
      <c r="F79">
        <f t="shared" si="6"/>
        <v>7.1000000000000049E-2</v>
      </c>
      <c r="G79">
        <f t="shared" si="5"/>
        <v>0.27256155390576298</v>
      </c>
    </row>
    <row r="80" spans="6:7" ht="16" customHeight="1" x14ac:dyDescent="0.35">
      <c r="F80">
        <f t="shared" si="6"/>
        <v>7.200000000000005E-2</v>
      </c>
      <c r="G80">
        <f t="shared" si="5"/>
        <v>0.25419943742057466</v>
      </c>
    </row>
    <row r="81" spans="6:7" ht="16" customHeight="1" x14ac:dyDescent="0.35">
      <c r="F81">
        <f t="shared" si="6"/>
        <v>7.3000000000000051E-2</v>
      </c>
      <c r="G81">
        <f t="shared" si="5"/>
        <v>0.23714655853246597</v>
      </c>
    </row>
    <row r="82" spans="6:7" ht="16" customHeight="1" x14ac:dyDescent="0.35">
      <c r="F82">
        <f t="shared" si="6"/>
        <v>7.4000000000000052E-2</v>
      </c>
      <c r="G82">
        <f t="shared" si="5"/>
        <v>0.2213038392927501</v>
      </c>
    </row>
    <row r="83" spans="6:7" ht="16" customHeight="1" x14ac:dyDescent="0.35">
      <c r="F83">
        <f t="shared" si="6"/>
        <v>7.5000000000000053E-2</v>
      </c>
      <c r="G83">
        <f t="shared" si="5"/>
        <v>0.2065801734300782</v>
      </c>
    </row>
    <row r="84" spans="6:7" ht="16" customHeight="1" x14ac:dyDescent="0.35">
      <c r="F84">
        <f t="shared" si="6"/>
        <v>7.6000000000000054E-2</v>
      </c>
      <c r="G84">
        <f t="shared" si="5"/>
        <v>0.19289174402118944</v>
      </c>
    </row>
    <row r="85" spans="6:7" ht="16" customHeight="1" x14ac:dyDescent="0.35">
      <c r="F85">
        <f t="shared" si="6"/>
        <v>7.7000000000000055E-2</v>
      </c>
      <c r="G85">
        <f t="shared" si="5"/>
        <v>0.18016140326073549</v>
      </c>
    </row>
    <row r="86" spans="6:7" ht="16" customHeight="1" x14ac:dyDescent="0.35">
      <c r="F86">
        <f t="shared" si="6"/>
        <v>7.8000000000000055E-2</v>
      </c>
      <c r="G86">
        <f t="shared" si="5"/>
        <v>0.16831810833008587</v>
      </c>
    </row>
    <row r="87" spans="6:7" ht="16" customHeight="1" x14ac:dyDescent="0.35">
      <c r="F87">
        <f t="shared" si="6"/>
        <v>7.9000000000000056E-2</v>
      </c>
      <c r="G87">
        <f t="shared" si="5"/>
        <v>0.15729640797924421</v>
      </c>
    </row>
    <row r="88" spans="6:7" ht="16" customHeight="1" x14ac:dyDescent="0.35">
      <c r="F88">
        <f t="shared" si="6"/>
        <v>8.0000000000000057E-2</v>
      </c>
      <c r="G88">
        <f t="shared" si="5"/>
        <v>0.14703597498330448</v>
      </c>
    </row>
    <row r="89" spans="6:7" ht="16" customHeight="1" x14ac:dyDescent="0.35">
      <c r="F89">
        <f t="shared" si="6"/>
        <v>8.1000000000000058E-2</v>
      </c>
      <c r="G89">
        <f t="shared" si="5"/>
        <v>0.13748118012391572</v>
      </c>
    </row>
    <row r="90" spans="6:7" ht="16" customHeight="1" x14ac:dyDescent="0.35">
      <c r="F90">
        <f t="shared" si="6"/>
        <v>8.2000000000000059E-2</v>
      </c>
      <c r="G90">
        <f t="shared" si="5"/>
        <v>0.12858070378283729</v>
      </c>
    </row>
    <row r="91" spans="6:7" ht="16" customHeight="1" x14ac:dyDescent="0.35">
      <c r="F91">
        <f t="shared" si="6"/>
        <v>8.300000000000006E-2</v>
      </c>
      <c r="G91">
        <f t="shared" si="5"/>
        <v>0.12028718162504397</v>
      </c>
    </row>
    <row r="92" spans="6:7" ht="16" customHeight="1" x14ac:dyDescent="0.35">
      <c r="F92">
        <f t="shared" si="6"/>
        <v>8.4000000000000061E-2</v>
      </c>
      <c r="G92">
        <f t="shared" si="5"/>
        <v>0.11255688119820834</v>
      </c>
    </row>
    <row r="93" spans="6:7" ht="16" customHeight="1" x14ac:dyDescent="0.35">
      <c r="F93">
        <f t="shared" si="6"/>
        <v>8.5000000000000062E-2</v>
      </c>
      <c r="G93">
        <f t="shared" si="5"/>
        <v>0.10534940658799974</v>
      </c>
    </row>
    <row r="94" spans="6:7" ht="16" customHeight="1" x14ac:dyDescent="0.35">
      <c r="F94">
        <f t="shared" si="6"/>
        <v>8.6000000000000063E-2</v>
      </c>
      <c r="G94">
        <f t="shared" si="5"/>
        <v>9.8627428548888771E-2</v>
      </c>
    </row>
    <row r="95" spans="6:7" ht="16" customHeight="1" x14ac:dyDescent="0.35">
      <c r="F95">
        <f t="shared" si="6"/>
        <v>8.7000000000000063E-2</v>
      </c>
      <c r="G95">
        <f t="shared" si="5"/>
        <v>9.2356437781263859E-2</v>
      </c>
    </row>
    <row r="96" spans="6:7" ht="16" customHeight="1" x14ac:dyDescent="0.35">
      <c r="F96">
        <f t="shared" si="6"/>
        <v>8.8000000000000064E-2</v>
      </c>
      <c r="G96">
        <f t="shared" si="5"/>
        <v>8.6504519251104528E-2</v>
      </c>
    </row>
    <row r="97" spans="6:7" ht="16" customHeight="1" x14ac:dyDescent="0.35">
      <c r="F97">
        <f t="shared" si="6"/>
        <v>8.9000000000000065E-2</v>
      </c>
      <c r="G97">
        <f t="shared" si="5"/>
        <v>8.1042145650732422E-2</v>
      </c>
    </row>
    <row r="98" spans="6:7" ht="16" customHeight="1" x14ac:dyDescent="0.35">
      <c r="F98">
        <f t="shared" si="6"/>
        <v>9.0000000000000066E-2</v>
      </c>
      <c r="G98">
        <f t="shared" si="5"/>
        <v>7.5941988281011466E-2</v>
      </c>
    </row>
    <row r="99" spans="6:7" ht="16" customHeight="1" x14ac:dyDescent="0.35">
      <c r="F99">
        <f t="shared" si="6"/>
        <v>9.1000000000000067E-2</v>
      </c>
      <c r="G99">
        <f t="shared" si="5"/>
        <v>7.1178743798780211E-2</v>
      </c>
    </row>
    <row r="100" spans="6:7" ht="16" customHeight="1" x14ac:dyDescent="0.35">
      <c r="F100">
        <f t="shared" si="6"/>
        <v>9.2000000000000068E-2</v>
      </c>
      <c r="G100">
        <f t="shared" si="5"/>
        <v>6.6728975420324743E-2</v>
      </c>
    </row>
    <row r="101" spans="6:7" ht="16" customHeight="1" x14ac:dyDescent="0.35">
      <c r="F101">
        <f t="shared" si="6"/>
        <v>9.3000000000000069E-2</v>
      </c>
      <c r="G101">
        <f t="shared" si="5"/>
        <v>6.2570967304107189E-2</v>
      </c>
    </row>
    <row r="102" spans="6:7" ht="16" customHeight="1" x14ac:dyDescent="0.35">
      <c r="F102">
        <f t="shared" si="6"/>
        <v>9.400000000000007E-2</v>
      </c>
      <c r="G102">
        <f t="shared" si="5"/>
        <v>5.8684590955198616E-2</v>
      </c>
    </row>
    <row r="103" spans="6:7" ht="16" customHeight="1" x14ac:dyDescent="0.35">
      <c r="F103">
        <f t="shared" si="6"/>
        <v>9.500000000000007E-2</v>
      </c>
      <c r="G103">
        <f t="shared" si="5"/>
        <v>5.5051182601322461E-2</v>
      </c>
    </row>
    <row r="104" spans="6:7" ht="16" customHeight="1" x14ac:dyDescent="0.35">
      <c r="F104">
        <f t="shared" si="6"/>
        <v>9.6000000000000071E-2</v>
      </c>
      <c r="G104">
        <f t="shared" si="5"/>
        <v>5.1653430587419058E-2</v>
      </c>
    </row>
    <row r="105" spans="6:7" ht="16" customHeight="1" x14ac:dyDescent="0.35">
      <c r="F105">
        <f t="shared" si="6"/>
        <v>9.7000000000000072E-2</v>
      </c>
      <c r="G105">
        <f t="shared" si="5"/>
        <v>4.8475271923107494E-2</v>
      </c>
    </row>
    <row r="106" spans="6:7" ht="16" customHeight="1" x14ac:dyDescent="0.35">
      <c r="F106">
        <f t="shared" si="6"/>
        <v>9.8000000000000073E-2</v>
      </c>
      <c r="G106">
        <f t="shared" si="5"/>
        <v>4.5501797196476415E-2</v>
      </c>
    </row>
    <row r="107" spans="6:7" ht="16" customHeight="1" x14ac:dyDescent="0.35">
      <c r="F107">
        <f t="shared" si="6"/>
        <v>9.9000000000000074E-2</v>
      </c>
      <c r="G107">
        <f t="shared" si="5"/>
        <v>4.2719163139029993E-2</v>
      </c>
    </row>
    <row r="108" spans="6:7" ht="16" customHeight="1" x14ac:dyDescent="0.35">
      <c r="F108">
        <f t="shared" si="6"/>
        <v>0.10000000000000007</v>
      </c>
      <c r="G108">
        <f t="shared" si="5"/>
        <v>4.011451219119877E-2</v>
      </c>
    </row>
  </sheetData>
  <phoneticPr fontId="10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A9B6BA-702E-D941-B8A7-1A37AFEA6E1F}">
  <dimension ref="A1:Z1291"/>
  <sheetViews>
    <sheetView workbookViewId="0">
      <selection activeCell="G10" sqref="G10"/>
    </sheetView>
  </sheetViews>
  <sheetFormatPr defaultColWidth="10.84375" defaultRowHeight="16" customHeight="1" x14ac:dyDescent="0.35"/>
  <cols>
    <col min="1" max="1" width="10.84375" style="14"/>
    <col min="2" max="2" width="10.84375" style="15"/>
    <col min="3" max="3" width="10.84375" style="14"/>
    <col min="4" max="4" width="10.84375" style="15"/>
    <col min="5" max="5" width="15.61328125" style="15" customWidth="1"/>
    <col min="6" max="16384" width="10.84375" style="15"/>
  </cols>
  <sheetData>
    <row r="1" spans="1:26" s="11" customFormat="1" ht="16" customHeight="1" x14ac:dyDescent="0.35">
      <c r="A1" s="10" t="s">
        <v>0</v>
      </c>
      <c r="B1" s="11" t="s">
        <v>32</v>
      </c>
      <c r="C1" s="10" t="s">
        <v>1</v>
      </c>
      <c r="D1" s="11" t="s">
        <v>2</v>
      </c>
      <c r="E1" s="11" t="s">
        <v>3</v>
      </c>
      <c r="F1" s="11" t="s">
        <v>4</v>
      </c>
      <c r="G1" s="11" t="s">
        <v>5</v>
      </c>
    </row>
    <row r="2" spans="1:26" s="14" customFormat="1" ht="16" customHeight="1" x14ac:dyDescent="0.35">
      <c r="A2" s="13"/>
      <c r="B2" s="12"/>
      <c r="C2" s="12" t="s">
        <v>7</v>
      </c>
      <c r="D2" s="5" t="s">
        <v>8</v>
      </c>
      <c r="E2" s="5" t="s">
        <v>9</v>
      </c>
      <c r="F2" s="5" t="s">
        <v>10</v>
      </c>
      <c r="G2" s="17" t="s">
        <v>11</v>
      </c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1:26" ht="16" customHeight="1" x14ac:dyDescent="0.35">
      <c r="A3" s="13">
        <v>38551</v>
      </c>
      <c r="B3" s="12">
        <v>0</v>
      </c>
      <c r="C3" s="12">
        <v>1221.1300000000001</v>
      </c>
      <c r="D3" s="14"/>
      <c r="E3" s="14"/>
      <c r="F3" s="12"/>
      <c r="G3" s="12"/>
    </row>
    <row r="4" spans="1:26" ht="16" customHeight="1" x14ac:dyDescent="0.35">
      <c r="A4" s="13">
        <v>38552</v>
      </c>
      <c r="B4" s="12">
        <v>1</v>
      </c>
      <c r="C4" s="12">
        <v>1229.3499999999999</v>
      </c>
      <c r="D4" s="29">
        <f>C4/C3-1</f>
        <v>6.7314700318554799E-3</v>
      </c>
      <c r="E4" s="14"/>
      <c r="F4" s="12"/>
      <c r="G4" s="12"/>
    </row>
    <row r="5" spans="1:26" ht="16" customHeight="1" x14ac:dyDescent="0.35">
      <c r="A5" s="13">
        <v>38553</v>
      </c>
      <c r="B5" s="14">
        <v>2</v>
      </c>
      <c r="C5" s="12">
        <v>1235.2</v>
      </c>
      <c r="D5" s="29">
        <f t="shared" ref="D5:D68" si="0">C5/C4-1</f>
        <v>4.7586122747793613E-3</v>
      </c>
      <c r="E5" s="29">
        <f>D4*D4</f>
        <v>4.5312688789768415E-5</v>
      </c>
      <c r="F5" s="29">
        <f>-LN(E5)-D5*D5/E5</f>
        <v>9.502187261741657</v>
      </c>
      <c r="G5" s="29">
        <f>SQRT(E5)*100</f>
        <v>0.67314700318554799</v>
      </c>
    </row>
    <row r="6" spans="1:26" ht="16" customHeight="1" x14ac:dyDescent="0.35">
      <c r="A6" s="13">
        <v>38554</v>
      </c>
      <c r="B6" s="14">
        <v>3</v>
      </c>
      <c r="C6" s="12">
        <v>1227.04</v>
      </c>
      <c r="D6" s="29">
        <f t="shared" si="0"/>
        <v>-6.6062176165804232E-3</v>
      </c>
      <c r="E6" s="30">
        <f>C$1283+C$1284*E5+C$1285*D5*D5</f>
        <v>5.1913639449875614E-5</v>
      </c>
      <c r="F6" s="29">
        <f t="shared" ref="F6:F69" si="1">-LN(E6)-D6*D6/E6</f>
        <v>9.025261466966036</v>
      </c>
      <c r="G6" s="29">
        <f t="shared" ref="G6:G69" si="2">SQRT(E6)*100</f>
        <v>0.72051120359003173</v>
      </c>
    </row>
    <row r="7" spans="1:26" ht="16" customHeight="1" x14ac:dyDescent="0.35">
      <c r="A7" s="13">
        <v>38555</v>
      </c>
      <c r="B7" s="14">
        <v>4</v>
      </c>
      <c r="C7" s="12">
        <v>1233.68</v>
      </c>
      <c r="D7" s="29">
        <f t="shared" si="0"/>
        <v>5.4113965314905865E-3</v>
      </c>
      <c r="E7" s="30">
        <f t="shared" ref="E7:E70" si="3">C$1283+C$1284*E6+C$1285*D6*D6</f>
        <v>5.8904381064768929E-5</v>
      </c>
      <c r="F7" s="29">
        <f t="shared" si="1"/>
        <v>9.2424637736160609</v>
      </c>
      <c r="G7" s="29">
        <f t="shared" si="2"/>
        <v>0.76749189614463642</v>
      </c>
    </row>
    <row r="8" spans="1:26" ht="16" customHeight="1" x14ac:dyDescent="0.35">
      <c r="A8" s="13">
        <v>38558</v>
      </c>
      <c r="B8" s="14">
        <v>5</v>
      </c>
      <c r="C8" s="12">
        <v>1229.03</v>
      </c>
      <c r="D8" s="29">
        <f t="shared" si="0"/>
        <v>-3.7692108164192328E-3</v>
      </c>
      <c r="E8" s="30">
        <f t="shared" si="3"/>
        <v>6.4478103579343468E-5</v>
      </c>
      <c r="F8" s="29">
        <f t="shared" si="1"/>
        <v>9.4288472776500409</v>
      </c>
      <c r="G8" s="29">
        <f t="shared" si="2"/>
        <v>0.80298258747835538</v>
      </c>
    </row>
    <row r="9" spans="1:26" ht="16" customHeight="1" x14ac:dyDescent="0.35">
      <c r="A9" s="13">
        <v>38559</v>
      </c>
      <c r="B9" s="14">
        <v>6</v>
      </c>
      <c r="C9" s="12">
        <v>1231.1600000000001</v>
      </c>
      <c r="D9" s="29">
        <f t="shared" si="0"/>
        <v>1.733074050267458E-3</v>
      </c>
      <c r="E9" s="30">
        <f t="shared" si="3"/>
        <v>6.8740640730339712E-5</v>
      </c>
      <c r="F9" s="29">
        <f t="shared" si="1"/>
        <v>9.5414760803298115</v>
      </c>
      <c r="G9" s="29">
        <f t="shared" si="2"/>
        <v>0.8290997571483163</v>
      </c>
    </row>
    <row r="10" spans="1:26" ht="16" customHeight="1" x14ac:dyDescent="0.35">
      <c r="A10" s="13">
        <v>38560</v>
      </c>
      <c r="B10" s="14">
        <v>7</v>
      </c>
      <c r="C10" s="12">
        <v>1236.79</v>
      </c>
      <c r="D10" s="29">
        <f t="shared" si="0"/>
        <v>4.5729230969167034E-3</v>
      </c>
      <c r="E10" s="30">
        <f t="shared" si="3"/>
        <v>7.2016753940491265E-5</v>
      </c>
      <c r="F10" s="29">
        <f t="shared" si="1"/>
        <v>9.248240094892175</v>
      </c>
      <c r="G10" s="29">
        <f t="shared" si="2"/>
        <v>0.84862685522254877</v>
      </c>
    </row>
    <row r="11" spans="1:26" ht="16" customHeight="1" x14ac:dyDescent="0.35">
      <c r="A11" s="13">
        <v>38561</v>
      </c>
      <c r="B11" s="14">
        <v>8</v>
      </c>
      <c r="C11" s="12">
        <v>1243.72</v>
      </c>
      <c r="D11" s="29">
        <f t="shared" si="0"/>
        <v>5.6032147737288263E-3</v>
      </c>
      <c r="E11" s="30">
        <f t="shared" si="3"/>
        <v>7.5860659828957852E-5</v>
      </c>
      <c r="F11" s="29">
        <f t="shared" si="1"/>
        <v>9.0727480643215248</v>
      </c>
      <c r="G11" s="29">
        <f t="shared" si="2"/>
        <v>0.87098025137748014</v>
      </c>
    </row>
    <row r="12" spans="1:26" ht="16" customHeight="1" x14ac:dyDescent="0.35">
      <c r="A12" s="13">
        <v>38562</v>
      </c>
      <c r="B12" s="14">
        <v>9</v>
      </c>
      <c r="C12" s="12">
        <v>1234.18</v>
      </c>
      <c r="D12" s="29">
        <f t="shared" si="0"/>
        <v>-7.6705367767664345E-3</v>
      </c>
      <c r="E12" s="30">
        <f t="shared" si="3"/>
        <v>7.9844394636088717E-5</v>
      </c>
      <c r="F12" s="29">
        <f t="shared" si="1"/>
        <v>8.6985333888550453</v>
      </c>
      <c r="G12" s="29">
        <f t="shared" si="2"/>
        <v>0.89355690717541159</v>
      </c>
    </row>
    <row r="13" spans="1:26" ht="16" customHeight="1" x14ac:dyDescent="0.35">
      <c r="A13" s="13">
        <v>38565</v>
      </c>
      <c r="B13" s="14">
        <v>10</v>
      </c>
      <c r="C13" s="12">
        <v>1235.3499999999999</v>
      </c>
      <c r="D13" s="29">
        <f t="shared" si="0"/>
        <v>9.4799786092769622E-4</v>
      </c>
      <c r="E13" s="30">
        <f t="shared" si="3"/>
        <v>8.4801811894666165E-5</v>
      </c>
      <c r="F13" s="29">
        <f t="shared" si="1"/>
        <v>9.3645959984469975</v>
      </c>
      <c r="G13" s="29">
        <f t="shared" si="2"/>
        <v>0.92087899256452876</v>
      </c>
    </row>
    <row r="14" spans="1:26" ht="16" customHeight="1" x14ac:dyDescent="0.35">
      <c r="A14" s="13">
        <v>38566</v>
      </c>
      <c r="B14" s="14">
        <v>11</v>
      </c>
      <c r="C14" s="12">
        <v>1244.1199999999999</v>
      </c>
      <c r="D14" s="29">
        <f t="shared" si="0"/>
        <v>7.0992026551179865E-3</v>
      </c>
      <c r="E14" s="30">
        <f t="shared" si="3"/>
        <v>8.6366565702415717E-5</v>
      </c>
      <c r="F14" s="29">
        <f t="shared" si="1"/>
        <v>8.7733660771902304</v>
      </c>
      <c r="G14" s="29">
        <f t="shared" si="2"/>
        <v>0.92933613780168745</v>
      </c>
    </row>
    <row r="15" spans="1:26" ht="16" customHeight="1" x14ac:dyDescent="0.35">
      <c r="A15" s="13">
        <v>38567</v>
      </c>
      <c r="B15" s="14">
        <v>12</v>
      </c>
      <c r="C15" s="12">
        <v>1245.04</v>
      </c>
      <c r="D15" s="29">
        <f t="shared" si="0"/>
        <v>7.3947850689659589E-4</v>
      </c>
      <c r="E15" s="30">
        <f t="shared" si="3"/>
        <v>9.0249843049095861E-5</v>
      </c>
      <c r="F15" s="29">
        <f t="shared" si="1"/>
        <v>9.3068696481518938</v>
      </c>
      <c r="G15" s="29">
        <f t="shared" si="2"/>
        <v>0.94999917394225064</v>
      </c>
    </row>
    <row r="16" spans="1:26" ht="16" customHeight="1" x14ac:dyDescent="0.35">
      <c r="A16" s="13">
        <v>38568</v>
      </c>
      <c r="B16" s="14">
        <v>13</v>
      </c>
      <c r="C16" s="12">
        <v>1235.8599999999999</v>
      </c>
      <c r="D16" s="29">
        <f t="shared" si="0"/>
        <v>-7.3732570841098521E-3</v>
      </c>
      <c r="E16" s="30">
        <f t="shared" si="3"/>
        <v>9.1252200167294388E-5</v>
      </c>
      <c r="F16" s="29">
        <f t="shared" si="1"/>
        <v>8.706117873609065</v>
      </c>
      <c r="G16" s="29">
        <f t="shared" si="2"/>
        <v>0.95526017485967862</v>
      </c>
    </row>
    <row r="17" spans="1:7" ht="16" customHeight="1" x14ac:dyDescent="0.35">
      <c r="A17" s="13">
        <v>38569</v>
      </c>
      <c r="B17" s="14">
        <v>14</v>
      </c>
      <c r="C17" s="12">
        <v>1226.42</v>
      </c>
      <c r="D17" s="29">
        <f t="shared" si="0"/>
        <v>-7.6384056446521242E-3</v>
      </c>
      <c r="E17" s="30">
        <f t="shared" si="3"/>
        <v>9.4845226151983754E-5</v>
      </c>
      <c r="F17" s="29">
        <f t="shared" si="1"/>
        <v>8.6481015419511884</v>
      </c>
      <c r="G17" s="29">
        <f t="shared" si="2"/>
        <v>0.97388513774460983</v>
      </c>
    </row>
    <row r="18" spans="1:7" ht="16" customHeight="1" x14ac:dyDescent="0.35">
      <c r="A18" s="13">
        <v>38572</v>
      </c>
      <c r="B18" s="14">
        <v>15</v>
      </c>
      <c r="C18" s="12">
        <v>1223.1300000000001</v>
      </c>
      <c r="D18" s="29">
        <f t="shared" si="0"/>
        <v>-2.6826046541967852E-3</v>
      </c>
      <c r="E18" s="30">
        <f t="shared" si="3"/>
        <v>9.8277965576398061E-5</v>
      </c>
      <c r="F18" s="29">
        <f t="shared" si="1"/>
        <v>9.1544860801528056</v>
      </c>
      <c r="G18" s="29">
        <f t="shared" si="2"/>
        <v>0.99135243771525605</v>
      </c>
    </row>
    <row r="19" spans="1:7" ht="16" customHeight="1" x14ac:dyDescent="0.35">
      <c r="A19" s="13">
        <v>38573</v>
      </c>
      <c r="B19" s="14">
        <v>16</v>
      </c>
      <c r="C19" s="12">
        <v>1231.3800000000001</v>
      </c>
      <c r="D19" s="29">
        <f t="shared" si="0"/>
        <v>6.7449903117411392E-3</v>
      </c>
      <c r="E19" s="30">
        <f t="shared" si="3"/>
        <v>9.8809987405294161E-5</v>
      </c>
      <c r="F19" s="29">
        <f t="shared" si="1"/>
        <v>8.761883775841893</v>
      </c>
      <c r="G19" s="29">
        <f t="shared" si="2"/>
        <v>0.99403212928604145</v>
      </c>
    </row>
    <row r="20" spans="1:7" ht="16" customHeight="1" x14ac:dyDescent="0.35">
      <c r="A20" s="13">
        <v>38574</v>
      </c>
      <c r="B20" s="14">
        <v>17</v>
      </c>
      <c r="C20" s="12">
        <v>1229.1300000000001</v>
      </c>
      <c r="D20" s="29">
        <f t="shared" si="0"/>
        <v>-1.8272182429469597E-3</v>
      </c>
      <c r="E20" s="30">
        <f t="shared" si="3"/>
        <v>1.0120373338003884E-4</v>
      </c>
      <c r="F20" s="29">
        <f t="shared" si="1"/>
        <v>9.1653847590776962</v>
      </c>
      <c r="G20" s="29">
        <f t="shared" si="2"/>
        <v>1.0060006629224398</v>
      </c>
    </row>
    <row r="21" spans="1:7" ht="16" customHeight="1" x14ac:dyDescent="0.35">
      <c r="A21" s="13">
        <v>38575</v>
      </c>
      <c r="B21" s="14">
        <v>18</v>
      </c>
      <c r="C21" s="12">
        <v>1237.81</v>
      </c>
      <c r="D21" s="29">
        <f t="shared" si="0"/>
        <v>7.0619055754881366E-3</v>
      </c>
      <c r="E21" s="30">
        <f t="shared" si="3"/>
        <v>1.0125029636740286E-4</v>
      </c>
      <c r="F21" s="29">
        <f t="shared" si="1"/>
        <v>8.7053681161824539</v>
      </c>
      <c r="G21" s="29">
        <f t="shared" si="2"/>
        <v>1.0062320625352923</v>
      </c>
    </row>
    <row r="22" spans="1:7" ht="16" customHeight="1" x14ac:dyDescent="0.35">
      <c r="A22" s="13">
        <v>38576</v>
      </c>
      <c r="B22" s="14">
        <v>19</v>
      </c>
      <c r="C22" s="12">
        <v>1230.3900000000001</v>
      </c>
      <c r="D22" s="29">
        <f t="shared" si="0"/>
        <v>-5.9944579539669141E-3</v>
      </c>
      <c r="E22" s="30">
        <f t="shared" si="3"/>
        <v>1.036187922485181E-4</v>
      </c>
      <c r="F22" s="29">
        <f t="shared" si="1"/>
        <v>8.8280060483975014</v>
      </c>
      <c r="G22" s="29">
        <f t="shared" si="2"/>
        <v>1.0179331620912941</v>
      </c>
    </row>
    <row r="23" spans="1:7" ht="16" customHeight="1" x14ac:dyDescent="0.35">
      <c r="A23" s="13">
        <v>38579</v>
      </c>
      <c r="B23" s="14">
        <v>20</v>
      </c>
      <c r="C23" s="12">
        <v>1233.8699999999999</v>
      </c>
      <c r="D23" s="29">
        <f t="shared" si="0"/>
        <v>2.8283714919656866E-3</v>
      </c>
      <c r="E23" s="30">
        <f t="shared" si="3"/>
        <v>1.0505358933176015E-4</v>
      </c>
      <c r="F23" s="29">
        <f t="shared" si="1"/>
        <v>9.084891348718342</v>
      </c>
      <c r="G23" s="29">
        <f t="shared" si="2"/>
        <v>1.0249565324039851</v>
      </c>
    </row>
    <row r="24" spans="1:7" ht="16" customHeight="1" x14ac:dyDescent="0.35">
      <c r="A24" s="13">
        <v>38580</v>
      </c>
      <c r="B24" s="14">
        <v>21</v>
      </c>
      <c r="C24" s="12">
        <v>1219.3399999999999</v>
      </c>
      <c r="D24" s="29">
        <f t="shared" si="0"/>
        <v>-1.1775956948462896E-2</v>
      </c>
      <c r="E24" s="30">
        <f t="shared" si="3"/>
        <v>1.0494821466341234E-4</v>
      </c>
      <c r="F24" s="29">
        <f t="shared" si="1"/>
        <v>7.8406950609874588</v>
      </c>
      <c r="G24" s="29">
        <f t="shared" si="2"/>
        <v>1.024442358863652</v>
      </c>
    </row>
    <row r="25" spans="1:7" ht="16" customHeight="1" x14ac:dyDescent="0.35">
      <c r="A25" s="13">
        <v>38581</v>
      </c>
      <c r="B25" s="14">
        <v>22</v>
      </c>
      <c r="C25" s="12">
        <v>1220.24</v>
      </c>
      <c r="D25" s="29">
        <f t="shared" si="0"/>
        <v>7.3810422031606038E-4</v>
      </c>
      <c r="E25" s="30">
        <f t="shared" si="3"/>
        <v>1.1138705129967368E-4</v>
      </c>
      <c r="F25" s="29">
        <f t="shared" si="1"/>
        <v>9.0976084394509602</v>
      </c>
      <c r="G25" s="29">
        <f t="shared" si="2"/>
        <v>1.0554006409874579</v>
      </c>
    </row>
    <row r="26" spans="1:7" ht="16" customHeight="1" x14ac:dyDescent="0.35">
      <c r="A26" s="13">
        <v>38582</v>
      </c>
      <c r="B26" s="14">
        <v>23</v>
      </c>
      <c r="C26" s="12">
        <v>1219.02</v>
      </c>
      <c r="D26" s="29">
        <f t="shared" si="0"/>
        <v>-9.9980331738025452E-4</v>
      </c>
      <c r="E26" s="30">
        <f t="shared" si="3"/>
        <v>1.1027558606170872E-4</v>
      </c>
      <c r="F26" s="29">
        <f t="shared" si="1"/>
        <v>9.1034633738987552</v>
      </c>
      <c r="G26" s="29">
        <f t="shared" si="2"/>
        <v>1.0501218313210554</v>
      </c>
    </row>
    <row r="27" spans="1:7" ht="16" customHeight="1" x14ac:dyDescent="0.35">
      <c r="A27" s="13">
        <v>38583</v>
      </c>
      <c r="B27" s="14">
        <v>24</v>
      </c>
      <c r="C27" s="12">
        <v>1219.71</v>
      </c>
      <c r="D27" s="29">
        <f t="shared" si="0"/>
        <v>5.6602844908204553E-4</v>
      </c>
      <c r="E27" s="30">
        <f t="shared" si="3"/>
        <v>1.0929800778921008E-4</v>
      </c>
      <c r="F27" s="29">
        <f t="shared" si="1"/>
        <v>9.1185010629094538</v>
      </c>
      <c r="G27" s="29">
        <f t="shared" si="2"/>
        <v>1.0454568751948121</v>
      </c>
    </row>
    <row r="28" spans="1:7" ht="16" customHeight="1" x14ac:dyDescent="0.35">
      <c r="A28" s="13">
        <v>38586</v>
      </c>
      <c r="B28" s="14">
        <v>25</v>
      </c>
      <c r="C28" s="12">
        <v>1221.73</v>
      </c>
      <c r="D28" s="29">
        <f t="shared" si="0"/>
        <v>1.6561313754908102E-3</v>
      </c>
      <c r="E28" s="30">
        <f t="shared" si="3"/>
        <v>1.0838422642054759E-4</v>
      </c>
      <c r="F28" s="29">
        <f t="shared" si="1"/>
        <v>9.1045219932033774</v>
      </c>
      <c r="G28" s="29">
        <f t="shared" si="2"/>
        <v>1.0410774535093323</v>
      </c>
    </row>
    <row r="29" spans="1:7" ht="16" customHeight="1" x14ac:dyDescent="0.35">
      <c r="A29" s="13">
        <v>38587</v>
      </c>
      <c r="B29" s="14">
        <v>26</v>
      </c>
      <c r="C29" s="12">
        <v>1217.5899999999999</v>
      </c>
      <c r="D29" s="29">
        <f t="shared" si="0"/>
        <v>-3.3886374239808781E-3</v>
      </c>
      <c r="E29" s="30">
        <f t="shared" si="3"/>
        <v>1.0768294233513709E-4</v>
      </c>
      <c r="F29" s="29">
        <f t="shared" si="1"/>
        <v>9.0296835036606069</v>
      </c>
      <c r="G29" s="29">
        <f t="shared" si="2"/>
        <v>1.0377039189245509</v>
      </c>
    </row>
    <row r="30" spans="1:7" ht="16" customHeight="1" x14ac:dyDescent="0.35">
      <c r="A30" s="13">
        <v>38588</v>
      </c>
      <c r="B30" s="14">
        <v>27</v>
      </c>
      <c r="C30" s="12">
        <v>1209.5899999999999</v>
      </c>
      <c r="D30" s="29">
        <f t="shared" si="0"/>
        <v>-6.570356195435223E-3</v>
      </c>
      <c r="E30" s="30">
        <f t="shared" si="3"/>
        <v>1.0748879128118357E-4</v>
      </c>
      <c r="F30" s="29">
        <f t="shared" si="1"/>
        <v>8.7365046139289717</v>
      </c>
      <c r="G30" s="29">
        <f t="shared" si="2"/>
        <v>1.0367680130153687</v>
      </c>
    </row>
    <row r="31" spans="1:7" ht="16" customHeight="1" x14ac:dyDescent="0.35">
      <c r="A31" s="13">
        <v>38589</v>
      </c>
      <c r="B31" s="14">
        <v>28</v>
      </c>
      <c r="C31" s="12">
        <v>1212.3699999999999</v>
      </c>
      <c r="D31" s="29">
        <f t="shared" si="0"/>
        <v>2.2982994237716881E-3</v>
      </c>
      <c r="E31" s="30">
        <f t="shared" si="3"/>
        <v>1.0889839117980993E-4</v>
      </c>
      <c r="F31" s="29">
        <f t="shared" si="1"/>
        <v>9.0765897158490443</v>
      </c>
      <c r="G31" s="29">
        <f t="shared" si="2"/>
        <v>1.0435439194389948</v>
      </c>
    </row>
    <row r="32" spans="1:7" ht="16" customHeight="1" x14ac:dyDescent="0.35">
      <c r="A32" s="13">
        <v>38590</v>
      </c>
      <c r="B32" s="14">
        <v>29</v>
      </c>
      <c r="C32" s="12">
        <v>1205.0999999999999</v>
      </c>
      <c r="D32" s="29">
        <f t="shared" si="0"/>
        <v>-5.9965192144312285E-3</v>
      </c>
      <c r="E32" s="30">
        <f t="shared" si="3"/>
        <v>1.0827266107389441E-4</v>
      </c>
      <c r="F32" s="29">
        <f t="shared" si="1"/>
        <v>8.7987496348506333</v>
      </c>
      <c r="G32" s="29">
        <f t="shared" si="2"/>
        <v>1.0405414988067243</v>
      </c>
    </row>
    <row r="33" spans="1:7" ht="16" customHeight="1" x14ac:dyDescent="0.35">
      <c r="A33" s="13">
        <v>38593</v>
      </c>
      <c r="B33" s="14">
        <v>30</v>
      </c>
      <c r="C33" s="12">
        <v>1212.28</v>
      </c>
      <c r="D33" s="29">
        <f t="shared" si="0"/>
        <v>5.9580117832545021E-3</v>
      </c>
      <c r="E33" s="30">
        <f t="shared" si="3"/>
        <v>1.092433071009571E-4</v>
      </c>
      <c r="F33" s="29">
        <f t="shared" si="1"/>
        <v>8.796989471178593</v>
      </c>
      <c r="G33" s="29">
        <f t="shared" si="2"/>
        <v>1.0451952310499562</v>
      </c>
    </row>
    <row r="34" spans="1:7" ht="16" customHeight="1" x14ac:dyDescent="0.35">
      <c r="A34" s="13">
        <v>38594</v>
      </c>
      <c r="B34" s="14">
        <v>31</v>
      </c>
      <c r="C34" s="12">
        <v>1208.4100000000001</v>
      </c>
      <c r="D34" s="29">
        <f t="shared" si="0"/>
        <v>-3.1923318045334881E-3</v>
      </c>
      <c r="E34" s="30">
        <f t="shared" si="3"/>
        <v>1.1009387161133137E-4</v>
      </c>
      <c r="F34" s="29">
        <f t="shared" si="1"/>
        <v>9.021610877784541</v>
      </c>
      <c r="G34" s="29">
        <f t="shared" si="2"/>
        <v>1.0492562680838813</v>
      </c>
    </row>
    <row r="35" spans="1:7" ht="16" customHeight="1" x14ac:dyDescent="0.35">
      <c r="A35" s="13">
        <v>38595</v>
      </c>
      <c r="B35" s="14">
        <v>32</v>
      </c>
      <c r="C35" s="12">
        <v>1220.33</v>
      </c>
      <c r="D35" s="29">
        <f t="shared" si="0"/>
        <v>9.8642017196148846E-3</v>
      </c>
      <c r="E35" s="30">
        <f t="shared" si="3"/>
        <v>1.0959403356771003E-4</v>
      </c>
      <c r="F35" s="29">
        <f t="shared" si="1"/>
        <v>8.230882980571705</v>
      </c>
      <c r="G35" s="29">
        <f t="shared" si="2"/>
        <v>1.0468716901689052</v>
      </c>
    </row>
    <row r="36" spans="1:7" ht="16" customHeight="1" x14ac:dyDescent="0.35">
      <c r="A36" s="13">
        <v>38596</v>
      </c>
      <c r="B36" s="14">
        <v>33</v>
      </c>
      <c r="C36" s="12">
        <v>1221.5899999999999</v>
      </c>
      <c r="D36" s="29">
        <f t="shared" si="0"/>
        <v>1.0325076004031875E-3</v>
      </c>
      <c r="E36" s="30">
        <f t="shared" si="3"/>
        <v>1.134997539892017E-4</v>
      </c>
      <c r="F36" s="29">
        <f t="shared" si="1"/>
        <v>9.0743171638222258</v>
      </c>
      <c r="G36" s="29">
        <f t="shared" si="2"/>
        <v>1.0653626330466153</v>
      </c>
    </row>
    <row r="37" spans="1:7" ht="16" customHeight="1" x14ac:dyDescent="0.35">
      <c r="A37" s="13">
        <v>38597</v>
      </c>
      <c r="B37" s="14">
        <v>34</v>
      </c>
      <c r="C37" s="12">
        <v>1218.02</v>
      </c>
      <c r="D37" s="29">
        <f t="shared" si="0"/>
        <v>-2.9224207794759094E-3</v>
      </c>
      <c r="E37" s="30">
        <f t="shared" si="3"/>
        <v>1.1220308218752605E-4</v>
      </c>
      <c r="F37" s="29">
        <f t="shared" si="1"/>
        <v>9.0190832622807307</v>
      </c>
      <c r="G37" s="29">
        <f t="shared" si="2"/>
        <v>1.0592595630322439</v>
      </c>
    </row>
    <row r="38" spans="1:7" ht="16" customHeight="1" x14ac:dyDescent="0.35">
      <c r="A38" s="13">
        <v>38601</v>
      </c>
      <c r="B38" s="14">
        <v>35</v>
      </c>
      <c r="C38" s="12">
        <v>1233.3900000000001</v>
      </c>
      <c r="D38" s="29">
        <f t="shared" si="0"/>
        <v>1.2618840413129551E-2</v>
      </c>
      <c r="E38" s="30">
        <f t="shared" si="3"/>
        <v>1.1140980112938907E-4</v>
      </c>
      <c r="F38" s="29">
        <f t="shared" si="1"/>
        <v>7.6730212415054808</v>
      </c>
      <c r="G38" s="29">
        <f t="shared" si="2"/>
        <v>1.0555084136537667</v>
      </c>
    </row>
    <row r="39" spans="1:7" ht="16" customHeight="1" x14ac:dyDescent="0.35">
      <c r="A39" s="13">
        <v>38602</v>
      </c>
      <c r="B39" s="14">
        <v>36</v>
      </c>
      <c r="C39" s="12">
        <v>1236.3599999999999</v>
      </c>
      <c r="D39" s="29">
        <f t="shared" si="0"/>
        <v>2.407997470386336E-3</v>
      </c>
      <c r="E39" s="30">
        <f t="shared" si="3"/>
        <v>1.1823057768505174E-4</v>
      </c>
      <c r="F39" s="29">
        <f t="shared" si="1"/>
        <v>8.9938302033427462</v>
      </c>
      <c r="G39" s="29">
        <f t="shared" si="2"/>
        <v>1.0873388509800048</v>
      </c>
    </row>
    <row r="40" spans="1:7" ht="16" customHeight="1" x14ac:dyDescent="0.35">
      <c r="A40" s="13">
        <v>38603</v>
      </c>
      <c r="B40" s="14">
        <v>37</v>
      </c>
      <c r="C40" s="12">
        <v>1231.67</v>
      </c>
      <c r="D40" s="29">
        <f t="shared" si="0"/>
        <v>-3.7933935099807581E-3</v>
      </c>
      <c r="E40" s="30">
        <f t="shared" si="3"/>
        <v>1.1669744250741592E-4</v>
      </c>
      <c r="F40" s="29">
        <f t="shared" si="1"/>
        <v>8.9326170249907353</v>
      </c>
      <c r="G40" s="29">
        <f t="shared" si="2"/>
        <v>1.0802659048003687</v>
      </c>
    </row>
    <row r="41" spans="1:7" ht="16" customHeight="1" x14ac:dyDescent="0.35">
      <c r="A41" s="13">
        <v>38604</v>
      </c>
      <c r="B41" s="14">
        <v>38</v>
      </c>
      <c r="C41" s="12">
        <v>1241.48</v>
      </c>
      <c r="D41" s="29">
        <f t="shared" si="0"/>
        <v>7.9647957650994528E-3</v>
      </c>
      <c r="E41" s="30">
        <f t="shared" si="3"/>
        <v>1.1574718997275254E-4</v>
      </c>
      <c r="F41" s="29">
        <f t="shared" si="1"/>
        <v>8.5160286069421538</v>
      </c>
      <c r="G41" s="29">
        <f t="shared" si="2"/>
        <v>1.0758586801841241</v>
      </c>
    </row>
    <row r="42" spans="1:7" ht="16" customHeight="1" x14ac:dyDescent="0.35">
      <c r="A42" s="13">
        <v>38607</v>
      </c>
      <c r="B42" s="14">
        <v>39</v>
      </c>
      <c r="C42" s="12">
        <v>1240.56</v>
      </c>
      <c r="D42" s="29">
        <f t="shared" si="0"/>
        <v>-7.4105100364085796E-4</v>
      </c>
      <c r="E42" s="30">
        <f t="shared" si="3"/>
        <v>1.1734436955446461E-4</v>
      </c>
      <c r="F42" s="29">
        <f t="shared" si="1"/>
        <v>9.0457177450907977</v>
      </c>
      <c r="G42" s="29">
        <f t="shared" si="2"/>
        <v>1.0832560618545581</v>
      </c>
    </row>
    <row r="43" spans="1:7" ht="16" customHeight="1" x14ac:dyDescent="0.35">
      <c r="A43" s="13">
        <v>38608</v>
      </c>
      <c r="B43" s="14">
        <v>40</v>
      </c>
      <c r="C43" s="12">
        <v>1231.2</v>
      </c>
      <c r="D43" s="29">
        <f t="shared" si="0"/>
        <v>-7.5449796865930674E-3</v>
      </c>
      <c r="E43" s="30">
        <f t="shared" si="3"/>
        <v>1.1563739042851801E-4</v>
      </c>
      <c r="F43" s="29">
        <f t="shared" si="1"/>
        <v>8.5727647742750328</v>
      </c>
      <c r="G43" s="29">
        <f t="shared" si="2"/>
        <v>1.0753482711592464</v>
      </c>
    </row>
    <row r="44" spans="1:7" ht="16" customHeight="1" x14ac:dyDescent="0.35">
      <c r="A44" s="13">
        <v>38609</v>
      </c>
      <c r="B44" s="14">
        <v>41</v>
      </c>
      <c r="C44" s="12">
        <v>1227.1600000000001</v>
      </c>
      <c r="D44" s="29">
        <f t="shared" si="0"/>
        <v>-3.2813515269655147E-3</v>
      </c>
      <c r="E44" s="30">
        <f t="shared" si="3"/>
        <v>1.1691998730922131E-4</v>
      </c>
      <c r="F44" s="29">
        <f t="shared" si="1"/>
        <v>8.9619298178457178</v>
      </c>
      <c r="G44" s="29">
        <f t="shared" si="2"/>
        <v>1.0812954605898488</v>
      </c>
    </row>
    <row r="45" spans="1:7" ht="16" customHeight="1" x14ac:dyDescent="0.35">
      <c r="A45" s="13">
        <v>38610</v>
      </c>
      <c r="B45" s="14">
        <v>42</v>
      </c>
      <c r="C45" s="12">
        <v>1227.73</v>
      </c>
      <c r="D45" s="29">
        <f t="shared" si="0"/>
        <v>4.6448710844537722E-4</v>
      </c>
      <c r="E45" s="30">
        <f t="shared" si="3"/>
        <v>1.1576635197047512E-4</v>
      </c>
      <c r="F45" s="29">
        <f t="shared" si="1"/>
        <v>9.0620729525566102</v>
      </c>
      <c r="G45" s="29">
        <f t="shared" si="2"/>
        <v>1.0759477309352676</v>
      </c>
    </row>
    <row r="46" spans="1:7" ht="16" customHeight="1" x14ac:dyDescent="0.35">
      <c r="A46" s="13">
        <v>38611</v>
      </c>
      <c r="B46" s="14">
        <v>43</v>
      </c>
      <c r="C46" s="12">
        <v>1237.9100000000001</v>
      </c>
      <c r="D46" s="29">
        <f t="shared" si="0"/>
        <v>8.2917253793586276E-3</v>
      </c>
      <c r="E46" s="30">
        <f t="shared" si="3"/>
        <v>1.1420050418712321E-4</v>
      </c>
      <c r="F46" s="29">
        <f t="shared" si="1"/>
        <v>8.4755197649947753</v>
      </c>
      <c r="G46" s="29">
        <f t="shared" si="2"/>
        <v>1.0686463595929347</v>
      </c>
    </row>
    <row r="47" spans="1:7" ht="16" customHeight="1" x14ac:dyDescent="0.35">
      <c r="A47" s="13">
        <v>38614</v>
      </c>
      <c r="B47" s="14">
        <v>44</v>
      </c>
      <c r="C47" s="12">
        <v>1231.02</v>
      </c>
      <c r="D47" s="29">
        <f t="shared" si="0"/>
        <v>-5.5658327342053004E-3</v>
      </c>
      <c r="E47" s="30">
        <f t="shared" si="3"/>
        <v>1.1621808925674589E-4</v>
      </c>
      <c r="F47" s="29">
        <f t="shared" si="1"/>
        <v>8.7934872135884401</v>
      </c>
      <c r="G47" s="29">
        <f t="shared" si="2"/>
        <v>1.0780449399572631</v>
      </c>
    </row>
    <row r="48" spans="1:7" ht="16" customHeight="1" x14ac:dyDescent="0.35">
      <c r="A48" s="13">
        <v>38615</v>
      </c>
      <c r="B48" s="14">
        <v>45</v>
      </c>
      <c r="C48" s="12">
        <v>1221.3399999999999</v>
      </c>
      <c r="D48" s="29">
        <f t="shared" si="0"/>
        <v>-7.8633978326916321E-3</v>
      </c>
      <c r="E48" s="30">
        <f t="shared" si="3"/>
        <v>1.1614520503232886E-4</v>
      </c>
      <c r="F48" s="29">
        <f t="shared" si="1"/>
        <v>8.5282924712092587</v>
      </c>
      <c r="G48" s="29">
        <f t="shared" si="2"/>
        <v>1.0777068480450929</v>
      </c>
    </row>
    <row r="49" spans="1:7" ht="16" customHeight="1" x14ac:dyDescent="0.35">
      <c r="A49" s="13">
        <v>38616</v>
      </c>
      <c r="B49" s="14">
        <v>46</v>
      </c>
      <c r="C49" s="12">
        <v>1210.2</v>
      </c>
      <c r="D49" s="29">
        <f t="shared" si="0"/>
        <v>-9.1211292514777886E-3</v>
      </c>
      <c r="E49" s="30">
        <f t="shared" si="3"/>
        <v>1.1762233580285496E-4</v>
      </c>
      <c r="F49" s="29">
        <f t="shared" si="1"/>
        <v>8.3407254829253716</v>
      </c>
      <c r="G49" s="29">
        <f t="shared" si="2"/>
        <v>1.0845383156110944</v>
      </c>
    </row>
    <row r="50" spans="1:7" ht="16" customHeight="1" x14ac:dyDescent="0.35">
      <c r="A50" s="13">
        <v>38617</v>
      </c>
      <c r="B50" s="14">
        <v>47</v>
      </c>
      <c r="C50" s="12">
        <v>1214.6199999999999</v>
      </c>
      <c r="D50" s="29">
        <f t="shared" si="0"/>
        <v>3.6522888778713902E-3</v>
      </c>
      <c r="E50" s="30">
        <f t="shared" si="3"/>
        <v>1.2001985216367764E-4</v>
      </c>
      <c r="F50" s="29">
        <f t="shared" si="1"/>
        <v>8.9167116638043868</v>
      </c>
      <c r="G50" s="29">
        <f t="shared" si="2"/>
        <v>1.0955357235785497</v>
      </c>
    </row>
    <row r="51" spans="1:7" ht="16" customHeight="1" x14ac:dyDescent="0.35">
      <c r="A51" s="13">
        <v>38618</v>
      </c>
      <c r="B51" s="14">
        <v>48</v>
      </c>
      <c r="C51" s="12">
        <v>1215.29</v>
      </c>
      <c r="D51" s="29">
        <f t="shared" si="0"/>
        <v>5.5161285010951744E-4</v>
      </c>
      <c r="E51" s="30">
        <f t="shared" si="3"/>
        <v>1.1868482764968103E-4</v>
      </c>
      <c r="F51" s="29">
        <f t="shared" si="1"/>
        <v>9.0364753480566993</v>
      </c>
      <c r="G51" s="29">
        <f t="shared" si="2"/>
        <v>1.0894256635938087</v>
      </c>
    </row>
    <row r="52" spans="1:7" ht="16" customHeight="1" x14ac:dyDescent="0.35">
      <c r="A52" s="13">
        <v>38621</v>
      </c>
      <c r="B52" s="14">
        <v>49</v>
      </c>
      <c r="C52" s="12">
        <v>1215.6300000000001</v>
      </c>
      <c r="D52" s="29">
        <f t="shared" si="0"/>
        <v>2.7976861489853455E-4</v>
      </c>
      <c r="E52" s="30">
        <f t="shared" si="3"/>
        <v>1.1683155872153323E-4</v>
      </c>
      <c r="F52" s="29">
        <f t="shared" si="1"/>
        <v>9.0541073865928912</v>
      </c>
      <c r="G52" s="29">
        <f t="shared" si="2"/>
        <v>1.080886482113331</v>
      </c>
    </row>
    <row r="53" spans="1:7" ht="16" customHeight="1" x14ac:dyDescent="0.35">
      <c r="A53" s="13">
        <v>38622</v>
      </c>
      <c r="B53" s="14">
        <v>50</v>
      </c>
      <c r="C53" s="12">
        <v>1215.6600000000001</v>
      </c>
      <c r="D53" s="29">
        <f t="shared" si="0"/>
        <v>2.4678561733493254E-5</v>
      </c>
      <c r="E53" s="30">
        <f t="shared" si="3"/>
        <v>1.1515231637327401E-4</v>
      </c>
      <c r="F53" s="29">
        <f t="shared" si="1"/>
        <v>9.069249526841876</v>
      </c>
      <c r="G53" s="29">
        <f t="shared" si="2"/>
        <v>1.073090473228022</v>
      </c>
    </row>
    <row r="54" spans="1:7" ht="16" customHeight="1" x14ac:dyDescent="0.35">
      <c r="A54" s="13">
        <v>38623</v>
      </c>
      <c r="B54" s="14">
        <v>51</v>
      </c>
      <c r="C54" s="12">
        <v>1216.8900000000001</v>
      </c>
      <c r="D54" s="29">
        <f t="shared" si="0"/>
        <v>1.0117960613986732E-3</v>
      </c>
      <c r="E54" s="30">
        <f t="shared" si="3"/>
        <v>1.1363711518751707E-4</v>
      </c>
      <c r="F54" s="29">
        <f t="shared" si="1"/>
        <v>9.0734916112441226</v>
      </c>
      <c r="G54" s="29">
        <f t="shared" si="2"/>
        <v>1.0660071068595982</v>
      </c>
    </row>
    <row r="55" spans="1:7" ht="16" customHeight="1" x14ac:dyDescent="0.35">
      <c r="A55" s="13">
        <v>38624</v>
      </c>
      <c r="B55" s="14">
        <v>52</v>
      </c>
      <c r="C55" s="12">
        <v>1227.68</v>
      </c>
      <c r="D55" s="29">
        <f t="shared" si="0"/>
        <v>8.8668655342718505E-3</v>
      </c>
      <c r="E55" s="30">
        <f t="shared" si="3"/>
        <v>1.1232459023225846E-4</v>
      </c>
      <c r="F55" s="29">
        <f t="shared" si="1"/>
        <v>8.3941703553985914</v>
      </c>
      <c r="G55" s="29">
        <f t="shared" si="2"/>
        <v>1.0598329596321228</v>
      </c>
    </row>
    <row r="56" spans="1:7" ht="16" customHeight="1" x14ac:dyDescent="0.35">
      <c r="A56" s="13">
        <v>38625</v>
      </c>
      <c r="B56" s="14">
        <v>53</v>
      </c>
      <c r="C56" s="12">
        <v>1228.81</v>
      </c>
      <c r="D56" s="29">
        <f t="shared" si="0"/>
        <v>9.2043529258423185E-4</v>
      </c>
      <c r="E56" s="30">
        <f t="shared" si="3"/>
        <v>1.1502319642917551E-4</v>
      </c>
      <c r="F56" s="29">
        <f t="shared" si="1"/>
        <v>9.0630112612095388</v>
      </c>
      <c r="G56" s="29">
        <f t="shared" si="2"/>
        <v>1.0724886779317324</v>
      </c>
    </row>
    <row r="57" spans="1:7" ht="16" customHeight="1" x14ac:dyDescent="0.35">
      <c r="A57" s="13">
        <v>38628</v>
      </c>
      <c r="B57" s="14">
        <v>54</v>
      </c>
      <c r="C57" s="12">
        <v>1226.7</v>
      </c>
      <c r="D57" s="29">
        <f t="shared" si="0"/>
        <v>-1.717108421969149E-3</v>
      </c>
      <c r="E57" s="30">
        <f t="shared" si="3"/>
        <v>1.135632368426497E-4</v>
      </c>
      <c r="F57" s="29">
        <f t="shared" si="1"/>
        <v>9.0571875559594535</v>
      </c>
      <c r="G57" s="29">
        <f t="shared" si="2"/>
        <v>1.0656605315139043</v>
      </c>
    </row>
    <row r="58" spans="1:7" ht="16" customHeight="1" x14ac:dyDescent="0.35">
      <c r="A58" s="13">
        <v>38629</v>
      </c>
      <c r="B58" s="14">
        <v>55</v>
      </c>
      <c r="C58" s="12">
        <v>1214.47</v>
      </c>
      <c r="D58" s="29">
        <f t="shared" si="0"/>
        <v>-9.96983777614735E-3</v>
      </c>
      <c r="E58" s="30">
        <f t="shared" si="3"/>
        <v>1.1235433622502459E-4</v>
      </c>
      <c r="F58" s="29">
        <f t="shared" si="1"/>
        <v>8.2091726874923818</v>
      </c>
      <c r="G58" s="29">
        <f t="shared" si="2"/>
        <v>1.0599732837436262</v>
      </c>
    </row>
    <row r="59" spans="1:7" ht="16" customHeight="1" x14ac:dyDescent="0.35">
      <c r="A59" s="13">
        <v>38630</v>
      </c>
      <c r="B59" s="14">
        <v>56</v>
      </c>
      <c r="C59" s="12">
        <v>1196.3900000000001</v>
      </c>
      <c r="D59" s="29">
        <f t="shared" si="0"/>
        <v>-1.4887152420397287E-2</v>
      </c>
      <c r="E59" s="30">
        <f t="shared" si="3"/>
        <v>1.1608878586665687E-4</v>
      </c>
      <c r="F59" s="29">
        <f t="shared" si="1"/>
        <v>7.1520362607483925</v>
      </c>
      <c r="G59" s="29">
        <f t="shared" si="2"/>
        <v>1.0774450606256305</v>
      </c>
    </row>
    <row r="60" spans="1:7" ht="16" customHeight="1" x14ac:dyDescent="0.35">
      <c r="A60" s="13">
        <v>38631</v>
      </c>
      <c r="B60" s="14">
        <v>57</v>
      </c>
      <c r="C60" s="12">
        <v>1191.49</v>
      </c>
      <c r="D60" s="29">
        <f t="shared" si="0"/>
        <v>-4.0956544270681627E-3</v>
      </c>
      <c r="E60" s="30">
        <f t="shared" si="3"/>
        <v>1.2556127263939823E-4</v>
      </c>
      <c r="F60" s="29">
        <f t="shared" si="1"/>
        <v>8.8491214755574372</v>
      </c>
      <c r="G60" s="29">
        <f t="shared" si="2"/>
        <v>1.1205412649224402</v>
      </c>
    </row>
    <row r="61" spans="1:7" ht="16" customHeight="1" x14ac:dyDescent="0.35">
      <c r="A61" s="13">
        <v>38632</v>
      </c>
      <c r="B61" s="14">
        <v>58</v>
      </c>
      <c r="C61" s="12">
        <v>1195.9000000000001</v>
      </c>
      <c r="D61" s="29">
        <f t="shared" si="0"/>
        <v>3.7012480171887407E-3</v>
      </c>
      <c r="E61" s="30">
        <f t="shared" si="3"/>
        <v>1.2384386463475659E-4</v>
      </c>
      <c r="F61" s="29">
        <f t="shared" si="1"/>
        <v>8.8858719410419962</v>
      </c>
      <c r="G61" s="29">
        <f t="shared" si="2"/>
        <v>1.1128515832524866</v>
      </c>
    </row>
    <row r="62" spans="1:7" ht="16" customHeight="1" x14ac:dyDescent="0.35">
      <c r="A62" s="13">
        <v>38635</v>
      </c>
      <c r="B62" s="14">
        <v>59</v>
      </c>
      <c r="C62" s="12">
        <v>1187.33</v>
      </c>
      <c r="D62" s="29">
        <f t="shared" si="0"/>
        <v>-7.1661510159714004E-3</v>
      </c>
      <c r="E62" s="30">
        <f t="shared" si="3"/>
        <v>1.2214444001551811E-4</v>
      </c>
      <c r="F62" s="29">
        <f t="shared" si="1"/>
        <v>8.5898719114578839</v>
      </c>
      <c r="G62" s="29">
        <f t="shared" si="2"/>
        <v>1.1051897575326968</v>
      </c>
    </row>
    <row r="63" spans="1:7" ht="16" customHeight="1" x14ac:dyDescent="0.35">
      <c r="A63" s="13">
        <v>38636</v>
      </c>
      <c r="B63" s="14">
        <v>60</v>
      </c>
      <c r="C63" s="12">
        <v>1184.8699999999999</v>
      </c>
      <c r="D63" s="29">
        <f t="shared" si="0"/>
        <v>-2.0718755527107113E-3</v>
      </c>
      <c r="E63" s="30">
        <f t="shared" si="3"/>
        <v>1.2249768203315169E-4</v>
      </c>
      <c r="F63" s="29">
        <f t="shared" si="1"/>
        <v>8.9723755969973418</v>
      </c>
      <c r="G63" s="29">
        <f t="shared" si="2"/>
        <v>1.1067867095025659</v>
      </c>
    </row>
    <row r="64" spans="1:7" ht="16" customHeight="1" x14ac:dyDescent="0.35">
      <c r="A64" s="13">
        <v>38637</v>
      </c>
      <c r="B64" s="14">
        <v>61</v>
      </c>
      <c r="C64" s="12">
        <v>1177.68</v>
      </c>
      <c r="D64" s="29">
        <f t="shared" si="0"/>
        <v>-6.0681762556228369E-3</v>
      </c>
      <c r="E64" s="30">
        <f t="shared" si="3"/>
        <v>1.2046254724513254E-4</v>
      </c>
      <c r="F64" s="29">
        <f t="shared" si="1"/>
        <v>8.7184935603865323</v>
      </c>
      <c r="G64" s="29">
        <f t="shared" si="2"/>
        <v>1.0975543141235997</v>
      </c>
    </row>
    <row r="65" spans="1:7" ht="16" customHeight="1" x14ac:dyDescent="0.35">
      <c r="A65" s="13">
        <v>38638</v>
      </c>
      <c r="B65" s="14">
        <v>62</v>
      </c>
      <c r="C65" s="12">
        <v>1176.8399999999999</v>
      </c>
      <c r="D65" s="29">
        <f t="shared" si="0"/>
        <v>-7.1326676176897141E-4</v>
      </c>
      <c r="E65" s="30">
        <f t="shared" si="3"/>
        <v>1.2025743067408453E-4</v>
      </c>
      <c r="F65" s="29">
        <f t="shared" si="1"/>
        <v>9.0216453539059511</v>
      </c>
      <c r="G65" s="29">
        <f t="shared" si="2"/>
        <v>1.0966194904071536</v>
      </c>
    </row>
    <row r="66" spans="1:7" ht="16" customHeight="1" x14ac:dyDescent="0.35">
      <c r="A66" s="13">
        <v>38639</v>
      </c>
      <c r="B66" s="14">
        <v>63</v>
      </c>
      <c r="C66" s="12">
        <v>1186.57</v>
      </c>
      <c r="D66" s="29">
        <f t="shared" si="0"/>
        <v>8.2679038781823255E-3</v>
      </c>
      <c r="E66" s="30">
        <f t="shared" si="3"/>
        <v>1.182571250803483E-4</v>
      </c>
      <c r="F66" s="29">
        <f t="shared" si="1"/>
        <v>8.4646017862392817</v>
      </c>
      <c r="G66" s="29">
        <f t="shared" si="2"/>
        <v>1.0874609192074367</v>
      </c>
    </row>
    <row r="67" spans="1:7" ht="16" customHeight="1" x14ac:dyDescent="0.35">
      <c r="A67" s="13">
        <v>38642</v>
      </c>
      <c r="B67" s="14">
        <v>64</v>
      </c>
      <c r="C67" s="12">
        <v>1190.0999999999999</v>
      </c>
      <c r="D67" s="29">
        <f t="shared" si="0"/>
        <v>2.9749614434884109E-3</v>
      </c>
      <c r="E67" s="30">
        <f t="shared" si="3"/>
        <v>1.1984932429925658E-4</v>
      </c>
      <c r="F67" s="29">
        <f t="shared" si="1"/>
        <v>8.9554292150613115</v>
      </c>
      <c r="G67" s="29">
        <f t="shared" si="2"/>
        <v>1.0947571616539284</v>
      </c>
    </row>
    <row r="68" spans="1:7" ht="16" customHeight="1" x14ac:dyDescent="0.35">
      <c r="A68" s="13">
        <v>38643</v>
      </c>
      <c r="B68" s="14">
        <v>65</v>
      </c>
      <c r="C68" s="12">
        <v>1178.1400000000001</v>
      </c>
      <c r="D68" s="29">
        <f t="shared" si="0"/>
        <v>-1.0049575665910249E-2</v>
      </c>
      <c r="E68" s="30">
        <f t="shared" si="3"/>
        <v>1.1830691164884306E-4</v>
      </c>
      <c r="F68" s="29">
        <f t="shared" si="1"/>
        <v>8.1885675789645145</v>
      </c>
      <c r="G68" s="29">
        <f t="shared" si="2"/>
        <v>1.0876898071088239</v>
      </c>
    </row>
    <row r="69" spans="1:7" ht="16" customHeight="1" x14ac:dyDescent="0.35">
      <c r="A69" s="13">
        <v>38644</v>
      </c>
      <c r="B69" s="14">
        <v>66</v>
      </c>
      <c r="C69" s="12">
        <v>1195.76</v>
      </c>
      <c r="D69" s="29">
        <f t="shared" ref="D69:D132" si="4">C69/C68-1</f>
        <v>1.4955777751370691E-2</v>
      </c>
      <c r="E69" s="30">
        <f t="shared" si="3"/>
        <v>1.2152591903720152E-4</v>
      </c>
      <c r="F69" s="29">
        <f t="shared" si="1"/>
        <v>7.1748267562879002</v>
      </c>
      <c r="G69" s="29">
        <f t="shared" si="2"/>
        <v>1.1023879491231821</v>
      </c>
    </row>
    <row r="70" spans="1:7" ht="16" customHeight="1" x14ac:dyDescent="0.35">
      <c r="A70" s="13">
        <v>38645</v>
      </c>
      <c r="B70" s="14">
        <v>67</v>
      </c>
      <c r="C70" s="12">
        <v>1177.8</v>
      </c>
      <c r="D70" s="29">
        <f t="shared" si="4"/>
        <v>-1.5019736401953643E-2</v>
      </c>
      <c r="E70" s="30">
        <f t="shared" si="3"/>
        <v>1.3055709154090111E-4</v>
      </c>
      <c r="F70" s="29">
        <f t="shared" ref="F70:F133" si="5">-LN(E70)-D70*D70/E70</f>
        <v>7.2157778606564031</v>
      </c>
      <c r="G70" s="29">
        <f t="shared" ref="G70:G133" si="6">SQRT(E70)*100</f>
        <v>1.1426158214417526</v>
      </c>
    </row>
    <row r="71" spans="1:7" ht="16" customHeight="1" x14ac:dyDescent="0.35">
      <c r="A71" s="13">
        <v>38646</v>
      </c>
      <c r="B71" s="14">
        <v>68</v>
      </c>
      <c r="C71" s="12">
        <v>1179.5899999999999</v>
      </c>
      <c r="D71" s="29">
        <f t="shared" si="4"/>
        <v>1.519782645610368E-3</v>
      </c>
      <c r="E71" s="30">
        <f t="shared" ref="E71:E134" si="7">C$1283+C$1284*E70+C$1285*D70*D70</f>
        <v>1.3878100646601957E-4</v>
      </c>
      <c r="F71" s="29">
        <f t="shared" si="5"/>
        <v>8.8659703098440481</v>
      </c>
      <c r="G71" s="29">
        <f t="shared" si="6"/>
        <v>1.1780535067051054</v>
      </c>
    </row>
    <row r="72" spans="1:7" ht="16" customHeight="1" x14ac:dyDescent="0.35">
      <c r="A72" s="13">
        <v>38649</v>
      </c>
      <c r="B72" s="14">
        <v>69</v>
      </c>
      <c r="C72" s="12">
        <v>1199.3800000000001</v>
      </c>
      <c r="D72" s="29">
        <f t="shared" si="4"/>
        <v>1.677701574275825E-2</v>
      </c>
      <c r="E72" s="30">
        <f t="shared" si="7"/>
        <v>1.3501839278391253E-4</v>
      </c>
      <c r="F72" s="29">
        <f t="shared" si="5"/>
        <v>6.8254335132149428</v>
      </c>
      <c r="G72" s="29">
        <f t="shared" si="6"/>
        <v>1.1619741511062649</v>
      </c>
    </row>
    <row r="73" spans="1:7" ht="16" customHeight="1" x14ac:dyDescent="0.35">
      <c r="A73" s="13">
        <v>38650</v>
      </c>
      <c r="B73" s="14">
        <v>70</v>
      </c>
      <c r="C73" s="12">
        <v>1196.54</v>
      </c>
      <c r="D73" s="29">
        <f t="shared" si="4"/>
        <v>-2.3678900765397026E-3</v>
      </c>
      <c r="E73" s="30">
        <f t="shared" si="7"/>
        <v>1.455899663671592E-4</v>
      </c>
      <c r="F73" s="29">
        <f t="shared" si="5"/>
        <v>8.7962047309426765</v>
      </c>
      <c r="G73" s="29">
        <f t="shared" si="6"/>
        <v>1.2066066731423262</v>
      </c>
    </row>
    <row r="74" spans="1:7" ht="16" customHeight="1" x14ac:dyDescent="0.35">
      <c r="A74" s="13">
        <v>38651</v>
      </c>
      <c r="B74" s="14">
        <v>71</v>
      </c>
      <c r="C74" s="12">
        <v>1191.3800000000001</v>
      </c>
      <c r="D74" s="29">
        <f t="shared" si="4"/>
        <v>-4.3124341852339709E-3</v>
      </c>
      <c r="E74" s="30">
        <f t="shared" si="7"/>
        <v>1.4131131490117206E-4</v>
      </c>
      <c r="F74" s="29">
        <f t="shared" si="5"/>
        <v>8.7329415176188565</v>
      </c>
      <c r="G74" s="29">
        <f t="shared" si="6"/>
        <v>1.1887443581408581</v>
      </c>
    </row>
    <row r="75" spans="1:7" ht="16" customHeight="1" x14ac:dyDescent="0.35">
      <c r="A75" s="13">
        <v>38652</v>
      </c>
      <c r="B75" s="14">
        <v>72</v>
      </c>
      <c r="C75" s="12">
        <v>1178.9000000000001</v>
      </c>
      <c r="D75" s="29">
        <f t="shared" si="4"/>
        <v>-1.0475247192331616E-2</v>
      </c>
      <c r="E75" s="30">
        <f t="shared" si="7"/>
        <v>1.381100378411536E-4</v>
      </c>
      <c r="F75" s="29">
        <f t="shared" si="5"/>
        <v>8.0929425918347473</v>
      </c>
      <c r="G75" s="29">
        <f t="shared" si="6"/>
        <v>1.175202271275688</v>
      </c>
    </row>
    <row r="76" spans="1:7" ht="16" customHeight="1" x14ac:dyDescent="0.35">
      <c r="A76" s="13">
        <v>38653</v>
      </c>
      <c r="B76" s="14">
        <v>73</v>
      </c>
      <c r="C76" s="12">
        <v>1198.4100000000001</v>
      </c>
      <c r="D76" s="29">
        <f t="shared" si="4"/>
        <v>1.6549325642548185E-2</v>
      </c>
      <c r="E76" s="30">
        <f t="shared" si="7"/>
        <v>1.3978557424406082E-4</v>
      </c>
      <c r="F76" s="29">
        <f t="shared" si="5"/>
        <v>6.9161130576969567</v>
      </c>
      <c r="G76" s="29">
        <f t="shared" si="6"/>
        <v>1.1823094952002238</v>
      </c>
    </row>
    <row r="77" spans="1:7" ht="16" customHeight="1" x14ac:dyDescent="0.35">
      <c r="A77" s="13">
        <v>38656</v>
      </c>
      <c r="B77" s="14">
        <v>74</v>
      </c>
      <c r="C77" s="12">
        <v>1207.01</v>
      </c>
      <c r="D77" s="29">
        <f t="shared" si="4"/>
        <v>7.1761750986722994E-3</v>
      </c>
      <c r="E77" s="30">
        <f t="shared" si="7"/>
        <v>1.4950102578080988E-4</v>
      </c>
      <c r="F77" s="29">
        <f t="shared" si="5"/>
        <v>8.463744857567459</v>
      </c>
      <c r="G77" s="29">
        <f t="shared" si="6"/>
        <v>1.2227061207862251</v>
      </c>
    </row>
    <row r="78" spans="1:7" ht="16" customHeight="1" x14ac:dyDescent="0.35">
      <c r="A78" s="13">
        <v>38657</v>
      </c>
      <c r="B78" s="14">
        <v>75</v>
      </c>
      <c r="C78" s="12">
        <v>1202.76</v>
      </c>
      <c r="D78" s="29">
        <f t="shared" si="4"/>
        <v>-3.5210975882552509E-3</v>
      </c>
      <c r="E78" s="30">
        <f t="shared" si="7"/>
        <v>1.471257976550691E-4</v>
      </c>
      <c r="F78" s="29">
        <f t="shared" si="5"/>
        <v>8.7399536769281774</v>
      </c>
      <c r="G78" s="29">
        <f t="shared" si="6"/>
        <v>1.2129542351427325</v>
      </c>
    </row>
    <row r="79" spans="1:7" ht="16" customHeight="1" x14ac:dyDescent="0.35">
      <c r="A79" s="13">
        <v>38658</v>
      </c>
      <c r="B79" s="14">
        <v>76</v>
      </c>
      <c r="C79" s="12">
        <v>1214.76</v>
      </c>
      <c r="D79" s="29">
        <f t="shared" si="4"/>
        <v>9.9770527786091634E-3</v>
      </c>
      <c r="E79" s="30">
        <f t="shared" si="7"/>
        <v>1.4303312430086304E-4</v>
      </c>
      <c r="F79" s="29">
        <f t="shared" si="5"/>
        <v>8.1565005410439984</v>
      </c>
      <c r="G79" s="29">
        <f t="shared" si="6"/>
        <v>1.1959645659502753</v>
      </c>
    </row>
    <row r="80" spans="1:7" ht="16" customHeight="1" x14ac:dyDescent="0.35">
      <c r="A80" s="13">
        <v>38659</v>
      </c>
      <c r="B80" s="14">
        <v>77</v>
      </c>
      <c r="C80" s="12">
        <v>1219.94</v>
      </c>
      <c r="D80" s="29">
        <f t="shared" si="4"/>
        <v>4.2642168000264213E-3</v>
      </c>
      <c r="E80" s="30">
        <f t="shared" si="7"/>
        <v>1.4370689097813438E-4</v>
      </c>
      <c r="F80" s="29">
        <f t="shared" si="5"/>
        <v>8.7212026410093006</v>
      </c>
      <c r="G80" s="29">
        <f t="shared" si="6"/>
        <v>1.1987780902991778</v>
      </c>
    </row>
    <row r="81" spans="1:7" ht="16" customHeight="1" x14ac:dyDescent="0.35">
      <c r="A81" s="13">
        <v>38660</v>
      </c>
      <c r="B81" s="14">
        <v>78</v>
      </c>
      <c r="C81" s="12">
        <v>1220.1400000000001</v>
      </c>
      <c r="D81" s="29">
        <f t="shared" si="4"/>
        <v>1.6394248897499963E-4</v>
      </c>
      <c r="E81" s="30">
        <f t="shared" si="7"/>
        <v>1.4024537912620233E-4</v>
      </c>
      <c r="F81" s="29">
        <f t="shared" si="5"/>
        <v>8.8719253178371869</v>
      </c>
      <c r="G81" s="29">
        <f t="shared" si="6"/>
        <v>1.1842524187275378</v>
      </c>
    </row>
    <row r="82" spans="1:7" ht="16" customHeight="1" x14ac:dyDescent="0.35">
      <c r="A82" s="13">
        <v>38663</v>
      </c>
      <c r="B82" s="14">
        <v>79</v>
      </c>
      <c r="C82" s="12">
        <v>1222.81</v>
      </c>
      <c r="D82" s="29">
        <f t="shared" si="4"/>
        <v>2.18827347681394E-3</v>
      </c>
      <c r="E82" s="30">
        <f t="shared" si="7"/>
        <v>1.3622218507056667E-4</v>
      </c>
      <c r="F82" s="29">
        <f t="shared" si="5"/>
        <v>8.8660708616487582</v>
      </c>
      <c r="G82" s="29">
        <f t="shared" si="6"/>
        <v>1.1671426008443297</v>
      </c>
    </row>
    <row r="83" spans="1:7" ht="16" customHeight="1" x14ac:dyDescent="0.35">
      <c r="A83" s="13">
        <v>38664</v>
      </c>
      <c r="B83" s="14">
        <v>80</v>
      </c>
      <c r="C83" s="12">
        <v>1218.5899999999999</v>
      </c>
      <c r="D83" s="29">
        <f t="shared" si="4"/>
        <v>-3.4510676229341231E-3</v>
      </c>
      <c r="E83" s="30">
        <f t="shared" si="7"/>
        <v>1.3283939360397639E-4</v>
      </c>
      <c r="F83" s="29">
        <f t="shared" si="5"/>
        <v>8.8367135828063343</v>
      </c>
      <c r="G83" s="29">
        <f t="shared" si="6"/>
        <v>1.152559732091905</v>
      </c>
    </row>
    <row r="84" spans="1:7" ht="16" customHeight="1" x14ac:dyDescent="0.35">
      <c r="A84" s="13">
        <v>38665</v>
      </c>
      <c r="B84" s="14">
        <v>81</v>
      </c>
      <c r="C84" s="12">
        <v>1220.6500000000001</v>
      </c>
      <c r="D84" s="29">
        <f t="shared" si="4"/>
        <v>1.6904783397206913E-3</v>
      </c>
      <c r="E84" s="30">
        <f t="shared" si="7"/>
        <v>1.3015094763048197E-4</v>
      </c>
      <c r="F84" s="29">
        <f t="shared" si="5"/>
        <v>8.9248587018826857</v>
      </c>
      <c r="G84" s="29">
        <f t="shared" si="6"/>
        <v>1.1408371822064793</v>
      </c>
    </row>
    <row r="85" spans="1:7" ht="16" customHeight="1" x14ac:dyDescent="0.35">
      <c r="A85" s="13">
        <v>38666</v>
      </c>
      <c r="B85" s="14">
        <v>82</v>
      </c>
      <c r="C85" s="12">
        <v>1230.96</v>
      </c>
      <c r="D85" s="29">
        <f t="shared" si="4"/>
        <v>8.4463195838282434E-3</v>
      </c>
      <c r="E85" s="30">
        <f t="shared" si="7"/>
        <v>1.2727873871828702E-4</v>
      </c>
      <c r="F85" s="29">
        <f t="shared" si="5"/>
        <v>8.4086265150852739</v>
      </c>
      <c r="G85" s="29">
        <f t="shared" si="6"/>
        <v>1.12817879220577</v>
      </c>
    </row>
    <row r="86" spans="1:7" ht="16" customHeight="1" x14ac:dyDescent="0.35">
      <c r="A86" s="13">
        <v>38667</v>
      </c>
      <c r="B86" s="14">
        <v>83</v>
      </c>
      <c r="C86" s="12">
        <v>1234.72</v>
      </c>
      <c r="D86" s="29">
        <f t="shared" si="4"/>
        <v>3.0545265483850059E-3</v>
      </c>
      <c r="E86" s="30">
        <f t="shared" si="7"/>
        <v>1.2811788057206635E-4</v>
      </c>
      <c r="F86" s="29">
        <f t="shared" si="5"/>
        <v>8.8897351834590328</v>
      </c>
      <c r="G86" s="29">
        <f t="shared" si="6"/>
        <v>1.131891693458638</v>
      </c>
    </row>
    <row r="87" spans="1:7" ht="16" customHeight="1" x14ac:dyDescent="0.35">
      <c r="A87" s="13">
        <v>38670</v>
      </c>
      <c r="B87" s="14">
        <v>84</v>
      </c>
      <c r="C87" s="12">
        <v>1233.76</v>
      </c>
      <c r="D87" s="29">
        <f t="shared" si="4"/>
        <v>-7.7750421148115034E-4</v>
      </c>
      <c r="E87" s="30">
        <f t="shared" si="7"/>
        <v>1.2577259913659918E-4</v>
      </c>
      <c r="F87" s="29">
        <f t="shared" si="5"/>
        <v>8.9762286552696331</v>
      </c>
      <c r="G87" s="29">
        <f t="shared" si="6"/>
        <v>1.121483834643189</v>
      </c>
    </row>
    <row r="88" spans="1:7" ht="16" customHeight="1" x14ac:dyDescent="0.35">
      <c r="A88" s="13">
        <v>38671</v>
      </c>
      <c r="B88" s="14">
        <v>85</v>
      </c>
      <c r="C88" s="12">
        <v>1229.01</v>
      </c>
      <c r="D88" s="29">
        <f t="shared" si="4"/>
        <v>-3.8500194527298914E-3</v>
      </c>
      <c r="E88" s="30">
        <f t="shared" si="7"/>
        <v>1.2322556486288281E-4</v>
      </c>
      <c r="F88" s="29">
        <f t="shared" si="5"/>
        <v>8.8812052663480099</v>
      </c>
      <c r="G88" s="29">
        <f t="shared" si="6"/>
        <v>1.1100701097808319</v>
      </c>
    </row>
    <row r="89" spans="1:7" ht="16" customHeight="1" x14ac:dyDescent="0.35">
      <c r="A89" s="13">
        <v>38672</v>
      </c>
      <c r="B89" s="14">
        <v>86</v>
      </c>
      <c r="C89" s="12">
        <v>1231.21</v>
      </c>
      <c r="D89" s="29">
        <f t="shared" si="4"/>
        <v>1.7900586651045103E-3</v>
      </c>
      <c r="E89" s="30">
        <f t="shared" si="7"/>
        <v>1.2164414086591446E-4</v>
      </c>
      <c r="F89" s="29">
        <f t="shared" si="5"/>
        <v>8.9880689820457746</v>
      </c>
      <c r="G89" s="29">
        <f t="shared" si="6"/>
        <v>1.1029240266941076</v>
      </c>
    </row>
    <row r="90" spans="1:7" ht="16" customHeight="1" x14ac:dyDescent="0.35">
      <c r="A90" s="13">
        <v>38673</v>
      </c>
      <c r="B90" s="14">
        <v>87</v>
      </c>
      <c r="C90" s="12">
        <v>1242.8</v>
      </c>
      <c r="D90" s="29">
        <f t="shared" si="4"/>
        <v>9.4135037889555573E-3</v>
      </c>
      <c r="E90" s="30">
        <f t="shared" si="7"/>
        <v>1.1963994228054881E-4</v>
      </c>
      <c r="F90" s="29">
        <f t="shared" si="5"/>
        <v>8.2903509853823643</v>
      </c>
      <c r="G90" s="29">
        <f t="shared" si="6"/>
        <v>1.0938004492618789</v>
      </c>
    </row>
    <row r="91" spans="1:7" ht="16" customHeight="1" x14ac:dyDescent="0.35">
      <c r="A91" s="13">
        <v>38674</v>
      </c>
      <c r="B91" s="14">
        <v>88</v>
      </c>
      <c r="C91" s="12">
        <v>1248.27</v>
      </c>
      <c r="D91" s="29">
        <f t="shared" si="4"/>
        <v>4.4013517862890872E-3</v>
      </c>
      <c r="E91" s="30">
        <f t="shared" si="7"/>
        <v>1.2210665073172797E-4</v>
      </c>
      <c r="F91" s="29">
        <f t="shared" si="5"/>
        <v>8.8519683506702567</v>
      </c>
      <c r="G91" s="29">
        <f t="shared" si="6"/>
        <v>1.1050187814319175</v>
      </c>
    </row>
    <row r="92" spans="1:7" ht="16" customHeight="1" x14ac:dyDescent="0.35">
      <c r="A92" s="13">
        <v>38677</v>
      </c>
      <c r="B92" s="14">
        <v>89</v>
      </c>
      <c r="C92" s="12">
        <v>1254.8499999999999</v>
      </c>
      <c r="D92" s="29">
        <f t="shared" si="4"/>
        <v>5.2712954729345896E-3</v>
      </c>
      <c r="E92" s="30">
        <f t="shared" si="7"/>
        <v>1.2086458053588868E-4</v>
      </c>
      <c r="F92" s="29">
        <f t="shared" si="5"/>
        <v>8.7909415548310363</v>
      </c>
      <c r="G92" s="29">
        <f t="shared" si="6"/>
        <v>1.0993842846606852</v>
      </c>
    </row>
    <row r="93" spans="1:7" ht="16" customHeight="1" x14ac:dyDescent="0.35">
      <c r="A93" s="13">
        <v>38678</v>
      </c>
      <c r="B93" s="14">
        <v>90</v>
      </c>
      <c r="C93" s="12">
        <v>1261.23</v>
      </c>
      <c r="D93" s="29">
        <f t="shared" si="4"/>
        <v>5.0842730206799303E-3</v>
      </c>
      <c r="E93" s="30">
        <f t="shared" si="7"/>
        <v>1.2016745028044885E-4</v>
      </c>
      <c r="F93" s="29">
        <f t="shared" si="5"/>
        <v>8.8115092766517069</v>
      </c>
      <c r="G93" s="29">
        <f t="shared" si="6"/>
        <v>1.0962091510311747</v>
      </c>
    </row>
    <row r="94" spans="1:7" ht="16" customHeight="1" x14ac:dyDescent="0.35">
      <c r="A94" s="13">
        <v>38679</v>
      </c>
      <c r="B94" s="14">
        <v>91</v>
      </c>
      <c r="C94" s="12">
        <v>1265.6099999999999</v>
      </c>
      <c r="D94" s="29">
        <f t="shared" si="4"/>
        <v>3.4728003615516201E-3</v>
      </c>
      <c r="E94" s="30">
        <f t="shared" si="7"/>
        <v>1.1944319685984466E-4</v>
      </c>
      <c r="F94" s="29">
        <f t="shared" si="5"/>
        <v>8.9316982769958901</v>
      </c>
      <c r="G94" s="29">
        <f t="shared" si="6"/>
        <v>1.0929007130560611</v>
      </c>
    </row>
    <row r="95" spans="1:7" ht="16" customHeight="1" x14ac:dyDescent="0.35">
      <c r="A95" s="13">
        <v>38681</v>
      </c>
      <c r="B95" s="14">
        <v>92</v>
      </c>
      <c r="C95" s="12">
        <v>1268.25</v>
      </c>
      <c r="D95" s="29">
        <f t="shared" si="4"/>
        <v>2.0859506483039691E-3</v>
      </c>
      <c r="E95" s="30">
        <f t="shared" si="7"/>
        <v>1.1810189429141985E-4</v>
      </c>
      <c r="F95" s="29">
        <f t="shared" si="5"/>
        <v>9.0071201167878971</v>
      </c>
      <c r="G95" s="29">
        <f t="shared" si="6"/>
        <v>1.0867469544076021</v>
      </c>
    </row>
    <row r="96" spans="1:7" ht="16" customHeight="1" x14ac:dyDescent="0.35">
      <c r="A96" s="13">
        <v>38684</v>
      </c>
      <c r="B96" s="14">
        <v>93</v>
      </c>
      <c r="C96" s="12">
        <v>1257.46</v>
      </c>
      <c r="D96" s="29">
        <f t="shared" si="4"/>
        <v>-8.5077863197319248E-3</v>
      </c>
      <c r="E96" s="30">
        <f t="shared" si="7"/>
        <v>1.1650926436763586E-4</v>
      </c>
      <c r="F96" s="29">
        <f t="shared" si="5"/>
        <v>8.4362807743163071</v>
      </c>
      <c r="G96" s="29">
        <f t="shared" si="6"/>
        <v>1.0793945727473151</v>
      </c>
    </row>
    <row r="97" spans="1:7" ht="16" customHeight="1" x14ac:dyDescent="0.35">
      <c r="A97" s="13">
        <v>38685</v>
      </c>
      <c r="B97" s="14">
        <v>94</v>
      </c>
      <c r="C97" s="12">
        <v>1257.48</v>
      </c>
      <c r="D97" s="29">
        <f t="shared" si="4"/>
        <v>1.5905078491584845E-5</v>
      </c>
      <c r="E97" s="30">
        <f t="shared" si="7"/>
        <v>1.1847745933398316E-4</v>
      </c>
      <c r="F97" s="29">
        <f t="shared" si="5"/>
        <v>9.0407856968864948</v>
      </c>
      <c r="G97" s="29">
        <f t="shared" si="6"/>
        <v>1.0884735152220433</v>
      </c>
    </row>
    <row r="98" spans="1:7" ht="16" customHeight="1" x14ac:dyDescent="0.35">
      <c r="A98" s="13">
        <v>38686</v>
      </c>
      <c r="B98" s="14">
        <v>95</v>
      </c>
      <c r="C98" s="12">
        <v>1249.48</v>
      </c>
      <c r="D98" s="29">
        <f t="shared" si="4"/>
        <v>-6.3619302096256103E-3</v>
      </c>
      <c r="E98" s="30">
        <f t="shared" si="7"/>
        <v>1.1662972604916094E-4</v>
      </c>
      <c r="F98" s="29">
        <f t="shared" si="5"/>
        <v>8.7094751572409113</v>
      </c>
      <c r="G98" s="29">
        <f t="shared" si="6"/>
        <v>1.0799524343653333</v>
      </c>
    </row>
    <row r="99" spans="1:7" ht="16" customHeight="1" x14ac:dyDescent="0.35">
      <c r="A99" s="13">
        <v>38687</v>
      </c>
      <c r="B99" s="14">
        <v>96</v>
      </c>
      <c r="C99" s="12">
        <v>1264.67</v>
      </c>
      <c r="D99" s="29">
        <f t="shared" si="4"/>
        <v>1.2157057335851817E-2</v>
      </c>
      <c r="E99" s="30">
        <f t="shared" si="7"/>
        <v>1.169904612438522E-4</v>
      </c>
      <c r="F99" s="29">
        <f t="shared" si="5"/>
        <v>7.7901182109247733</v>
      </c>
      <c r="G99" s="29">
        <f t="shared" si="6"/>
        <v>1.0816212888245691</v>
      </c>
    </row>
    <row r="100" spans="1:7" ht="16" customHeight="1" x14ac:dyDescent="0.35">
      <c r="A100" s="13">
        <v>38688</v>
      </c>
      <c r="B100" s="14">
        <v>97</v>
      </c>
      <c r="C100" s="12">
        <v>1265.08</v>
      </c>
      <c r="D100" s="29">
        <f t="shared" si="4"/>
        <v>3.2419524460913784E-4</v>
      </c>
      <c r="E100" s="30">
        <f t="shared" si="7"/>
        <v>1.2268111727282641E-4</v>
      </c>
      <c r="F100" s="29">
        <f t="shared" si="5"/>
        <v>9.0050653981510287</v>
      </c>
      <c r="G100" s="29">
        <f t="shared" si="6"/>
        <v>1.107615083288533</v>
      </c>
    </row>
    <row r="101" spans="1:7" ht="16" customHeight="1" x14ac:dyDescent="0.35">
      <c r="A101" s="13">
        <v>38691</v>
      </c>
      <c r="B101" s="14">
        <v>98</v>
      </c>
      <c r="C101" s="12">
        <v>1262.0899999999999</v>
      </c>
      <c r="D101" s="29">
        <f t="shared" si="4"/>
        <v>-2.3634868941094789E-3</v>
      </c>
      <c r="E101" s="30">
        <f t="shared" si="7"/>
        <v>1.2041826067337512E-4</v>
      </c>
      <c r="F101" s="29">
        <f t="shared" si="5"/>
        <v>8.978150472806524</v>
      </c>
      <c r="G101" s="29">
        <f t="shared" si="6"/>
        <v>1.0973525444148526</v>
      </c>
    </row>
    <row r="102" spans="1:7" ht="16" customHeight="1" x14ac:dyDescent="0.35">
      <c r="A102" s="13">
        <v>38692</v>
      </c>
      <c r="B102" s="14">
        <v>99</v>
      </c>
      <c r="C102" s="12">
        <v>1263.7</v>
      </c>
      <c r="D102" s="29">
        <f t="shared" si="4"/>
        <v>1.2756617990794528E-3</v>
      </c>
      <c r="E102" s="30">
        <f t="shared" si="7"/>
        <v>1.1865573812096898E-4</v>
      </c>
      <c r="F102" s="29">
        <f t="shared" si="5"/>
        <v>9.0255696394570428</v>
      </c>
      <c r="G102" s="29">
        <f t="shared" si="6"/>
        <v>1.0892921468594592</v>
      </c>
    </row>
    <row r="103" spans="1:7" ht="16" customHeight="1" x14ac:dyDescent="0.35">
      <c r="A103" s="13">
        <v>38693</v>
      </c>
      <c r="B103" s="14">
        <v>100</v>
      </c>
      <c r="C103" s="12">
        <v>1257.3699999999999</v>
      </c>
      <c r="D103" s="29">
        <f t="shared" si="4"/>
        <v>-5.0091002611380997E-3</v>
      </c>
      <c r="E103" s="30">
        <f t="shared" si="7"/>
        <v>1.168715299601536E-4</v>
      </c>
      <c r="F103" s="29">
        <f t="shared" si="5"/>
        <v>8.8397458029479594</v>
      </c>
      <c r="G103" s="29">
        <f t="shared" si="6"/>
        <v>1.0810713665626039</v>
      </c>
    </row>
    <row r="104" spans="1:7" ht="16" customHeight="1" x14ac:dyDescent="0.35">
      <c r="A104" s="13">
        <v>38694</v>
      </c>
      <c r="B104" s="14">
        <v>101</v>
      </c>
      <c r="C104" s="12">
        <v>1255.8399999999999</v>
      </c>
      <c r="D104" s="29">
        <f t="shared" si="4"/>
        <v>-1.2168255962843322E-3</v>
      </c>
      <c r="E104" s="30">
        <f t="shared" si="7"/>
        <v>1.1643893123544493E-4</v>
      </c>
      <c r="F104" s="29">
        <f t="shared" si="5"/>
        <v>9.0454273852138574</v>
      </c>
      <c r="G104" s="29">
        <f t="shared" si="6"/>
        <v>1.0790687245743198</v>
      </c>
    </row>
    <row r="105" spans="1:7" ht="16" customHeight="1" x14ac:dyDescent="0.35">
      <c r="A105" s="13">
        <v>38695</v>
      </c>
      <c r="B105" s="14">
        <v>102</v>
      </c>
      <c r="C105" s="12">
        <v>1259.3699999999999</v>
      </c>
      <c r="D105" s="29">
        <f t="shared" si="4"/>
        <v>2.8108676264491095E-3</v>
      </c>
      <c r="E105" s="30">
        <f t="shared" si="7"/>
        <v>1.1486907133848907E-4</v>
      </c>
      <c r="F105" s="29">
        <f t="shared" si="5"/>
        <v>9.0029351325718778</v>
      </c>
      <c r="G105" s="29">
        <f t="shared" si="6"/>
        <v>1.0717698975922447</v>
      </c>
    </row>
    <row r="106" spans="1:7" ht="16" customHeight="1" x14ac:dyDescent="0.35">
      <c r="A106" s="13">
        <v>38698</v>
      </c>
      <c r="B106" s="14">
        <v>103</v>
      </c>
      <c r="C106" s="12">
        <v>1260.43</v>
      </c>
      <c r="D106" s="29">
        <f t="shared" si="4"/>
        <v>8.416906866133278E-4</v>
      </c>
      <c r="E106" s="30">
        <f t="shared" si="7"/>
        <v>1.1377721304531115E-4</v>
      </c>
      <c r="F106" s="29">
        <f t="shared" si="5"/>
        <v>9.0750417106094865</v>
      </c>
      <c r="G106" s="29">
        <f t="shared" si="6"/>
        <v>1.0666640194799446</v>
      </c>
    </row>
    <row r="107" spans="1:7" ht="16" customHeight="1" x14ac:dyDescent="0.35">
      <c r="A107" s="13">
        <v>38699</v>
      </c>
      <c r="B107" s="14">
        <v>104</v>
      </c>
      <c r="C107" s="12">
        <v>1267.43</v>
      </c>
      <c r="D107" s="29">
        <f t="shared" si="4"/>
        <v>5.5536602588006634E-3</v>
      </c>
      <c r="E107" s="30">
        <f t="shared" si="7"/>
        <v>1.1243491390137661E-4</v>
      </c>
      <c r="F107" s="29">
        <f t="shared" si="5"/>
        <v>8.8188160762896253</v>
      </c>
      <c r="G107" s="29">
        <f t="shared" si="6"/>
        <v>1.060353308578686</v>
      </c>
    </row>
    <row r="108" spans="1:7" ht="16" customHeight="1" x14ac:dyDescent="0.35">
      <c r="A108" s="13">
        <v>38700</v>
      </c>
      <c r="B108" s="14">
        <v>105</v>
      </c>
      <c r="C108" s="12">
        <v>1272.74</v>
      </c>
      <c r="D108" s="29">
        <f t="shared" si="4"/>
        <v>4.1895804896523448E-3</v>
      </c>
      <c r="E108" s="30">
        <f t="shared" si="7"/>
        <v>1.1273357962474805E-4</v>
      </c>
      <c r="F108" s="29">
        <f t="shared" si="5"/>
        <v>8.9347835240982274</v>
      </c>
      <c r="G108" s="29">
        <f t="shared" si="6"/>
        <v>1.0617607057371641</v>
      </c>
    </row>
    <row r="109" spans="1:7" ht="16" customHeight="1" x14ac:dyDescent="0.35">
      <c r="A109" s="13">
        <v>38701</v>
      </c>
      <c r="B109" s="14">
        <v>106</v>
      </c>
      <c r="C109" s="12">
        <v>1270.94</v>
      </c>
      <c r="D109" s="29">
        <f t="shared" si="4"/>
        <v>-1.414271571569925E-3</v>
      </c>
      <c r="E109" s="30">
        <f t="shared" si="7"/>
        <v>1.1233785089623702E-4</v>
      </c>
      <c r="F109" s="29">
        <f t="shared" si="5"/>
        <v>9.0761948024924752</v>
      </c>
      <c r="G109" s="29">
        <f t="shared" si="6"/>
        <v>1.0598955179461653</v>
      </c>
    </row>
    <row r="110" spans="1:7" ht="16" customHeight="1" x14ac:dyDescent="0.35">
      <c r="A110" s="13">
        <v>38702</v>
      </c>
      <c r="B110" s="14">
        <v>107</v>
      </c>
      <c r="C110" s="12">
        <v>1267.32</v>
      </c>
      <c r="D110" s="29">
        <f t="shared" si="4"/>
        <v>-2.8482855209530644E-3</v>
      </c>
      <c r="E110" s="30">
        <f t="shared" si="7"/>
        <v>1.1120407401052086E-4</v>
      </c>
      <c r="F110" s="29">
        <f t="shared" si="5"/>
        <v>9.0311900041038058</v>
      </c>
      <c r="G110" s="29">
        <f t="shared" si="6"/>
        <v>1.0545334229436298</v>
      </c>
    </row>
    <row r="111" spans="1:7" ht="16" customHeight="1" x14ac:dyDescent="0.35">
      <c r="A111" s="13">
        <v>38705</v>
      </c>
      <c r="B111" s="14">
        <v>108</v>
      </c>
      <c r="C111" s="12">
        <v>1259.92</v>
      </c>
      <c r="D111" s="29">
        <f t="shared" si="4"/>
        <v>-5.8390935201841909E-3</v>
      </c>
      <c r="E111" s="30">
        <f t="shared" si="7"/>
        <v>1.1048930312991232E-4</v>
      </c>
      <c r="F111" s="29">
        <f t="shared" si="5"/>
        <v>8.802009818803386</v>
      </c>
      <c r="G111" s="29">
        <f t="shared" si="6"/>
        <v>1.0511389210276267</v>
      </c>
    </row>
    <row r="112" spans="1:7" ht="16" customHeight="1" x14ac:dyDescent="0.35">
      <c r="A112" s="13">
        <v>38706</v>
      </c>
      <c r="B112" s="14">
        <v>109</v>
      </c>
      <c r="C112" s="12">
        <v>1259.6199999999999</v>
      </c>
      <c r="D112" s="29">
        <f t="shared" si="4"/>
        <v>-2.3811035621323917E-4</v>
      </c>
      <c r="E112" s="30">
        <f t="shared" si="7"/>
        <v>1.1114512347379394E-4</v>
      </c>
      <c r="F112" s="29">
        <f t="shared" si="5"/>
        <v>9.1041636791723324</v>
      </c>
      <c r="G112" s="29">
        <f t="shared" si="6"/>
        <v>1.0542538758467712</v>
      </c>
    </row>
    <row r="113" spans="1:7" ht="16" customHeight="1" x14ac:dyDescent="0.35">
      <c r="A113" s="13">
        <v>38707</v>
      </c>
      <c r="B113" s="14">
        <v>110</v>
      </c>
      <c r="C113" s="12">
        <v>1262.79</v>
      </c>
      <c r="D113" s="29">
        <f t="shared" si="4"/>
        <v>2.5166320001270837E-3</v>
      </c>
      <c r="E113" s="30">
        <f t="shared" si="7"/>
        <v>1.1003344595350135E-4</v>
      </c>
      <c r="F113" s="29">
        <f t="shared" si="5"/>
        <v>9.0571669887924937</v>
      </c>
      <c r="G113" s="29">
        <f t="shared" si="6"/>
        <v>1.0489682833789653</v>
      </c>
    </row>
    <row r="114" spans="1:7" ht="16" customHeight="1" x14ac:dyDescent="0.35">
      <c r="A114" s="13">
        <v>38708</v>
      </c>
      <c r="B114" s="14">
        <v>111</v>
      </c>
      <c r="C114" s="12">
        <v>1268.1199999999999</v>
      </c>
      <c r="D114" s="29">
        <f t="shared" si="4"/>
        <v>4.2208126450160588E-3</v>
      </c>
      <c r="E114" s="30">
        <f t="shared" si="7"/>
        <v>1.093467731893544E-4</v>
      </c>
      <c r="F114" s="29">
        <f t="shared" si="5"/>
        <v>8.9580619022697796</v>
      </c>
      <c r="G114" s="29">
        <f t="shared" si="6"/>
        <v>1.0456900744931761</v>
      </c>
    </row>
    <row r="115" spans="1:7" ht="16" customHeight="1" x14ac:dyDescent="0.35">
      <c r="A115" s="13">
        <v>38709</v>
      </c>
      <c r="B115" s="14">
        <v>112</v>
      </c>
      <c r="C115" s="12">
        <v>1268.6600000000001</v>
      </c>
      <c r="D115" s="29">
        <f t="shared" si="4"/>
        <v>4.2582720878159286E-4</v>
      </c>
      <c r="E115" s="30">
        <f t="shared" si="7"/>
        <v>1.0930285883963533E-4</v>
      </c>
      <c r="F115" s="29">
        <f t="shared" si="5"/>
        <v>9.1197290495952021</v>
      </c>
      <c r="G115" s="29">
        <f t="shared" si="6"/>
        <v>1.0454800755616307</v>
      </c>
    </row>
    <row r="116" spans="1:7" ht="16" customHeight="1" x14ac:dyDescent="0.35">
      <c r="A116" s="13">
        <v>38713</v>
      </c>
      <c r="B116" s="14">
        <v>113</v>
      </c>
      <c r="C116" s="12">
        <v>1256.54</v>
      </c>
      <c r="D116" s="29">
        <f t="shared" si="4"/>
        <v>-9.5533870382924491E-3</v>
      </c>
      <c r="E116" s="30">
        <f t="shared" si="7"/>
        <v>1.0838163939625874E-4</v>
      </c>
      <c r="F116" s="29">
        <f t="shared" si="5"/>
        <v>8.2877608541630199</v>
      </c>
      <c r="G116" s="29">
        <f t="shared" si="6"/>
        <v>1.0410650286906133</v>
      </c>
    </row>
    <row r="117" spans="1:7" ht="16" customHeight="1" x14ac:dyDescent="0.35">
      <c r="A117" s="13">
        <v>38714</v>
      </c>
      <c r="B117" s="14">
        <v>114</v>
      </c>
      <c r="C117" s="12">
        <v>1258.17</v>
      </c>
      <c r="D117" s="29">
        <f t="shared" si="4"/>
        <v>1.2972129816799516E-3</v>
      </c>
      <c r="E117" s="30">
        <f t="shared" si="7"/>
        <v>1.1210683565180357E-4</v>
      </c>
      <c r="F117" s="29">
        <f t="shared" si="5"/>
        <v>9.0810479133652606</v>
      </c>
      <c r="G117" s="29">
        <f t="shared" si="6"/>
        <v>1.0588051551244146</v>
      </c>
    </row>
    <row r="118" spans="1:7" ht="16" customHeight="1" x14ac:dyDescent="0.35">
      <c r="A118" s="13">
        <v>38715</v>
      </c>
      <c r="B118" s="14">
        <v>115</v>
      </c>
      <c r="C118" s="12">
        <v>1254.42</v>
      </c>
      <c r="D118" s="29">
        <f t="shared" si="4"/>
        <v>-2.9805193256873252E-3</v>
      </c>
      <c r="E118" s="30">
        <f t="shared" si="7"/>
        <v>1.1098029016261517E-4</v>
      </c>
      <c r="F118" s="29">
        <f t="shared" si="5"/>
        <v>9.0261122345698475</v>
      </c>
      <c r="G118" s="29">
        <f t="shared" si="6"/>
        <v>1.0534718323838335</v>
      </c>
    </row>
    <row r="119" spans="1:7" ht="16" customHeight="1" x14ac:dyDescent="0.35">
      <c r="A119" s="13">
        <v>38716</v>
      </c>
      <c r="B119" s="14">
        <v>116</v>
      </c>
      <c r="C119" s="12">
        <v>1248.29</v>
      </c>
      <c r="D119" s="29">
        <f t="shared" si="4"/>
        <v>-4.8867205561137217E-3</v>
      </c>
      <c r="E119" s="30">
        <f t="shared" si="7"/>
        <v>1.1032643591889343E-4</v>
      </c>
      <c r="F119" s="29">
        <f t="shared" si="5"/>
        <v>8.8956180685235875</v>
      </c>
      <c r="G119" s="29">
        <f t="shared" si="6"/>
        <v>1.0503639175014221</v>
      </c>
    </row>
    <row r="120" spans="1:7" ht="16" customHeight="1" x14ac:dyDescent="0.35">
      <c r="A120" s="13">
        <v>38720</v>
      </c>
      <c r="B120" s="14">
        <v>117</v>
      </c>
      <c r="C120" s="12">
        <v>1268.8</v>
      </c>
      <c r="D120" s="29">
        <f t="shared" si="4"/>
        <v>1.6430476892388857E-2</v>
      </c>
      <c r="E120" s="30">
        <f t="shared" si="7"/>
        <v>1.1048779421668131E-4</v>
      </c>
      <c r="F120" s="29">
        <f t="shared" si="5"/>
        <v>6.6672535213622286</v>
      </c>
      <c r="G120" s="29">
        <f t="shared" si="6"/>
        <v>1.0511317434873773</v>
      </c>
    </row>
    <row r="121" spans="1:7" ht="16" customHeight="1" x14ac:dyDescent="0.35">
      <c r="A121" s="13">
        <v>38721</v>
      </c>
      <c r="B121" s="14">
        <v>118</v>
      </c>
      <c r="C121" s="12">
        <v>1273.46</v>
      </c>
      <c r="D121" s="29">
        <f t="shared" si="4"/>
        <v>3.672761664565094E-3</v>
      </c>
      <c r="E121" s="30">
        <f t="shared" si="7"/>
        <v>1.2293704334057941E-4</v>
      </c>
      <c r="F121" s="29">
        <f t="shared" si="5"/>
        <v>8.894113899000109</v>
      </c>
      <c r="G121" s="29">
        <f t="shared" si="6"/>
        <v>1.1087697837719939</v>
      </c>
    </row>
    <row r="122" spans="1:7" ht="16" customHeight="1" x14ac:dyDescent="0.35">
      <c r="A122" s="13">
        <v>38722</v>
      </c>
      <c r="B122" s="14">
        <v>119</v>
      </c>
      <c r="C122" s="12">
        <v>1273.48</v>
      </c>
      <c r="D122" s="29">
        <f t="shared" si="4"/>
        <v>1.5705243980868033E-5</v>
      </c>
      <c r="E122" s="30">
        <f t="shared" si="7"/>
        <v>1.2131779791875641E-4</v>
      </c>
      <c r="F122" s="29">
        <f t="shared" si="5"/>
        <v>9.0170949931958475</v>
      </c>
      <c r="G122" s="29">
        <f t="shared" si="6"/>
        <v>1.1014435887450451</v>
      </c>
    </row>
    <row r="123" spans="1:7" ht="16" customHeight="1" x14ac:dyDescent="0.35">
      <c r="A123" s="13">
        <v>38723</v>
      </c>
      <c r="B123" s="14">
        <v>120</v>
      </c>
      <c r="C123" s="12">
        <v>1285.45</v>
      </c>
      <c r="D123" s="29">
        <f t="shared" si="4"/>
        <v>9.3994409020949909E-3</v>
      </c>
      <c r="E123" s="30">
        <f t="shared" si="7"/>
        <v>1.191860304596152E-4</v>
      </c>
      <c r="F123" s="29">
        <f t="shared" si="5"/>
        <v>8.2935511408487503</v>
      </c>
      <c r="G123" s="29">
        <f t="shared" si="6"/>
        <v>1.0917235476970129</v>
      </c>
    </row>
    <row r="124" spans="1:7" ht="16" customHeight="1" x14ac:dyDescent="0.35">
      <c r="A124" s="13">
        <v>38726</v>
      </c>
      <c r="B124" s="14">
        <v>121</v>
      </c>
      <c r="C124" s="12">
        <v>1290.1500000000001</v>
      </c>
      <c r="D124" s="29">
        <f t="shared" si="4"/>
        <v>3.6563071297990302E-3</v>
      </c>
      <c r="E124" s="30">
        <f t="shared" si="7"/>
        <v>1.2168490187725249E-4</v>
      </c>
      <c r="F124" s="29">
        <f t="shared" si="5"/>
        <v>8.9042133370802645</v>
      </c>
      <c r="G124" s="29">
        <f t="shared" si="6"/>
        <v>1.1031087973416427</v>
      </c>
    </row>
    <row r="125" spans="1:7" ht="16" customHeight="1" x14ac:dyDescent="0.35">
      <c r="A125" s="13">
        <v>38727</v>
      </c>
      <c r="B125" s="14">
        <v>122</v>
      </c>
      <c r="C125" s="12">
        <v>1289.69</v>
      </c>
      <c r="D125" s="29">
        <f t="shared" si="4"/>
        <v>-3.5654768825332805E-4</v>
      </c>
      <c r="E125" s="30">
        <f t="shared" si="7"/>
        <v>1.201848407808982E-4</v>
      </c>
      <c r="F125" s="29">
        <f t="shared" si="5"/>
        <v>9.025421904301945</v>
      </c>
      <c r="G125" s="29">
        <f t="shared" si="6"/>
        <v>1.096288469249304</v>
      </c>
    </row>
    <row r="126" spans="1:7" ht="16" customHeight="1" x14ac:dyDescent="0.35">
      <c r="A126" s="13">
        <v>38728</v>
      </c>
      <c r="B126" s="14">
        <v>123</v>
      </c>
      <c r="C126" s="12">
        <v>1294.18</v>
      </c>
      <c r="D126" s="29">
        <f t="shared" si="4"/>
        <v>3.4814567841885413E-3</v>
      </c>
      <c r="E126" s="30">
        <f t="shared" si="7"/>
        <v>1.1817271301550832E-4</v>
      </c>
      <c r="F126" s="29">
        <f t="shared" si="5"/>
        <v>8.940797005180432</v>
      </c>
      <c r="G126" s="29">
        <f t="shared" si="6"/>
        <v>1.0870727345284139</v>
      </c>
    </row>
    <row r="127" spans="1:7" ht="16" customHeight="1" x14ac:dyDescent="0.35">
      <c r="A127" s="13">
        <v>38729</v>
      </c>
      <c r="B127" s="14">
        <v>124</v>
      </c>
      <c r="C127" s="12">
        <v>1286.06</v>
      </c>
      <c r="D127" s="29">
        <f t="shared" si="4"/>
        <v>-6.2742431501028317E-3</v>
      </c>
      <c r="E127" s="30">
        <f t="shared" si="7"/>
        <v>1.1696146878096611E-4</v>
      </c>
      <c r="F127" s="29">
        <f t="shared" si="5"/>
        <v>8.7170925366066729</v>
      </c>
      <c r="G127" s="29">
        <f t="shared" si="6"/>
        <v>1.0814872573496468</v>
      </c>
    </row>
    <row r="128" spans="1:7" ht="16" customHeight="1" x14ac:dyDescent="0.35">
      <c r="A128" s="13">
        <v>38730</v>
      </c>
      <c r="B128" s="14">
        <v>125</v>
      </c>
      <c r="C128" s="12">
        <v>1287.6099999999999</v>
      </c>
      <c r="D128" s="29">
        <f t="shared" si="4"/>
        <v>1.2052314822013077E-3</v>
      </c>
      <c r="E128" s="30">
        <f t="shared" si="7"/>
        <v>1.1723362825820011E-4</v>
      </c>
      <c r="F128" s="29">
        <f t="shared" si="5"/>
        <v>9.0389512943922607</v>
      </c>
      <c r="G128" s="29">
        <f t="shared" si="6"/>
        <v>1.0827447910666672</v>
      </c>
    </row>
    <row r="129" spans="1:7" ht="16" customHeight="1" x14ac:dyDescent="0.35">
      <c r="A129" s="13">
        <v>38734</v>
      </c>
      <c r="B129" s="14">
        <v>126</v>
      </c>
      <c r="C129" s="12">
        <v>1283.03</v>
      </c>
      <c r="D129" s="29">
        <f t="shared" si="4"/>
        <v>-3.5569776562778266E-3</v>
      </c>
      <c r="E129" s="30">
        <f t="shared" si="7"/>
        <v>1.1558289457866457E-4</v>
      </c>
      <c r="F129" s="29">
        <f t="shared" si="5"/>
        <v>8.956059240334536</v>
      </c>
      <c r="G129" s="29">
        <f t="shared" si="6"/>
        <v>1.0750948543206063</v>
      </c>
    </row>
    <row r="130" spans="1:7" ht="16" customHeight="1" x14ac:dyDescent="0.35">
      <c r="A130" s="13">
        <v>38735</v>
      </c>
      <c r="B130" s="14">
        <v>127</v>
      </c>
      <c r="C130" s="12">
        <v>1277.93</v>
      </c>
      <c r="D130" s="29">
        <f t="shared" si="4"/>
        <v>-3.9749655113285876E-3</v>
      </c>
      <c r="E130" s="30">
        <f t="shared" si="7"/>
        <v>1.1465720962316111E-4</v>
      </c>
      <c r="F130" s="29">
        <f t="shared" si="5"/>
        <v>8.9357585443887917</v>
      </c>
      <c r="G130" s="29">
        <f t="shared" si="6"/>
        <v>1.0707810683008974</v>
      </c>
    </row>
    <row r="131" spans="1:7" ht="16" customHeight="1" x14ac:dyDescent="0.35">
      <c r="A131" s="13">
        <v>38736</v>
      </c>
      <c r="B131" s="14">
        <v>128</v>
      </c>
      <c r="C131" s="12">
        <v>1285.04</v>
      </c>
      <c r="D131" s="29">
        <f t="shared" si="4"/>
        <v>5.5636850218712119E-3</v>
      </c>
      <c r="E131" s="30">
        <f t="shared" si="7"/>
        <v>1.139815062016576E-4</v>
      </c>
      <c r="F131" s="29">
        <f t="shared" si="5"/>
        <v>8.8078987921348393</v>
      </c>
      <c r="G131" s="29">
        <f t="shared" si="6"/>
        <v>1.0676212165447894</v>
      </c>
    </row>
    <row r="132" spans="1:7" ht="16" customHeight="1" x14ac:dyDescent="0.35">
      <c r="A132" s="13">
        <v>38737</v>
      </c>
      <c r="B132" s="14">
        <v>129</v>
      </c>
      <c r="C132" s="12">
        <v>1261.49</v>
      </c>
      <c r="D132" s="29">
        <f t="shared" si="4"/>
        <v>-1.83262777812363E-2</v>
      </c>
      <c r="E132" s="30">
        <f t="shared" si="7"/>
        <v>1.1413108513262154E-4</v>
      </c>
      <c r="F132" s="29">
        <f t="shared" si="5"/>
        <v>6.1354724238805254</v>
      </c>
      <c r="G132" s="29">
        <f t="shared" si="6"/>
        <v>1.0683215112157087</v>
      </c>
    </row>
    <row r="133" spans="1:7" ht="16" customHeight="1" x14ac:dyDescent="0.35">
      <c r="A133" s="13">
        <v>38740</v>
      </c>
      <c r="B133" s="14">
        <v>130</v>
      </c>
      <c r="C133" s="12">
        <v>1263.82</v>
      </c>
      <c r="D133" s="29">
        <f t="shared" ref="D133:D196" si="8">C133/C132-1</f>
        <v>1.8470221721931246E-3</v>
      </c>
      <c r="E133" s="30">
        <f t="shared" si="7"/>
        <v>1.2951059948511115E-4</v>
      </c>
      <c r="F133" s="29">
        <f t="shared" si="5"/>
        <v>8.9254064277851626</v>
      </c>
      <c r="G133" s="29">
        <f t="shared" si="6"/>
        <v>1.1380272381850582</v>
      </c>
    </row>
    <row r="134" spans="1:7" ht="16" customHeight="1" x14ac:dyDescent="0.35">
      <c r="A134" s="13">
        <v>38741</v>
      </c>
      <c r="B134" s="14">
        <v>131</v>
      </c>
      <c r="C134" s="12">
        <v>1266.8599999999999</v>
      </c>
      <c r="D134" s="29">
        <f t="shared" si="8"/>
        <v>2.4054058331091088E-3</v>
      </c>
      <c r="E134" s="30">
        <f t="shared" si="7"/>
        <v>1.267301140818287E-4</v>
      </c>
      <c r="F134" s="29">
        <f t="shared" ref="F134:F197" si="9">-LN(E134)-D134*D134/E134</f>
        <v>8.927794920202075</v>
      </c>
      <c r="G134" s="29">
        <f t="shared" ref="G134:G197" si="10">SQRT(E134)*100</f>
        <v>1.1257447049923384</v>
      </c>
    </row>
    <row r="135" spans="1:7" ht="16" customHeight="1" x14ac:dyDescent="0.35">
      <c r="A135" s="13">
        <v>38742</v>
      </c>
      <c r="B135" s="14">
        <v>132</v>
      </c>
      <c r="C135" s="12">
        <v>1264.68</v>
      </c>
      <c r="D135" s="29">
        <f t="shared" si="8"/>
        <v>-1.7207899846863883E-3</v>
      </c>
      <c r="E135" s="30">
        <f t="shared" ref="E135:E198" si="11">C$1283+C$1284*E134+C$1285*D134*D134</f>
        <v>1.2434640153474361E-4</v>
      </c>
      <c r="F135" s="29">
        <f t="shared" si="9"/>
        <v>8.9686258654311075</v>
      </c>
      <c r="G135" s="29">
        <f t="shared" si="10"/>
        <v>1.115107176619107</v>
      </c>
    </row>
    <row r="136" spans="1:7" ht="16" customHeight="1" x14ac:dyDescent="0.35">
      <c r="A136" s="13">
        <v>38743</v>
      </c>
      <c r="B136" s="14">
        <v>133</v>
      </c>
      <c r="C136" s="12">
        <v>1273.83</v>
      </c>
      <c r="D136" s="29">
        <f t="shared" si="8"/>
        <v>7.2350317866969327E-3</v>
      </c>
      <c r="E136" s="30">
        <f t="shared" si="11"/>
        <v>1.220598172898391E-4</v>
      </c>
      <c r="F136" s="29">
        <f t="shared" si="9"/>
        <v>8.5821466052214515</v>
      </c>
      <c r="G136" s="29">
        <f t="shared" si="10"/>
        <v>1.1048068486836922</v>
      </c>
    </row>
    <row r="137" spans="1:7" ht="16" customHeight="1" x14ac:dyDescent="0.35">
      <c r="A137" s="13">
        <v>38744</v>
      </c>
      <c r="B137" s="14">
        <v>134</v>
      </c>
      <c r="C137" s="12">
        <v>1283.72</v>
      </c>
      <c r="D137" s="29">
        <f t="shared" si="8"/>
        <v>7.7639873452501895E-3</v>
      </c>
      <c r="E137" s="30">
        <f t="shared" si="11"/>
        <v>1.2247111980858094E-4</v>
      </c>
      <c r="F137" s="29">
        <f t="shared" si="9"/>
        <v>8.5154417276052303</v>
      </c>
      <c r="G137" s="29">
        <f t="shared" si="10"/>
        <v>1.1066667059624633</v>
      </c>
    </row>
    <row r="138" spans="1:7" ht="16" customHeight="1" x14ac:dyDescent="0.35">
      <c r="A138" s="13">
        <v>38747</v>
      </c>
      <c r="B138" s="14">
        <v>135</v>
      </c>
      <c r="C138" s="12">
        <v>1285.19</v>
      </c>
      <c r="D138" s="29">
        <f t="shared" si="8"/>
        <v>1.1451095254417787E-3</v>
      </c>
      <c r="E138" s="30">
        <f t="shared" si="11"/>
        <v>1.232379828025831E-4</v>
      </c>
      <c r="F138" s="29">
        <f t="shared" si="9"/>
        <v>8.990753060195722</v>
      </c>
      <c r="G138" s="29">
        <f t="shared" si="10"/>
        <v>1.1101260415042209</v>
      </c>
    </row>
    <row r="139" spans="1:7" ht="16" customHeight="1" x14ac:dyDescent="0.35">
      <c r="A139" s="13">
        <v>38748</v>
      </c>
      <c r="B139" s="14">
        <v>136</v>
      </c>
      <c r="C139" s="12">
        <v>1280.08</v>
      </c>
      <c r="D139" s="29">
        <f t="shared" si="8"/>
        <v>-3.9760657957190748E-3</v>
      </c>
      <c r="E139" s="30">
        <f t="shared" si="11"/>
        <v>1.2097974831358766E-4</v>
      </c>
      <c r="F139" s="29">
        <f t="shared" si="9"/>
        <v>8.8892118121074439</v>
      </c>
      <c r="G139" s="29">
        <f t="shared" si="10"/>
        <v>1.0999079430279046</v>
      </c>
    </row>
    <row r="140" spans="1:7" ht="16" customHeight="1" x14ac:dyDescent="0.35">
      <c r="A140" s="13">
        <v>38749</v>
      </c>
      <c r="B140" s="14">
        <v>137</v>
      </c>
      <c r="C140" s="12">
        <v>1282.46</v>
      </c>
      <c r="D140" s="29">
        <f t="shared" si="8"/>
        <v>1.8592587963253138E-3</v>
      </c>
      <c r="E140" s="30">
        <f t="shared" si="11"/>
        <v>1.1967222844282325E-4</v>
      </c>
      <c r="F140" s="29">
        <f t="shared" si="9"/>
        <v>9.0018680548441203</v>
      </c>
      <c r="G140" s="29">
        <f t="shared" si="10"/>
        <v>1.0939480263834442</v>
      </c>
    </row>
    <row r="141" spans="1:7" ht="16" customHeight="1" x14ac:dyDescent="0.35">
      <c r="A141" s="13">
        <v>38750</v>
      </c>
      <c r="B141" s="14">
        <v>138</v>
      </c>
      <c r="C141" s="12">
        <v>1270.8399999999999</v>
      </c>
      <c r="D141" s="29">
        <f t="shared" si="8"/>
        <v>-9.0607114451913828E-3</v>
      </c>
      <c r="E141" s="30">
        <f t="shared" si="11"/>
        <v>1.1787784776212658E-4</v>
      </c>
      <c r="F141" s="29">
        <f t="shared" si="9"/>
        <v>8.3494077149059915</v>
      </c>
      <c r="G141" s="29">
        <f t="shared" si="10"/>
        <v>1.085715652287129</v>
      </c>
    </row>
    <row r="142" spans="1:7" ht="16" customHeight="1" x14ac:dyDescent="0.35">
      <c r="A142" s="13">
        <v>38751</v>
      </c>
      <c r="B142" s="14">
        <v>139</v>
      </c>
      <c r="C142" s="12">
        <v>1264.03</v>
      </c>
      <c r="D142" s="29">
        <f t="shared" si="8"/>
        <v>-5.3586604135846816E-3</v>
      </c>
      <c r="E142" s="30">
        <f t="shared" si="11"/>
        <v>1.2019488758056503E-4</v>
      </c>
      <c r="F142" s="29">
        <f t="shared" si="9"/>
        <v>8.7874903887250291</v>
      </c>
      <c r="G142" s="29">
        <f t="shared" si="10"/>
        <v>1.0963342901714104</v>
      </c>
    </row>
    <row r="143" spans="1:7" ht="16" customHeight="1" x14ac:dyDescent="0.35">
      <c r="A143" s="13">
        <v>38754</v>
      </c>
      <c r="B143" s="14">
        <v>140</v>
      </c>
      <c r="C143" s="12">
        <v>1265.02</v>
      </c>
      <c r="D143" s="29">
        <f t="shared" si="8"/>
        <v>7.8320925927388707E-4</v>
      </c>
      <c r="E143" s="30">
        <f t="shared" si="11"/>
        <v>1.1961116089391451E-4</v>
      </c>
      <c r="F143" s="29">
        <f t="shared" si="9"/>
        <v>9.0261359783273036</v>
      </c>
      <c r="G143" s="29">
        <f t="shared" si="10"/>
        <v>1.093668875363629</v>
      </c>
    </row>
    <row r="144" spans="1:7" ht="16" customHeight="1" x14ac:dyDescent="0.35">
      <c r="A144" s="13">
        <v>38755</v>
      </c>
      <c r="B144" s="14">
        <v>141</v>
      </c>
      <c r="C144" s="12">
        <v>1254.78</v>
      </c>
      <c r="D144" s="29">
        <f t="shared" si="8"/>
        <v>-8.0947336800999414E-3</v>
      </c>
      <c r="E144" s="30">
        <f t="shared" si="11"/>
        <v>1.1768071564171368E-4</v>
      </c>
      <c r="F144" s="29">
        <f t="shared" si="9"/>
        <v>8.4907346281579787</v>
      </c>
      <c r="G144" s="29">
        <f t="shared" si="10"/>
        <v>1.0848074282641766</v>
      </c>
    </row>
    <row r="145" spans="1:7" ht="16" customHeight="1" x14ac:dyDescent="0.35">
      <c r="A145" s="13">
        <v>38756</v>
      </c>
      <c r="B145" s="14">
        <v>142</v>
      </c>
      <c r="C145" s="12">
        <v>1265.6500000000001</v>
      </c>
      <c r="D145" s="29">
        <f t="shared" si="8"/>
        <v>8.6628731729865294E-3</v>
      </c>
      <c r="E145" s="30">
        <f t="shared" si="11"/>
        <v>1.1918887974512953E-4</v>
      </c>
      <c r="F145" s="29">
        <f t="shared" si="9"/>
        <v>8.40516709420349</v>
      </c>
      <c r="G145" s="29">
        <f t="shared" si="10"/>
        <v>1.0917365971017439</v>
      </c>
    </row>
    <row r="146" spans="1:7" ht="16" customHeight="1" x14ac:dyDescent="0.35">
      <c r="A146" s="13">
        <v>38757</v>
      </c>
      <c r="B146" s="14">
        <v>143</v>
      </c>
      <c r="C146" s="12">
        <v>1263.78</v>
      </c>
      <c r="D146" s="29">
        <f t="shared" si="8"/>
        <v>-1.4775016789793094E-3</v>
      </c>
      <c r="E146" s="30">
        <f t="shared" si="11"/>
        <v>1.2102226035117906E-4</v>
      </c>
      <c r="F146" s="29">
        <f t="shared" si="9"/>
        <v>9.0014979629391245</v>
      </c>
      <c r="G146" s="29">
        <f t="shared" si="10"/>
        <v>1.1001011787612041</v>
      </c>
    </row>
    <row r="147" spans="1:7" ht="16" customHeight="1" x14ac:dyDescent="0.35">
      <c r="A147" s="13">
        <v>38758</v>
      </c>
      <c r="B147" s="14">
        <v>144</v>
      </c>
      <c r="C147" s="12">
        <v>1266.99</v>
      </c>
      <c r="D147" s="29">
        <f t="shared" si="8"/>
        <v>2.5399990504677561E-3</v>
      </c>
      <c r="E147" s="30">
        <f t="shared" si="11"/>
        <v>1.1902918487663049E-4</v>
      </c>
      <c r="F147" s="29">
        <f t="shared" si="9"/>
        <v>8.9819400513892553</v>
      </c>
      <c r="G147" s="29">
        <f t="shared" si="10"/>
        <v>1.0910049719255659</v>
      </c>
    </row>
    <row r="148" spans="1:7" ht="16" customHeight="1" x14ac:dyDescent="0.35">
      <c r="A148" s="13">
        <v>38761</v>
      </c>
      <c r="B148" s="14">
        <v>145</v>
      </c>
      <c r="C148" s="12">
        <v>1262.8599999999999</v>
      </c>
      <c r="D148" s="29">
        <f t="shared" si="8"/>
        <v>-3.2596942359450765E-3</v>
      </c>
      <c r="E148" s="30">
        <f t="shared" si="11"/>
        <v>1.1744884614778628E-4</v>
      </c>
      <c r="F148" s="29">
        <f t="shared" si="9"/>
        <v>8.9590375910647673</v>
      </c>
      <c r="G148" s="29">
        <f t="shared" si="10"/>
        <v>1.083738188622078</v>
      </c>
    </row>
    <row r="149" spans="1:7" ht="16" customHeight="1" x14ac:dyDescent="0.35">
      <c r="A149" s="13">
        <v>38762</v>
      </c>
      <c r="B149" s="14">
        <v>146</v>
      </c>
      <c r="C149" s="12">
        <v>1275.53</v>
      </c>
      <c r="D149" s="29">
        <f t="shared" si="8"/>
        <v>1.0032782731260736E-2</v>
      </c>
      <c r="E149" s="30">
        <f t="shared" si="11"/>
        <v>1.1623524185860034E-4</v>
      </c>
      <c r="F149" s="29">
        <f t="shared" si="9"/>
        <v>8.1939201980110266</v>
      </c>
      <c r="G149" s="29">
        <f t="shared" si="10"/>
        <v>1.0781244912281713</v>
      </c>
    </row>
    <row r="150" spans="1:7" ht="16" customHeight="1" x14ac:dyDescent="0.35">
      <c r="A150" s="13">
        <v>38763</v>
      </c>
      <c r="B150" s="14">
        <v>147</v>
      </c>
      <c r="C150" s="12">
        <v>1280</v>
      </c>
      <c r="D150" s="29">
        <f t="shared" si="8"/>
        <v>3.5044256113145877E-3</v>
      </c>
      <c r="E150" s="30">
        <f t="shared" si="11"/>
        <v>1.1964455413937449E-4</v>
      </c>
      <c r="F150" s="29">
        <f t="shared" si="9"/>
        <v>8.9283395607862914</v>
      </c>
      <c r="G150" s="29">
        <f t="shared" si="10"/>
        <v>1.0938215308695221</v>
      </c>
    </row>
    <row r="151" spans="1:7" ht="16" customHeight="1" x14ac:dyDescent="0.35">
      <c r="A151" s="13">
        <v>38764</v>
      </c>
      <c r="B151" s="14">
        <v>148</v>
      </c>
      <c r="C151" s="12">
        <v>1289.3800000000001</v>
      </c>
      <c r="D151" s="29">
        <f t="shared" si="8"/>
        <v>7.3281250000001297E-3</v>
      </c>
      <c r="E151" s="30">
        <f t="shared" si="11"/>
        <v>1.1829414866869892E-4</v>
      </c>
      <c r="F151" s="29">
        <f t="shared" si="9"/>
        <v>8.5883711416725745</v>
      </c>
      <c r="G151" s="29">
        <f t="shared" si="10"/>
        <v>1.0876311353979295</v>
      </c>
    </row>
    <row r="152" spans="1:7" ht="16" customHeight="1" x14ac:dyDescent="0.35">
      <c r="A152" s="13">
        <v>38765</v>
      </c>
      <c r="B152" s="14">
        <v>149</v>
      </c>
      <c r="C152" s="12">
        <v>1287.24</v>
      </c>
      <c r="D152" s="29">
        <f t="shared" si="8"/>
        <v>-1.6597124199227986E-3</v>
      </c>
      <c r="E152" s="30">
        <f t="shared" si="11"/>
        <v>1.1914980460261038E-4</v>
      </c>
      <c r="F152" s="29">
        <f t="shared" si="9"/>
        <v>9.0120098182321726</v>
      </c>
      <c r="G152" s="29">
        <f t="shared" si="10"/>
        <v>1.0915576237771891</v>
      </c>
    </row>
    <row r="153" spans="1:7" ht="16" customHeight="1" x14ac:dyDescent="0.35">
      <c r="A153" s="13">
        <v>38769</v>
      </c>
      <c r="B153" s="14">
        <v>150</v>
      </c>
      <c r="C153" s="12">
        <v>1283.03</v>
      </c>
      <c r="D153" s="29">
        <f t="shared" si="8"/>
        <v>-3.2705633759050334E-3</v>
      </c>
      <c r="E153" s="30">
        <f t="shared" si="11"/>
        <v>1.1737255640819164E-4</v>
      </c>
      <c r="F153" s="29">
        <f t="shared" si="9"/>
        <v>8.9590238291948694</v>
      </c>
      <c r="G153" s="29">
        <f t="shared" si="10"/>
        <v>1.0833861564935729</v>
      </c>
    </row>
    <row r="154" spans="1:7" ht="16" customHeight="1" x14ac:dyDescent="0.35">
      <c r="A154" s="13">
        <v>38770</v>
      </c>
      <c r="B154" s="14">
        <v>151</v>
      </c>
      <c r="C154" s="12">
        <v>1292.67</v>
      </c>
      <c r="D154" s="29">
        <f t="shared" si="8"/>
        <v>7.5134642214134129E-3</v>
      </c>
      <c r="E154" s="30">
        <f t="shared" si="11"/>
        <v>1.1617013000716304E-4</v>
      </c>
      <c r="F154" s="29">
        <f t="shared" si="9"/>
        <v>8.5745110878225006</v>
      </c>
      <c r="G154" s="29">
        <f t="shared" si="10"/>
        <v>1.0778224807785513</v>
      </c>
    </row>
    <row r="155" spans="1:7" ht="16" customHeight="1" x14ac:dyDescent="0.35">
      <c r="A155" s="13">
        <v>38771</v>
      </c>
      <c r="B155" s="14">
        <v>152</v>
      </c>
      <c r="C155" s="12">
        <v>1287.79</v>
      </c>
      <c r="D155" s="29">
        <f t="shared" si="8"/>
        <v>-3.7751320909436004E-3</v>
      </c>
      <c r="E155" s="30">
        <f t="shared" si="11"/>
        <v>1.1737572423676971E-4</v>
      </c>
      <c r="F155" s="29">
        <f t="shared" si="9"/>
        <v>8.9287116270161988</v>
      </c>
      <c r="G155" s="29">
        <f t="shared" si="10"/>
        <v>1.0834007764293401</v>
      </c>
    </row>
    <row r="156" spans="1:7" ht="16" customHeight="1" x14ac:dyDescent="0.35">
      <c r="A156" s="13">
        <v>38772</v>
      </c>
      <c r="B156" s="14">
        <v>153</v>
      </c>
      <c r="C156" s="12">
        <v>1289.43</v>
      </c>
      <c r="D156" s="29">
        <f t="shared" si="8"/>
        <v>1.273499561263991E-3</v>
      </c>
      <c r="E156" s="30">
        <f t="shared" si="11"/>
        <v>1.1635073292829635E-4</v>
      </c>
      <c r="F156" s="29">
        <f t="shared" si="9"/>
        <v>9.0449624697431421</v>
      </c>
      <c r="G156" s="29">
        <f t="shared" si="10"/>
        <v>1.0786599692595269</v>
      </c>
    </row>
    <row r="157" spans="1:7" ht="16" customHeight="1" x14ac:dyDescent="0.35">
      <c r="A157" s="13">
        <v>38775</v>
      </c>
      <c r="B157" s="14">
        <v>154</v>
      </c>
      <c r="C157" s="12">
        <v>1294.1199999999999</v>
      </c>
      <c r="D157" s="29">
        <f t="shared" si="8"/>
        <v>3.6372660788099864E-3</v>
      </c>
      <c r="E157" s="30">
        <f t="shared" si="11"/>
        <v>1.147967496920937E-4</v>
      </c>
      <c r="F157" s="29">
        <f t="shared" si="9"/>
        <v>8.9571027957290781</v>
      </c>
      <c r="G157" s="29">
        <f t="shared" si="10"/>
        <v>1.0714324509370325</v>
      </c>
    </row>
    <row r="158" spans="1:7" ht="16" customHeight="1" x14ac:dyDescent="0.35">
      <c r="A158" s="13">
        <v>38776</v>
      </c>
      <c r="B158" s="14">
        <v>155</v>
      </c>
      <c r="C158" s="12">
        <v>1280.6600000000001</v>
      </c>
      <c r="D158" s="29">
        <f t="shared" si="8"/>
        <v>-1.0400890180199518E-2</v>
      </c>
      <c r="E158" s="30">
        <f t="shared" si="11"/>
        <v>1.1397855994928742E-4</v>
      </c>
      <c r="F158" s="29">
        <f t="shared" si="9"/>
        <v>8.1303873420149966</v>
      </c>
      <c r="G158" s="29">
        <f t="shared" si="10"/>
        <v>1.0676074182455244</v>
      </c>
    </row>
    <row r="159" spans="1:7" ht="16" customHeight="1" x14ac:dyDescent="0.35">
      <c r="A159" s="13">
        <v>38777</v>
      </c>
      <c r="B159" s="14">
        <v>156</v>
      </c>
      <c r="C159" s="12">
        <v>1291.24</v>
      </c>
      <c r="D159" s="29">
        <f t="shared" si="8"/>
        <v>8.2613652335514765E-3</v>
      </c>
      <c r="E159" s="30">
        <f t="shared" si="11"/>
        <v>1.1798962978138722E-4</v>
      </c>
      <c r="F159" s="29">
        <f t="shared" si="9"/>
        <v>8.4664718367389771</v>
      </c>
      <c r="G159" s="29">
        <f t="shared" si="10"/>
        <v>1.0862303152710628</v>
      </c>
    </row>
    <row r="160" spans="1:7" ht="16" customHeight="1" x14ac:dyDescent="0.35">
      <c r="A160" s="13">
        <v>38778</v>
      </c>
      <c r="B160" s="14">
        <v>157</v>
      </c>
      <c r="C160" s="12">
        <v>1289.1400000000001</v>
      </c>
      <c r="D160" s="29">
        <f t="shared" si="8"/>
        <v>-1.6263436696507538E-3</v>
      </c>
      <c r="E160" s="30">
        <f t="shared" si="11"/>
        <v>1.1960317457935516E-4</v>
      </c>
      <c r="F160" s="29">
        <f t="shared" si="9"/>
        <v>9.0092164282870115</v>
      </c>
      <c r="G160" s="29">
        <f t="shared" si="10"/>
        <v>1.093632363179488</v>
      </c>
    </row>
    <row r="161" spans="1:7" ht="16" customHeight="1" x14ac:dyDescent="0.35">
      <c r="A161" s="13">
        <v>38779</v>
      </c>
      <c r="B161" s="14">
        <v>158</v>
      </c>
      <c r="C161" s="12">
        <v>1287.23</v>
      </c>
      <c r="D161" s="29">
        <f t="shared" si="8"/>
        <v>-1.4816078936346067E-3</v>
      </c>
      <c r="E161" s="30">
        <f t="shared" si="11"/>
        <v>1.177751068080103E-4</v>
      </c>
      <c r="F161" s="29">
        <f t="shared" si="9"/>
        <v>9.0280950363058565</v>
      </c>
      <c r="G161" s="29">
        <f t="shared" si="10"/>
        <v>1.0852424006092385</v>
      </c>
    </row>
    <row r="162" spans="1:7" ht="16" customHeight="1" x14ac:dyDescent="0.35">
      <c r="A162" s="13">
        <v>38782</v>
      </c>
      <c r="B162" s="14">
        <v>159</v>
      </c>
      <c r="C162" s="12">
        <v>1278.26</v>
      </c>
      <c r="D162" s="29">
        <f t="shared" si="8"/>
        <v>-6.9684516364597604E-3</v>
      </c>
      <c r="E162" s="30">
        <f t="shared" si="11"/>
        <v>1.1610735422473329E-4</v>
      </c>
      <c r="F162" s="29">
        <f t="shared" si="9"/>
        <v>8.642767571408644</v>
      </c>
      <c r="G162" s="29">
        <f t="shared" si="10"/>
        <v>1.0775312256483953</v>
      </c>
    </row>
    <row r="163" spans="1:7" ht="16" customHeight="1" x14ac:dyDescent="0.35">
      <c r="A163" s="13">
        <v>38783</v>
      </c>
      <c r="B163" s="14">
        <v>160</v>
      </c>
      <c r="C163" s="12">
        <v>1275.8800000000001</v>
      </c>
      <c r="D163" s="29">
        <f t="shared" si="8"/>
        <v>-1.8619060285074429E-3</v>
      </c>
      <c r="E163" s="30">
        <f t="shared" si="11"/>
        <v>1.1692458471274389E-4</v>
      </c>
      <c r="F163" s="29">
        <f t="shared" si="9"/>
        <v>9.0243324313560436</v>
      </c>
      <c r="G163" s="29">
        <f t="shared" si="10"/>
        <v>1.0813167191565287</v>
      </c>
    </row>
    <row r="164" spans="1:7" ht="16" customHeight="1" x14ac:dyDescent="0.35">
      <c r="A164" s="13">
        <v>38784</v>
      </c>
      <c r="B164" s="14">
        <v>161</v>
      </c>
      <c r="C164" s="12">
        <v>1278.47</v>
      </c>
      <c r="D164" s="29">
        <f t="shared" si="8"/>
        <v>2.029971470671077E-3</v>
      </c>
      <c r="E164" s="30">
        <f t="shared" si="11"/>
        <v>1.1540546094441912E-4</v>
      </c>
      <c r="F164" s="29">
        <f t="shared" si="9"/>
        <v>9.0313518711957936</v>
      </c>
      <c r="G164" s="29">
        <f t="shared" si="10"/>
        <v>1.0742693374774275</v>
      </c>
    </row>
    <row r="165" spans="1:7" ht="16" customHeight="1" x14ac:dyDescent="0.35">
      <c r="A165" s="13">
        <v>38785</v>
      </c>
      <c r="B165" s="14">
        <v>162</v>
      </c>
      <c r="C165" s="12">
        <v>1272.23</v>
      </c>
      <c r="D165" s="29">
        <f t="shared" si="8"/>
        <v>-4.8808341220365481E-3</v>
      </c>
      <c r="E165" s="30">
        <f t="shared" si="11"/>
        <v>1.1407095405856414E-4</v>
      </c>
      <c r="F165" s="29">
        <f t="shared" si="9"/>
        <v>8.8698502175477341</v>
      </c>
      <c r="G165" s="29">
        <f t="shared" si="10"/>
        <v>1.0680400463398558</v>
      </c>
    </row>
    <row r="166" spans="1:7" ht="16" customHeight="1" x14ac:dyDescent="0.35">
      <c r="A166" s="13">
        <v>38786</v>
      </c>
      <c r="B166" s="14">
        <v>163</v>
      </c>
      <c r="C166" s="12">
        <v>1281.42</v>
      </c>
      <c r="D166" s="29">
        <f t="shared" si="8"/>
        <v>7.2235366246669042E-3</v>
      </c>
      <c r="E166" s="30">
        <f t="shared" si="11"/>
        <v>1.1385498573904953E-4</v>
      </c>
      <c r="F166" s="29">
        <f t="shared" si="9"/>
        <v>8.6222872455168336</v>
      </c>
      <c r="G166" s="29">
        <f t="shared" si="10"/>
        <v>1.0670285176088292</v>
      </c>
    </row>
    <row r="167" spans="1:7" ht="16" customHeight="1" x14ac:dyDescent="0.35">
      <c r="A167" s="13">
        <v>38789</v>
      </c>
      <c r="B167" s="14">
        <v>164</v>
      </c>
      <c r="C167" s="12">
        <v>1284.1300000000001</v>
      </c>
      <c r="D167" s="29">
        <f t="shared" si="8"/>
        <v>2.114841347879759E-3</v>
      </c>
      <c r="E167" s="30">
        <f t="shared" si="11"/>
        <v>1.1507846123353979E-4</v>
      </c>
      <c r="F167" s="29">
        <f t="shared" si="9"/>
        <v>9.0310311340314708</v>
      </c>
      <c r="G167" s="29">
        <f t="shared" si="10"/>
        <v>1.0727462944869108</v>
      </c>
    </row>
    <row r="168" spans="1:7" ht="16" customHeight="1" x14ac:dyDescent="0.35">
      <c r="A168" s="13">
        <v>38790</v>
      </c>
      <c r="B168" s="14">
        <v>165</v>
      </c>
      <c r="C168" s="12">
        <v>1297.48</v>
      </c>
      <c r="D168" s="29">
        <f t="shared" si="8"/>
        <v>1.0396143692616766E-2</v>
      </c>
      <c r="E168" s="30">
        <f t="shared" si="11"/>
        <v>1.137942428065209E-4</v>
      </c>
      <c r="F168" s="29">
        <f t="shared" si="9"/>
        <v>8.1313359236075957</v>
      </c>
      <c r="G168" s="29">
        <f t="shared" si="10"/>
        <v>1.0667438436968872</v>
      </c>
    </row>
    <row r="169" spans="1:7" ht="16" customHeight="1" x14ac:dyDescent="0.35">
      <c r="A169" s="13">
        <v>38791</v>
      </c>
      <c r="B169" s="14">
        <v>166</v>
      </c>
      <c r="C169" s="12">
        <v>1303.02</v>
      </c>
      <c r="D169" s="29">
        <f t="shared" si="8"/>
        <v>4.2698153343403433E-3</v>
      </c>
      <c r="E169" s="30">
        <f t="shared" si="11"/>
        <v>1.1781880870974558E-4</v>
      </c>
      <c r="F169" s="29">
        <f t="shared" si="9"/>
        <v>8.8916222890261007</v>
      </c>
      <c r="G169" s="29">
        <f t="shared" si="10"/>
        <v>1.0854437282040261</v>
      </c>
    </row>
    <row r="170" spans="1:7" ht="16" customHeight="1" x14ac:dyDescent="0.35">
      <c r="A170" s="13">
        <v>38792</v>
      </c>
      <c r="B170" s="14">
        <v>167</v>
      </c>
      <c r="C170" s="12">
        <v>1305.33</v>
      </c>
      <c r="D170" s="29">
        <f t="shared" si="8"/>
        <v>1.772804715200138E-3</v>
      </c>
      <c r="E170" s="30">
        <f t="shared" si="11"/>
        <v>1.1694849398823943E-4</v>
      </c>
      <c r="F170" s="29">
        <f t="shared" si="9"/>
        <v>9.0269032610960469</v>
      </c>
      <c r="G170" s="29">
        <f t="shared" si="10"/>
        <v>1.0814272698070797</v>
      </c>
    </row>
    <row r="171" spans="1:7" ht="16" customHeight="1" x14ac:dyDescent="0.35">
      <c r="A171" s="13">
        <v>38793</v>
      </c>
      <c r="B171" s="14">
        <v>168</v>
      </c>
      <c r="C171" s="12">
        <v>1307.25</v>
      </c>
      <c r="D171" s="29">
        <f t="shared" si="8"/>
        <v>1.4708924180093508E-3</v>
      </c>
      <c r="E171" s="30">
        <f t="shared" si="11"/>
        <v>1.1541078641732728E-4</v>
      </c>
      <c r="F171" s="29">
        <f t="shared" si="9"/>
        <v>9.048266444676532</v>
      </c>
      <c r="G171" s="29">
        <f t="shared" si="10"/>
        <v>1.0742941236799504</v>
      </c>
    </row>
    <row r="172" spans="1:7" ht="16" customHeight="1" x14ac:dyDescent="0.35">
      <c r="A172" s="13">
        <v>38796</v>
      </c>
      <c r="B172" s="14">
        <v>169</v>
      </c>
      <c r="C172" s="12">
        <v>1305.08</v>
      </c>
      <c r="D172" s="29">
        <f t="shared" si="8"/>
        <v>-1.6599732262383426E-3</v>
      </c>
      <c r="E172" s="30">
        <f t="shared" si="11"/>
        <v>1.1397788400086242E-4</v>
      </c>
      <c r="F172" s="29">
        <f t="shared" si="9"/>
        <v>9.055330288166072</v>
      </c>
      <c r="G172" s="29">
        <f t="shared" si="10"/>
        <v>1.0676042525246068</v>
      </c>
    </row>
    <row r="173" spans="1:7" ht="16" customHeight="1" x14ac:dyDescent="0.35">
      <c r="A173" s="13">
        <v>38797</v>
      </c>
      <c r="B173" s="14">
        <v>170</v>
      </c>
      <c r="C173" s="12">
        <v>1297.23</v>
      </c>
      <c r="D173" s="29">
        <f t="shared" si="8"/>
        <v>-6.0149569375056444E-3</v>
      </c>
      <c r="E173" s="30">
        <f t="shared" si="11"/>
        <v>1.1271787115636758E-4</v>
      </c>
      <c r="F173" s="29">
        <f t="shared" si="9"/>
        <v>8.7696467936069595</v>
      </c>
      <c r="G173" s="29">
        <f t="shared" si="10"/>
        <v>1.0616867294845855</v>
      </c>
    </row>
    <row r="174" spans="1:7" ht="16" customHeight="1" x14ac:dyDescent="0.35">
      <c r="A174" s="13">
        <v>38798</v>
      </c>
      <c r="B174" s="14">
        <v>171</v>
      </c>
      <c r="C174" s="12">
        <v>1305.04</v>
      </c>
      <c r="D174" s="29">
        <f t="shared" si="8"/>
        <v>6.0205206478418649E-3</v>
      </c>
      <c r="E174" s="30">
        <f t="shared" si="11"/>
        <v>1.1325506938873319E-4</v>
      </c>
      <c r="F174" s="29">
        <f t="shared" si="9"/>
        <v>8.7658234716048451</v>
      </c>
      <c r="G174" s="29">
        <f t="shared" si="10"/>
        <v>1.064213650489098</v>
      </c>
    </row>
    <row r="175" spans="1:7" ht="16" customHeight="1" x14ac:dyDescent="0.35">
      <c r="A175" s="13">
        <v>38799</v>
      </c>
      <c r="B175" s="14">
        <v>172</v>
      </c>
      <c r="C175" s="12">
        <v>1301.67</v>
      </c>
      <c r="D175" s="29">
        <f t="shared" si="8"/>
        <v>-2.5822963280818234E-3</v>
      </c>
      <c r="E175" s="30">
        <f t="shared" si="11"/>
        <v>1.1374189589341438E-4</v>
      </c>
      <c r="F175" s="29">
        <f t="shared" si="9"/>
        <v>9.0229525546945055</v>
      </c>
      <c r="G175" s="29">
        <f t="shared" si="10"/>
        <v>1.0664984570706812</v>
      </c>
    </row>
    <row r="176" spans="1:7" ht="16" customHeight="1" x14ac:dyDescent="0.35">
      <c r="A176" s="13">
        <v>38800</v>
      </c>
      <c r="B176" s="14">
        <v>173</v>
      </c>
      <c r="C176" s="12">
        <v>1302.95</v>
      </c>
      <c r="D176" s="29">
        <f t="shared" si="8"/>
        <v>9.8335215530820363E-4</v>
      </c>
      <c r="E176" s="30">
        <f t="shared" si="11"/>
        <v>1.1270111902037418E-4</v>
      </c>
      <c r="F176" s="29">
        <f t="shared" si="9"/>
        <v>9.082191155774666</v>
      </c>
      <c r="G176" s="29">
        <f t="shared" si="10"/>
        <v>1.0616078325840206</v>
      </c>
    </row>
    <row r="177" spans="1:7" ht="16" customHeight="1" x14ac:dyDescent="0.35">
      <c r="A177" s="13">
        <v>38803</v>
      </c>
      <c r="B177" s="14">
        <v>174</v>
      </c>
      <c r="C177" s="12">
        <v>1301.6099999999999</v>
      </c>
      <c r="D177" s="29">
        <f t="shared" si="8"/>
        <v>-1.0284354733490764E-3</v>
      </c>
      <c r="E177" s="30">
        <f t="shared" si="11"/>
        <v>1.1147935619140422E-4</v>
      </c>
      <c r="F177" s="29">
        <f t="shared" si="9"/>
        <v>9.0921834588611787</v>
      </c>
      <c r="G177" s="29">
        <f t="shared" si="10"/>
        <v>1.0558378483053363</v>
      </c>
    </row>
    <row r="178" spans="1:7" ht="16" customHeight="1" x14ac:dyDescent="0.35">
      <c r="A178" s="13">
        <v>38804</v>
      </c>
      <c r="B178" s="14">
        <v>175</v>
      </c>
      <c r="C178" s="12">
        <v>1293.23</v>
      </c>
      <c r="D178" s="29">
        <f t="shared" si="8"/>
        <v>-6.4381804073415649E-3</v>
      </c>
      <c r="E178" s="30">
        <f t="shared" si="11"/>
        <v>1.1038430454840594E-4</v>
      </c>
      <c r="F178" s="29">
        <f t="shared" si="9"/>
        <v>8.7360348067796529</v>
      </c>
      <c r="G178" s="29">
        <f t="shared" si="10"/>
        <v>1.0506393508164729</v>
      </c>
    </row>
    <row r="179" spans="1:7" ht="16" customHeight="1" x14ac:dyDescent="0.35">
      <c r="A179" s="13">
        <v>38805</v>
      </c>
      <c r="B179" s="14">
        <v>176</v>
      </c>
      <c r="C179" s="12">
        <v>1302.8900000000001</v>
      </c>
      <c r="D179" s="29">
        <f t="shared" si="8"/>
        <v>7.4696689683970696E-3</v>
      </c>
      <c r="E179" s="30">
        <f t="shared" si="11"/>
        <v>1.1141838244143918E-4</v>
      </c>
      <c r="F179" s="29">
        <f t="shared" si="9"/>
        <v>8.6014395151483871</v>
      </c>
      <c r="G179" s="29">
        <f t="shared" si="10"/>
        <v>1.0555490630067328</v>
      </c>
    </row>
    <row r="180" spans="1:7" ht="16" customHeight="1" x14ac:dyDescent="0.35">
      <c r="A180" s="13">
        <v>38806</v>
      </c>
      <c r="B180" s="14">
        <v>177</v>
      </c>
      <c r="C180" s="12">
        <v>1300.25</v>
      </c>
      <c r="D180" s="29">
        <f t="shared" si="8"/>
        <v>-2.0262646885003122E-3</v>
      </c>
      <c r="E180" s="30">
        <f t="shared" si="11"/>
        <v>1.1306634192216696E-4</v>
      </c>
      <c r="F180" s="29">
        <f t="shared" si="9"/>
        <v>9.0512230756575054</v>
      </c>
      <c r="G180" s="29">
        <f t="shared" si="10"/>
        <v>1.063326581639747</v>
      </c>
    </row>
    <row r="181" spans="1:7" ht="16" customHeight="1" x14ac:dyDescent="0.35">
      <c r="A181" s="13">
        <v>38807</v>
      </c>
      <c r="B181" s="14">
        <v>178</v>
      </c>
      <c r="C181" s="12">
        <v>1294.8699999999999</v>
      </c>
      <c r="D181" s="29">
        <f t="shared" si="8"/>
        <v>-4.13766583349362E-3</v>
      </c>
      <c r="E181" s="30">
        <f t="shared" si="11"/>
        <v>1.1196499515934344E-4</v>
      </c>
      <c r="F181" s="29">
        <f t="shared" si="9"/>
        <v>8.9444168586559982</v>
      </c>
      <c r="G181" s="29">
        <f t="shared" si="10"/>
        <v>1.058135129174641</v>
      </c>
    </row>
    <row r="182" spans="1:7" ht="16" customHeight="1" x14ac:dyDescent="0.35">
      <c r="A182" s="13">
        <v>38810</v>
      </c>
      <c r="B182" s="14">
        <v>179</v>
      </c>
      <c r="C182" s="12">
        <v>1297.81</v>
      </c>
      <c r="D182" s="29">
        <f t="shared" si="8"/>
        <v>2.2704981967303084E-3</v>
      </c>
      <c r="E182" s="30">
        <f t="shared" si="11"/>
        <v>1.1162450957089212E-4</v>
      </c>
      <c r="F182" s="29">
        <f t="shared" si="9"/>
        <v>9.0541868466001745</v>
      </c>
      <c r="G182" s="29">
        <f t="shared" si="10"/>
        <v>1.056525009504707</v>
      </c>
    </row>
    <row r="183" spans="1:7" ht="16" customHeight="1" x14ac:dyDescent="0.35">
      <c r="A183" s="13">
        <v>38811</v>
      </c>
      <c r="B183" s="14">
        <v>180</v>
      </c>
      <c r="C183" s="12">
        <v>1305.93</v>
      </c>
      <c r="D183" s="29">
        <f t="shared" si="8"/>
        <v>6.2566939690711365E-3</v>
      </c>
      <c r="E183" s="30">
        <f t="shared" si="11"/>
        <v>1.1071981671687068E-4</v>
      </c>
      <c r="F183" s="29">
        <f t="shared" si="9"/>
        <v>8.7549466284042214</v>
      </c>
      <c r="G183" s="29">
        <f t="shared" si="10"/>
        <v>1.0522348441145195</v>
      </c>
    </row>
    <row r="184" spans="1:7" ht="16" customHeight="1" x14ac:dyDescent="0.35">
      <c r="A184" s="13">
        <v>38812</v>
      </c>
      <c r="B184" s="14">
        <v>181</v>
      </c>
      <c r="C184" s="12">
        <v>1311.56</v>
      </c>
      <c r="D184" s="29">
        <f t="shared" si="8"/>
        <v>4.3111039642247384E-3</v>
      </c>
      <c r="E184" s="30">
        <f t="shared" si="11"/>
        <v>1.1160514601631417E-4</v>
      </c>
      <c r="F184" s="29">
        <f t="shared" si="9"/>
        <v>8.9340132864995212</v>
      </c>
      <c r="G184" s="29">
        <f t="shared" si="10"/>
        <v>1.0564333675926474</v>
      </c>
    </row>
    <row r="185" spans="1:7" ht="16" customHeight="1" x14ac:dyDescent="0.35">
      <c r="A185" s="13">
        <v>38813</v>
      </c>
      <c r="B185" s="14">
        <v>182</v>
      </c>
      <c r="C185" s="12">
        <v>1309.04</v>
      </c>
      <c r="D185" s="29">
        <f t="shared" si="8"/>
        <v>-1.9213760712434302E-3</v>
      </c>
      <c r="E185" s="30">
        <f t="shared" si="11"/>
        <v>1.1137391228420046E-4</v>
      </c>
      <c r="F185" s="29">
        <f t="shared" si="9"/>
        <v>9.0694706635061255</v>
      </c>
      <c r="G185" s="29">
        <f t="shared" si="10"/>
        <v>1.0553383925746305</v>
      </c>
    </row>
    <row r="186" spans="1:7" ht="16" customHeight="1" x14ac:dyDescent="0.35">
      <c r="A186" s="13">
        <v>38814</v>
      </c>
      <c r="B186" s="14">
        <v>183</v>
      </c>
      <c r="C186" s="12">
        <v>1295.5</v>
      </c>
      <c r="D186" s="29">
        <f t="shared" si="8"/>
        <v>-1.0343457801136657E-2</v>
      </c>
      <c r="E186" s="30">
        <f t="shared" si="11"/>
        <v>1.1042110535613775E-4</v>
      </c>
      <c r="F186" s="29">
        <f t="shared" si="9"/>
        <v>8.1423082717456339</v>
      </c>
      <c r="G186" s="29">
        <f t="shared" si="10"/>
        <v>1.0508144715226269</v>
      </c>
    </row>
    <row r="187" spans="1:7" ht="16" customHeight="1" x14ac:dyDescent="0.35">
      <c r="A187" s="13">
        <v>38817</v>
      </c>
      <c r="B187" s="14">
        <v>184</v>
      </c>
      <c r="C187" s="12">
        <v>1296.6199999999999</v>
      </c>
      <c r="D187" s="29">
        <f t="shared" si="8"/>
        <v>8.6453106908512822E-4</v>
      </c>
      <c r="E187" s="30">
        <f t="shared" si="11"/>
        <v>1.1472835078471871E-4</v>
      </c>
      <c r="F187" s="29">
        <f t="shared" si="9"/>
        <v>9.0664287504308874</v>
      </c>
      <c r="G187" s="29">
        <f t="shared" si="10"/>
        <v>1.0711132096315437</v>
      </c>
    </row>
    <row r="188" spans="1:7" ht="16" customHeight="1" x14ac:dyDescent="0.35">
      <c r="A188" s="13">
        <v>38818</v>
      </c>
      <c r="B188" s="14">
        <v>185</v>
      </c>
      <c r="C188" s="12">
        <v>1286.57</v>
      </c>
      <c r="D188" s="29">
        <f t="shared" si="8"/>
        <v>-7.7509216269994186E-3</v>
      </c>
      <c r="E188" s="30">
        <f t="shared" si="11"/>
        <v>1.1329288640471752E-4</v>
      </c>
      <c r="F188" s="29">
        <f t="shared" si="9"/>
        <v>8.5552556402729429</v>
      </c>
      <c r="G188" s="29">
        <f t="shared" si="10"/>
        <v>1.0643913115237154</v>
      </c>
    </row>
    <row r="189" spans="1:7" ht="16" customHeight="1" x14ac:dyDescent="0.35">
      <c r="A189" s="13">
        <v>38819</v>
      </c>
      <c r="B189" s="14">
        <v>186</v>
      </c>
      <c r="C189" s="12">
        <v>1288.1199999999999</v>
      </c>
      <c r="D189" s="29">
        <f t="shared" si="8"/>
        <v>1.204753725020824E-3</v>
      </c>
      <c r="E189" s="30">
        <f t="shared" si="11"/>
        <v>1.1496743706764012E-4</v>
      </c>
      <c r="F189" s="29">
        <f t="shared" si="9"/>
        <v>9.0582369070585518</v>
      </c>
      <c r="G189" s="29">
        <f t="shared" si="10"/>
        <v>1.0722286932722893</v>
      </c>
    </row>
    <row r="190" spans="1:7" ht="16" customHeight="1" x14ac:dyDescent="0.35">
      <c r="A190" s="13">
        <v>38820</v>
      </c>
      <c r="B190" s="14">
        <v>187</v>
      </c>
      <c r="C190" s="12">
        <v>1289.1199999999999</v>
      </c>
      <c r="D190" s="29">
        <f t="shared" si="8"/>
        <v>7.7632518709447318E-4</v>
      </c>
      <c r="E190" s="30">
        <f t="shared" si="11"/>
        <v>1.135432649377737E-4</v>
      </c>
      <c r="F190" s="29">
        <f t="shared" si="9"/>
        <v>9.078018665163949</v>
      </c>
      <c r="G190" s="29">
        <f t="shared" si="10"/>
        <v>1.0655668207004838</v>
      </c>
    </row>
    <row r="191" spans="1:7" ht="16" customHeight="1" x14ac:dyDescent="0.35">
      <c r="A191" s="13">
        <v>38824</v>
      </c>
      <c r="B191" s="14">
        <v>188</v>
      </c>
      <c r="C191" s="12">
        <v>1285.33</v>
      </c>
      <c r="D191" s="29">
        <f t="shared" si="8"/>
        <v>-2.9399900707458571E-3</v>
      </c>
      <c r="E191" s="30">
        <f t="shared" si="11"/>
        <v>1.1221907248380219E-4</v>
      </c>
      <c r="F191" s="29">
        <f t="shared" si="9"/>
        <v>9.0180337730442837</v>
      </c>
      <c r="G191" s="29">
        <f t="shared" si="10"/>
        <v>1.0593350389928684</v>
      </c>
    </row>
    <row r="192" spans="1:7" ht="16" customHeight="1" x14ac:dyDescent="0.35">
      <c r="A192" s="13">
        <v>38825</v>
      </c>
      <c r="B192" s="14">
        <v>189</v>
      </c>
      <c r="C192" s="12">
        <v>1307.28</v>
      </c>
      <c r="D192" s="29">
        <f t="shared" si="8"/>
        <v>1.7077326445348762E-2</v>
      </c>
      <c r="E192" s="30">
        <f t="shared" si="11"/>
        <v>1.1142934231622619E-4</v>
      </c>
      <c r="F192" s="29">
        <f t="shared" si="9"/>
        <v>6.4849000914833095</v>
      </c>
      <c r="G192" s="29">
        <f t="shared" si="10"/>
        <v>1.0556009772457877</v>
      </c>
    </row>
    <row r="193" spans="1:7" ht="16" customHeight="1" x14ac:dyDescent="0.35">
      <c r="A193" s="13">
        <v>38826</v>
      </c>
      <c r="B193" s="14">
        <v>190</v>
      </c>
      <c r="C193" s="12">
        <v>1309.93</v>
      </c>
      <c r="D193" s="29">
        <f t="shared" si="8"/>
        <v>2.0271097240072145E-3</v>
      </c>
      <c r="E193" s="30">
        <f t="shared" si="11"/>
        <v>1.2486816201065398E-4</v>
      </c>
      <c r="F193" s="29">
        <f t="shared" si="9"/>
        <v>8.9553439822021854</v>
      </c>
      <c r="G193" s="29">
        <f t="shared" si="10"/>
        <v>1.1174442357927934</v>
      </c>
    </row>
    <row r="194" spans="1:7" ht="16" customHeight="1" x14ac:dyDescent="0.35">
      <c r="A194" s="13">
        <v>38827</v>
      </c>
      <c r="B194" s="14">
        <v>191</v>
      </c>
      <c r="C194" s="12">
        <v>1311.46</v>
      </c>
      <c r="D194" s="29">
        <f t="shared" si="8"/>
        <v>1.1680013435833025E-3</v>
      </c>
      <c r="E194" s="30">
        <f t="shared" si="11"/>
        <v>1.2258680450124681E-4</v>
      </c>
      <c r="F194" s="29">
        <f t="shared" si="9"/>
        <v>8.9955625085409761</v>
      </c>
      <c r="G194" s="29">
        <f t="shared" si="10"/>
        <v>1.1071892543790642</v>
      </c>
    </row>
    <row r="195" spans="1:7" ht="16" customHeight="1" x14ac:dyDescent="0.35">
      <c r="A195" s="13">
        <v>38828</v>
      </c>
      <c r="B195" s="14">
        <v>192</v>
      </c>
      <c r="C195" s="12">
        <v>1311.28</v>
      </c>
      <c r="D195" s="29">
        <f t="shared" si="8"/>
        <v>-1.3725161270650155E-4</v>
      </c>
      <c r="E195" s="30">
        <f t="shared" si="11"/>
        <v>1.2039633540805275E-4</v>
      </c>
      <c r="F195" s="29">
        <f t="shared" si="9"/>
        <v>9.0245649957634821</v>
      </c>
      <c r="G195" s="29">
        <f t="shared" si="10"/>
        <v>1.0972526391312656</v>
      </c>
    </row>
    <row r="196" spans="1:7" ht="16" customHeight="1" x14ac:dyDescent="0.35">
      <c r="A196" s="13">
        <v>38831</v>
      </c>
      <c r="B196" s="14">
        <v>193</v>
      </c>
      <c r="C196" s="12">
        <v>1308.1099999999999</v>
      </c>
      <c r="D196" s="29">
        <f t="shared" si="8"/>
        <v>-2.4174852052956108E-3</v>
      </c>
      <c r="E196" s="30">
        <f t="shared" si="11"/>
        <v>1.18357643767507E-4</v>
      </c>
      <c r="F196" s="29">
        <f t="shared" si="9"/>
        <v>8.9924218831245</v>
      </c>
      <c r="G196" s="29">
        <f t="shared" si="10"/>
        <v>1.0879229925298344</v>
      </c>
    </row>
    <row r="197" spans="1:7" ht="16" customHeight="1" x14ac:dyDescent="0.35">
      <c r="A197" s="13">
        <v>38832</v>
      </c>
      <c r="B197" s="14">
        <v>194</v>
      </c>
      <c r="C197" s="12">
        <v>1301.74</v>
      </c>
      <c r="D197" s="29">
        <f t="shared" ref="D197:D260" si="12">C197/C196-1</f>
        <v>-4.869621056333151E-3</v>
      </c>
      <c r="E197" s="30">
        <f t="shared" si="11"/>
        <v>1.1681409112664746E-4</v>
      </c>
      <c r="F197" s="29">
        <f t="shared" si="9"/>
        <v>8.8519272905112913</v>
      </c>
      <c r="G197" s="29">
        <f t="shared" si="10"/>
        <v>1.080805676921839</v>
      </c>
    </row>
    <row r="198" spans="1:7" ht="16" customHeight="1" x14ac:dyDescent="0.35">
      <c r="A198" s="13">
        <v>38833</v>
      </c>
      <c r="B198" s="14">
        <v>195</v>
      </c>
      <c r="C198" s="12">
        <v>1305.4100000000001</v>
      </c>
      <c r="D198" s="29">
        <f t="shared" si="12"/>
        <v>2.8193033939190038E-3</v>
      </c>
      <c r="E198" s="30">
        <f t="shared" si="11"/>
        <v>1.1631834247559688E-4</v>
      </c>
      <c r="F198" s="29">
        <f t="shared" ref="F198:F261" si="13">-LN(E198)-D198*D198/E198</f>
        <v>8.9908460173938796</v>
      </c>
      <c r="G198" s="29">
        <f t="shared" ref="G198:G261" si="14">SQRT(E198)*100</f>
        <v>1.0785098167174785</v>
      </c>
    </row>
    <row r="199" spans="1:7" ht="16" customHeight="1" x14ac:dyDescent="0.35">
      <c r="A199" s="13">
        <v>38834</v>
      </c>
      <c r="B199" s="14">
        <v>196</v>
      </c>
      <c r="C199" s="12">
        <v>1309.72</v>
      </c>
      <c r="D199" s="29">
        <f t="shared" si="12"/>
        <v>3.3016446940041799E-3</v>
      </c>
      <c r="E199" s="30">
        <f t="shared" ref="E199:E262" si="15">C$1283+C$1284*E198+C$1285*D198*D198</f>
        <v>1.1508393180938534E-4</v>
      </c>
      <c r="F199" s="29">
        <f t="shared" si="13"/>
        <v>8.9751279184553905</v>
      </c>
      <c r="G199" s="29">
        <f t="shared" si="14"/>
        <v>1.0727717921784918</v>
      </c>
    </row>
    <row r="200" spans="1:7" ht="16" customHeight="1" x14ac:dyDescent="0.35">
      <c r="A200" s="13">
        <v>38835</v>
      </c>
      <c r="B200" s="14">
        <v>197</v>
      </c>
      <c r="C200" s="12">
        <v>1310.6099999999999</v>
      </c>
      <c r="D200" s="29">
        <f t="shared" si="12"/>
        <v>6.7953455700453524E-4</v>
      </c>
      <c r="E200" s="30">
        <f t="shared" si="15"/>
        <v>1.1412058151271911E-4</v>
      </c>
      <c r="F200" s="29">
        <f t="shared" si="13"/>
        <v>9.0742086263226174</v>
      </c>
      <c r="G200" s="29">
        <f t="shared" si="14"/>
        <v>1.0682723506331104</v>
      </c>
    </row>
    <row r="201" spans="1:7" ht="16" customHeight="1" x14ac:dyDescent="0.35">
      <c r="A201" s="13">
        <v>38838</v>
      </c>
      <c r="B201" s="14">
        <v>198</v>
      </c>
      <c r="C201" s="12">
        <v>1305.19</v>
      </c>
      <c r="D201" s="29">
        <f t="shared" si="12"/>
        <v>-4.1354788991384561E-3</v>
      </c>
      <c r="E201" s="30">
        <f t="shared" si="15"/>
        <v>1.1273161172215537E-4</v>
      </c>
      <c r="F201" s="29">
        <f t="shared" si="13"/>
        <v>8.9387935833062961</v>
      </c>
      <c r="G201" s="29">
        <f t="shared" si="14"/>
        <v>1.0617514385304847</v>
      </c>
    </row>
    <row r="202" spans="1:7" ht="16" customHeight="1" x14ac:dyDescent="0.35">
      <c r="A202" s="13">
        <v>38839</v>
      </c>
      <c r="B202" s="14">
        <v>199</v>
      </c>
      <c r="C202" s="12">
        <v>1313.21</v>
      </c>
      <c r="D202" s="29">
        <f t="shared" si="12"/>
        <v>6.1446992391911426E-3</v>
      </c>
      <c r="E202" s="30">
        <f t="shared" si="15"/>
        <v>1.123135598362008E-4</v>
      </c>
      <c r="F202" s="29">
        <f t="shared" si="13"/>
        <v>8.7580381277298276</v>
      </c>
      <c r="G202" s="29">
        <f t="shared" si="14"/>
        <v>1.059780919983941</v>
      </c>
    </row>
    <row r="203" spans="1:7" ht="16" customHeight="1" x14ac:dyDescent="0.35">
      <c r="A203" s="13">
        <v>38840</v>
      </c>
      <c r="B203" s="14">
        <v>200</v>
      </c>
      <c r="C203" s="12">
        <v>1308.1199999999999</v>
      </c>
      <c r="D203" s="29">
        <f t="shared" si="12"/>
        <v>-3.8759985074741099E-3</v>
      </c>
      <c r="E203" s="30">
        <f t="shared" si="15"/>
        <v>1.1297007028958653E-4</v>
      </c>
      <c r="F203" s="29">
        <f t="shared" si="13"/>
        <v>8.9554022882058675</v>
      </c>
      <c r="G203" s="29">
        <f t="shared" si="14"/>
        <v>1.0628737944346287</v>
      </c>
    </row>
    <row r="204" spans="1:7" ht="16" customHeight="1" x14ac:dyDescent="0.35">
      <c r="A204" s="13">
        <v>38841</v>
      </c>
      <c r="B204" s="14">
        <v>201</v>
      </c>
      <c r="C204" s="12">
        <v>1312.25</v>
      </c>
      <c r="D204" s="29">
        <f t="shared" si="12"/>
        <v>3.1572027031159244E-3</v>
      </c>
      <c r="E204" s="30">
        <f t="shared" si="15"/>
        <v>1.1242423148212495E-4</v>
      </c>
      <c r="F204" s="29">
        <f t="shared" si="13"/>
        <v>9.0045675339348872</v>
      </c>
      <c r="G204" s="29">
        <f t="shared" si="14"/>
        <v>1.0603029354016</v>
      </c>
    </row>
    <row r="205" spans="1:7" ht="16" customHeight="1" x14ac:dyDescent="0.35">
      <c r="A205" s="13">
        <v>38842</v>
      </c>
      <c r="B205" s="14">
        <v>202</v>
      </c>
      <c r="C205" s="12">
        <v>1325.76</v>
      </c>
      <c r="D205" s="29">
        <f t="shared" si="12"/>
        <v>1.0295294341779337E-2</v>
      </c>
      <c r="E205" s="30">
        <f t="shared" si="15"/>
        <v>1.1168020477934058E-4</v>
      </c>
      <c r="F205" s="29">
        <f t="shared" si="13"/>
        <v>8.1507943371834148</v>
      </c>
      <c r="G205" s="29">
        <f t="shared" si="14"/>
        <v>1.0567885539659321</v>
      </c>
    </row>
    <row r="206" spans="1:7" ht="16" customHeight="1" x14ac:dyDescent="0.35">
      <c r="A206" s="13">
        <v>38845</v>
      </c>
      <c r="B206" s="14">
        <v>203</v>
      </c>
      <c r="C206" s="12">
        <v>1324.66</v>
      </c>
      <c r="D206" s="29">
        <f t="shared" si="12"/>
        <v>-8.297127685251704E-4</v>
      </c>
      <c r="E206" s="30">
        <f t="shared" si="15"/>
        <v>1.158118385806002E-4</v>
      </c>
      <c r="F206" s="29">
        <f t="shared" si="13"/>
        <v>9.0575994394456689</v>
      </c>
      <c r="G206" s="29">
        <f t="shared" si="14"/>
        <v>1.0761590894500692</v>
      </c>
    </row>
    <row r="207" spans="1:7" ht="16" customHeight="1" x14ac:dyDescent="0.35">
      <c r="A207" s="13">
        <v>38846</v>
      </c>
      <c r="B207" s="14">
        <v>204</v>
      </c>
      <c r="C207" s="12">
        <v>1325.14</v>
      </c>
      <c r="D207" s="29">
        <f t="shared" si="12"/>
        <v>3.6235713315124762E-4</v>
      </c>
      <c r="E207" s="30">
        <f t="shared" si="15"/>
        <v>1.1426507588645287E-4</v>
      </c>
      <c r="F207" s="29">
        <f t="shared" si="13"/>
        <v>9.0758404755858262</v>
      </c>
      <c r="G207" s="29">
        <f t="shared" si="14"/>
        <v>1.068948436017626</v>
      </c>
    </row>
    <row r="208" spans="1:7" ht="16" customHeight="1" x14ac:dyDescent="0.35">
      <c r="A208" s="13">
        <v>38847</v>
      </c>
      <c r="B208" s="14">
        <v>205</v>
      </c>
      <c r="C208" s="12">
        <v>1322.85</v>
      </c>
      <c r="D208" s="29">
        <f t="shared" si="12"/>
        <v>-1.7281192930559408E-3</v>
      </c>
      <c r="E208" s="30">
        <f t="shared" si="15"/>
        <v>1.1284513343240486E-4</v>
      </c>
      <c r="F208" s="29">
        <f t="shared" si="13"/>
        <v>9.0630296243945843</v>
      </c>
      <c r="G208" s="29">
        <f t="shared" si="14"/>
        <v>1.0622859004637351</v>
      </c>
    </row>
    <row r="209" spans="1:7" ht="16" customHeight="1" x14ac:dyDescent="0.35">
      <c r="A209" s="13">
        <v>38848</v>
      </c>
      <c r="B209" s="14">
        <v>206</v>
      </c>
      <c r="C209" s="12">
        <v>1305.92</v>
      </c>
      <c r="D209" s="29">
        <f t="shared" si="12"/>
        <v>-1.2798125259855464E-2</v>
      </c>
      <c r="E209" s="30">
        <f t="shared" si="15"/>
        <v>1.1170993990371598E-4</v>
      </c>
      <c r="F209" s="29">
        <f t="shared" si="13"/>
        <v>7.6333789415588509</v>
      </c>
      <c r="G209" s="29">
        <f t="shared" si="14"/>
        <v>1.0569292308556708</v>
      </c>
    </row>
    <row r="210" spans="1:7" ht="16" customHeight="1" x14ac:dyDescent="0.35">
      <c r="A210" s="13">
        <v>38849</v>
      </c>
      <c r="B210" s="14">
        <v>207</v>
      </c>
      <c r="C210" s="12">
        <v>1291.24</v>
      </c>
      <c r="D210" s="29">
        <f t="shared" si="12"/>
        <v>-1.1241117373192888E-2</v>
      </c>
      <c r="E210" s="30">
        <f t="shared" si="15"/>
        <v>1.1872854642169192E-4</v>
      </c>
      <c r="F210" s="29">
        <f t="shared" si="13"/>
        <v>7.9743714008449595</v>
      </c>
      <c r="G210" s="29">
        <f t="shared" si="14"/>
        <v>1.0896262956706391</v>
      </c>
    </row>
    <row r="211" spans="1:7" ht="16" customHeight="1" x14ac:dyDescent="0.35">
      <c r="A211" s="13">
        <v>38852</v>
      </c>
      <c r="B211" s="14">
        <v>208</v>
      </c>
      <c r="C211" s="12">
        <v>1294.5</v>
      </c>
      <c r="D211" s="29">
        <f t="shared" si="12"/>
        <v>2.5247049347913997E-3</v>
      </c>
      <c r="E211" s="30">
        <f t="shared" si="15"/>
        <v>1.2317382776941768E-4</v>
      </c>
      <c r="F211" s="29">
        <f t="shared" si="13"/>
        <v>8.9501648641193512</v>
      </c>
      <c r="G211" s="29">
        <f t="shared" si="14"/>
        <v>1.1098370500637365</v>
      </c>
    </row>
    <row r="212" spans="1:7" ht="16" customHeight="1" x14ac:dyDescent="0.35">
      <c r="A212" s="13">
        <v>38853</v>
      </c>
      <c r="B212" s="14">
        <v>209</v>
      </c>
      <c r="C212" s="12">
        <v>1292.08</v>
      </c>
      <c r="D212" s="29">
        <f t="shared" si="12"/>
        <v>-1.8694476631905266E-3</v>
      </c>
      <c r="E212" s="30">
        <f t="shared" si="15"/>
        <v>1.2117515174286391E-4</v>
      </c>
      <c r="F212" s="29">
        <f t="shared" si="13"/>
        <v>8.9894323423006366</v>
      </c>
      <c r="G212" s="29">
        <f t="shared" si="14"/>
        <v>1.1007958563823899</v>
      </c>
    </row>
    <row r="213" spans="1:7" ht="16" customHeight="1" x14ac:dyDescent="0.35">
      <c r="A213" s="13">
        <v>38854</v>
      </c>
      <c r="B213" s="14">
        <v>210</v>
      </c>
      <c r="C213" s="12">
        <v>1270.32</v>
      </c>
      <c r="D213" s="29">
        <f t="shared" si="12"/>
        <v>-1.6841062472911839E-2</v>
      </c>
      <c r="E213" s="30">
        <f t="shared" si="15"/>
        <v>1.1923237829684795E-4</v>
      </c>
      <c r="F213" s="29">
        <f t="shared" si="13"/>
        <v>6.6557083070365861</v>
      </c>
      <c r="G213" s="29">
        <f t="shared" si="14"/>
        <v>1.0919357961750678</v>
      </c>
    </row>
    <row r="214" spans="1:7" ht="16" customHeight="1" x14ac:dyDescent="0.35">
      <c r="A214" s="13">
        <v>38855</v>
      </c>
      <c r="B214" s="14">
        <v>211</v>
      </c>
      <c r="C214" s="12">
        <v>1261.81</v>
      </c>
      <c r="D214" s="29">
        <f t="shared" si="12"/>
        <v>-6.6990994395113024E-3</v>
      </c>
      <c r="E214" s="30">
        <f t="shared" si="15"/>
        <v>1.3149020972798913E-4</v>
      </c>
      <c r="F214" s="29">
        <f t="shared" si="13"/>
        <v>8.5952756903160363</v>
      </c>
      <c r="G214" s="29">
        <f t="shared" si="14"/>
        <v>1.1466918057088797</v>
      </c>
    </row>
    <row r="215" spans="1:7" ht="16" customHeight="1" x14ac:dyDescent="0.35">
      <c r="A215" s="13">
        <v>38856</v>
      </c>
      <c r="B215" s="14">
        <v>212</v>
      </c>
      <c r="C215" s="12">
        <v>1267.03</v>
      </c>
      <c r="D215" s="29">
        <f t="shared" si="12"/>
        <v>4.1369144324423512E-3</v>
      </c>
      <c r="E215" s="30">
        <f t="shared" si="15"/>
        <v>1.3058508542021323E-4</v>
      </c>
      <c r="F215" s="29">
        <f t="shared" si="13"/>
        <v>8.8124287664917897</v>
      </c>
      <c r="G215" s="29">
        <f t="shared" si="14"/>
        <v>1.1427383139643705</v>
      </c>
    </row>
    <row r="216" spans="1:7" ht="16" customHeight="1" x14ac:dyDescent="0.35">
      <c r="A216" s="13">
        <v>38859</v>
      </c>
      <c r="B216" s="14">
        <v>213</v>
      </c>
      <c r="C216" s="12">
        <v>1262.07</v>
      </c>
      <c r="D216" s="29">
        <f t="shared" si="12"/>
        <v>-3.9146665824802973E-3</v>
      </c>
      <c r="E216" s="30">
        <f t="shared" si="15"/>
        <v>1.2838227992925942E-4</v>
      </c>
      <c r="F216" s="29">
        <f t="shared" si="13"/>
        <v>8.8411311297067101</v>
      </c>
      <c r="G216" s="29">
        <f t="shared" si="14"/>
        <v>1.133059044927754</v>
      </c>
    </row>
    <row r="217" spans="1:7" ht="16" customHeight="1" x14ac:dyDescent="0.35">
      <c r="A217" s="13">
        <v>38860</v>
      </c>
      <c r="B217" s="14">
        <v>214</v>
      </c>
      <c r="C217" s="12">
        <v>1256.58</v>
      </c>
      <c r="D217" s="29">
        <f t="shared" si="12"/>
        <v>-4.3499964344291264E-3</v>
      </c>
      <c r="E217" s="30">
        <f t="shared" si="15"/>
        <v>1.2631028265893288E-4</v>
      </c>
      <c r="F217" s="29">
        <f t="shared" si="13"/>
        <v>8.8269597069067203</v>
      </c>
      <c r="G217" s="29">
        <f t="shared" si="14"/>
        <v>1.123878475009344</v>
      </c>
    </row>
    <row r="218" spans="1:7" ht="16" customHeight="1" x14ac:dyDescent="0.35">
      <c r="A218" s="13">
        <v>38861</v>
      </c>
      <c r="B218" s="14">
        <v>215</v>
      </c>
      <c r="C218" s="12">
        <v>1258.57</v>
      </c>
      <c r="D218" s="29">
        <f t="shared" si="12"/>
        <v>1.5836635948367483E-3</v>
      </c>
      <c r="E218" s="30">
        <f t="shared" si="15"/>
        <v>1.2462537784201693E-4</v>
      </c>
      <c r="F218" s="29">
        <f t="shared" si="13"/>
        <v>8.9700740629278162</v>
      </c>
      <c r="G218" s="29">
        <f t="shared" si="14"/>
        <v>1.1163573703882503</v>
      </c>
    </row>
    <row r="219" spans="1:7" ht="16" customHeight="1" x14ac:dyDescent="0.35">
      <c r="A219" s="13">
        <v>38862</v>
      </c>
      <c r="B219" s="14">
        <v>216</v>
      </c>
      <c r="C219" s="12">
        <v>1272.8800000000001</v>
      </c>
      <c r="D219" s="29">
        <f t="shared" si="12"/>
        <v>1.1370046958055768E-2</v>
      </c>
      <c r="E219" s="30">
        <f t="shared" si="15"/>
        <v>1.222882395768958E-4</v>
      </c>
      <c r="F219" s="29">
        <f t="shared" si="13"/>
        <v>7.9519718679860265</v>
      </c>
      <c r="G219" s="29">
        <f t="shared" si="14"/>
        <v>1.1058401311984287</v>
      </c>
    </row>
    <row r="220" spans="1:7" ht="16" customHeight="1" x14ac:dyDescent="0.35">
      <c r="A220" s="13">
        <v>38863</v>
      </c>
      <c r="B220" s="14">
        <v>217</v>
      </c>
      <c r="C220" s="12">
        <v>1280.1600000000001</v>
      </c>
      <c r="D220" s="29">
        <f t="shared" si="12"/>
        <v>5.7193136823581181E-3</v>
      </c>
      <c r="E220" s="30">
        <f t="shared" si="15"/>
        <v>1.265233140106259E-4</v>
      </c>
      <c r="F220" s="29">
        <f t="shared" si="13"/>
        <v>8.7165501991981724</v>
      </c>
      <c r="G220" s="29">
        <f t="shared" si="14"/>
        <v>1.124825826564388</v>
      </c>
    </row>
    <row r="221" spans="1:7" ht="16" customHeight="1" x14ac:dyDescent="0.35">
      <c r="A221" s="13">
        <v>38867</v>
      </c>
      <c r="B221" s="14">
        <v>218</v>
      </c>
      <c r="C221" s="12">
        <v>1259.8699999999999</v>
      </c>
      <c r="D221" s="29">
        <f t="shared" si="12"/>
        <v>-1.5849581302337379E-2</v>
      </c>
      <c r="E221" s="30">
        <f t="shared" si="15"/>
        <v>1.2550651005942376E-4</v>
      </c>
      <c r="F221" s="29">
        <f t="shared" si="13"/>
        <v>6.9815896037445917</v>
      </c>
      <c r="G221" s="29">
        <f t="shared" si="14"/>
        <v>1.1202968805607902</v>
      </c>
    </row>
    <row r="222" spans="1:7" ht="16" customHeight="1" x14ac:dyDescent="0.35">
      <c r="A222" s="13">
        <v>38868</v>
      </c>
      <c r="B222" s="14">
        <v>219</v>
      </c>
      <c r="C222" s="12">
        <v>1270.0899999999999</v>
      </c>
      <c r="D222" s="29">
        <f t="shared" si="12"/>
        <v>8.1119480581330894E-3</v>
      </c>
      <c r="E222" s="30">
        <f t="shared" si="15"/>
        <v>1.3551632042645153E-4</v>
      </c>
      <c r="F222" s="29">
        <f t="shared" si="13"/>
        <v>8.4208407928725411</v>
      </c>
      <c r="G222" s="29">
        <f t="shared" si="14"/>
        <v>1.1641147728057208</v>
      </c>
    </row>
    <row r="223" spans="1:7" ht="16" customHeight="1" x14ac:dyDescent="0.35">
      <c r="A223" s="13">
        <v>38869</v>
      </c>
      <c r="B223" s="14">
        <v>220</v>
      </c>
      <c r="C223" s="12">
        <v>1285.71</v>
      </c>
      <c r="D223" s="29">
        <f t="shared" si="12"/>
        <v>1.2298341062444429E-2</v>
      </c>
      <c r="E223" s="30">
        <f t="shared" si="15"/>
        <v>1.3525487344869883E-4</v>
      </c>
      <c r="F223" s="29">
        <f t="shared" si="13"/>
        <v>7.7900964239746084</v>
      </c>
      <c r="G223" s="29">
        <f t="shared" si="14"/>
        <v>1.1629912873650379</v>
      </c>
    </row>
    <row r="224" spans="1:7" ht="16" customHeight="1" x14ac:dyDescent="0.35">
      <c r="A224" s="13">
        <v>38870</v>
      </c>
      <c r="B224" s="14">
        <v>221</v>
      </c>
      <c r="C224" s="12">
        <v>1288.22</v>
      </c>
      <c r="D224" s="29">
        <f t="shared" si="12"/>
        <v>1.9522287296513952E-3</v>
      </c>
      <c r="E224" s="30">
        <f t="shared" si="15"/>
        <v>1.3929184574823928E-4</v>
      </c>
      <c r="F224" s="29">
        <f t="shared" si="13"/>
        <v>8.851577980603885</v>
      </c>
      <c r="G224" s="29">
        <f t="shared" si="14"/>
        <v>1.1802196649278442</v>
      </c>
    </row>
    <row r="225" spans="1:7" ht="16" customHeight="1" x14ac:dyDescent="0.35">
      <c r="A225" s="13">
        <v>38873</v>
      </c>
      <c r="B225" s="14">
        <v>222</v>
      </c>
      <c r="C225" s="12">
        <v>1265.29</v>
      </c>
      <c r="D225" s="29">
        <f t="shared" si="12"/>
        <v>-1.7799754700284165E-2</v>
      </c>
      <c r="E225" s="30">
        <f t="shared" si="15"/>
        <v>1.355532210240592E-4</v>
      </c>
      <c r="F225" s="29">
        <f t="shared" si="13"/>
        <v>6.5688261250530244</v>
      </c>
      <c r="G225" s="29">
        <f t="shared" si="14"/>
        <v>1.1642732541120198</v>
      </c>
    </row>
    <row r="226" spans="1:7" ht="16" customHeight="1" x14ac:dyDescent="0.35">
      <c r="A226" s="13">
        <v>38874</v>
      </c>
      <c r="B226" s="14">
        <v>223</v>
      </c>
      <c r="C226" s="12">
        <v>1263.8499999999999</v>
      </c>
      <c r="D226" s="29">
        <f t="shared" si="12"/>
        <v>-1.1380790174584376E-3</v>
      </c>
      <c r="E226" s="30">
        <f t="shared" si="15"/>
        <v>1.478394622911677E-4</v>
      </c>
      <c r="F226" s="29">
        <f t="shared" si="13"/>
        <v>8.8106225714788788</v>
      </c>
      <c r="G226" s="29">
        <f t="shared" si="14"/>
        <v>1.2158925211184075</v>
      </c>
    </row>
    <row r="227" spans="1:7" ht="16" customHeight="1" x14ac:dyDescent="0.35">
      <c r="A227" s="13">
        <v>38875</v>
      </c>
      <c r="B227" s="14">
        <v>224</v>
      </c>
      <c r="C227" s="12">
        <v>1256.1500000000001</v>
      </c>
      <c r="D227" s="29">
        <f t="shared" si="12"/>
        <v>-6.0924951536969196E-3</v>
      </c>
      <c r="E227" s="30">
        <f t="shared" si="15"/>
        <v>1.4312027725454988E-4</v>
      </c>
      <c r="F227" s="29">
        <f t="shared" si="13"/>
        <v>8.592473411765182</v>
      </c>
      <c r="G227" s="29">
        <f t="shared" si="14"/>
        <v>1.1963288730719068</v>
      </c>
    </row>
    <row r="228" spans="1:7" ht="16" customHeight="1" x14ac:dyDescent="0.35">
      <c r="A228" s="13">
        <v>38876</v>
      </c>
      <c r="B228" s="14">
        <v>225</v>
      </c>
      <c r="C228" s="12">
        <v>1257.93</v>
      </c>
      <c r="D228" s="29">
        <f t="shared" si="12"/>
        <v>1.4170282211518614E-3</v>
      </c>
      <c r="E228" s="30">
        <f t="shared" si="15"/>
        <v>1.4066417438898592E-4</v>
      </c>
      <c r="F228" s="29">
        <f t="shared" si="13"/>
        <v>8.8548603364577652</v>
      </c>
      <c r="G228" s="29">
        <f t="shared" si="14"/>
        <v>1.1860192847883457</v>
      </c>
    </row>
    <row r="229" spans="1:7" ht="16" customHeight="1" x14ac:dyDescent="0.35">
      <c r="A229" s="13">
        <v>38877</v>
      </c>
      <c r="B229" s="14">
        <v>226</v>
      </c>
      <c r="C229" s="12">
        <v>1252.3</v>
      </c>
      <c r="D229" s="29">
        <f t="shared" si="12"/>
        <v>-4.4756067507731867E-3</v>
      </c>
      <c r="E229" s="30">
        <f t="shared" si="15"/>
        <v>1.366981553990644E-4</v>
      </c>
      <c r="F229" s="29">
        <f t="shared" si="13"/>
        <v>8.751200369664728</v>
      </c>
      <c r="G229" s="29">
        <f t="shared" si="14"/>
        <v>1.1691798638321838</v>
      </c>
    </row>
    <row r="230" spans="1:7" ht="16" customHeight="1" x14ac:dyDescent="0.35">
      <c r="A230" s="13">
        <v>38880</v>
      </c>
      <c r="B230" s="14">
        <v>227</v>
      </c>
      <c r="C230" s="12">
        <v>1237.44</v>
      </c>
      <c r="D230" s="29">
        <f t="shared" si="12"/>
        <v>-1.1866166254092425E-2</v>
      </c>
      <c r="E230" s="30">
        <f t="shared" si="15"/>
        <v>1.3402989264853628E-4</v>
      </c>
      <c r="F230" s="29">
        <f t="shared" si="13"/>
        <v>7.8668917506647631</v>
      </c>
      <c r="G230" s="29">
        <f t="shared" si="14"/>
        <v>1.1577127996551488</v>
      </c>
    </row>
    <row r="231" spans="1:7" ht="16" customHeight="1" x14ac:dyDescent="0.35">
      <c r="A231" s="13">
        <v>38881</v>
      </c>
      <c r="B231" s="14">
        <v>228</v>
      </c>
      <c r="C231" s="12">
        <v>1223.69</v>
      </c>
      <c r="D231" s="29">
        <f t="shared" si="12"/>
        <v>-1.1111649857770911E-2</v>
      </c>
      <c r="E231" s="30">
        <f t="shared" si="15"/>
        <v>1.3766719846217075E-4</v>
      </c>
      <c r="F231" s="29">
        <f t="shared" si="13"/>
        <v>7.9938073306115287</v>
      </c>
      <c r="G231" s="29">
        <f t="shared" si="14"/>
        <v>1.1733166599949509</v>
      </c>
    </row>
    <row r="232" spans="1:7" ht="16" customHeight="1" x14ac:dyDescent="0.35">
      <c r="A232" s="13">
        <v>38882</v>
      </c>
      <c r="B232" s="14">
        <v>229</v>
      </c>
      <c r="C232" s="12">
        <v>1230.04</v>
      </c>
      <c r="D232" s="29">
        <f t="shared" si="12"/>
        <v>5.1892227606664676E-3</v>
      </c>
      <c r="E232" s="30">
        <f t="shared" si="15"/>
        <v>1.400739167440387E-4</v>
      </c>
      <c r="F232" s="29">
        <f t="shared" si="13"/>
        <v>8.6810987051767121</v>
      </c>
      <c r="G232" s="29">
        <f t="shared" si="14"/>
        <v>1.1835282706553261</v>
      </c>
    </row>
    <row r="233" spans="1:7" ht="16" customHeight="1" x14ac:dyDescent="0.35">
      <c r="A233" s="13">
        <v>38883</v>
      </c>
      <c r="B233" s="14">
        <v>230</v>
      </c>
      <c r="C233" s="12">
        <v>1256.1600000000001</v>
      </c>
      <c r="D233" s="29">
        <f t="shared" si="12"/>
        <v>2.1235081785958343E-2</v>
      </c>
      <c r="E233" s="30">
        <f t="shared" si="15"/>
        <v>1.3741292671262578E-4</v>
      </c>
      <c r="F233" s="29">
        <f t="shared" si="13"/>
        <v>5.610960577128087</v>
      </c>
      <c r="G233" s="29">
        <f t="shared" si="14"/>
        <v>1.1722325994128715</v>
      </c>
    </row>
    <row r="234" spans="1:7" ht="16" customHeight="1" x14ac:dyDescent="0.35">
      <c r="A234" s="13">
        <v>38884</v>
      </c>
      <c r="B234" s="14">
        <v>231</v>
      </c>
      <c r="C234" s="12">
        <v>1251.54</v>
      </c>
      <c r="D234" s="29">
        <f t="shared" si="12"/>
        <v>-3.6778754298816274E-3</v>
      </c>
      <c r="E234" s="30">
        <f t="shared" si="15"/>
        <v>1.5621806896418019E-4</v>
      </c>
      <c r="F234" s="29">
        <f t="shared" si="13"/>
        <v>8.6776686405125734</v>
      </c>
      <c r="G234" s="29">
        <f t="shared" si="14"/>
        <v>1.2498722693306712</v>
      </c>
    </row>
    <row r="235" spans="1:7" ht="16" customHeight="1" x14ac:dyDescent="0.35">
      <c r="A235" s="13">
        <v>38887</v>
      </c>
      <c r="B235" s="14">
        <v>232</v>
      </c>
      <c r="C235" s="12">
        <v>1240.1300000000001</v>
      </c>
      <c r="D235" s="29">
        <f t="shared" si="12"/>
        <v>-9.1167681416494117E-3</v>
      </c>
      <c r="E235" s="30">
        <f t="shared" si="15"/>
        <v>1.5127260045164854E-4</v>
      </c>
      <c r="F235" s="29">
        <f t="shared" si="13"/>
        <v>8.2469854363702915</v>
      </c>
      <c r="G235" s="29">
        <f t="shared" si="14"/>
        <v>1.2299292680949119</v>
      </c>
    </row>
    <row r="236" spans="1:7" ht="16" customHeight="1" x14ac:dyDescent="0.35">
      <c r="A236" s="13">
        <v>38888</v>
      </c>
      <c r="B236" s="14">
        <v>233</v>
      </c>
      <c r="C236" s="12">
        <v>1240.1199999999999</v>
      </c>
      <c r="D236" s="29">
        <f t="shared" si="12"/>
        <v>-8.0636707443515476E-6</v>
      </c>
      <c r="E236" s="30">
        <f t="shared" si="15"/>
        <v>1.5030111347391338E-4</v>
      </c>
      <c r="F236" s="29">
        <f t="shared" si="13"/>
        <v>8.8028694202732556</v>
      </c>
      <c r="G236" s="29">
        <f t="shared" si="14"/>
        <v>1.2259735456930276</v>
      </c>
    </row>
    <row r="237" spans="1:7" ht="16" customHeight="1" x14ac:dyDescent="0.35">
      <c r="A237" s="13">
        <v>38889</v>
      </c>
      <c r="B237" s="14">
        <v>234</v>
      </c>
      <c r="C237" s="12">
        <v>1252.2</v>
      </c>
      <c r="D237" s="29">
        <f t="shared" si="12"/>
        <v>9.7409928071479079E-3</v>
      </c>
      <c r="E237" s="30">
        <f t="shared" si="15"/>
        <v>1.4527100537766133E-4</v>
      </c>
      <c r="F237" s="29">
        <f t="shared" si="13"/>
        <v>8.1837376417152186</v>
      </c>
      <c r="G237" s="29">
        <f t="shared" si="14"/>
        <v>1.2052842211597283</v>
      </c>
    </row>
    <row r="238" spans="1:7" ht="16" customHeight="1" x14ac:dyDescent="0.35">
      <c r="A238" s="13">
        <v>38890</v>
      </c>
      <c r="B238" s="14">
        <v>235</v>
      </c>
      <c r="C238" s="12">
        <v>1245.5999999999999</v>
      </c>
      <c r="D238" s="29">
        <f t="shared" si="12"/>
        <v>-5.2707235265933017E-3</v>
      </c>
      <c r="E238" s="30">
        <f t="shared" si="15"/>
        <v>1.4548825188334056E-4</v>
      </c>
      <c r="F238" s="29">
        <f t="shared" si="13"/>
        <v>8.6444683464803678</v>
      </c>
      <c r="G238" s="29">
        <f t="shared" si="14"/>
        <v>1.2061851096881464</v>
      </c>
    </row>
    <row r="239" spans="1:7" ht="16" customHeight="1" x14ac:dyDescent="0.35">
      <c r="A239" s="13">
        <v>38891</v>
      </c>
      <c r="B239" s="14">
        <v>236</v>
      </c>
      <c r="C239" s="12">
        <v>1244.5</v>
      </c>
      <c r="D239" s="29">
        <f t="shared" si="12"/>
        <v>-8.8310854206796741E-4</v>
      </c>
      <c r="E239" s="30">
        <f t="shared" si="15"/>
        <v>1.423284530196957E-4</v>
      </c>
      <c r="F239" s="29">
        <f t="shared" si="13"/>
        <v>8.8518936785477784</v>
      </c>
      <c r="G239" s="29">
        <f t="shared" si="14"/>
        <v>1.1930148910206264</v>
      </c>
    </row>
    <row r="240" spans="1:7" ht="16" customHeight="1" x14ac:dyDescent="0.35">
      <c r="A240" s="13">
        <v>38894</v>
      </c>
      <c r="B240" s="14">
        <v>237</v>
      </c>
      <c r="C240" s="12">
        <v>1250.56</v>
      </c>
      <c r="D240" s="29">
        <f t="shared" si="12"/>
        <v>4.8694254720771379E-3</v>
      </c>
      <c r="E240" s="30">
        <f t="shared" si="15"/>
        <v>1.381346017525798E-4</v>
      </c>
      <c r="F240" s="29">
        <f t="shared" si="13"/>
        <v>8.7156283532297163</v>
      </c>
      <c r="G240" s="29">
        <f t="shared" si="14"/>
        <v>1.1753067759209925</v>
      </c>
    </row>
    <row r="241" spans="1:7" ht="16" customHeight="1" x14ac:dyDescent="0.35">
      <c r="A241" s="13">
        <v>38895</v>
      </c>
      <c r="B241" s="14">
        <v>238</v>
      </c>
      <c r="C241" s="12">
        <v>1239.2</v>
      </c>
      <c r="D241" s="29">
        <f t="shared" si="12"/>
        <v>-9.0839303991810949E-3</v>
      </c>
      <c r="E241" s="30">
        <f t="shared" si="15"/>
        <v>1.3550670679872751E-4</v>
      </c>
      <c r="F241" s="29">
        <f t="shared" si="13"/>
        <v>8.297532172432641</v>
      </c>
      <c r="G241" s="29">
        <f t="shared" si="14"/>
        <v>1.164073480493081</v>
      </c>
    </row>
    <row r="242" spans="1:7" ht="16" customHeight="1" x14ac:dyDescent="0.35">
      <c r="A242" s="13">
        <v>38896</v>
      </c>
      <c r="B242" s="14">
        <v>239</v>
      </c>
      <c r="C242" s="12">
        <v>1246</v>
      </c>
      <c r="D242" s="29">
        <f t="shared" si="12"/>
        <v>5.4874112330536295E-3</v>
      </c>
      <c r="E242" s="30">
        <f t="shared" si="15"/>
        <v>1.3608192569371306E-4</v>
      </c>
      <c r="F242" s="29">
        <f t="shared" si="13"/>
        <v>8.680977327611263</v>
      </c>
      <c r="G242" s="29">
        <f t="shared" si="14"/>
        <v>1.1665415796006291</v>
      </c>
    </row>
    <row r="243" spans="1:7" ht="16" customHeight="1" x14ac:dyDescent="0.35">
      <c r="A243" s="13">
        <v>38897</v>
      </c>
      <c r="B243" s="14">
        <v>240</v>
      </c>
      <c r="C243" s="12">
        <v>1272.8699999999999</v>
      </c>
      <c r="D243" s="29">
        <f t="shared" si="12"/>
        <v>2.1565008025682175E-2</v>
      </c>
      <c r="E243" s="30">
        <f t="shared" si="15"/>
        <v>1.3397931722637391E-4</v>
      </c>
      <c r="F243" s="29">
        <f t="shared" si="13"/>
        <v>5.4467701772568979</v>
      </c>
      <c r="G243" s="29">
        <f t="shared" si="14"/>
        <v>1.1574943508560804</v>
      </c>
    </row>
    <row r="244" spans="1:7" ht="16" customHeight="1" x14ac:dyDescent="0.35">
      <c r="A244" s="13">
        <v>38898</v>
      </c>
      <c r="B244" s="14">
        <v>241</v>
      </c>
      <c r="C244" s="12">
        <v>1270.2</v>
      </c>
      <c r="D244" s="29">
        <f t="shared" si="12"/>
        <v>-2.0976219095428794E-3</v>
      </c>
      <c r="E244" s="30">
        <f t="shared" si="15"/>
        <v>1.5383386406112335E-4</v>
      </c>
      <c r="F244" s="29">
        <f t="shared" si="13"/>
        <v>8.7510349429244911</v>
      </c>
      <c r="G244" s="29">
        <f t="shared" si="14"/>
        <v>1.2402978031953589</v>
      </c>
    </row>
    <row r="245" spans="1:7" ht="16" customHeight="1" x14ac:dyDescent="0.35">
      <c r="A245" s="13">
        <v>38901</v>
      </c>
      <c r="B245" s="14">
        <v>242</v>
      </c>
      <c r="C245" s="12">
        <v>1280.19</v>
      </c>
      <c r="D245" s="29">
        <f t="shared" si="12"/>
        <v>7.8649031648558854E-3</v>
      </c>
      <c r="E245" s="30">
        <f t="shared" si="15"/>
        <v>1.4867047853878076E-4</v>
      </c>
      <c r="F245" s="29">
        <f t="shared" si="13"/>
        <v>8.3977124531806133</v>
      </c>
      <c r="G245" s="29">
        <f t="shared" si="14"/>
        <v>1.219305041975882</v>
      </c>
    </row>
    <row r="246" spans="1:7" ht="16" customHeight="1" x14ac:dyDescent="0.35">
      <c r="A246" s="13">
        <v>38903</v>
      </c>
      <c r="B246" s="14">
        <v>243</v>
      </c>
      <c r="C246" s="12">
        <v>1270.9100000000001</v>
      </c>
      <c r="D246" s="29">
        <f t="shared" si="12"/>
        <v>-7.2489239878454903E-3</v>
      </c>
      <c r="E246" s="30">
        <f t="shared" si="15"/>
        <v>1.468962657745307E-4</v>
      </c>
      <c r="F246" s="29">
        <f t="shared" si="13"/>
        <v>8.4680695674013027</v>
      </c>
      <c r="G246" s="29">
        <f t="shared" si="14"/>
        <v>1.2120076970652072</v>
      </c>
    </row>
    <row r="247" spans="1:7" ht="16" customHeight="1" x14ac:dyDescent="0.35">
      <c r="A247" s="13">
        <v>38904</v>
      </c>
      <c r="B247" s="14">
        <v>244</v>
      </c>
      <c r="C247" s="12">
        <v>1274.08</v>
      </c>
      <c r="D247" s="29">
        <f t="shared" si="12"/>
        <v>2.4942757551673633E-3</v>
      </c>
      <c r="E247" s="30">
        <f t="shared" si="15"/>
        <v>1.4483398414615574E-4</v>
      </c>
      <c r="F247" s="29">
        <f t="shared" si="13"/>
        <v>8.7969669406044506</v>
      </c>
      <c r="G247" s="29">
        <f t="shared" si="14"/>
        <v>1.203469917140249</v>
      </c>
    </row>
    <row r="248" spans="1:7" ht="16" customHeight="1" x14ac:dyDescent="0.35">
      <c r="A248" s="13">
        <v>38905</v>
      </c>
      <c r="B248" s="14">
        <v>245</v>
      </c>
      <c r="C248" s="12">
        <v>1265.48</v>
      </c>
      <c r="D248" s="29">
        <f t="shared" si="12"/>
        <v>-6.7499686047971519E-3</v>
      </c>
      <c r="E248" s="30">
        <f t="shared" si="15"/>
        <v>1.4066165630868095E-4</v>
      </c>
      <c r="F248" s="29">
        <f t="shared" si="13"/>
        <v>8.5452405991624367</v>
      </c>
      <c r="G248" s="29">
        <f t="shared" si="14"/>
        <v>1.1860086690605636</v>
      </c>
    </row>
    <row r="249" spans="1:7" ht="16" customHeight="1" x14ac:dyDescent="0.35">
      <c r="A249" s="13">
        <v>38908</v>
      </c>
      <c r="B249" s="14">
        <v>246</v>
      </c>
      <c r="C249" s="12">
        <v>1267.3399999999999</v>
      </c>
      <c r="D249" s="29">
        <f t="shared" si="12"/>
        <v>1.4697980213040918E-3</v>
      </c>
      <c r="E249" s="30">
        <f t="shared" si="15"/>
        <v>1.3887359448610021E-4</v>
      </c>
      <c r="F249" s="29">
        <f t="shared" si="13"/>
        <v>8.8663905129461469</v>
      </c>
      <c r="G249" s="29">
        <f t="shared" si="14"/>
        <v>1.1784464115355446</v>
      </c>
    </row>
    <row r="250" spans="1:7" ht="16" customHeight="1" x14ac:dyDescent="0.35">
      <c r="A250" s="13">
        <v>38909</v>
      </c>
      <c r="B250" s="14">
        <v>247</v>
      </c>
      <c r="C250" s="12">
        <v>1272.43</v>
      </c>
      <c r="D250" s="29">
        <f t="shared" si="12"/>
        <v>4.0162860795052158E-3</v>
      </c>
      <c r="E250" s="30">
        <f t="shared" si="15"/>
        <v>1.3509425034866166E-4</v>
      </c>
      <c r="F250" s="29">
        <f t="shared" si="13"/>
        <v>8.7901356488982589</v>
      </c>
      <c r="G250" s="29">
        <f t="shared" si="14"/>
        <v>1.1623005220194202</v>
      </c>
    </row>
    <row r="251" spans="1:7" ht="16" customHeight="1" x14ac:dyDescent="0.35">
      <c r="A251" s="13">
        <v>38910</v>
      </c>
      <c r="B251" s="14">
        <v>248</v>
      </c>
      <c r="C251" s="12">
        <v>1258.5999999999999</v>
      </c>
      <c r="D251" s="29">
        <f t="shared" si="12"/>
        <v>-1.0868967251636774E-2</v>
      </c>
      <c r="E251" s="30">
        <f t="shared" si="15"/>
        <v>1.3239135300741688E-4</v>
      </c>
      <c r="F251" s="29">
        <f t="shared" si="13"/>
        <v>8.0374358022173826</v>
      </c>
      <c r="G251" s="29">
        <f t="shared" si="14"/>
        <v>1.1506144141606123</v>
      </c>
    </row>
    <row r="252" spans="1:7" ht="16" customHeight="1" x14ac:dyDescent="0.35">
      <c r="A252" s="13">
        <v>38911</v>
      </c>
      <c r="B252" s="14">
        <v>249</v>
      </c>
      <c r="C252" s="12">
        <v>1242.28</v>
      </c>
      <c r="D252" s="29">
        <f t="shared" si="12"/>
        <v>-1.2966788495153314E-2</v>
      </c>
      <c r="E252" s="30">
        <f t="shared" si="15"/>
        <v>1.3505894016253283E-4</v>
      </c>
      <c r="F252" s="29">
        <f t="shared" si="13"/>
        <v>7.664879073018712</v>
      </c>
      <c r="G252" s="29">
        <f t="shared" si="14"/>
        <v>1.1621486142595223</v>
      </c>
    </row>
    <row r="253" spans="1:7" ht="16" customHeight="1" x14ac:dyDescent="0.35">
      <c r="A253" s="13">
        <v>38912</v>
      </c>
      <c r="B253" s="14">
        <v>250</v>
      </c>
      <c r="C253" s="12">
        <v>1236.2</v>
      </c>
      <c r="D253" s="29">
        <f t="shared" si="12"/>
        <v>-4.8942267443732312E-3</v>
      </c>
      <c r="E253" s="30">
        <f t="shared" si="15"/>
        <v>1.3995992634018158E-4</v>
      </c>
      <c r="F253" s="29">
        <f t="shared" si="13"/>
        <v>8.7030093179296522</v>
      </c>
      <c r="G253" s="29">
        <f t="shared" si="14"/>
        <v>1.1830466023795581</v>
      </c>
    </row>
    <row r="254" spans="1:7" ht="16" customHeight="1" x14ac:dyDescent="0.35">
      <c r="A254" s="13">
        <v>38915</v>
      </c>
      <c r="B254" s="14">
        <v>251</v>
      </c>
      <c r="C254" s="12">
        <v>1234.49</v>
      </c>
      <c r="D254" s="29">
        <f t="shared" si="12"/>
        <v>-1.3832713153211218E-3</v>
      </c>
      <c r="E254" s="30">
        <f t="shared" si="15"/>
        <v>1.3716160647743033E-4</v>
      </c>
      <c r="F254" s="29">
        <f t="shared" si="13"/>
        <v>8.8804004619455146</v>
      </c>
      <c r="G254" s="29">
        <f t="shared" si="14"/>
        <v>1.1711601362641675</v>
      </c>
    </row>
    <row r="255" spans="1:7" ht="16" customHeight="1" x14ac:dyDescent="0.35">
      <c r="A255" s="13">
        <v>38916</v>
      </c>
      <c r="B255" s="14">
        <v>252</v>
      </c>
      <c r="C255" s="12">
        <v>1236.8599999999999</v>
      </c>
      <c r="D255" s="29">
        <f t="shared" si="12"/>
        <v>1.9198211407138732E-3</v>
      </c>
      <c r="E255" s="30">
        <f t="shared" si="15"/>
        <v>1.3354111780627679E-4</v>
      </c>
      <c r="F255" s="29">
        <f t="shared" si="13"/>
        <v>8.8935012910377846</v>
      </c>
      <c r="G255" s="29">
        <f t="shared" si="14"/>
        <v>1.1555999212801842</v>
      </c>
    </row>
    <row r="256" spans="1:7" ht="16" customHeight="1" x14ac:dyDescent="0.35">
      <c r="A256" s="13">
        <v>38917</v>
      </c>
      <c r="B256" s="14">
        <v>253</v>
      </c>
      <c r="C256" s="12">
        <v>1259.81</v>
      </c>
      <c r="D256" s="29">
        <f t="shared" si="12"/>
        <v>1.8555050692883546E-2</v>
      </c>
      <c r="E256" s="30">
        <f t="shared" si="15"/>
        <v>1.3037129168626572E-4</v>
      </c>
      <c r="F256" s="29">
        <f t="shared" si="13"/>
        <v>6.3042826749981771</v>
      </c>
      <c r="G256" s="29">
        <f t="shared" si="14"/>
        <v>1.1418024859241886</v>
      </c>
    </row>
    <row r="257" spans="1:7" ht="16" customHeight="1" x14ac:dyDescent="0.35">
      <c r="A257" s="13">
        <v>38918</v>
      </c>
      <c r="B257" s="14">
        <v>254</v>
      </c>
      <c r="C257" s="12">
        <v>1249.1300000000001</v>
      </c>
      <c r="D257" s="29">
        <f t="shared" si="12"/>
        <v>-8.4774688246639363E-3</v>
      </c>
      <c r="E257" s="30">
        <f t="shared" si="15"/>
        <v>1.4454865782841307E-4</v>
      </c>
      <c r="F257" s="29">
        <f t="shared" si="13"/>
        <v>8.3447090064621019</v>
      </c>
      <c r="G257" s="29">
        <f t="shared" si="14"/>
        <v>1.2022839008670667</v>
      </c>
    </row>
    <row r="258" spans="1:7" ht="16" customHeight="1" x14ac:dyDescent="0.35">
      <c r="A258" s="13">
        <v>38919</v>
      </c>
      <c r="B258" s="14">
        <v>255</v>
      </c>
      <c r="C258" s="12">
        <v>1240.29</v>
      </c>
      <c r="D258" s="29">
        <f t="shared" si="12"/>
        <v>-7.0769255401760267E-3</v>
      </c>
      <c r="E258" s="30">
        <f t="shared" si="15"/>
        <v>1.4368716592922919E-4</v>
      </c>
      <c r="F258" s="29">
        <f t="shared" si="13"/>
        <v>8.4993171153569254</v>
      </c>
      <c r="G258" s="29">
        <f t="shared" si="14"/>
        <v>1.1986958159984926</v>
      </c>
    </row>
    <row r="259" spans="1:7" ht="16" customHeight="1" x14ac:dyDescent="0.35">
      <c r="A259" s="13">
        <v>38922</v>
      </c>
      <c r="B259" s="14">
        <v>256</v>
      </c>
      <c r="C259" s="12">
        <v>1260.9100000000001</v>
      </c>
      <c r="D259" s="29">
        <f t="shared" si="12"/>
        <v>1.662514411952043E-2</v>
      </c>
      <c r="E259" s="30">
        <f t="shared" si="15"/>
        <v>1.4182259309136606E-4</v>
      </c>
      <c r="F259" s="29">
        <f t="shared" si="13"/>
        <v>6.9120522031719531</v>
      </c>
      <c r="G259" s="29">
        <f t="shared" si="14"/>
        <v>1.1908929132855148</v>
      </c>
    </row>
    <row r="260" spans="1:7" ht="16" customHeight="1" x14ac:dyDescent="0.35">
      <c r="A260" s="13">
        <v>38923</v>
      </c>
      <c r="B260" s="14">
        <v>257</v>
      </c>
      <c r="C260" s="12">
        <v>1268.8800000000001</v>
      </c>
      <c r="D260" s="29">
        <f t="shared" si="12"/>
        <v>6.3208317802221359E-3</v>
      </c>
      <c r="E260" s="30">
        <f t="shared" si="15"/>
        <v>1.5146010463197069E-4</v>
      </c>
      <c r="F260" s="29">
        <f t="shared" si="13"/>
        <v>8.5314032328534761</v>
      </c>
      <c r="G260" s="29">
        <f t="shared" si="14"/>
        <v>1.230691287983996</v>
      </c>
    </row>
    <row r="261" spans="1:7" ht="16" customHeight="1" x14ac:dyDescent="0.35">
      <c r="A261" s="13">
        <v>38924</v>
      </c>
      <c r="B261" s="14">
        <v>258</v>
      </c>
      <c r="C261" s="12">
        <v>1268.4000000000001</v>
      </c>
      <c r="D261" s="29">
        <f t="shared" ref="D261:D324" si="16">C261/C260-1</f>
        <v>-3.78286362776592E-4</v>
      </c>
      <c r="E261" s="30">
        <f t="shared" si="15"/>
        <v>1.4831173988846694E-4</v>
      </c>
      <c r="F261" s="29">
        <f t="shared" si="13"/>
        <v>8.8152292854307568</v>
      </c>
      <c r="G261" s="29">
        <f t="shared" si="14"/>
        <v>1.2178330751316739</v>
      </c>
    </row>
    <row r="262" spans="1:7" ht="16" customHeight="1" x14ac:dyDescent="0.35">
      <c r="A262" s="13">
        <v>38925</v>
      </c>
      <c r="B262" s="14">
        <v>259</v>
      </c>
      <c r="C262" s="12">
        <v>1263.2</v>
      </c>
      <c r="D262" s="29">
        <f t="shared" si="16"/>
        <v>-4.0996531062756913E-3</v>
      </c>
      <c r="E262" s="30">
        <f t="shared" si="15"/>
        <v>1.4348772092823337E-4</v>
      </c>
      <c r="F262" s="29">
        <f t="shared" ref="F262:F325" si="17">-LN(E262)-D262*D262/E262</f>
        <v>8.7321280364936644</v>
      </c>
      <c r="G262" s="29">
        <f t="shared" ref="G262:G325" si="18">SQRT(E262)*100</f>
        <v>1.1978636021193456</v>
      </c>
    </row>
    <row r="263" spans="1:7" ht="16" customHeight="1" x14ac:dyDescent="0.35">
      <c r="A263" s="13">
        <v>38926</v>
      </c>
      <c r="B263" s="14">
        <v>260</v>
      </c>
      <c r="C263" s="12">
        <v>1278.55</v>
      </c>
      <c r="D263" s="29">
        <f t="shared" si="16"/>
        <v>1.2151678277390721E-2</v>
      </c>
      <c r="E263" s="30">
        <f t="shared" ref="E263:E326" si="19">C$1283+C$1284*E262+C$1285*D262*D262</f>
        <v>1.3997930661499984E-4</v>
      </c>
      <c r="F263" s="29">
        <f t="shared" si="17"/>
        <v>7.819122282757589</v>
      </c>
      <c r="G263" s="29">
        <f t="shared" si="18"/>
        <v>1.1831285078764682</v>
      </c>
    </row>
    <row r="264" spans="1:7" ht="16" customHeight="1" x14ac:dyDescent="0.35">
      <c r="A264" s="13">
        <v>38929</v>
      </c>
      <c r="B264" s="14">
        <v>261</v>
      </c>
      <c r="C264" s="12">
        <v>1276.6600000000001</v>
      </c>
      <c r="D264" s="29">
        <f t="shared" si="16"/>
        <v>-1.4782370654256027E-3</v>
      </c>
      <c r="E264" s="30">
        <f t="shared" si="19"/>
        <v>1.4336454020136033E-4</v>
      </c>
      <c r="F264" s="29">
        <f t="shared" si="17"/>
        <v>8.8348777823662523</v>
      </c>
      <c r="G264" s="29">
        <f t="shared" si="18"/>
        <v>1.1973493233027708</v>
      </c>
    </row>
    <row r="265" spans="1:7" ht="16" customHeight="1" x14ac:dyDescent="0.35">
      <c r="A265" s="13">
        <v>38930</v>
      </c>
      <c r="B265" s="14">
        <v>262</v>
      </c>
      <c r="C265" s="12">
        <v>1270.92</v>
      </c>
      <c r="D265" s="29">
        <f t="shared" si="16"/>
        <v>-4.4961070292794947E-3</v>
      </c>
      <c r="E265" s="30">
        <f t="shared" si="19"/>
        <v>1.3913734542230418E-4</v>
      </c>
      <c r="F265" s="29">
        <f t="shared" si="17"/>
        <v>8.7347610752160456</v>
      </c>
      <c r="G265" s="29">
        <f t="shared" si="18"/>
        <v>1.1795649427746833</v>
      </c>
    </row>
    <row r="266" spans="1:7" ht="16" customHeight="1" x14ac:dyDescent="0.35">
      <c r="A266" s="13">
        <v>38931</v>
      </c>
      <c r="B266" s="14">
        <v>263</v>
      </c>
      <c r="C266" s="12">
        <v>1277.4100000000001</v>
      </c>
      <c r="D266" s="29">
        <f t="shared" si="16"/>
        <v>5.106536996821287E-3</v>
      </c>
      <c r="E266" s="30">
        <f t="shared" si="19"/>
        <v>1.3623435980101057E-4</v>
      </c>
      <c r="F266" s="29">
        <f t="shared" si="17"/>
        <v>8.7097231779600701</v>
      </c>
      <c r="G266" s="29">
        <f t="shared" si="18"/>
        <v>1.1671947558184563</v>
      </c>
    </row>
    <row r="267" spans="1:7" ht="16" customHeight="1" x14ac:dyDescent="0.35">
      <c r="A267" s="13">
        <v>38932</v>
      </c>
      <c r="B267" s="14">
        <v>264</v>
      </c>
      <c r="C267" s="12">
        <v>1280.27</v>
      </c>
      <c r="D267" s="29">
        <f t="shared" si="16"/>
        <v>2.2389052849123292E-3</v>
      </c>
      <c r="E267" s="30">
        <f t="shared" si="19"/>
        <v>1.3391475982590476E-4</v>
      </c>
      <c r="F267" s="29">
        <f t="shared" si="17"/>
        <v>8.8808750842251314</v>
      </c>
      <c r="G267" s="29">
        <f t="shared" si="18"/>
        <v>1.1572154502334679</v>
      </c>
    </row>
    <row r="268" spans="1:7" ht="16" customHeight="1" x14ac:dyDescent="0.35">
      <c r="A268" s="13">
        <v>38933</v>
      </c>
      <c r="B268" s="14">
        <v>265</v>
      </c>
      <c r="C268" s="12">
        <v>1279.3599999999999</v>
      </c>
      <c r="D268" s="29">
        <f t="shared" si="16"/>
        <v>-7.1078756824738409E-4</v>
      </c>
      <c r="E268" s="30">
        <f t="shared" si="19"/>
        <v>1.307739186870547E-4</v>
      </c>
      <c r="F268" s="29">
        <f t="shared" si="17"/>
        <v>8.9381772365745746</v>
      </c>
      <c r="G268" s="29">
        <f t="shared" si="18"/>
        <v>1.1435642469361078</v>
      </c>
    </row>
    <row r="269" spans="1:7" ht="16" customHeight="1" x14ac:dyDescent="0.35">
      <c r="A269" s="13">
        <v>38936</v>
      </c>
      <c r="B269" s="14">
        <v>266</v>
      </c>
      <c r="C269" s="12">
        <v>1275.77</v>
      </c>
      <c r="D269" s="29">
        <f t="shared" si="16"/>
        <v>-2.8060905452725882E-3</v>
      </c>
      <c r="E269" s="30">
        <f t="shared" si="19"/>
        <v>1.2772178776670798E-4</v>
      </c>
      <c r="F269" s="29">
        <f t="shared" si="17"/>
        <v>8.9040054415637968</v>
      </c>
      <c r="G269" s="29">
        <f t="shared" si="18"/>
        <v>1.1301406450823188</v>
      </c>
    </row>
    <row r="270" spans="1:7" ht="16" customHeight="1" x14ac:dyDescent="0.35">
      <c r="A270" s="13">
        <v>38937</v>
      </c>
      <c r="B270" s="14">
        <v>267</v>
      </c>
      <c r="C270" s="12">
        <v>1271.48</v>
      </c>
      <c r="D270" s="29">
        <f t="shared" si="16"/>
        <v>-3.3626750903376079E-3</v>
      </c>
      <c r="E270" s="30">
        <f t="shared" si="19"/>
        <v>1.2534331619745058E-4</v>
      </c>
      <c r="F270" s="29">
        <f t="shared" si="17"/>
        <v>8.894241158189466</v>
      </c>
      <c r="G270" s="29">
        <f t="shared" si="18"/>
        <v>1.1195682926800425</v>
      </c>
    </row>
    <row r="271" spans="1:7" ht="16" customHeight="1" x14ac:dyDescent="0.35">
      <c r="A271" s="13">
        <v>38938</v>
      </c>
      <c r="B271" s="14">
        <v>268</v>
      </c>
      <c r="C271" s="12">
        <v>1265.95</v>
      </c>
      <c r="D271" s="29">
        <f t="shared" si="16"/>
        <v>-4.3492622770314737E-3</v>
      </c>
      <c r="E271" s="30">
        <f t="shared" si="19"/>
        <v>1.233743637658644E-4</v>
      </c>
      <c r="F271" s="29">
        <f t="shared" si="17"/>
        <v>8.8469645836738433</v>
      </c>
      <c r="G271" s="29">
        <f t="shared" si="18"/>
        <v>1.1107401305699924</v>
      </c>
    </row>
    <row r="272" spans="1:7" ht="16" customHeight="1" x14ac:dyDescent="0.35">
      <c r="A272" s="13">
        <v>38939</v>
      </c>
      <c r="B272" s="14">
        <v>269</v>
      </c>
      <c r="C272" s="12">
        <v>1271.81</v>
      </c>
      <c r="D272" s="29">
        <f t="shared" si="16"/>
        <v>4.6289347920533963E-3</v>
      </c>
      <c r="E272" s="30">
        <f t="shared" si="19"/>
        <v>1.2198273150699841E-4</v>
      </c>
      <c r="F272" s="29">
        <f t="shared" si="17"/>
        <v>8.8359747516432687</v>
      </c>
      <c r="G272" s="29">
        <f t="shared" si="18"/>
        <v>1.1044579281575122</v>
      </c>
    </row>
    <row r="273" spans="1:7" ht="16" customHeight="1" x14ac:dyDescent="0.35">
      <c r="A273" s="13">
        <v>38940</v>
      </c>
      <c r="B273" s="14">
        <v>270</v>
      </c>
      <c r="C273" s="12">
        <v>1266.74</v>
      </c>
      <c r="D273" s="29">
        <f t="shared" si="16"/>
        <v>-3.9864445160833206E-3</v>
      </c>
      <c r="E273" s="30">
        <f t="shared" si="19"/>
        <v>1.2085581022175269E-4</v>
      </c>
      <c r="F273" s="29">
        <f t="shared" si="17"/>
        <v>8.889418986552009</v>
      </c>
      <c r="G273" s="29">
        <f t="shared" si="18"/>
        <v>1.0993443965461991</v>
      </c>
    </row>
    <row r="274" spans="1:7" ht="16" customHeight="1" x14ac:dyDescent="0.35">
      <c r="A274" s="13">
        <v>38943</v>
      </c>
      <c r="B274" s="14">
        <v>271</v>
      </c>
      <c r="C274" s="12">
        <v>1268.21</v>
      </c>
      <c r="D274" s="29">
        <f t="shared" si="16"/>
        <v>1.1604591313134627E-3</v>
      </c>
      <c r="E274" s="30">
        <f t="shared" si="19"/>
        <v>1.1956481619356797E-4</v>
      </c>
      <c r="F274" s="29">
        <f t="shared" si="17"/>
        <v>9.0203888812465127</v>
      </c>
      <c r="G274" s="29">
        <f t="shared" si="18"/>
        <v>1.0934569776336331</v>
      </c>
    </row>
    <row r="275" spans="1:7" ht="16" customHeight="1" x14ac:dyDescent="0.35">
      <c r="A275" s="13">
        <v>38944</v>
      </c>
      <c r="B275" s="14">
        <v>272</v>
      </c>
      <c r="C275" s="12">
        <v>1285.58</v>
      </c>
      <c r="D275" s="29">
        <f t="shared" si="16"/>
        <v>1.3696469827552127E-2</v>
      </c>
      <c r="E275" s="30">
        <f t="shared" si="19"/>
        <v>1.1767566784398361E-4</v>
      </c>
      <c r="F275" s="29">
        <f t="shared" si="17"/>
        <v>7.4534230279778546</v>
      </c>
      <c r="G275" s="29">
        <f t="shared" si="18"/>
        <v>1.0847841621446344</v>
      </c>
    </row>
    <row r="276" spans="1:7" ht="16" customHeight="1" x14ac:dyDescent="0.35">
      <c r="A276" s="13">
        <v>38945</v>
      </c>
      <c r="B276" s="14">
        <v>273</v>
      </c>
      <c r="C276" s="12">
        <v>1295.43</v>
      </c>
      <c r="D276" s="29">
        <f t="shared" si="16"/>
        <v>7.661911355186124E-3</v>
      </c>
      <c r="E276" s="30">
        <f t="shared" si="19"/>
        <v>1.2528776534643753E-4</v>
      </c>
      <c r="F276" s="29">
        <f t="shared" si="17"/>
        <v>8.5163369423671291</v>
      </c>
      <c r="G276" s="29">
        <f t="shared" si="18"/>
        <v>1.1193201746883576</v>
      </c>
    </row>
    <row r="277" spans="1:7" ht="16" customHeight="1" x14ac:dyDescent="0.35">
      <c r="A277" s="13">
        <v>38946</v>
      </c>
      <c r="B277" s="14">
        <v>274</v>
      </c>
      <c r="C277" s="12">
        <v>1297.48</v>
      </c>
      <c r="D277" s="29">
        <f t="shared" si="16"/>
        <v>1.5824861242985655E-3</v>
      </c>
      <c r="E277" s="30">
        <f t="shared" si="19"/>
        <v>1.2569423309253028E-4</v>
      </c>
      <c r="F277" s="29">
        <f t="shared" si="17"/>
        <v>8.9617348752200332</v>
      </c>
      <c r="G277" s="29">
        <f t="shared" si="18"/>
        <v>1.1211343946759027</v>
      </c>
    </row>
    <row r="278" spans="1:7" ht="16" customHeight="1" x14ac:dyDescent="0.35">
      <c r="A278" s="13">
        <v>38947</v>
      </c>
      <c r="B278" s="14">
        <v>275</v>
      </c>
      <c r="C278" s="12">
        <v>1302.3</v>
      </c>
      <c r="D278" s="29">
        <f t="shared" si="16"/>
        <v>3.714893485833981E-3</v>
      </c>
      <c r="E278" s="30">
        <f t="shared" si="19"/>
        <v>1.2325002289995712E-4</v>
      </c>
      <c r="F278" s="29">
        <f t="shared" si="17"/>
        <v>8.8893245162632617</v>
      </c>
      <c r="G278" s="29">
        <f t="shared" si="18"/>
        <v>1.1101802686949409</v>
      </c>
    </row>
    <row r="279" spans="1:7" ht="16" customHeight="1" x14ac:dyDescent="0.35">
      <c r="A279" s="13">
        <v>38950</v>
      </c>
      <c r="B279" s="14">
        <v>276</v>
      </c>
      <c r="C279" s="12">
        <v>1297.52</v>
      </c>
      <c r="D279" s="29">
        <f t="shared" si="16"/>
        <v>-3.6704292405743688E-3</v>
      </c>
      <c r="E279" s="30">
        <f t="shared" si="19"/>
        <v>1.21615042290516E-4</v>
      </c>
      <c r="F279" s="29">
        <f t="shared" si="17"/>
        <v>8.9038737048576788</v>
      </c>
      <c r="G279" s="29">
        <f t="shared" si="18"/>
        <v>1.1027921032112806</v>
      </c>
    </row>
    <row r="280" spans="1:7" ht="16" customHeight="1" x14ac:dyDescent="0.35">
      <c r="A280" s="13">
        <v>38951</v>
      </c>
      <c r="B280" s="14">
        <v>277</v>
      </c>
      <c r="C280" s="12">
        <v>1298.82</v>
      </c>
      <c r="D280" s="29">
        <f t="shared" si="16"/>
        <v>1.0019113385535405E-3</v>
      </c>
      <c r="E280" s="30">
        <f t="shared" si="19"/>
        <v>1.2012714060196757E-4</v>
      </c>
      <c r="F280" s="29">
        <f t="shared" si="17"/>
        <v>9.0186035052372766</v>
      </c>
      <c r="G280" s="29">
        <f t="shared" si="18"/>
        <v>1.0960252761773679</v>
      </c>
    </row>
    <row r="281" spans="1:7" ht="16" customHeight="1" x14ac:dyDescent="0.35">
      <c r="A281" s="13">
        <v>38952</v>
      </c>
      <c r="B281" s="14">
        <v>278</v>
      </c>
      <c r="C281" s="12">
        <v>1292.99</v>
      </c>
      <c r="D281" s="29">
        <f t="shared" si="16"/>
        <v>-4.4886897337582665E-3</v>
      </c>
      <c r="E281" s="30">
        <f t="shared" si="19"/>
        <v>1.1816461785828692E-4</v>
      </c>
      <c r="F281" s="29">
        <f t="shared" si="17"/>
        <v>8.8729211067790512</v>
      </c>
      <c r="G281" s="29">
        <f t="shared" si="18"/>
        <v>1.087035500148394</v>
      </c>
    </row>
    <row r="282" spans="1:7" ht="16" customHeight="1" x14ac:dyDescent="0.35">
      <c r="A282" s="13">
        <v>38953</v>
      </c>
      <c r="B282" s="14">
        <v>279</v>
      </c>
      <c r="C282" s="12">
        <v>1296.06</v>
      </c>
      <c r="D282" s="29">
        <f t="shared" si="16"/>
        <v>2.3743416422399299E-3</v>
      </c>
      <c r="E282" s="30">
        <f t="shared" si="19"/>
        <v>1.1735557284875556E-4</v>
      </c>
      <c r="F282" s="29">
        <f t="shared" si="17"/>
        <v>9.0022643928605319</v>
      </c>
      <c r="G282" s="29">
        <f t="shared" si="18"/>
        <v>1.0833077718208965</v>
      </c>
    </row>
    <row r="283" spans="1:7" ht="16" customHeight="1" x14ac:dyDescent="0.35">
      <c r="A283" s="13">
        <v>38954</v>
      </c>
      <c r="B283" s="14">
        <v>280</v>
      </c>
      <c r="C283" s="12">
        <v>1295.0899999999999</v>
      </c>
      <c r="D283" s="29">
        <f t="shared" si="16"/>
        <v>-7.4842214095027781E-4</v>
      </c>
      <c r="E283" s="30">
        <f t="shared" si="19"/>
        <v>1.1590189047558375E-4</v>
      </c>
      <c r="F283" s="29">
        <f t="shared" si="17"/>
        <v>9.0579336529606049</v>
      </c>
      <c r="G283" s="29">
        <f t="shared" si="18"/>
        <v>1.0765774030490503</v>
      </c>
    </row>
    <row r="284" spans="1:7" ht="16" customHeight="1" x14ac:dyDescent="0.35">
      <c r="A284" s="13">
        <v>38957</v>
      </c>
      <c r="B284" s="14">
        <v>281</v>
      </c>
      <c r="C284" s="12">
        <v>1301.78</v>
      </c>
      <c r="D284" s="29">
        <f t="shared" si="16"/>
        <v>5.1656641623363253E-3</v>
      </c>
      <c r="E284" s="30">
        <f t="shared" si="19"/>
        <v>1.143397082130786E-4</v>
      </c>
      <c r="F284" s="29">
        <f t="shared" si="17"/>
        <v>8.8429611469940266</v>
      </c>
      <c r="G284" s="29">
        <f t="shared" si="18"/>
        <v>1.0692974713010341</v>
      </c>
    </row>
    <row r="285" spans="1:7" ht="16" customHeight="1" x14ac:dyDescent="0.35">
      <c r="A285" s="13">
        <v>38958</v>
      </c>
      <c r="B285" s="14">
        <v>282</v>
      </c>
      <c r="C285" s="12">
        <v>1304.28</v>
      </c>
      <c r="D285" s="29">
        <f t="shared" si="16"/>
        <v>1.920447387423474E-3</v>
      </c>
      <c r="E285" s="30">
        <f t="shared" si="19"/>
        <v>1.1423994170367302E-4</v>
      </c>
      <c r="F285" s="29">
        <f t="shared" si="17"/>
        <v>9.0449256056478919</v>
      </c>
      <c r="G285" s="29">
        <f t="shared" si="18"/>
        <v>1.0688308645603055</v>
      </c>
    </row>
    <row r="286" spans="1:7" ht="16" customHeight="1" x14ac:dyDescent="0.35">
      <c r="A286" s="13">
        <v>38959</v>
      </c>
      <c r="B286" s="14">
        <v>283</v>
      </c>
      <c r="C286" s="12">
        <v>1305.3699999999999</v>
      </c>
      <c r="D286" s="29">
        <f t="shared" si="16"/>
        <v>8.3571012359295871E-4</v>
      </c>
      <c r="E286" s="30">
        <f t="shared" si="19"/>
        <v>1.130003534416988E-4</v>
      </c>
      <c r="F286" s="29">
        <f t="shared" si="17"/>
        <v>9.081938998833035</v>
      </c>
      <c r="G286" s="29">
        <f t="shared" si="18"/>
        <v>1.063016243722074</v>
      </c>
    </row>
    <row r="287" spans="1:7" ht="16" customHeight="1" x14ac:dyDescent="0.35">
      <c r="A287" s="13">
        <v>38960</v>
      </c>
      <c r="B287" s="14">
        <v>284</v>
      </c>
      <c r="C287" s="12">
        <v>1303.82</v>
      </c>
      <c r="D287" s="29">
        <f t="shared" si="16"/>
        <v>-1.1874028053348029E-3</v>
      </c>
      <c r="E287" s="30">
        <f t="shared" si="19"/>
        <v>1.117352386680627E-4</v>
      </c>
      <c r="F287" s="29">
        <f t="shared" si="17"/>
        <v>9.0867599765486347</v>
      </c>
      <c r="G287" s="29">
        <f t="shared" si="18"/>
        <v>1.0570489045832399</v>
      </c>
    </row>
    <row r="288" spans="1:7" ht="16" customHeight="1" x14ac:dyDescent="0.35">
      <c r="A288" s="13">
        <v>38961</v>
      </c>
      <c r="B288" s="14">
        <v>285</v>
      </c>
      <c r="C288" s="12">
        <v>1311.01</v>
      </c>
      <c r="D288" s="29">
        <f t="shared" si="16"/>
        <v>5.5145648939272096E-3</v>
      </c>
      <c r="E288" s="30">
        <f t="shared" si="19"/>
        <v>1.1063221107236229E-4</v>
      </c>
      <c r="F288" s="29">
        <f t="shared" si="17"/>
        <v>8.8344206839036019</v>
      </c>
      <c r="G288" s="29">
        <f t="shared" si="18"/>
        <v>1.051818478029181</v>
      </c>
    </row>
    <row r="289" spans="1:7" ht="16" customHeight="1" x14ac:dyDescent="0.35">
      <c r="A289" s="13">
        <v>38965</v>
      </c>
      <c r="B289" s="14">
        <v>286</v>
      </c>
      <c r="C289" s="12">
        <v>1313.25</v>
      </c>
      <c r="D289" s="29">
        <f t="shared" si="16"/>
        <v>1.7086063416755781E-3</v>
      </c>
      <c r="E289" s="30">
        <f t="shared" si="19"/>
        <v>1.1108951126359279E-4</v>
      </c>
      <c r="F289" s="29">
        <f t="shared" si="17"/>
        <v>9.0788951445398851</v>
      </c>
      <c r="G289" s="29">
        <f t="shared" si="18"/>
        <v>1.0539900913366917</v>
      </c>
    </row>
    <row r="290" spans="1:7" ht="16" customHeight="1" x14ac:dyDescent="0.35">
      <c r="A290" s="13">
        <v>38966</v>
      </c>
      <c r="B290" s="14">
        <v>287</v>
      </c>
      <c r="C290" s="12">
        <v>1300.26</v>
      </c>
      <c r="D290" s="29">
        <f t="shared" si="16"/>
        <v>-9.8914905768132666E-3</v>
      </c>
      <c r="E290" s="30">
        <f t="shared" si="19"/>
        <v>1.1012652691877421E-4</v>
      </c>
      <c r="F290" s="29">
        <f t="shared" si="17"/>
        <v>8.2254335778811569</v>
      </c>
      <c r="G290" s="29">
        <f t="shared" si="18"/>
        <v>1.0494118682327458</v>
      </c>
    </row>
    <row r="291" spans="1:7" ht="16" customHeight="1" x14ac:dyDescent="0.35">
      <c r="A291" s="13">
        <v>38967</v>
      </c>
      <c r="B291" s="14">
        <v>288</v>
      </c>
      <c r="C291" s="12">
        <v>1294.02</v>
      </c>
      <c r="D291" s="29">
        <f t="shared" si="16"/>
        <v>-4.7990401919616454E-3</v>
      </c>
      <c r="E291" s="30">
        <f t="shared" si="19"/>
        <v>1.1400595351845608E-4</v>
      </c>
      <c r="F291" s="29">
        <f t="shared" si="17"/>
        <v>8.8772459917310726</v>
      </c>
      <c r="G291" s="29">
        <f t="shared" si="18"/>
        <v>1.0677357047437164</v>
      </c>
    </row>
    <row r="292" spans="1:7" ht="16" customHeight="1" x14ac:dyDescent="0.35">
      <c r="A292" s="13">
        <v>38968</v>
      </c>
      <c r="B292" s="14">
        <v>289</v>
      </c>
      <c r="C292" s="12">
        <v>1298.92</v>
      </c>
      <c r="D292" s="29">
        <f t="shared" si="16"/>
        <v>3.7866493562697112E-3</v>
      </c>
      <c r="E292" s="30">
        <f t="shared" si="19"/>
        <v>1.1375689750481365E-4</v>
      </c>
      <c r="F292" s="29">
        <f t="shared" si="17"/>
        <v>8.9553998848946446</v>
      </c>
      <c r="G292" s="29">
        <f t="shared" si="18"/>
        <v>1.0665687858962198</v>
      </c>
    </row>
    <row r="293" spans="1:7" ht="16" customHeight="1" x14ac:dyDescent="0.35">
      <c r="A293" s="13">
        <v>38971</v>
      </c>
      <c r="B293" s="14">
        <v>290</v>
      </c>
      <c r="C293" s="12">
        <v>1299.54</v>
      </c>
      <c r="D293" s="29">
        <f t="shared" si="16"/>
        <v>4.7731961937591549E-4</v>
      </c>
      <c r="E293" s="30">
        <f t="shared" si="19"/>
        <v>1.1309814342169918E-4</v>
      </c>
      <c r="F293" s="29">
        <f t="shared" si="17"/>
        <v>9.0852401097180362</v>
      </c>
      <c r="G293" s="29">
        <f t="shared" si="18"/>
        <v>1.0634761089074789</v>
      </c>
    </row>
    <row r="294" spans="1:7" ht="16" customHeight="1" x14ac:dyDescent="0.35">
      <c r="A294" s="13">
        <v>38972</v>
      </c>
      <c r="B294" s="14">
        <v>291</v>
      </c>
      <c r="C294" s="12">
        <v>1313</v>
      </c>
      <c r="D294" s="29">
        <f t="shared" si="16"/>
        <v>1.0357511119319263E-2</v>
      </c>
      <c r="E294" s="30">
        <f t="shared" si="19"/>
        <v>1.1179972078048131E-4</v>
      </c>
      <c r="F294" s="29">
        <f t="shared" si="17"/>
        <v>8.1392459981951646</v>
      </c>
      <c r="G294" s="29">
        <f t="shared" si="18"/>
        <v>1.0573538706624255</v>
      </c>
    </row>
    <row r="295" spans="1:7" ht="16" customHeight="1" x14ac:dyDescent="0.35">
      <c r="A295" s="13">
        <v>38973</v>
      </c>
      <c r="B295" s="14">
        <v>292</v>
      </c>
      <c r="C295" s="12">
        <v>1318.07</v>
      </c>
      <c r="D295" s="29">
        <f t="shared" si="16"/>
        <v>3.8613861386138648E-3</v>
      </c>
      <c r="E295" s="30">
        <f t="shared" si="19"/>
        <v>1.159836505317743E-4</v>
      </c>
      <c r="F295" s="29">
        <f t="shared" si="17"/>
        <v>8.9335061073722191</v>
      </c>
      <c r="G295" s="29">
        <f t="shared" si="18"/>
        <v>1.0769570582515084</v>
      </c>
    </row>
    <row r="296" spans="1:7" ht="16" customHeight="1" x14ac:dyDescent="0.35">
      <c r="A296" s="13">
        <v>38974</v>
      </c>
      <c r="B296" s="14">
        <v>293</v>
      </c>
      <c r="C296" s="12">
        <v>1316.28</v>
      </c>
      <c r="D296" s="29">
        <f t="shared" si="16"/>
        <v>-1.3580462342667188E-3</v>
      </c>
      <c r="E296" s="30">
        <f t="shared" si="19"/>
        <v>1.1513080062417083E-4</v>
      </c>
      <c r="F296" s="29">
        <f t="shared" si="17"/>
        <v>9.0534225986176224</v>
      </c>
      <c r="G296" s="29">
        <f t="shared" si="18"/>
        <v>1.0729902172162187</v>
      </c>
    </row>
    <row r="297" spans="1:7" ht="16" customHeight="1" x14ac:dyDescent="0.35">
      <c r="A297" s="13">
        <v>38975</v>
      </c>
      <c r="B297" s="14">
        <v>294</v>
      </c>
      <c r="C297" s="12">
        <v>1319.66</v>
      </c>
      <c r="D297" s="29">
        <f t="shared" si="16"/>
        <v>2.5678427082385102E-3</v>
      </c>
      <c r="E297" s="30">
        <f t="shared" si="19"/>
        <v>1.1370993504047405E-4</v>
      </c>
      <c r="F297" s="29">
        <f t="shared" si="17"/>
        <v>9.0238717423689341</v>
      </c>
      <c r="G297" s="29">
        <f t="shared" si="18"/>
        <v>1.0663486064157164</v>
      </c>
    </row>
    <row r="298" spans="1:7" ht="16" customHeight="1" x14ac:dyDescent="0.35">
      <c r="A298" s="13">
        <v>38978</v>
      </c>
      <c r="B298" s="14">
        <v>295</v>
      </c>
      <c r="C298" s="12">
        <v>1321.18</v>
      </c>
      <c r="D298" s="29">
        <f t="shared" si="16"/>
        <v>1.151811830319982E-3</v>
      </c>
      <c r="E298" s="30">
        <f t="shared" si="19"/>
        <v>1.1266863234513933E-4</v>
      </c>
      <c r="F298" s="29">
        <f t="shared" si="17"/>
        <v>9.0792845280016792</v>
      </c>
      <c r="G298" s="29">
        <f t="shared" si="18"/>
        <v>1.0614548146065348</v>
      </c>
    </row>
    <row r="299" spans="1:7" ht="16" customHeight="1" x14ac:dyDescent="0.35">
      <c r="A299" s="13">
        <v>38979</v>
      </c>
      <c r="B299" s="14">
        <v>296</v>
      </c>
      <c r="C299" s="12">
        <v>1317.64</v>
      </c>
      <c r="D299" s="29">
        <f t="shared" si="16"/>
        <v>-2.67942294009893E-3</v>
      </c>
      <c r="E299" s="30">
        <f t="shared" si="19"/>
        <v>1.1146810263524865E-4</v>
      </c>
      <c r="F299" s="29">
        <f t="shared" si="17"/>
        <v>9.0373652516203311</v>
      </c>
      <c r="G299" s="29">
        <f t="shared" si="18"/>
        <v>1.0557845548938884</v>
      </c>
    </row>
    <row r="300" spans="1:7" ht="16" customHeight="1" x14ac:dyDescent="0.35">
      <c r="A300" s="13">
        <v>38980</v>
      </c>
      <c r="B300" s="14">
        <v>297</v>
      </c>
      <c r="C300" s="12">
        <v>1325.18</v>
      </c>
      <c r="D300" s="29">
        <f t="shared" si="16"/>
        <v>5.7223520840290476E-3</v>
      </c>
      <c r="E300" s="30">
        <f t="shared" si="19"/>
        <v>1.1068025773632021E-4</v>
      </c>
      <c r="F300" s="29">
        <f t="shared" si="17"/>
        <v>8.8130100226966217</v>
      </c>
      <c r="G300" s="29">
        <f t="shared" si="18"/>
        <v>1.0520468513156638</v>
      </c>
    </row>
    <row r="301" spans="1:7" ht="16" customHeight="1" x14ac:dyDescent="0.35">
      <c r="A301" s="13">
        <v>38981</v>
      </c>
      <c r="B301" s="14">
        <v>298</v>
      </c>
      <c r="C301" s="12">
        <v>1318.03</v>
      </c>
      <c r="D301" s="29">
        <f t="shared" si="16"/>
        <v>-5.395493442400312E-3</v>
      </c>
      <c r="E301" s="30">
        <f t="shared" si="19"/>
        <v>1.1124949763136777E-4</v>
      </c>
      <c r="F301" s="29">
        <f t="shared" si="17"/>
        <v>8.8420589193884904</v>
      </c>
      <c r="G301" s="29">
        <f t="shared" si="18"/>
        <v>1.0547487740280515</v>
      </c>
    </row>
    <row r="302" spans="1:7" ht="16" customHeight="1" x14ac:dyDescent="0.35">
      <c r="A302" s="13">
        <v>38982</v>
      </c>
      <c r="B302" s="14">
        <v>299</v>
      </c>
      <c r="C302" s="12">
        <v>1314.78</v>
      </c>
      <c r="D302" s="29">
        <f t="shared" si="16"/>
        <v>-2.4658012336593593E-3</v>
      </c>
      <c r="E302" s="30">
        <f t="shared" si="19"/>
        <v>1.1158011534258024E-4</v>
      </c>
      <c r="F302" s="29">
        <f t="shared" si="17"/>
        <v>9.0462761313056443</v>
      </c>
      <c r="G302" s="29">
        <f t="shared" si="18"/>
        <v>1.0563148931193778</v>
      </c>
    </row>
    <row r="303" spans="1:7" ht="16" customHeight="1" x14ac:dyDescent="0.35">
      <c r="A303" s="13">
        <v>38985</v>
      </c>
      <c r="B303" s="14">
        <v>300</v>
      </c>
      <c r="C303" s="12">
        <v>1326.37</v>
      </c>
      <c r="D303" s="29">
        <f t="shared" si="16"/>
        <v>8.8151629930481867E-3</v>
      </c>
      <c r="E303" s="30">
        <f t="shared" si="19"/>
        <v>1.1072611259451802E-4</v>
      </c>
      <c r="F303" s="29">
        <f t="shared" si="17"/>
        <v>8.4066552602074172</v>
      </c>
      <c r="G303" s="29">
        <f t="shared" si="18"/>
        <v>1.0522647603836119</v>
      </c>
    </row>
    <row r="304" spans="1:7" ht="16" customHeight="1" x14ac:dyDescent="0.35">
      <c r="A304" s="13">
        <v>38986</v>
      </c>
      <c r="B304" s="14">
        <v>301</v>
      </c>
      <c r="C304" s="12">
        <v>1336.35</v>
      </c>
      <c r="D304" s="29">
        <f t="shared" si="16"/>
        <v>7.5242956339482969E-3</v>
      </c>
      <c r="E304" s="30">
        <f t="shared" si="19"/>
        <v>1.1353885626476653E-4</v>
      </c>
      <c r="F304" s="29">
        <f t="shared" si="17"/>
        <v>8.584725350020074</v>
      </c>
      <c r="G304" s="29">
        <f t="shared" si="18"/>
        <v>1.0655461335144834</v>
      </c>
    </row>
    <row r="305" spans="1:7" ht="16" customHeight="1" x14ac:dyDescent="0.35">
      <c r="A305" s="13">
        <v>38987</v>
      </c>
      <c r="B305" s="14">
        <v>302</v>
      </c>
      <c r="C305" s="12">
        <v>1336.59</v>
      </c>
      <c r="D305" s="29">
        <f t="shared" si="16"/>
        <v>1.7959366932318588E-4</v>
      </c>
      <c r="E305" s="30">
        <f t="shared" si="19"/>
        <v>1.1501572187764254E-4</v>
      </c>
      <c r="F305" s="29">
        <f t="shared" si="17"/>
        <v>9.0701612967294842</v>
      </c>
      <c r="G305" s="29">
        <f t="shared" si="18"/>
        <v>1.072453830603642</v>
      </c>
    </row>
    <row r="306" spans="1:7" ht="16" customHeight="1" x14ac:dyDescent="0.35">
      <c r="A306" s="13">
        <v>38988</v>
      </c>
      <c r="B306" s="14">
        <v>303</v>
      </c>
      <c r="C306" s="12">
        <v>1338.88</v>
      </c>
      <c r="D306" s="29">
        <f t="shared" si="16"/>
        <v>1.7133152275567998E-3</v>
      </c>
      <c r="E306" s="30">
        <f t="shared" si="19"/>
        <v>1.1351576238418134E-4</v>
      </c>
      <c r="F306" s="29">
        <f t="shared" si="17"/>
        <v>9.0577094589016856</v>
      </c>
      <c r="G306" s="29">
        <f t="shared" si="18"/>
        <v>1.0654377615993407</v>
      </c>
    </row>
    <row r="307" spans="1:7" ht="16" customHeight="1" x14ac:dyDescent="0.35">
      <c r="A307" s="13">
        <v>38989</v>
      </c>
      <c r="B307" s="14">
        <v>304</v>
      </c>
      <c r="C307" s="12">
        <v>1335.85</v>
      </c>
      <c r="D307" s="29">
        <f t="shared" si="16"/>
        <v>-2.2630855640536351E-3</v>
      </c>
      <c r="E307" s="30">
        <f t="shared" si="19"/>
        <v>1.1231095859921211E-4</v>
      </c>
      <c r="F307" s="29">
        <f t="shared" si="17"/>
        <v>9.0486375456817161</v>
      </c>
      <c r="G307" s="29">
        <f t="shared" si="18"/>
        <v>1.0597686473906089</v>
      </c>
    </row>
    <row r="308" spans="1:7" ht="16" customHeight="1" x14ac:dyDescent="0.35">
      <c r="A308" s="13">
        <v>38992</v>
      </c>
      <c r="B308" s="14">
        <v>305</v>
      </c>
      <c r="C308" s="12">
        <v>1331.32</v>
      </c>
      <c r="D308" s="29">
        <f t="shared" si="16"/>
        <v>-3.3910993000710876E-3</v>
      </c>
      <c r="E308" s="30">
        <f t="shared" si="19"/>
        <v>1.113359405528023E-4</v>
      </c>
      <c r="F308" s="29">
        <f t="shared" si="17"/>
        <v>8.9996714432362861</v>
      </c>
      <c r="G308" s="29">
        <f t="shared" si="18"/>
        <v>1.055158474129845</v>
      </c>
    </row>
    <row r="309" spans="1:7" ht="16" customHeight="1" x14ac:dyDescent="0.35">
      <c r="A309" s="13">
        <v>38993</v>
      </c>
      <c r="B309" s="14">
        <v>306</v>
      </c>
      <c r="C309" s="12">
        <v>1334.11</v>
      </c>
      <c r="D309" s="29">
        <f t="shared" si="16"/>
        <v>2.0956644533245417E-3</v>
      </c>
      <c r="E309" s="30">
        <f t="shared" si="19"/>
        <v>1.1077732422066919E-4</v>
      </c>
      <c r="F309" s="29">
        <f t="shared" si="17"/>
        <v>9.0683430761520665</v>
      </c>
      <c r="G309" s="29">
        <f t="shared" si="18"/>
        <v>1.0525080722762614</v>
      </c>
    </row>
    <row r="310" spans="1:7" ht="16" customHeight="1" x14ac:dyDescent="0.35">
      <c r="A310" s="13">
        <v>38994</v>
      </c>
      <c r="B310" s="14">
        <v>307</v>
      </c>
      <c r="C310" s="12">
        <v>1350.2</v>
      </c>
      <c r="D310" s="29">
        <f t="shared" si="16"/>
        <v>1.2060474773444518E-2</v>
      </c>
      <c r="E310" s="30">
        <f t="shared" si="19"/>
        <v>1.0991918227364868E-4</v>
      </c>
      <c r="F310" s="29">
        <f t="shared" si="17"/>
        <v>7.7924742858828475</v>
      </c>
      <c r="G310" s="29">
        <f t="shared" si="18"/>
        <v>1.0484234939834602</v>
      </c>
    </row>
    <row r="311" spans="1:7" ht="16" customHeight="1" x14ac:dyDescent="0.35">
      <c r="A311" s="13">
        <v>38995</v>
      </c>
      <c r="B311" s="14">
        <v>308</v>
      </c>
      <c r="C311" s="12">
        <v>1353.22</v>
      </c>
      <c r="D311" s="29">
        <f t="shared" si="16"/>
        <v>2.23670567323353E-3</v>
      </c>
      <c r="E311" s="30">
        <f t="shared" si="19"/>
        <v>1.162000166343284E-4</v>
      </c>
      <c r="F311" s="29">
        <f t="shared" si="17"/>
        <v>9.0171437704584143</v>
      </c>
      <c r="G311" s="29">
        <f t="shared" si="18"/>
        <v>1.0779611154133919</v>
      </c>
    </row>
    <row r="312" spans="1:7" ht="16" customHeight="1" x14ac:dyDescent="0.35">
      <c r="A312" s="13">
        <v>38996</v>
      </c>
      <c r="B312" s="14">
        <v>309</v>
      </c>
      <c r="C312" s="12">
        <v>1349.59</v>
      </c>
      <c r="D312" s="29">
        <f t="shared" si="16"/>
        <v>-2.6824906519266056E-3</v>
      </c>
      <c r="E312" s="30">
        <f t="shared" si="19"/>
        <v>1.1483015758432932E-4</v>
      </c>
      <c r="F312" s="29">
        <f t="shared" si="17"/>
        <v>9.0093920713225941</v>
      </c>
      <c r="G312" s="29">
        <f t="shared" si="18"/>
        <v>1.0715883425286472</v>
      </c>
    </row>
    <row r="313" spans="1:7" ht="16" customHeight="1" x14ac:dyDescent="0.35">
      <c r="A313" s="13">
        <v>38999</v>
      </c>
      <c r="B313" s="14">
        <v>310</v>
      </c>
      <c r="C313" s="12">
        <v>1350.66</v>
      </c>
      <c r="D313" s="29">
        <f t="shared" si="16"/>
        <v>7.9283337902635864E-4</v>
      </c>
      <c r="E313" s="30">
        <f t="shared" si="19"/>
        <v>1.1370692963078007E-4</v>
      </c>
      <c r="F313" s="29">
        <f t="shared" si="17"/>
        <v>9.0763580993473134</v>
      </c>
      <c r="G313" s="29">
        <f t="shared" si="18"/>
        <v>1.0663345142626683</v>
      </c>
    </row>
    <row r="314" spans="1:7" ht="16" customHeight="1" x14ac:dyDescent="0.35">
      <c r="A314" s="13">
        <v>39000</v>
      </c>
      <c r="B314" s="14">
        <v>311</v>
      </c>
      <c r="C314" s="12">
        <v>1353.42</v>
      </c>
      <c r="D314" s="29">
        <f t="shared" si="16"/>
        <v>2.0434454266802238E-3</v>
      </c>
      <c r="E314" s="30">
        <f t="shared" si="19"/>
        <v>1.1236766590604698E-4</v>
      </c>
      <c r="F314" s="29">
        <f t="shared" si="17"/>
        <v>9.0565735597742947</v>
      </c>
      <c r="G314" s="29">
        <f t="shared" si="18"/>
        <v>1.0600361593174406</v>
      </c>
    </row>
    <row r="315" spans="1:7" ht="16" customHeight="1" x14ac:dyDescent="0.35">
      <c r="A315" s="13">
        <v>39001</v>
      </c>
      <c r="B315" s="14">
        <v>312</v>
      </c>
      <c r="C315" s="12">
        <v>1349.95</v>
      </c>
      <c r="D315" s="29">
        <f t="shared" si="16"/>
        <v>-2.563875219813494E-3</v>
      </c>
      <c r="E315" s="30">
        <f t="shared" si="19"/>
        <v>1.113396827760333E-4</v>
      </c>
      <c r="F315" s="29">
        <f t="shared" si="17"/>
        <v>9.0438851721987845</v>
      </c>
      <c r="G315" s="29">
        <f t="shared" si="18"/>
        <v>1.0551762069722446</v>
      </c>
    </row>
    <row r="316" spans="1:7" ht="16" customHeight="1" x14ac:dyDescent="0.35">
      <c r="A316" s="13">
        <v>39002</v>
      </c>
      <c r="B316" s="14">
        <v>313</v>
      </c>
      <c r="C316" s="12">
        <v>1362.83</v>
      </c>
      <c r="D316" s="29">
        <f t="shared" si="16"/>
        <v>9.5410941145968042E-3</v>
      </c>
      <c r="E316" s="30">
        <f t="shared" si="19"/>
        <v>1.1053438730556866E-4</v>
      </c>
      <c r="F316" s="29">
        <f t="shared" si="17"/>
        <v>8.2866168595531917</v>
      </c>
      <c r="G316" s="29">
        <f t="shared" si="18"/>
        <v>1.0513533530909991</v>
      </c>
    </row>
    <row r="317" spans="1:7" ht="16" customHeight="1" x14ac:dyDescent="0.35">
      <c r="A317" s="13">
        <v>39003</v>
      </c>
      <c r="B317" s="14">
        <v>314</v>
      </c>
      <c r="C317" s="12">
        <v>1365.62</v>
      </c>
      <c r="D317" s="29">
        <f t="shared" si="16"/>
        <v>2.0472105838584831E-3</v>
      </c>
      <c r="E317" s="30">
        <f t="shared" si="19"/>
        <v>1.1403257242019148E-4</v>
      </c>
      <c r="F317" s="29">
        <f t="shared" si="17"/>
        <v>9.0422731464199195</v>
      </c>
      <c r="G317" s="29">
        <f t="shared" si="18"/>
        <v>1.0678603486420473</v>
      </c>
    </row>
    <row r="318" spans="1:7" ht="16" customHeight="1" x14ac:dyDescent="0.35">
      <c r="A318" s="13">
        <v>39006</v>
      </c>
      <c r="B318" s="14">
        <v>315</v>
      </c>
      <c r="C318" s="12">
        <v>1369.06</v>
      </c>
      <c r="D318" s="29">
        <f t="shared" si="16"/>
        <v>2.519002357903366E-3</v>
      </c>
      <c r="E318" s="30">
        <f t="shared" si="19"/>
        <v>1.1283886873690544E-4</v>
      </c>
      <c r="F318" s="29">
        <f t="shared" si="17"/>
        <v>9.0333157687311747</v>
      </c>
      <c r="G318" s="29">
        <f t="shared" si="18"/>
        <v>1.0622564131927161</v>
      </c>
    </row>
    <row r="319" spans="1:7" ht="16" customHeight="1" x14ac:dyDescent="0.35">
      <c r="A319" s="13">
        <v>39007</v>
      </c>
      <c r="B319" s="14">
        <v>316</v>
      </c>
      <c r="C319" s="12">
        <v>1364.05</v>
      </c>
      <c r="D319" s="29">
        <f t="shared" si="16"/>
        <v>-3.6594451667567585E-3</v>
      </c>
      <c r="E319" s="30">
        <f t="shared" si="19"/>
        <v>1.1187225050717104E-4</v>
      </c>
      <c r="F319" s="29">
        <f t="shared" si="17"/>
        <v>8.9784491096217085</v>
      </c>
      <c r="G319" s="29">
        <f t="shared" si="18"/>
        <v>1.0576967925978173</v>
      </c>
    </row>
    <row r="320" spans="1:7" ht="16" customHeight="1" x14ac:dyDescent="0.35">
      <c r="A320" s="13">
        <v>39008</v>
      </c>
      <c r="B320" s="14">
        <v>317</v>
      </c>
      <c r="C320" s="12">
        <v>1365.8</v>
      </c>
      <c r="D320" s="29">
        <f t="shared" si="16"/>
        <v>1.2829441736006419E-3</v>
      </c>
      <c r="E320" s="30">
        <f t="shared" si="19"/>
        <v>1.113546024028789E-4</v>
      </c>
      <c r="F320" s="29">
        <f t="shared" si="17"/>
        <v>9.088009712247672</v>
      </c>
      <c r="G320" s="29">
        <f t="shared" si="18"/>
        <v>1.0552469019280697</v>
      </c>
    </row>
    <row r="321" spans="1:7" ht="16" customHeight="1" x14ac:dyDescent="0.35">
      <c r="A321" s="13">
        <v>39009</v>
      </c>
      <c r="B321" s="14">
        <v>318</v>
      </c>
      <c r="C321" s="12">
        <v>1366.96</v>
      </c>
      <c r="D321" s="29">
        <f t="shared" si="16"/>
        <v>8.4931908039242998E-4</v>
      </c>
      <c r="E321" s="30">
        <f t="shared" si="19"/>
        <v>1.103014394502198E-4</v>
      </c>
      <c r="F321" s="29">
        <f t="shared" si="17"/>
        <v>9.1057538399775861</v>
      </c>
      <c r="G321" s="29">
        <f t="shared" si="18"/>
        <v>1.0502449211980023</v>
      </c>
    </row>
    <row r="322" spans="1:7" ht="16" customHeight="1" x14ac:dyDescent="0.35">
      <c r="A322" s="13">
        <v>39010</v>
      </c>
      <c r="B322" s="14">
        <v>319</v>
      </c>
      <c r="C322" s="12">
        <v>1368.6</v>
      </c>
      <c r="D322" s="29">
        <f t="shared" si="16"/>
        <v>1.1997424942937762E-3</v>
      </c>
      <c r="E322" s="30">
        <f t="shared" si="19"/>
        <v>1.0930736265021375E-4</v>
      </c>
      <c r="F322" s="29">
        <f t="shared" si="17"/>
        <v>9.1081785955178187</v>
      </c>
      <c r="G322" s="29">
        <f t="shared" si="18"/>
        <v>1.0455016147773937</v>
      </c>
    </row>
    <row r="323" spans="1:7" ht="16" customHeight="1" x14ac:dyDescent="0.35">
      <c r="A323" s="13">
        <v>39013</v>
      </c>
      <c r="B323" s="14">
        <v>320</v>
      </c>
      <c r="C323" s="12">
        <v>1377.02</v>
      </c>
      <c r="D323" s="29">
        <f t="shared" si="16"/>
        <v>6.1522723951483727E-3</v>
      </c>
      <c r="E323" s="30">
        <f t="shared" si="19"/>
        <v>1.0844859548782309E-4</v>
      </c>
      <c r="F323" s="29">
        <f t="shared" si="17"/>
        <v>8.7802167904734567</v>
      </c>
      <c r="G323" s="29">
        <f t="shared" si="18"/>
        <v>1.0413865540125966</v>
      </c>
    </row>
    <row r="324" spans="1:7" ht="16" customHeight="1" x14ac:dyDescent="0.35">
      <c r="A324" s="13">
        <v>39014</v>
      </c>
      <c r="B324" s="14">
        <v>321</v>
      </c>
      <c r="C324" s="12">
        <v>1377.38</v>
      </c>
      <c r="D324" s="29">
        <f t="shared" si="16"/>
        <v>2.6143411134205152E-4</v>
      </c>
      <c r="E324" s="30">
        <f t="shared" si="19"/>
        <v>1.0949625872024602E-4</v>
      </c>
      <c r="F324" s="29">
        <f t="shared" si="17"/>
        <v>9.1189959741303817</v>
      </c>
      <c r="G324" s="29">
        <f t="shared" si="18"/>
        <v>1.0464046001439693</v>
      </c>
    </row>
    <row r="325" spans="1:7" ht="16" customHeight="1" x14ac:dyDescent="0.35">
      <c r="A325" s="13">
        <v>39015</v>
      </c>
      <c r="B325" s="14">
        <v>322</v>
      </c>
      <c r="C325" s="12">
        <v>1382.22</v>
      </c>
      <c r="D325" s="29">
        <f t="shared" ref="D325:D388" si="20">C325/C324-1</f>
        <v>3.5139177278600275E-3</v>
      </c>
      <c r="E325" s="30">
        <f t="shared" si="19"/>
        <v>1.0855005023795008E-4</v>
      </c>
      <c r="F325" s="29">
        <f t="shared" si="17"/>
        <v>9.0145487420497599</v>
      </c>
      <c r="G325" s="29">
        <f t="shared" si="18"/>
        <v>1.0418735539303705</v>
      </c>
    </row>
    <row r="326" spans="1:7" ht="16" customHeight="1" x14ac:dyDescent="0.35">
      <c r="A326" s="13">
        <v>39016</v>
      </c>
      <c r="B326" s="14">
        <v>323</v>
      </c>
      <c r="C326" s="12">
        <v>1389.08</v>
      </c>
      <c r="D326" s="29">
        <f t="shared" si="20"/>
        <v>4.9630304871872699E-3</v>
      </c>
      <c r="E326" s="30">
        <f t="shared" si="19"/>
        <v>1.0831242610406352E-4</v>
      </c>
      <c r="F326" s="29">
        <f t="shared" ref="F326:F389" si="21">-LN(E326)-D326*D326/E326</f>
        <v>8.9030775078507354</v>
      </c>
      <c r="G326" s="29">
        <f t="shared" ref="G326:G389" si="22">SQRT(E326)*100</f>
        <v>1.0407325598061372</v>
      </c>
    </row>
    <row r="327" spans="1:7" ht="16" customHeight="1" x14ac:dyDescent="0.35">
      <c r="A327" s="13">
        <v>39017</v>
      </c>
      <c r="B327" s="14">
        <v>324</v>
      </c>
      <c r="C327" s="12">
        <v>1377.34</v>
      </c>
      <c r="D327" s="29">
        <f t="shared" si="20"/>
        <v>-8.4516370547412789E-3</v>
      </c>
      <c r="E327" s="30">
        <f t="shared" ref="E327:E390" si="23">C$1283+C$1284*E326+C$1285*D326*D326</f>
        <v>1.0871276707449469E-4</v>
      </c>
      <c r="F327" s="29">
        <f t="shared" si="21"/>
        <v>8.4697472222430399</v>
      </c>
      <c r="G327" s="29">
        <f t="shared" si="22"/>
        <v>1.0426541472343296</v>
      </c>
    </row>
    <row r="328" spans="1:7" ht="16" customHeight="1" x14ac:dyDescent="0.35">
      <c r="A328" s="13">
        <v>39020</v>
      </c>
      <c r="B328" s="14">
        <v>325</v>
      </c>
      <c r="C328" s="12">
        <v>1377.93</v>
      </c>
      <c r="D328" s="29">
        <f t="shared" si="20"/>
        <v>4.2836191499562304E-4</v>
      </c>
      <c r="E328" s="30">
        <f t="shared" si="23"/>
        <v>1.1141299881229901E-4</v>
      </c>
      <c r="F328" s="29">
        <f t="shared" si="21"/>
        <v>9.1006195807805508</v>
      </c>
      <c r="G328" s="29">
        <f t="shared" si="22"/>
        <v>1.0555235611406266</v>
      </c>
    </row>
    <row r="329" spans="1:7" ht="16" customHeight="1" x14ac:dyDescent="0.35">
      <c r="A329" s="13">
        <v>39021</v>
      </c>
      <c r="B329" s="14">
        <v>326</v>
      </c>
      <c r="C329" s="12">
        <v>1377.94</v>
      </c>
      <c r="D329" s="29">
        <f t="shared" si="20"/>
        <v>7.2572627056732841E-6</v>
      </c>
      <c r="E329" s="30">
        <f t="shared" si="23"/>
        <v>1.1028087362758005E-4</v>
      </c>
      <c r="F329" s="29">
        <f t="shared" si="21"/>
        <v>9.1124795723566976</v>
      </c>
      <c r="G329" s="29">
        <f t="shared" si="22"/>
        <v>1.0501470069832131</v>
      </c>
    </row>
    <row r="330" spans="1:7" ht="16" customHeight="1" x14ac:dyDescent="0.35">
      <c r="A330" s="13">
        <v>39022</v>
      </c>
      <c r="B330" s="14">
        <v>327</v>
      </c>
      <c r="C330" s="12">
        <v>1367.81</v>
      </c>
      <c r="D330" s="29">
        <f t="shared" si="20"/>
        <v>-7.35155376866925E-3</v>
      </c>
      <c r="E330" s="30">
        <f t="shared" si="23"/>
        <v>1.0925278889821514E-4</v>
      </c>
      <c r="F330" s="29">
        <f t="shared" si="21"/>
        <v>8.6271646113143099</v>
      </c>
      <c r="G330" s="29">
        <f t="shared" si="22"/>
        <v>1.0452405890426144</v>
      </c>
    </row>
    <row r="331" spans="1:7" ht="16" customHeight="1" x14ac:dyDescent="0.35">
      <c r="A331" s="13">
        <v>39023</v>
      </c>
      <c r="B331" s="14">
        <v>328</v>
      </c>
      <c r="C331" s="12">
        <v>1367.34</v>
      </c>
      <c r="D331" s="29">
        <f t="shared" si="20"/>
        <v>-3.4361497576418376E-4</v>
      </c>
      <c r="E331" s="30">
        <f t="shared" si="23"/>
        <v>1.1102977714907538E-4</v>
      </c>
      <c r="F331" s="29">
        <f t="shared" si="21"/>
        <v>9.1046487103302773</v>
      </c>
      <c r="G331" s="29">
        <f t="shared" si="22"/>
        <v>1.0537066819047669</v>
      </c>
    </row>
    <row r="332" spans="1:7" ht="16" customHeight="1" x14ac:dyDescent="0.35">
      <c r="A332" s="13">
        <v>39024</v>
      </c>
      <c r="B332" s="14">
        <v>329</v>
      </c>
      <c r="C332" s="12">
        <v>1364.3</v>
      </c>
      <c r="D332" s="29">
        <f t="shared" si="20"/>
        <v>-2.2232948644813622E-3</v>
      </c>
      <c r="E332" s="30">
        <f t="shared" si="23"/>
        <v>1.0993270299674632E-4</v>
      </c>
      <c r="F332" s="29">
        <f t="shared" si="21"/>
        <v>9.0706779338509875</v>
      </c>
      <c r="G332" s="29">
        <f t="shared" si="22"/>
        <v>1.0484879732106913</v>
      </c>
    </row>
    <row r="333" spans="1:7" ht="16" customHeight="1" x14ac:dyDescent="0.35">
      <c r="A333" s="13">
        <v>39027</v>
      </c>
      <c r="B333" s="14">
        <v>330</v>
      </c>
      <c r="C333" s="12">
        <v>1379.78</v>
      </c>
      <c r="D333" s="29">
        <f t="shared" si="20"/>
        <v>1.1346478047350228E-2</v>
      </c>
      <c r="E333" s="30">
        <f t="shared" si="23"/>
        <v>1.0918658469979315E-4</v>
      </c>
      <c r="F333" s="29">
        <f t="shared" si="21"/>
        <v>7.9433462893741211</v>
      </c>
      <c r="G333" s="29">
        <f t="shared" si="22"/>
        <v>1.0449238474635036</v>
      </c>
    </row>
    <row r="334" spans="1:7" ht="16" customHeight="1" x14ac:dyDescent="0.35">
      <c r="A334" s="13">
        <v>39028</v>
      </c>
      <c r="B334" s="14">
        <v>331</v>
      </c>
      <c r="C334" s="12">
        <v>1382.84</v>
      </c>
      <c r="D334" s="29">
        <f t="shared" si="20"/>
        <v>2.2177448578759584E-3</v>
      </c>
      <c r="E334" s="30">
        <f t="shared" si="23"/>
        <v>1.1470505443376386E-4</v>
      </c>
      <c r="F334" s="29">
        <f t="shared" si="21"/>
        <v>9.0302678673076908</v>
      </c>
      <c r="G334" s="29">
        <f t="shared" si="22"/>
        <v>1.0710044557972851</v>
      </c>
    </row>
    <row r="335" spans="1:7" ht="16" customHeight="1" x14ac:dyDescent="0.35">
      <c r="A335" s="13">
        <v>39029</v>
      </c>
      <c r="B335" s="14">
        <v>332</v>
      </c>
      <c r="C335" s="12">
        <v>1385.72</v>
      </c>
      <c r="D335" s="29">
        <f t="shared" si="20"/>
        <v>2.0826704463279277E-3</v>
      </c>
      <c r="E335" s="30">
        <f t="shared" si="23"/>
        <v>1.1348046860311923E-4</v>
      </c>
      <c r="F335" s="29">
        <f t="shared" si="21"/>
        <v>9.0456572395380785</v>
      </c>
      <c r="G335" s="29">
        <f t="shared" si="22"/>
        <v>1.0652721183017946</v>
      </c>
    </row>
    <row r="336" spans="1:7" ht="16" customHeight="1" x14ac:dyDescent="0.35">
      <c r="A336" s="13">
        <v>39030</v>
      </c>
      <c r="B336" s="14">
        <v>333</v>
      </c>
      <c r="C336" s="12">
        <v>1378.33</v>
      </c>
      <c r="D336" s="29">
        <f t="shared" si="20"/>
        <v>-5.3329676991022978E-3</v>
      </c>
      <c r="E336" s="30">
        <f t="shared" si="23"/>
        <v>1.1234929755220769E-4</v>
      </c>
      <c r="F336" s="29">
        <f t="shared" si="21"/>
        <v>8.840753865963233</v>
      </c>
      <c r="G336" s="29">
        <f t="shared" si="22"/>
        <v>1.0599495155534895</v>
      </c>
    </row>
    <row r="337" spans="1:7" ht="16" customHeight="1" x14ac:dyDescent="0.35">
      <c r="A337" s="13">
        <v>39031</v>
      </c>
      <c r="B337" s="14">
        <v>334</v>
      </c>
      <c r="C337" s="12">
        <v>1380.9</v>
      </c>
      <c r="D337" s="29">
        <f t="shared" si="20"/>
        <v>1.8645752468569032E-3</v>
      </c>
      <c r="E337" s="30">
        <f t="shared" si="23"/>
        <v>1.1253639502097034E-4</v>
      </c>
      <c r="F337" s="29">
        <f t="shared" si="21"/>
        <v>9.0613403974977178</v>
      </c>
      <c r="G337" s="29">
        <f t="shared" si="22"/>
        <v>1.060831725680234</v>
      </c>
    </row>
    <row r="338" spans="1:7" ht="16" customHeight="1" x14ac:dyDescent="0.35">
      <c r="A338" s="13">
        <v>39034</v>
      </c>
      <c r="B338" s="14">
        <v>335</v>
      </c>
      <c r="C338" s="12">
        <v>1384.42</v>
      </c>
      <c r="D338" s="29">
        <f t="shared" si="20"/>
        <v>2.5490622058077506E-3</v>
      </c>
      <c r="E338" s="30">
        <f t="shared" si="23"/>
        <v>1.1145658756143288E-4</v>
      </c>
      <c r="F338" s="29">
        <f t="shared" si="21"/>
        <v>9.0435771948315988</v>
      </c>
      <c r="G338" s="29">
        <f t="shared" si="22"/>
        <v>1.0557300202297597</v>
      </c>
    </row>
    <row r="339" spans="1:7" ht="16" customHeight="1" x14ac:dyDescent="0.35">
      <c r="A339" s="13">
        <v>39035</v>
      </c>
      <c r="B339" s="14">
        <v>336</v>
      </c>
      <c r="C339" s="12">
        <v>1393.22</v>
      </c>
      <c r="D339" s="29">
        <f t="shared" si="20"/>
        <v>6.3564525216335266E-3</v>
      </c>
      <c r="E339" s="30">
        <f t="shared" si="23"/>
        <v>1.1063581471174346E-4</v>
      </c>
      <c r="F339" s="29">
        <f t="shared" si="21"/>
        <v>8.7440640859858352</v>
      </c>
      <c r="G339" s="29">
        <f t="shared" si="22"/>
        <v>1.0518356084091443</v>
      </c>
    </row>
    <row r="340" spans="1:7" ht="16" customHeight="1" x14ac:dyDescent="0.35">
      <c r="A340" s="13">
        <v>39036</v>
      </c>
      <c r="B340" s="14">
        <v>337</v>
      </c>
      <c r="C340" s="12">
        <v>1396.57</v>
      </c>
      <c r="D340" s="29">
        <f t="shared" si="20"/>
        <v>2.4045018015819153E-3</v>
      </c>
      <c r="E340" s="30">
        <f t="shared" si="23"/>
        <v>1.1159245767355818E-4</v>
      </c>
      <c r="F340" s="29">
        <f t="shared" si="21"/>
        <v>9.0488468816548568</v>
      </c>
      <c r="G340" s="29">
        <f t="shared" si="22"/>
        <v>1.056373313150035</v>
      </c>
    </row>
    <row r="341" spans="1:7" ht="16" customHeight="1" x14ac:dyDescent="0.35">
      <c r="A341" s="13">
        <v>39037</v>
      </c>
      <c r="B341" s="14">
        <v>338</v>
      </c>
      <c r="C341" s="12">
        <v>1399.76</v>
      </c>
      <c r="D341" s="29">
        <f t="shared" si="20"/>
        <v>2.2841676392877375E-3</v>
      </c>
      <c r="E341" s="30">
        <f t="shared" si="23"/>
        <v>1.107222933518929E-4</v>
      </c>
      <c r="F341" s="29">
        <f t="shared" si="21"/>
        <v>9.0613636612368058</v>
      </c>
      <c r="G341" s="29">
        <f t="shared" si="22"/>
        <v>1.0522466125005721</v>
      </c>
    </row>
    <row r="342" spans="1:7" ht="16" customHeight="1" x14ac:dyDescent="0.35">
      <c r="A342" s="13">
        <v>39038</v>
      </c>
      <c r="B342" s="14">
        <v>339</v>
      </c>
      <c r="C342" s="12">
        <v>1401.2</v>
      </c>
      <c r="D342" s="29">
        <f t="shared" si="20"/>
        <v>1.0287477853345717E-3</v>
      </c>
      <c r="E342" s="30">
        <f t="shared" si="23"/>
        <v>1.0991093510692208E-4</v>
      </c>
      <c r="F342" s="29">
        <f t="shared" si="21"/>
        <v>9.1062112955023462</v>
      </c>
      <c r="G342" s="29">
        <f t="shared" si="22"/>
        <v>1.0483841619698482</v>
      </c>
    </row>
    <row r="343" spans="1:7" ht="16" customHeight="1" x14ac:dyDescent="0.35">
      <c r="A343" s="13">
        <v>39041</v>
      </c>
      <c r="B343" s="14">
        <v>340</v>
      </c>
      <c r="C343" s="12">
        <v>1400.5</v>
      </c>
      <c r="D343" s="29">
        <f t="shared" si="20"/>
        <v>-4.9957179560378151E-4</v>
      </c>
      <c r="E343" s="30">
        <f t="shared" si="23"/>
        <v>1.0897275769652141E-4</v>
      </c>
      <c r="F343" s="29">
        <f t="shared" si="21"/>
        <v>9.1221224127850711</v>
      </c>
      <c r="G343" s="29">
        <f t="shared" si="22"/>
        <v>1.0439001757664446</v>
      </c>
    </row>
    <row r="344" spans="1:7" ht="16" customHeight="1" x14ac:dyDescent="0.35">
      <c r="A344" s="13">
        <v>39042</v>
      </c>
      <c r="B344" s="14">
        <v>341</v>
      </c>
      <c r="C344" s="12">
        <v>1402.81</v>
      </c>
      <c r="D344" s="29">
        <f t="shared" si="20"/>
        <v>1.6494109246696365E-3</v>
      </c>
      <c r="E344" s="30">
        <f t="shared" si="23"/>
        <v>1.0808796052581741E-4</v>
      </c>
      <c r="F344" s="29">
        <f t="shared" si="21"/>
        <v>9.1073953755452326</v>
      </c>
      <c r="G344" s="29">
        <f t="shared" si="22"/>
        <v>1.039653598684761</v>
      </c>
    </row>
    <row r="345" spans="1:7" ht="16" customHeight="1" x14ac:dyDescent="0.35">
      <c r="A345" s="13">
        <v>39043</v>
      </c>
      <c r="B345" s="14">
        <v>342</v>
      </c>
      <c r="C345" s="12">
        <v>1406.09</v>
      </c>
      <c r="D345" s="29">
        <f t="shared" si="20"/>
        <v>2.3381641134578857E-3</v>
      </c>
      <c r="E345" s="30">
        <f t="shared" si="23"/>
        <v>1.0741519229315665E-4</v>
      </c>
      <c r="F345" s="29">
        <f t="shared" si="21"/>
        <v>9.0879128580855006</v>
      </c>
      <c r="G345" s="29">
        <f t="shared" si="22"/>
        <v>1.0364130078938447</v>
      </c>
    </row>
    <row r="346" spans="1:7" ht="16" customHeight="1" x14ac:dyDescent="0.35">
      <c r="A346" s="13">
        <v>39045</v>
      </c>
      <c r="B346" s="14">
        <v>343</v>
      </c>
      <c r="C346" s="12">
        <v>1400.95</v>
      </c>
      <c r="D346" s="29">
        <f t="shared" si="20"/>
        <v>-3.6555270288529673E-3</v>
      </c>
      <c r="E346" s="30">
        <f t="shared" si="23"/>
        <v>1.0694702363491409E-4</v>
      </c>
      <c r="F346" s="29">
        <f t="shared" si="21"/>
        <v>9.0182283805495658</v>
      </c>
      <c r="G346" s="29">
        <f t="shared" si="22"/>
        <v>1.0341519406495068</v>
      </c>
    </row>
    <row r="347" spans="1:7" ht="16" customHeight="1" x14ac:dyDescent="0.35">
      <c r="A347" s="13">
        <v>39048</v>
      </c>
      <c r="B347" s="14">
        <v>344</v>
      </c>
      <c r="C347" s="12">
        <v>1381.96</v>
      </c>
      <c r="D347" s="29">
        <f t="shared" si="20"/>
        <v>-1.3555087619115613E-2</v>
      </c>
      <c r="E347" s="30">
        <f t="shared" si="23"/>
        <v>1.069204651643564E-4</v>
      </c>
      <c r="F347" s="29">
        <f t="shared" si="21"/>
        <v>7.4249479406289884</v>
      </c>
      <c r="G347" s="29">
        <f t="shared" si="22"/>
        <v>1.0340235256721988</v>
      </c>
    </row>
    <row r="348" spans="1:7" ht="16" customHeight="1" x14ac:dyDescent="0.35">
      <c r="A348" s="13">
        <v>39049</v>
      </c>
      <c r="B348" s="14">
        <v>345</v>
      </c>
      <c r="C348" s="12">
        <v>1386.72</v>
      </c>
      <c r="D348" s="29">
        <f t="shared" si="20"/>
        <v>3.4443833396045065E-3</v>
      </c>
      <c r="E348" s="30">
        <f t="shared" si="23"/>
        <v>1.1541543866601583E-4</v>
      </c>
      <c r="F348" s="29">
        <f t="shared" si="21"/>
        <v>8.964180491124818</v>
      </c>
      <c r="G348" s="29">
        <f t="shared" si="22"/>
        <v>1.0743157760454596</v>
      </c>
    </row>
    <row r="349" spans="1:7" ht="16" customHeight="1" x14ac:dyDescent="0.35">
      <c r="A349" s="13">
        <v>39050</v>
      </c>
      <c r="B349" s="14">
        <v>346</v>
      </c>
      <c r="C349" s="12">
        <v>1399.48</v>
      </c>
      <c r="D349" s="29">
        <f t="shared" si="20"/>
        <v>9.2015691704165903E-3</v>
      </c>
      <c r="E349" s="30">
        <f t="shared" si="23"/>
        <v>1.1446708362892151E-4</v>
      </c>
      <c r="F349" s="29">
        <f t="shared" si="21"/>
        <v>8.335544454301953</v>
      </c>
      <c r="G349" s="29">
        <f t="shared" si="22"/>
        <v>1.0698929087947144</v>
      </c>
    </row>
    <row r="350" spans="1:7" ht="16" customHeight="1" x14ac:dyDescent="0.35">
      <c r="A350" s="13">
        <v>39051</v>
      </c>
      <c r="B350" s="14">
        <v>347</v>
      </c>
      <c r="C350" s="12">
        <v>1400.63</v>
      </c>
      <c r="D350" s="29">
        <f t="shared" si="20"/>
        <v>8.2173378683525478E-4</v>
      </c>
      <c r="E350" s="30">
        <f t="shared" si="23"/>
        <v>1.1725381902592741E-4</v>
      </c>
      <c r="F350" s="29">
        <f t="shared" si="21"/>
        <v>9.0454107358235056</v>
      </c>
      <c r="G350" s="29">
        <f t="shared" si="22"/>
        <v>1.0828380258650294</v>
      </c>
    </row>
    <row r="351" spans="1:7" ht="16" customHeight="1" x14ac:dyDescent="0.35">
      <c r="A351" s="13">
        <v>39052</v>
      </c>
      <c r="B351" s="14">
        <v>348</v>
      </c>
      <c r="C351" s="12">
        <v>1396.71</v>
      </c>
      <c r="D351" s="29">
        <f t="shared" si="20"/>
        <v>-2.798740566745006E-3</v>
      </c>
      <c r="E351" s="30">
        <f t="shared" si="23"/>
        <v>1.15562199444156E-4</v>
      </c>
      <c r="F351" s="29">
        <f t="shared" si="21"/>
        <v>8.9979204132235839</v>
      </c>
      <c r="G351" s="29">
        <f t="shared" si="22"/>
        <v>1.0749986020649329</v>
      </c>
    </row>
    <row r="352" spans="1:7" ht="16" customHeight="1" x14ac:dyDescent="0.35">
      <c r="A352" s="13">
        <v>39055</v>
      </c>
      <c r="B352" s="14">
        <v>349</v>
      </c>
      <c r="C352" s="12">
        <v>1409.12</v>
      </c>
      <c r="D352" s="29">
        <f t="shared" si="20"/>
        <v>8.8851658540425316E-3</v>
      </c>
      <c r="E352" s="30">
        <f t="shared" si="23"/>
        <v>1.1439762693773761E-4</v>
      </c>
      <c r="F352" s="29">
        <f t="shared" si="21"/>
        <v>8.3857269892903563</v>
      </c>
      <c r="G352" s="29">
        <f t="shared" si="22"/>
        <v>1.0695682630750485</v>
      </c>
    </row>
    <row r="353" spans="1:7" ht="16" customHeight="1" x14ac:dyDescent="0.35">
      <c r="A353" s="13">
        <v>39056</v>
      </c>
      <c r="B353" s="14">
        <v>350</v>
      </c>
      <c r="C353" s="12">
        <v>1414.76</v>
      </c>
      <c r="D353" s="29">
        <f t="shared" si="20"/>
        <v>4.0024980129442778E-3</v>
      </c>
      <c r="E353" s="30">
        <f t="shared" si="23"/>
        <v>1.1690517285665602E-4</v>
      </c>
      <c r="F353" s="29">
        <f t="shared" si="21"/>
        <v>8.9171133812887451</v>
      </c>
      <c r="G353" s="29">
        <f t="shared" si="22"/>
        <v>1.0812269551609228</v>
      </c>
    </row>
    <row r="354" spans="1:7" ht="16" customHeight="1" x14ac:dyDescent="0.35">
      <c r="A354" s="13">
        <v>39057</v>
      </c>
      <c r="B354" s="14">
        <v>351</v>
      </c>
      <c r="C354" s="12">
        <v>1412.9</v>
      </c>
      <c r="D354" s="29">
        <f t="shared" si="20"/>
        <v>-1.3147106222962668E-3</v>
      </c>
      <c r="E354" s="30">
        <f t="shared" si="23"/>
        <v>1.1601565508817157E-4</v>
      </c>
      <c r="F354" s="29">
        <f t="shared" si="21"/>
        <v>9.0468868770796202</v>
      </c>
      <c r="G354" s="29">
        <f t="shared" si="22"/>
        <v>1.0771056358972948</v>
      </c>
    </row>
    <row r="355" spans="1:7" ht="16" customHeight="1" x14ac:dyDescent="0.35">
      <c r="A355" s="13">
        <v>39058</v>
      </c>
      <c r="B355" s="14">
        <v>352</v>
      </c>
      <c r="C355" s="12">
        <v>1407.29</v>
      </c>
      <c r="D355" s="29">
        <f t="shared" si="20"/>
        <v>-3.9705570104042742E-3</v>
      </c>
      <c r="E355" s="30">
        <f t="shared" si="23"/>
        <v>1.1450051278037334E-4</v>
      </c>
      <c r="F355" s="29">
        <f t="shared" si="21"/>
        <v>8.9372434629307005</v>
      </c>
      <c r="G355" s="29">
        <f t="shared" si="22"/>
        <v>1.0700491240142824</v>
      </c>
    </row>
    <row r="356" spans="1:7" ht="16" customHeight="1" x14ac:dyDescent="0.35">
      <c r="A356" s="13">
        <v>39059</v>
      </c>
      <c r="B356" s="14">
        <v>353</v>
      </c>
      <c r="C356" s="12">
        <v>1409.84</v>
      </c>
      <c r="D356" s="29">
        <f t="shared" si="20"/>
        <v>1.8119932636484481E-3</v>
      </c>
      <c r="E356" s="30">
        <f t="shared" si="23"/>
        <v>1.1383872765097953E-4</v>
      </c>
      <c r="F356" s="29">
        <f t="shared" si="21"/>
        <v>9.0518859301816494</v>
      </c>
      <c r="G356" s="29">
        <f t="shared" si="22"/>
        <v>1.0669523309453872</v>
      </c>
    </row>
    <row r="357" spans="1:7" ht="16" customHeight="1" x14ac:dyDescent="0.35">
      <c r="A357" s="13">
        <v>39062</v>
      </c>
      <c r="B357" s="14">
        <v>354</v>
      </c>
      <c r="C357" s="12">
        <v>1413.04</v>
      </c>
      <c r="D357" s="29">
        <f t="shared" si="20"/>
        <v>2.269761107643431E-3</v>
      </c>
      <c r="E357" s="30">
        <f t="shared" si="23"/>
        <v>1.1261902086525694E-4</v>
      </c>
      <c r="F357" s="29">
        <f t="shared" si="21"/>
        <v>9.0457544139698243</v>
      </c>
      <c r="G357" s="29">
        <f t="shared" si="22"/>
        <v>1.0612210931999841</v>
      </c>
    </row>
    <row r="358" spans="1:7" ht="16" customHeight="1" x14ac:dyDescent="0.35">
      <c r="A358" s="13">
        <v>39063</v>
      </c>
      <c r="B358" s="14">
        <v>355</v>
      </c>
      <c r="C358" s="12">
        <v>1411.56</v>
      </c>
      <c r="D358" s="29">
        <f t="shared" si="20"/>
        <v>-1.0473871935684498E-3</v>
      </c>
      <c r="E358" s="30">
        <f t="shared" si="23"/>
        <v>1.1161470955301978E-4</v>
      </c>
      <c r="F358" s="29">
        <f t="shared" si="21"/>
        <v>9.0906290784277708</v>
      </c>
      <c r="G358" s="29">
        <f t="shared" si="22"/>
        <v>1.0564786299448741</v>
      </c>
    </row>
    <row r="359" spans="1:7" ht="16" customHeight="1" x14ac:dyDescent="0.35">
      <c r="A359" s="13">
        <v>39064</v>
      </c>
      <c r="B359" s="14">
        <v>356</v>
      </c>
      <c r="C359" s="12">
        <v>1413.21</v>
      </c>
      <c r="D359" s="29">
        <f t="shared" si="20"/>
        <v>1.1689194933266478E-3</v>
      </c>
      <c r="E359" s="30">
        <f t="shared" si="23"/>
        <v>1.1050808959438037E-4</v>
      </c>
      <c r="F359" s="29">
        <f t="shared" si="21"/>
        <v>9.0980573713349973</v>
      </c>
      <c r="G359" s="29">
        <f t="shared" si="22"/>
        <v>1.05122827965376</v>
      </c>
    </row>
    <row r="360" spans="1:7" ht="16" customHeight="1" x14ac:dyDescent="0.35">
      <c r="A360" s="13">
        <v>39065</v>
      </c>
      <c r="B360" s="14">
        <v>357</v>
      </c>
      <c r="C360" s="12">
        <v>1425.49</v>
      </c>
      <c r="D360" s="29">
        <f t="shared" si="20"/>
        <v>8.6894375216703956E-3</v>
      </c>
      <c r="E360" s="30">
        <f t="shared" si="23"/>
        <v>1.0952559927403628E-4</v>
      </c>
      <c r="F360" s="29">
        <f t="shared" si="21"/>
        <v>8.4299579472334791</v>
      </c>
      <c r="G360" s="29">
        <f t="shared" si="22"/>
        <v>1.0465447877374208</v>
      </c>
    </row>
    <row r="361" spans="1:7" ht="16" customHeight="1" x14ac:dyDescent="0.35">
      <c r="A361" s="13">
        <v>39066</v>
      </c>
      <c r="B361" s="14">
        <v>358</v>
      </c>
      <c r="C361" s="12">
        <v>1427.09</v>
      </c>
      <c r="D361" s="29">
        <f t="shared" si="20"/>
        <v>1.1224210622311492E-3</v>
      </c>
      <c r="E361" s="30">
        <f t="shared" si="23"/>
        <v>1.1234835556878332E-4</v>
      </c>
      <c r="F361" s="29">
        <f t="shared" si="21"/>
        <v>9.0826926003861121</v>
      </c>
      <c r="G361" s="29">
        <f t="shared" si="22"/>
        <v>1.0599450720145045</v>
      </c>
    </row>
    <row r="362" spans="1:7" ht="16" customHeight="1" x14ac:dyDescent="0.35">
      <c r="A362" s="13">
        <v>39069</v>
      </c>
      <c r="B362" s="14">
        <v>359</v>
      </c>
      <c r="C362" s="12">
        <v>1422.48</v>
      </c>
      <c r="D362" s="29">
        <f t="shared" si="20"/>
        <v>-3.2303498728180058E-3</v>
      </c>
      <c r="E362" s="30">
        <f t="shared" si="23"/>
        <v>1.11176511463952E-4</v>
      </c>
      <c r="F362" s="29">
        <f t="shared" si="21"/>
        <v>9.0105302305922113</v>
      </c>
      <c r="G362" s="29">
        <f t="shared" si="22"/>
        <v>1.0544027288657403</v>
      </c>
    </row>
    <row r="363" spans="1:7" ht="16" customHeight="1" x14ac:dyDescent="0.35">
      <c r="A363" s="13">
        <v>39070</v>
      </c>
      <c r="B363" s="14">
        <v>360</v>
      </c>
      <c r="C363" s="12">
        <v>1425.55</v>
      </c>
      <c r="D363" s="29">
        <f t="shared" si="20"/>
        <v>2.1582025757831413E-3</v>
      </c>
      <c r="E363" s="30">
        <f t="shared" si="23"/>
        <v>1.1058061833259757E-4</v>
      </c>
      <c r="F363" s="29">
        <f t="shared" si="21"/>
        <v>9.0676440730339127</v>
      </c>
      <c r="G363" s="29">
        <f t="shared" si="22"/>
        <v>1.0515731944691133</v>
      </c>
    </row>
    <row r="364" spans="1:7" ht="16" customHeight="1" x14ac:dyDescent="0.35">
      <c r="A364" s="13">
        <v>39071</v>
      </c>
      <c r="B364" s="14">
        <v>361</v>
      </c>
      <c r="C364" s="12">
        <v>1423.53</v>
      </c>
      <c r="D364" s="29">
        <f t="shared" si="20"/>
        <v>-1.4169969485461342E-3</v>
      </c>
      <c r="E364" s="30">
        <f t="shared" si="23"/>
        <v>1.0975544841724365E-4</v>
      </c>
      <c r="F364" s="29">
        <f t="shared" si="21"/>
        <v>9.0989617341625433</v>
      </c>
      <c r="G364" s="29">
        <f t="shared" si="22"/>
        <v>1.0476423455418538</v>
      </c>
    </row>
    <row r="365" spans="1:7" ht="16" customHeight="1" x14ac:dyDescent="0.35">
      <c r="A365" s="13">
        <v>39072</v>
      </c>
      <c r="B365" s="14">
        <v>362</v>
      </c>
      <c r="C365" s="12">
        <v>1418.3</v>
      </c>
      <c r="D365" s="29">
        <f t="shared" si="20"/>
        <v>-3.6739654239812403E-3</v>
      </c>
      <c r="E365" s="30">
        <f t="shared" si="23"/>
        <v>1.0888029759312874E-4</v>
      </c>
      <c r="F365" s="29">
        <f t="shared" si="21"/>
        <v>9.0012902591696289</v>
      </c>
      <c r="G365" s="29">
        <f t="shared" si="22"/>
        <v>1.0434572228564465</v>
      </c>
    </row>
    <row r="366" spans="1:7" ht="16" customHeight="1" x14ac:dyDescent="0.35">
      <c r="A366" s="13">
        <v>39073</v>
      </c>
      <c r="B366" s="14">
        <v>363</v>
      </c>
      <c r="C366" s="12">
        <v>1410.76</v>
      </c>
      <c r="D366" s="29">
        <f t="shared" si="20"/>
        <v>-5.3162236480293057E-3</v>
      </c>
      <c r="E366" s="30">
        <f t="shared" si="23"/>
        <v>1.0866716893064635E-4</v>
      </c>
      <c r="F366" s="29">
        <f t="shared" si="21"/>
        <v>8.8671401384909956</v>
      </c>
      <c r="G366" s="29">
        <f t="shared" si="22"/>
        <v>1.0424354604993362</v>
      </c>
    </row>
    <row r="367" spans="1:7" ht="16" customHeight="1" x14ac:dyDescent="0.35">
      <c r="A367" s="13">
        <v>39077</v>
      </c>
      <c r="B367" s="14">
        <v>364</v>
      </c>
      <c r="C367" s="12">
        <v>1416.9</v>
      </c>
      <c r="D367" s="29">
        <f t="shared" si="20"/>
        <v>4.3522640278998992E-3</v>
      </c>
      <c r="E367" s="30">
        <f t="shared" si="23"/>
        <v>1.0921356373137502E-4</v>
      </c>
      <c r="F367" s="29">
        <f t="shared" si="21"/>
        <v>8.9487634457614913</v>
      </c>
      <c r="G367" s="29">
        <f t="shared" si="22"/>
        <v>1.0450529351730229</v>
      </c>
    </row>
    <row r="368" spans="1:7" ht="16" customHeight="1" x14ac:dyDescent="0.35">
      <c r="A368" s="13">
        <v>39078</v>
      </c>
      <c r="B368" s="14">
        <v>365</v>
      </c>
      <c r="C368" s="12">
        <v>1426.84</v>
      </c>
      <c r="D368" s="29">
        <f t="shared" si="20"/>
        <v>7.0153151245675449E-3</v>
      </c>
      <c r="E368" s="30">
        <f t="shared" si="23"/>
        <v>1.0923931746666509E-4</v>
      </c>
      <c r="F368" s="29">
        <f t="shared" si="21"/>
        <v>8.6714481454912491</v>
      </c>
      <c r="G368" s="29">
        <f t="shared" si="22"/>
        <v>1.0451761452820527</v>
      </c>
    </row>
    <row r="369" spans="1:7" ht="16" customHeight="1" x14ac:dyDescent="0.35">
      <c r="A369" s="13">
        <v>39079</v>
      </c>
      <c r="B369" s="14">
        <v>366</v>
      </c>
      <c r="C369" s="12">
        <v>1424.73</v>
      </c>
      <c r="D369" s="29">
        <f t="shared" si="20"/>
        <v>-1.4787922962630207E-3</v>
      </c>
      <c r="E369" s="30">
        <f t="shared" si="23"/>
        <v>1.1077611803484788E-4</v>
      </c>
      <c r="F369" s="29">
        <f t="shared" si="21"/>
        <v>9.0882583904285816</v>
      </c>
      <c r="G369" s="29">
        <f t="shared" si="22"/>
        <v>1.0525023422056974</v>
      </c>
    </row>
    <row r="370" spans="1:7" ht="16" customHeight="1" x14ac:dyDescent="0.35">
      <c r="A370" s="13">
        <v>39080</v>
      </c>
      <c r="B370" s="14">
        <v>367</v>
      </c>
      <c r="C370" s="12">
        <v>1418.3</v>
      </c>
      <c r="D370" s="29">
        <f t="shared" si="20"/>
        <v>-4.513135822226011E-3</v>
      </c>
      <c r="E370" s="30">
        <f t="shared" si="23"/>
        <v>1.0980784756413743E-4</v>
      </c>
      <c r="F370" s="29">
        <f t="shared" si="21"/>
        <v>8.9312873095893224</v>
      </c>
      <c r="G370" s="29">
        <f t="shared" si="22"/>
        <v>1.0478923969766047</v>
      </c>
    </row>
    <row r="371" spans="1:7" ht="16" customHeight="1" x14ac:dyDescent="0.35">
      <c r="A371" s="13">
        <v>39085</v>
      </c>
      <c r="B371" s="14">
        <v>368</v>
      </c>
      <c r="C371" s="12">
        <v>1416.6</v>
      </c>
      <c r="D371" s="29">
        <f t="shared" si="20"/>
        <v>-1.1986180638793309E-3</v>
      </c>
      <c r="E371" s="30">
        <f t="shared" si="23"/>
        <v>1.0984548255521668E-4</v>
      </c>
      <c r="F371" s="29">
        <f t="shared" si="21"/>
        <v>9.1033567362869441</v>
      </c>
      <c r="G371" s="29">
        <f t="shared" si="22"/>
        <v>1.0480719562855245</v>
      </c>
    </row>
    <row r="372" spans="1:7" ht="16" customHeight="1" x14ac:dyDescent="0.35">
      <c r="A372" s="13">
        <v>39086</v>
      </c>
      <c r="B372" s="14">
        <v>369</v>
      </c>
      <c r="C372" s="12">
        <v>1418.34</v>
      </c>
      <c r="D372" s="29">
        <f t="shared" si="20"/>
        <v>1.228293096145805E-3</v>
      </c>
      <c r="E372" s="30">
        <f t="shared" si="23"/>
        <v>1.0893276856284791E-4</v>
      </c>
      <c r="F372" s="29">
        <f t="shared" si="21"/>
        <v>9.1109298051267942</v>
      </c>
      <c r="G372" s="29">
        <f t="shared" si="22"/>
        <v>1.0437086210377295</v>
      </c>
    </row>
    <row r="373" spans="1:7" ht="16" customHeight="1" x14ac:dyDescent="0.35">
      <c r="A373" s="13">
        <v>39087</v>
      </c>
      <c r="B373" s="14">
        <v>370</v>
      </c>
      <c r="C373" s="12">
        <v>1409.71</v>
      </c>
      <c r="D373" s="29">
        <f t="shared" si="20"/>
        <v>-6.0845777458155004E-3</v>
      </c>
      <c r="E373" s="30">
        <f t="shared" si="23"/>
        <v>1.0811492690306509E-4</v>
      </c>
      <c r="F373" s="29">
        <f t="shared" si="21"/>
        <v>8.789883058502026</v>
      </c>
      <c r="G373" s="29">
        <f t="shared" si="22"/>
        <v>1.0397832798379916</v>
      </c>
    </row>
    <row r="374" spans="1:7" ht="16" customHeight="1" x14ac:dyDescent="0.35">
      <c r="A374" s="13">
        <v>39090</v>
      </c>
      <c r="B374" s="14">
        <v>371</v>
      </c>
      <c r="C374" s="12">
        <v>1412.84</v>
      </c>
      <c r="D374" s="29">
        <f t="shared" si="20"/>
        <v>2.2203148165225173E-3</v>
      </c>
      <c r="E374" s="30">
        <f t="shared" si="23"/>
        <v>1.0915453853000224E-4</v>
      </c>
      <c r="F374" s="29">
        <f t="shared" si="21"/>
        <v>9.0775824237145741</v>
      </c>
      <c r="G374" s="29">
        <f t="shared" si="22"/>
        <v>1.0447704940799307</v>
      </c>
    </row>
    <row r="375" spans="1:7" ht="16" customHeight="1" x14ac:dyDescent="0.35">
      <c r="A375" s="13">
        <v>39091</v>
      </c>
      <c r="B375" s="14">
        <v>372</v>
      </c>
      <c r="C375" s="12">
        <v>1412.11</v>
      </c>
      <c r="D375" s="29">
        <f t="shared" si="20"/>
        <v>-5.1668978794483511E-4</v>
      </c>
      <c r="E375" s="30">
        <f t="shared" si="23"/>
        <v>1.0848557457122548E-4</v>
      </c>
      <c r="F375" s="29">
        <f t="shared" si="21"/>
        <v>9.1264324822355238</v>
      </c>
      <c r="G375" s="29">
        <f t="shared" si="22"/>
        <v>1.041564086224297</v>
      </c>
    </row>
    <row r="376" spans="1:7" ht="16" customHeight="1" x14ac:dyDescent="0.35">
      <c r="A376" s="13">
        <v>39092</v>
      </c>
      <c r="B376" s="14">
        <v>373</v>
      </c>
      <c r="C376" s="12">
        <v>1414.85</v>
      </c>
      <c r="D376" s="29">
        <f t="shared" si="20"/>
        <v>1.9403587539215117E-3</v>
      </c>
      <c r="E376" s="30">
        <f t="shared" si="23"/>
        <v>1.0765036553095125E-4</v>
      </c>
      <c r="F376" s="29">
        <f t="shared" si="21"/>
        <v>9.1016476765591481</v>
      </c>
      <c r="G376" s="29">
        <f t="shared" si="22"/>
        <v>1.0375469412559186</v>
      </c>
    </row>
    <row r="377" spans="1:7" ht="16" customHeight="1" x14ac:dyDescent="0.35">
      <c r="A377" s="13">
        <v>39093</v>
      </c>
      <c r="B377" s="14">
        <v>374</v>
      </c>
      <c r="C377" s="12">
        <v>1423.82</v>
      </c>
      <c r="D377" s="29">
        <f t="shared" si="20"/>
        <v>6.3398946884829499E-3</v>
      </c>
      <c r="E377" s="30">
        <f t="shared" si="23"/>
        <v>1.0707357858255212E-4</v>
      </c>
      <c r="F377" s="29">
        <f t="shared" si="21"/>
        <v>8.7666051127357711</v>
      </c>
      <c r="G377" s="29">
        <f t="shared" si="22"/>
        <v>1.0347636376610463</v>
      </c>
    </row>
    <row r="378" spans="1:7" ht="16" customHeight="1" x14ac:dyDescent="0.35">
      <c r="A378" s="13">
        <v>39094</v>
      </c>
      <c r="B378" s="14">
        <v>375</v>
      </c>
      <c r="C378" s="12">
        <v>1430.73</v>
      </c>
      <c r="D378" s="29">
        <f t="shared" si="20"/>
        <v>4.853141548791351E-3</v>
      </c>
      <c r="E378" s="30">
        <f t="shared" si="23"/>
        <v>1.0837593395734961E-4</v>
      </c>
      <c r="F378" s="29">
        <f t="shared" si="21"/>
        <v>8.9125778160855127</v>
      </c>
      <c r="G378" s="29">
        <f t="shared" si="22"/>
        <v>1.0410376263966139</v>
      </c>
    </row>
    <row r="379" spans="1:7" ht="16" customHeight="1" x14ac:dyDescent="0.35">
      <c r="A379" s="13">
        <v>39098</v>
      </c>
      <c r="B379" s="14">
        <v>376</v>
      </c>
      <c r="C379" s="12">
        <v>1431.9</v>
      </c>
      <c r="D379" s="29">
        <f t="shared" si="20"/>
        <v>8.177643580551397E-4</v>
      </c>
      <c r="E379" s="30">
        <f t="shared" si="23"/>
        <v>1.0871598970624489E-4</v>
      </c>
      <c r="F379" s="29">
        <f t="shared" si="21"/>
        <v>9.120620431555162</v>
      </c>
      <c r="G379" s="29">
        <f t="shared" si="22"/>
        <v>1.0426696011021175</v>
      </c>
    </row>
    <row r="380" spans="1:7" ht="16" customHeight="1" x14ac:dyDescent="0.35">
      <c r="A380" s="13">
        <v>39099</v>
      </c>
      <c r="B380" s="14">
        <v>377</v>
      </c>
      <c r="C380" s="12">
        <v>1430.62</v>
      </c>
      <c r="D380" s="29">
        <f t="shared" si="20"/>
        <v>-8.9391717298703544E-4</v>
      </c>
      <c r="E380" s="30">
        <f t="shared" si="23"/>
        <v>1.0787782766288567E-4</v>
      </c>
      <c r="F380" s="29">
        <f t="shared" si="21"/>
        <v>9.1271038549799375</v>
      </c>
      <c r="G380" s="29">
        <f t="shared" si="22"/>
        <v>1.0386425162821213</v>
      </c>
    </row>
    <row r="381" spans="1:7" ht="16" customHeight="1" x14ac:dyDescent="0.35">
      <c r="A381" s="13">
        <v>39100</v>
      </c>
      <c r="B381" s="14">
        <v>378</v>
      </c>
      <c r="C381" s="12">
        <v>1426.37</v>
      </c>
      <c r="D381" s="29">
        <f t="shared" si="20"/>
        <v>-2.9707399588989603E-3</v>
      </c>
      <c r="E381" s="30">
        <f t="shared" si="23"/>
        <v>1.0712999929220516E-4</v>
      </c>
      <c r="F381" s="29">
        <f t="shared" si="21"/>
        <v>9.0590881998030177</v>
      </c>
      <c r="G381" s="29">
        <f t="shared" si="22"/>
        <v>1.0350362278307226</v>
      </c>
    </row>
    <row r="382" spans="1:7" ht="16" customHeight="1" x14ac:dyDescent="0.35">
      <c r="A382" s="13">
        <v>39101</v>
      </c>
      <c r="B382" s="14">
        <v>379</v>
      </c>
      <c r="C382" s="12">
        <v>1430.5</v>
      </c>
      <c r="D382" s="29">
        <f t="shared" si="20"/>
        <v>2.8954619067984577E-3</v>
      </c>
      <c r="E382" s="30">
        <f t="shared" si="23"/>
        <v>1.0685826415815461E-4</v>
      </c>
      <c r="F382" s="29">
        <f t="shared" si="21"/>
        <v>9.0655509765980931</v>
      </c>
      <c r="G382" s="29">
        <f t="shared" si="22"/>
        <v>1.0337227101991839</v>
      </c>
    </row>
    <row r="383" spans="1:7" ht="16" customHeight="1" x14ac:dyDescent="0.35">
      <c r="A383" s="13">
        <v>39104</v>
      </c>
      <c r="B383" s="14">
        <v>380</v>
      </c>
      <c r="C383" s="12">
        <v>1422.95</v>
      </c>
      <c r="D383" s="29">
        <f t="shared" si="20"/>
        <v>-5.2778748689269461E-3</v>
      </c>
      <c r="E383" s="30">
        <f t="shared" si="23"/>
        <v>1.065916227250252E-4</v>
      </c>
      <c r="F383" s="29">
        <f t="shared" si="21"/>
        <v>8.8851721232439598</v>
      </c>
      <c r="G383" s="29">
        <f t="shared" si="22"/>
        <v>1.0324321901462836</v>
      </c>
    </row>
    <row r="384" spans="1:7" ht="16" customHeight="1" x14ac:dyDescent="0.35">
      <c r="A384" s="13">
        <v>39105</v>
      </c>
      <c r="B384" s="14">
        <v>381</v>
      </c>
      <c r="C384" s="12">
        <v>1427.99</v>
      </c>
      <c r="D384" s="29">
        <f t="shared" si="20"/>
        <v>3.5419375241574347E-3</v>
      </c>
      <c r="E384" s="30">
        <f t="shared" si="23"/>
        <v>1.0732525860912521E-4</v>
      </c>
      <c r="F384" s="29">
        <f t="shared" si="21"/>
        <v>9.0227558639109144</v>
      </c>
      <c r="G384" s="29">
        <f t="shared" si="22"/>
        <v>1.0359790471294543</v>
      </c>
    </row>
    <row r="385" spans="1:7" ht="16" customHeight="1" x14ac:dyDescent="0.35">
      <c r="A385" s="13">
        <v>39106</v>
      </c>
      <c r="B385" s="14">
        <v>382</v>
      </c>
      <c r="C385" s="12">
        <v>1440.13</v>
      </c>
      <c r="D385" s="29">
        <f t="shared" si="20"/>
        <v>8.5014600942583396E-3</v>
      </c>
      <c r="E385" s="30">
        <f t="shared" si="23"/>
        <v>1.0721999881946441E-4</v>
      </c>
      <c r="F385" s="29">
        <f t="shared" si="21"/>
        <v>8.4665480790061576</v>
      </c>
      <c r="G385" s="29">
        <f t="shared" si="22"/>
        <v>1.0354709016648629</v>
      </c>
    </row>
    <row r="386" spans="1:7" ht="16" customHeight="1" x14ac:dyDescent="0.35">
      <c r="A386" s="13">
        <v>39107</v>
      </c>
      <c r="B386" s="14">
        <v>383</v>
      </c>
      <c r="C386" s="12">
        <v>1423.9</v>
      </c>
      <c r="D386" s="29">
        <f t="shared" si="20"/>
        <v>-1.1269815919396131E-2</v>
      </c>
      <c r="E386" s="30">
        <f t="shared" si="23"/>
        <v>1.1011174012423133E-4</v>
      </c>
      <c r="F386" s="29">
        <f t="shared" si="21"/>
        <v>7.9605615808088448</v>
      </c>
      <c r="G386" s="29">
        <f t="shared" si="22"/>
        <v>1.0493414130979075</v>
      </c>
    </row>
    <row r="387" spans="1:7" ht="16" customHeight="1" x14ac:dyDescent="0.35">
      <c r="A387" s="13">
        <v>39108</v>
      </c>
      <c r="B387" s="14">
        <v>384</v>
      </c>
      <c r="C387" s="12">
        <v>1422.18</v>
      </c>
      <c r="D387" s="29">
        <f t="shared" si="20"/>
        <v>-1.2079499964885443E-3</v>
      </c>
      <c r="E387" s="30">
        <f t="shared" si="23"/>
        <v>1.1545100365466192E-4</v>
      </c>
      <c r="F387" s="29">
        <f t="shared" si="21"/>
        <v>9.0540256929347507</v>
      </c>
      <c r="G387" s="29">
        <f t="shared" si="22"/>
        <v>1.0744812872016987</v>
      </c>
    </row>
    <row r="388" spans="1:7" ht="16" customHeight="1" x14ac:dyDescent="0.35">
      <c r="A388" s="13">
        <v>39111</v>
      </c>
      <c r="B388" s="14">
        <v>385</v>
      </c>
      <c r="C388" s="12">
        <v>1420.62</v>
      </c>
      <c r="D388" s="29">
        <f t="shared" si="20"/>
        <v>-1.0969075644434723E-3</v>
      </c>
      <c r="E388" s="30">
        <f t="shared" si="23"/>
        <v>1.1397886044889655E-4</v>
      </c>
      <c r="F388" s="29">
        <f t="shared" si="21"/>
        <v>9.0689411635075157</v>
      </c>
      <c r="G388" s="29">
        <f t="shared" si="22"/>
        <v>1.0676088255952951</v>
      </c>
    </row>
    <row r="389" spans="1:7" ht="16" customHeight="1" x14ac:dyDescent="0.35">
      <c r="A389" s="13">
        <v>39112</v>
      </c>
      <c r="B389" s="14">
        <v>386</v>
      </c>
      <c r="C389" s="12">
        <v>1428.82</v>
      </c>
      <c r="D389" s="29">
        <f t="shared" ref="D389:D452" si="24">C389/C388-1</f>
        <v>5.7721276625699591E-3</v>
      </c>
      <c r="E389" s="30">
        <f t="shared" si="23"/>
        <v>1.1264113471425357E-4</v>
      </c>
      <c r="F389" s="29">
        <f t="shared" si="21"/>
        <v>8.7955194820398201</v>
      </c>
      <c r="G389" s="29">
        <f t="shared" si="22"/>
        <v>1.0613252786693321</v>
      </c>
    </row>
    <row r="390" spans="1:7" ht="16" customHeight="1" x14ac:dyDescent="0.35">
      <c r="A390" s="13">
        <v>39113</v>
      </c>
      <c r="B390" s="14">
        <v>387</v>
      </c>
      <c r="C390" s="12">
        <v>1438.24</v>
      </c>
      <c r="D390" s="29">
        <f t="shared" si="24"/>
        <v>6.5928528436052236E-3</v>
      </c>
      <c r="E390" s="30">
        <f t="shared" si="23"/>
        <v>1.1304289413047848E-4</v>
      </c>
      <c r="F390" s="29">
        <f t="shared" ref="F390:F453" si="25">-LN(E390)-D390*D390/E390</f>
        <v>8.7032368848802157</v>
      </c>
      <c r="G390" s="29">
        <f t="shared" ref="G390:G453" si="26">SQRT(E390)*100</f>
        <v>1.0632163191490174</v>
      </c>
    </row>
    <row r="391" spans="1:7" ht="16" customHeight="1" x14ac:dyDescent="0.35">
      <c r="A391" s="13">
        <v>39114</v>
      </c>
      <c r="B391" s="14">
        <v>388</v>
      </c>
      <c r="C391" s="12">
        <v>1445.94</v>
      </c>
      <c r="D391" s="29">
        <f t="shared" si="24"/>
        <v>5.3537657136499828E-3</v>
      </c>
      <c r="E391" s="30">
        <f t="shared" ref="E391:E454" si="27">C$1283+C$1284*E390+C$1285*D390*D390</f>
        <v>1.139118901483023E-4</v>
      </c>
      <c r="F391" s="29">
        <f t="shared" si="25"/>
        <v>8.828462690020217</v>
      </c>
      <c r="G391" s="29">
        <f t="shared" si="26"/>
        <v>1.0672951332611909</v>
      </c>
    </row>
    <row r="392" spans="1:7" ht="16" customHeight="1" x14ac:dyDescent="0.35">
      <c r="A392" s="13">
        <v>39115</v>
      </c>
      <c r="B392" s="14">
        <v>389</v>
      </c>
      <c r="C392" s="12">
        <v>1448.39</v>
      </c>
      <c r="D392" s="29">
        <f t="shared" si="24"/>
        <v>1.6943994909885962E-3</v>
      </c>
      <c r="E392" s="30">
        <f t="shared" si="27"/>
        <v>1.1395384149930479E-4</v>
      </c>
      <c r="F392" s="29">
        <f t="shared" si="25"/>
        <v>9.054522769928127</v>
      </c>
      <c r="G392" s="29">
        <f t="shared" si="26"/>
        <v>1.0674916463340818</v>
      </c>
    </row>
    <row r="393" spans="1:7" ht="16" customHeight="1" x14ac:dyDescent="0.35">
      <c r="A393" s="13">
        <v>39118</v>
      </c>
      <c r="B393" s="14">
        <v>390</v>
      </c>
      <c r="C393" s="12">
        <v>1446.99</v>
      </c>
      <c r="D393" s="29">
        <f t="shared" si="24"/>
        <v>-9.6659049013048115E-4</v>
      </c>
      <c r="E393" s="30">
        <f t="shared" si="27"/>
        <v>1.1270200683112744E-4</v>
      </c>
      <c r="F393" s="29">
        <f t="shared" si="25"/>
        <v>9.0824733520712986</v>
      </c>
      <c r="G393" s="29">
        <f t="shared" si="26"/>
        <v>1.0616120140198464</v>
      </c>
    </row>
    <row r="394" spans="1:7" ht="16" customHeight="1" x14ac:dyDescent="0.35">
      <c r="A394" s="13">
        <v>39119</v>
      </c>
      <c r="B394" s="14">
        <v>391</v>
      </c>
      <c r="C394" s="12">
        <v>1448</v>
      </c>
      <c r="D394" s="29">
        <f t="shared" si="24"/>
        <v>6.9800067726788484E-4</v>
      </c>
      <c r="E394" s="30">
        <f t="shared" si="27"/>
        <v>1.1147852100679523E-4</v>
      </c>
      <c r="F394" s="29">
        <f t="shared" si="25"/>
        <v>9.0973082293527501</v>
      </c>
      <c r="G394" s="29">
        <f t="shared" si="26"/>
        <v>1.0558338932180347</v>
      </c>
    </row>
    <row r="395" spans="1:7" ht="16" customHeight="1" x14ac:dyDescent="0.35">
      <c r="A395" s="13">
        <v>39120</v>
      </c>
      <c r="B395" s="14">
        <v>392</v>
      </c>
      <c r="C395" s="12">
        <v>1450.02</v>
      </c>
      <c r="D395" s="29">
        <f t="shared" si="24"/>
        <v>1.3950276243093196E-3</v>
      </c>
      <c r="E395" s="30">
        <f t="shared" si="27"/>
        <v>1.1035502915338904E-4</v>
      </c>
      <c r="F395" s="29">
        <f t="shared" si="25"/>
        <v>9.0941729320792728</v>
      </c>
      <c r="G395" s="29">
        <f t="shared" si="26"/>
        <v>1.0505000197686292</v>
      </c>
    </row>
    <row r="396" spans="1:7" ht="16" customHeight="1" x14ac:dyDescent="0.35">
      <c r="A396" s="13">
        <v>39121</v>
      </c>
      <c r="B396" s="14">
        <v>393</v>
      </c>
      <c r="C396" s="12">
        <v>1448.31</v>
      </c>
      <c r="D396" s="29">
        <f t="shared" si="24"/>
        <v>-1.1792940787024309E-3</v>
      </c>
      <c r="E396" s="30">
        <f t="shared" si="27"/>
        <v>1.0941683134167944E-4</v>
      </c>
      <c r="F396" s="29">
        <f t="shared" si="25"/>
        <v>9.1076354025505122</v>
      </c>
      <c r="G396" s="29">
        <f t="shared" si="26"/>
        <v>1.0460250061144782</v>
      </c>
    </row>
    <row r="397" spans="1:7" ht="16" customHeight="1" x14ac:dyDescent="0.35">
      <c r="A397" s="13">
        <v>39122</v>
      </c>
      <c r="B397" s="14">
        <v>394</v>
      </c>
      <c r="C397" s="12">
        <v>1438.06</v>
      </c>
      <c r="D397" s="29">
        <f t="shared" si="24"/>
        <v>-7.0772141323335314E-3</v>
      </c>
      <c r="E397" s="30">
        <f t="shared" si="27"/>
        <v>1.0854468493371463E-4</v>
      </c>
      <c r="F397" s="29">
        <f t="shared" si="25"/>
        <v>8.6669077015515921</v>
      </c>
      <c r="G397" s="29">
        <f t="shared" si="26"/>
        <v>1.0418478052657913</v>
      </c>
    </row>
    <row r="398" spans="1:7" ht="16" customHeight="1" x14ac:dyDescent="0.35">
      <c r="A398" s="13">
        <v>39125</v>
      </c>
      <c r="B398" s="14">
        <v>395</v>
      </c>
      <c r="C398" s="12">
        <v>1433.37</v>
      </c>
      <c r="D398" s="29">
        <f t="shared" si="24"/>
        <v>-3.2613381917305784E-3</v>
      </c>
      <c r="E398" s="30">
        <f t="shared" si="27"/>
        <v>1.1019456443408824E-4</v>
      </c>
      <c r="F398" s="29">
        <f t="shared" si="25"/>
        <v>9.0167398340328369</v>
      </c>
      <c r="G398" s="29">
        <f t="shared" si="26"/>
        <v>1.0497359879230979</v>
      </c>
    </row>
    <row r="399" spans="1:7" ht="16" customHeight="1" x14ac:dyDescent="0.35">
      <c r="A399" s="13">
        <v>39126</v>
      </c>
      <c r="B399" s="14">
        <v>396</v>
      </c>
      <c r="C399" s="12">
        <v>1444.26</v>
      </c>
      <c r="D399" s="29">
        <f t="shared" si="24"/>
        <v>7.5974800644635909E-3</v>
      </c>
      <c r="E399" s="30">
        <f t="shared" si="27"/>
        <v>1.0970692433072143E-4</v>
      </c>
      <c r="F399" s="29">
        <f t="shared" si="25"/>
        <v>8.5915534947573118</v>
      </c>
      <c r="G399" s="29">
        <f t="shared" si="26"/>
        <v>1.0474107328585165</v>
      </c>
    </row>
    <row r="400" spans="1:7" ht="16" customHeight="1" x14ac:dyDescent="0.35">
      <c r="A400" s="13">
        <v>39127</v>
      </c>
      <c r="B400" s="14">
        <v>397</v>
      </c>
      <c r="C400" s="12">
        <v>1455.3</v>
      </c>
      <c r="D400" s="29">
        <f t="shared" si="24"/>
        <v>7.6440530098458304E-3</v>
      </c>
      <c r="E400" s="30">
        <f t="shared" si="27"/>
        <v>1.1162231706414537E-4</v>
      </c>
      <c r="F400" s="29">
        <f t="shared" si="25"/>
        <v>8.5769140706119149</v>
      </c>
      <c r="G400" s="29">
        <f t="shared" si="26"/>
        <v>1.0565146334251379</v>
      </c>
    </row>
    <row r="401" spans="1:7" ht="16" customHeight="1" x14ac:dyDescent="0.35">
      <c r="A401" s="13">
        <v>39128</v>
      </c>
      <c r="B401" s="14">
        <v>398</v>
      </c>
      <c r="C401" s="12">
        <v>1456.81</v>
      </c>
      <c r="D401" s="29">
        <f t="shared" si="24"/>
        <v>1.0375867518723769E-3</v>
      </c>
      <c r="E401" s="30">
        <f t="shared" si="27"/>
        <v>1.1338166267859749E-4</v>
      </c>
      <c r="F401" s="29">
        <f t="shared" si="25"/>
        <v>9.0752556430306104</v>
      </c>
      <c r="G401" s="29">
        <f t="shared" si="26"/>
        <v>1.0648082582258531</v>
      </c>
    </row>
    <row r="402" spans="1:7" ht="16" customHeight="1" x14ac:dyDescent="0.35">
      <c r="A402" s="13">
        <v>39129</v>
      </c>
      <c r="B402" s="14">
        <v>399</v>
      </c>
      <c r="C402" s="12">
        <v>1455.54</v>
      </c>
      <c r="D402" s="29">
        <f t="shared" si="24"/>
        <v>-8.7176776655839561E-4</v>
      </c>
      <c r="E402" s="30">
        <f t="shared" si="27"/>
        <v>1.1209732572412081E-4</v>
      </c>
      <c r="F402" s="29">
        <f t="shared" si="25"/>
        <v>9.0893634485672674</v>
      </c>
      <c r="G402" s="29">
        <f t="shared" si="26"/>
        <v>1.0587602454008216</v>
      </c>
    </row>
    <row r="403" spans="1:7" ht="16" customHeight="1" x14ac:dyDescent="0.35">
      <c r="A403" s="13">
        <v>39133</v>
      </c>
      <c r="B403" s="14">
        <v>400</v>
      </c>
      <c r="C403" s="12">
        <v>1459.68</v>
      </c>
      <c r="D403" s="29">
        <f t="shared" si="24"/>
        <v>2.8443052063151786E-3</v>
      </c>
      <c r="E403" s="30">
        <f t="shared" si="27"/>
        <v>1.1092559210364923E-4</v>
      </c>
      <c r="F403" s="29">
        <f t="shared" si="25"/>
        <v>9.0337185007246585</v>
      </c>
      <c r="G403" s="29">
        <f t="shared" si="26"/>
        <v>1.0532121918381367</v>
      </c>
    </row>
    <row r="404" spans="1:7" ht="16" customHeight="1" x14ac:dyDescent="0.35">
      <c r="A404" s="13">
        <v>39134</v>
      </c>
      <c r="B404" s="14">
        <v>401</v>
      </c>
      <c r="C404" s="12">
        <v>1457.63</v>
      </c>
      <c r="D404" s="29">
        <f t="shared" si="24"/>
        <v>-1.4044174065548365E-3</v>
      </c>
      <c r="E404" s="30">
        <f t="shared" si="27"/>
        <v>1.1023753649861789E-4</v>
      </c>
      <c r="F404" s="29">
        <f t="shared" si="25"/>
        <v>9.0949809321185491</v>
      </c>
      <c r="G404" s="29">
        <f t="shared" si="26"/>
        <v>1.0499406483159792</v>
      </c>
    </row>
    <row r="405" spans="1:7" ht="16" customHeight="1" x14ac:dyDescent="0.35">
      <c r="A405" s="13">
        <v>39135</v>
      </c>
      <c r="B405" s="14">
        <v>402</v>
      </c>
      <c r="C405" s="12">
        <v>1456.38</v>
      </c>
      <c r="D405" s="29">
        <f t="shared" si="24"/>
        <v>-8.5755644436513734E-4</v>
      </c>
      <c r="E405" s="30">
        <f t="shared" si="27"/>
        <v>1.0931240226134781E-4</v>
      </c>
      <c r="F405" s="29">
        <f t="shared" si="25"/>
        <v>9.1145731639128034</v>
      </c>
      <c r="G405" s="29">
        <f t="shared" si="26"/>
        <v>1.0455257159025204</v>
      </c>
    </row>
    <row r="406" spans="1:7" ht="16" customHeight="1" x14ac:dyDescent="0.35">
      <c r="A406" s="13">
        <v>39136</v>
      </c>
      <c r="B406" s="14">
        <v>403</v>
      </c>
      <c r="C406" s="12">
        <v>1451.19</v>
      </c>
      <c r="D406" s="29">
        <f t="shared" si="24"/>
        <v>-3.5636303711943373E-3</v>
      </c>
      <c r="E406" s="30">
        <f t="shared" si="27"/>
        <v>1.0841793218797663E-4</v>
      </c>
      <c r="F406" s="29">
        <f t="shared" si="25"/>
        <v>9.0123827304655624</v>
      </c>
      <c r="G406" s="29">
        <f t="shared" si="26"/>
        <v>1.0412393201756098</v>
      </c>
    </row>
    <row r="407" spans="1:7" ht="16" customHeight="1" x14ac:dyDescent="0.35">
      <c r="A407" s="13">
        <v>39139</v>
      </c>
      <c r="B407" s="14">
        <v>404</v>
      </c>
      <c r="C407" s="12">
        <v>1449.37</v>
      </c>
      <c r="D407" s="29">
        <f t="shared" si="24"/>
        <v>-1.2541431514826451E-3</v>
      </c>
      <c r="E407" s="30">
        <f t="shared" si="27"/>
        <v>1.082111120403039E-4</v>
      </c>
      <c r="F407" s="29">
        <f t="shared" si="25"/>
        <v>9.1168912525692196</v>
      </c>
      <c r="G407" s="29">
        <f t="shared" si="26"/>
        <v>1.0402457019392288</v>
      </c>
    </row>
    <row r="408" spans="1:7" ht="16" customHeight="1" x14ac:dyDescent="0.35">
      <c r="A408" s="13">
        <v>39140</v>
      </c>
      <c r="B408" s="14">
        <v>405</v>
      </c>
      <c r="C408" s="12">
        <v>1399.04</v>
      </c>
      <c r="D408" s="29">
        <f t="shared" si="24"/>
        <v>-3.4725432429262293E-2</v>
      </c>
      <c r="E408" s="30">
        <f t="shared" si="27"/>
        <v>1.0746864458849405E-4</v>
      </c>
      <c r="F408" s="29">
        <f t="shared" si="25"/>
        <v>-2.0822232839972266</v>
      </c>
      <c r="G408" s="29">
        <f t="shared" si="26"/>
        <v>1.0366708474173183</v>
      </c>
    </row>
    <row r="409" spans="1:7" ht="16" customHeight="1" x14ac:dyDescent="0.35">
      <c r="A409" s="13">
        <v>39141</v>
      </c>
      <c r="B409" s="14">
        <v>406</v>
      </c>
      <c r="C409" s="12">
        <v>1406.82</v>
      </c>
      <c r="D409" s="29">
        <f t="shared" si="24"/>
        <v>5.560956084172064E-3</v>
      </c>
      <c r="E409" s="30">
        <f t="shared" si="27"/>
        <v>1.6701456299960771E-4</v>
      </c>
      <c r="F409" s="29">
        <f t="shared" si="25"/>
        <v>8.5122706469499665</v>
      </c>
      <c r="G409" s="29">
        <f t="shared" si="26"/>
        <v>1.2923411430408291</v>
      </c>
    </row>
    <row r="410" spans="1:7" ht="16" customHeight="1" x14ac:dyDescent="0.35">
      <c r="A410" s="13">
        <v>39142</v>
      </c>
      <c r="B410" s="14">
        <v>407</v>
      </c>
      <c r="C410" s="12">
        <v>1403.17</v>
      </c>
      <c r="D410" s="29">
        <f t="shared" si="24"/>
        <v>-2.5945039166346273E-3</v>
      </c>
      <c r="E410" s="30">
        <f t="shared" si="27"/>
        <v>1.6185931832815145E-4</v>
      </c>
      <c r="F410" s="29">
        <f t="shared" si="25"/>
        <v>8.6871947258767772</v>
      </c>
      <c r="G410" s="29">
        <f t="shared" si="26"/>
        <v>1.272239436301797</v>
      </c>
    </row>
    <row r="411" spans="1:7" ht="16" customHeight="1" x14ac:dyDescent="0.35">
      <c r="A411" s="13">
        <v>39143</v>
      </c>
      <c r="B411" s="14">
        <v>408</v>
      </c>
      <c r="C411" s="12">
        <v>1387.17</v>
      </c>
      <c r="D411" s="29">
        <f t="shared" si="24"/>
        <v>-1.1402752339345956E-2</v>
      </c>
      <c r="E411" s="30">
        <f t="shared" si="27"/>
        <v>1.5600995902400792E-4</v>
      </c>
      <c r="F411" s="29">
        <f t="shared" si="25"/>
        <v>7.9321646820689669</v>
      </c>
      <c r="G411" s="29">
        <f t="shared" si="26"/>
        <v>1.2490394670466098</v>
      </c>
    </row>
    <row r="412" spans="1:7" ht="16" customHeight="1" x14ac:dyDescent="0.35">
      <c r="A412" s="13">
        <v>39146</v>
      </c>
      <c r="B412" s="14">
        <v>409</v>
      </c>
      <c r="C412" s="12">
        <v>1374.12</v>
      </c>
      <c r="D412" s="29">
        <f t="shared" si="24"/>
        <v>-9.4076428988517646E-3</v>
      </c>
      <c r="E412" s="30">
        <f t="shared" si="27"/>
        <v>1.5691010116723012E-4</v>
      </c>
      <c r="F412" s="29">
        <f t="shared" si="25"/>
        <v>8.1957964279830708</v>
      </c>
      <c r="G412" s="29">
        <f t="shared" si="26"/>
        <v>1.2526376218493125</v>
      </c>
    </row>
    <row r="413" spans="1:7" ht="16" customHeight="1" x14ac:dyDescent="0.35">
      <c r="A413" s="13">
        <v>39147</v>
      </c>
      <c r="B413" s="14">
        <v>410</v>
      </c>
      <c r="C413" s="12">
        <v>1395.41</v>
      </c>
      <c r="D413" s="29">
        <f t="shared" si="24"/>
        <v>1.5493552237068275E-2</v>
      </c>
      <c r="E413" s="30">
        <f t="shared" si="27"/>
        <v>1.5564427829612291E-4</v>
      </c>
      <c r="F413" s="29">
        <f t="shared" si="25"/>
        <v>7.2256374828096526</v>
      </c>
      <c r="G413" s="29">
        <f t="shared" si="26"/>
        <v>1.2475747604697802</v>
      </c>
    </row>
    <row r="414" spans="1:7" ht="16" customHeight="1" x14ac:dyDescent="0.35">
      <c r="A414" s="13">
        <v>39148</v>
      </c>
      <c r="B414" s="14">
        <v>411</v>
      </c>
      <c r="C414" s="12">
        <v>1391.97</v>
      </c>
      <c r="D414" s="29">
        <f t="shared" si="24"/>
        <v>-2.4652252742921599E-3</v>
      </c>
      <c r="E414" s="30">
        <f t="shared" si="27"/>
        <v>1.6208235851264879E-4</v>
      </c>
      <c r="F414" s="29">
        <f t="shared" si="25"/>
        <v>8.6899106105338184</v>
      </c>
      <c r="G414" s="29">
        <f t="shared" si="26"/>
        <v>1.27311569981934</v>
      </c>
    </row>
    <row r="415" spans="1:7" ht="16" customHeight="1" x14ac:dyDescent="0.35">
      <c r="A415" s="13">
        <v>39149</v>
      </c>
      <c r="B415" s="14">
        <v>412</v>
      </c>
      <c r="C415" s="12">
        <v>1401.89</v>
      </c>
      <c r="D415" s="29">
        <f t="shared" si="24"/>
        <v>7.1265903719190948E-3</v>
      </c>
      <c r="E415" s="30">
        <f t="shared" si="27"/>
        <v>1.5617798944403435E-4</v>
      </c>
      <c r="F415" s="29">
        <f t="shared" si="25"/>
        <v>8.4393193132383306</v>
      </c>
      <c r="G415" s="29">
        <f t="shared" si="26"/>
        <v>1.2497119245811585</v>
      </c>
    </row>
    <row r="416" spans="1:7" ht="16" customHeight="1" x14ac:dyDescent="0.35">
      <c r="A416" s="13">
        <v>39150</v>
      </c>
      <c r="B416" s="14">
        <v>413</v>
      </c>
      <c r="C416" s="12">
        <v>1402.84</v>
      </c>
      <c r="D416" s="29">
        <f t="shared" si="24"/>
        <v>6.7765659217178253E-4</v>
      </c>
      <c r="E416" s="30">
        <f t="shared" si="27"/>
        <v>1.5309960501608741E-4</v>
      </c>
      <c r="F416" s="29">
        <f t="shared" si="25"/>
        <v>8.7814223600868129</v>
      </c>
      <c r="G416" s="29">
        <f t="shared" si="26"/>
        <v>1.2373342515912482</v>
      </c>
    </row>
    <row r="417" spans="1:7" ht="16" customHeight="1" x14ac:dyDescent="0.35">
      <c r="A417" s="13">
        <v>39153</v>
      </c>
      <c r="B417" s="14">
        <v>414</v>
      </c>
      <c r="C417" s="12">
        <v>1406.6</v>
      </c>
      <c r="D417" s="29">
        <f t="shared" si="24"/>
        <v>2.680277152062871E-3</v>
      </c>
      <c r="E417" s="30">
        <f t="shared" si="27"/>
        <v>1.4781260543732434E-4</v>
      </c>
      <c r="F417" s="29">
        <f t="shared" si="25"/>
        <v>8.770963960336692</v>
      </c>
      <c r="G417" s="29">
        <f t="shared" si="26"/>
        <v>1.2157820751982007</v>
      </c>
    </row>
    <row r="418" spans="1:7" ht="16" customHeight="1" x14ac:dyDescent="0.35">
      <c r="A418" s="13">
        <v>39154</v>
      </c>
      <c r="B418" s="14">
        <v>415</v>
      </c>
      <c r="C418" s="12">
        <v>1377.95</v>
      </c>
      <c r="D418" s="29">
        <f t="shared" si="24"/>
        <v>-2.0368263898762895E-2</v>
      </c>
      <c r="E418" s="30">
        <f t="shared" si="27"/>
        <v>1.4339053917418541E-4</v>
      </c>
      <c r="F418" s="29">
        <f t="shared" si="25"/>
        <v>5.9566781685381187</v>
      </c>
      <c r="G418" s="29">
        <f t="shared" si="26"/>
        <v>1.1974578872519293</v>
      </c>
    </row>
    <row r="419" spans="1:7" ht="16" customHeight="1" x14ac:dyDescent="0.35">
      <c r="A419" s="13">
        <v>39155</v>
      </c>
      <c r="B419" s="14">
        <v>416</v>
      </c>
      <c r="C419" s="12">
        <v>1387.17</v>
      </c>
      <c r="D419" s="29">
        <f t="shared" si="24"/>
        <v>6.6910990964839101E-3</v>
      </c>
      <c r="E419" s="30">
        <f t="shared" si="27"/>
        <v>1.5979479396924928E-4</v>
      </c>
      <c r="F419" s="29">
        <f t="shared" si="25"/>
        <v>8.4614432216729263</v>
      </c>
      <c r="G419" s="29">
        <f t="shared" si="26"/>
        <v>1.2640996557599771</v>
      </c>
    </row>
    <row r="420" spans="1:7" ht="16" customHeight="1" x14ac:dyDescent="0.35">
      <c r="A420" s="13">
        <v>39156</v>
      </c>
      <c r="B420" s="14">
        <v>417</v>
      </c>
      <c r="C420" s="12">
        <v>1392.28</v>
      </c>
      <c r="D420" s="29">
        <f t="shared" si="24"/>
        <v>3.6837590201632686E-3</v>
      </c>
      <c r="E420" s="30">
        <f t="shared" si="27"/>
        <v>1.5605385492827275E-4</v>
      </c>
      <c r="F420" s="29">
        <f t="shared" si="25"/>
        <v>8.6783517106272328</v>
      </c>
      <c r="G420" s="29">
        <f t="shared" si="26"/>
        <v>1.2492151733319314</v>
      </c>
    </row>
    <row r="421" spans="1:7" ht="16" customHeight="1" x14ac:dyDescent="0.35">
      <c r="A421" s="13">
        <v>39157</v>
      </c>
      <c r="B421" s="14">
        <v>418</v>
      </c>
      <c r="C421" s="12">
        <v>1386.95</v>
      </c>
      <c r="D421" s="29">
        <f t="shared" si="24"/>
        <v>-3.8282529376274521E-3</v>
      </c>
      <c r="E421" s="30">
        <f t="shared" si="27"/>
        <v>1.511269734613772E-4</v>
      </c>
      <c r="F421" s="29">
        <f t="shared" si="25"/>
        <v>8.7004153077438957</v>
      </c>
      <c r="G421" s="29">
        <f t="shared" si="26"/>
        <v>1.2293371118671119</v>
      </c>
    </row>
    <row r="422" spans="1:7" ht="16" customHeight="1" x14ac:dyDescent="0.35">
      <c r="A422" s="13">
        <v>39160</v>
      </c>
      <c r="B422" s="14">
        <v>419</v>
      </c>
      <c r="C422" s="12">
        <v>1402.06</v>
      </c>
      <c r="D422" s="29">
        <f t="shared" si="24"/>
        <v>1.0894408594397609E-2</v>
      </c>
      <c r="E422" s="30">
        <f t="shared" si="27"/>
        <v>1.4674705214296214E-4</v>
      </c>
      <c r="F422" s="29">
        <f t="shared" si="25"/>
        <v>8.0180061643723164</v>
      </c>
      <c r="G422" s="29">
        <f t="shared" si="26"/>
        <v>1.2113919767893551</v>
      </c>
    </row>
    <row r="423" spans="1:7" ht="16" customHeight="1" x14ac:dyDescent="0.35">
      <c r="A423" s="13">
        <v>39161</v>
      </c>
      <c r="B423" s="14">
        <v>420</v>
      </c>
      <c r="C423" s="12">
        <v>1410.94</v>
      </c>
      <c r="D423" s="29">
        <f t="shared" si="24"/>
        <v>6.3335377943882776E-3</v>
      </c>
      <c r="E423" s="30">
        <f t="shared" si="27"/>
        <v>1.4800675385975016E-4</v>
      </c>
      <c r="F423" s="29">
        <f t="shared" si="25"/>
        <v>8.547226498889513</v>
      </c>
      <c r="G423" s="29">
        <f t="shared" si="26"/>
        <v>1.2165802639355536</v>
      </c>
    </row>
    <row r="424" spans="1:7" ht="16" customHeight="1" x14ac:dyDescent="0.35">
      <c r="A424" s="13">
        <v>39162</v>
      </c>
      <c r="B424" s="14">
        <v>421</v>
      </c>
      <c r="C424" s="12">
        <v>1435.04</v>
      </c>
      <c r="D424" s="29">
        <f t="shared" si="24"/>
        <v>1.7080811373977545E-2</v>
      </c>
      <c r="E424" s="30">
        <f t="shared" si="27"/>
        <v>1.4521176352342237E-4</v>
      </c>
      <c r="F424" s="29">
        <f t="shared" si="25"/>
        <v>6.8281543412269752</v>
      </c>
      <c r="G424" s="29">
        <f t="shared" si="26"/>
        <v>1.2050384372434864</v>
      </c>
    </row>
    <row r="425" spans="1:7" ht="16" customHeight="1" x14ac:dyDescent="0.35">
      <c r="A425" s="13">
        <v>39163</v>
      </c>
      <c r="B425" s="14">
        <v>422</v>
      </c>
      <c r="C425" s="12">
        <v>1434.54</v>
      </c>
      <c r="D425" s="29">
        <f t="shared" si="24"/>
        <v>-3.4842234362808533E-4</v>
      </c>
      <c r="E425" s="30">
        <f t="shared" si="27"/>
        <v>1.5527829303075018E-4</v>
      </c>
      <c r="F425" s="29">
        <f t="shared" si="25"/>
        <v>8.7695098019639453</v>
      </c>
      <c r="G425" s="29">
        <f t="shared" si="26"/>
        <v>1.2461071102868733</v>
      </c>
    </row>
    <row r="426" spans="1:7" ht="16" customHeight="1" x14ac:dyDescent="0.35">
      <c r="A426" s="13">
        <v>39164</v>
      </c>
      <c r="B426" s="14">
        <v>423</v>
      </c>
      <c r="C426" s="12">
        <v>1436.11</v>
      </c>
      <c r="D426" s="29">
        <f t="shared" si="24"/>
        <v>1.0944274819801869E-3</v>
      </c>
      <c r="E426" s="30">
        <f t="shared" si="27"/>
        <v>1.4975653363415213E-4</v>
      </c>
      <c r="F426" s="29">
        <f t="shared" si="25"/>
        <v>8.7985015663903301</v>
      </c>
      <c r="G426" s="29">
        <f t="shared" si="26"/>
        <v>1.2237505204662924</v>
      </c>
    </row>
    <row r="427" spans="1:7" ht="16" customHeight="1" x14ac:dyDescent="0.35">
      <c r="A427" s="13">
        <v>39167</v>
      </c>
      <c r="B427" s="14">
        <v>424</v>
      </c>
      <c r="C427" s="12">
        <v>1437.5</v>
      </c>
      <c r="D427" s="29">
        <f t="shared" si="24"/>
        <v>9.6789243163830641E-4</v>
      </c>
      <c r="E427" s="30">
        <f t="shared" si="27"/>
        <v>1.4484076884640259E-4</v>
      </c>
      <c r="F427" s="29">
        <f t="shared" si="25"/>
        <v>8.8334076637961747</v>
      </c>
      <c r="G427" s="29">
        <f t="shared" si="26"/>
        <v>1.2034981048859303</v>
      </c>
    </row>
    <row r="428" spans="1:7" ht="16" customHeight="1" x14ac:dyDescent="0.35">
      <c r="A428" s="13">
        <v>39168</v>
      </c>
      <c r="B428" s="14">
        <v>425</v>
      </c>
      <c r="C428" s="12">
        <v>1428.61</v>
      </c>
      <c r="D428" s="29">
        <f t="shared" si="24"/>
        <v>-6.1843478260870111E-3</v>
      </c>
      <c r="E428" s="30">
        <f t="shared" si="27"/>
        <v>1.4040353274972348E-4</v>
      </c>
      <c r="F428" s="29">
        <f t="shared" si="25"/>
        <v>8.5985882258287578</v>
      </c>
      <c r="G428" s="29">
        <f t="shared" si="26"/>
        <v>1.1849199667054457</v>
      </c>
    </row>
    <row r="429" spans="1:7" ht="16" customHeight="1" x14ac:dyDescent="0.35">
      <c r="A429" s="13">
        <v>39169</v>
      </c>
      <c r="B429" s="14">
        <v>426</v>
      </c>
      <c r="C429" s="12">
        <v>1417.23</v>
      </c>
      <c r="D429" s="29">
        <f t="shared" si="24"/>
        <v>-7.9657849238069511E-3</v>
      </c>
      <c r="E429" s="30">
        <f t="shared" si="27"/>
        <v>1.382754873764525E-4</v>
      </c>
      <c r="F429" s="29">
        <f t="shared" si="25"/>
        <v>8.4273690261548939</v>
      </c>
      <c r="G429" s="29">
        <f t="shared" si="26"/>
        <v>1.1759059799850178</v>
      </c>
    </row>
    <row r="430" spans="1:7" ht="16" customHeight="1" x14ac:dyDescent="0.35">
      <c r="A430" s="13">
        <v>39170</v>
      </c>
      <c r="B430" s="14">
        <v>427</v>
      </c>
      <c r="C430" s="12">
        <v>1422.53</v>
      </c>
      <c r="D430" s="29">
        <f t="shared" si="24"/>
        <v>3.7396893940997433E-3</v>
      </c>
      <c r="E430" s="30">
        <f t="shared" si="27"/>
        <v>1.3762062511142475E-4</v>
      </c>
      <c r="F430" s="29">
        <f t="shared" si="25"/>
        <v>8.7893877984095088</v>
      </c>
      <c r="G430" s="29">
        <f t="shared" si="26"/>
        <v>1.1731181744028381</v>
      </c>
    </row>
    <row r="431" spans="1:7" ht="16" customHeight="1" x14ac:dyDescent="0.35">
      <c r="A431" s="13">
        <v>39171</v>
      </c>
      <c r="B431" s="14">
        <v>428</v>
      </c>
      <c r="C431" s="12">
        <v>1420.86</v>
      </c>
      <c r="D431" s="29">
        <f t="shared" si="24"/>
        <v>-1.1739646967023898E-3</v>
      </c>
      <c r="E431" s="30">
        <f t="shared" si="27"/>
        <v>1.3455782643849939E-4</v>
      </c>
      <c r="F431" s="29">
        <f t="shared" si="25"/>
        <v>8.9032741296312654</v>
      </c>
      <c r="G431" s="29">
        <f t="shared" si="26"/>
        <v>1.1599906311625943</v>
      </c>
    </row>
    <row r="432" spans="1:7" ht="16" customHeight="1" x14ac:dyDescent="0.35">
      <c r="A432" s="13">
        <v>39174</v>
      </c>
      <c r="B432" s="14">
        <v>429</v>
      </c>
      <c r="C432" s="12">
        <v>1424.55</v>
      </c>
      <c r="D432" s="29">
        <f t="shared" si="24"/>
        <v>2.5970187069803696E-3</v>
      </c>
      <c r="E432" s="30">
        <f t="shared" si="27"/>
        <v>1.3117095345010463E-4</v>
      </c>
      <c r="F432" s="29">
        <f t="shared" si="25"/>
        <v>8.8875914169350185</v>
      </c>
      <c r="G432" s="29">
        <f t="shared" si="26"/>
        <v>1.1452988843533578</v>
      </c>
    </row>
    <row r="433" spans="1:7" ht="16" customHeight="1" x14ac:dyDescent="0.35">
      <c r="A433" s="13">
        <v>39175</v>
      </c>
      <c r="B433" s="14">
        <v>430</v>
      </c>
      <c r="C433" s="12">
        <v>1437.77</v>
      </c>
      <c r="D433" s="29">
        <f t="shared" si="24"/>
        <v>9.2801235477870669E-3</v>
      </c>
      <c r="E433" s="30">
        <f t="shared" si="27"/>
        <v>1.2839108341331447E-4</v>
      </c>
      <c r="F433" s="29">
        <f t="shared" si="25"/>
        <v>8.2896611236299691</v>
      </c>
      <c r="G433" s="29">
        <f t="shared" si="26"/>
        <v>1.1330978925640736</v>
      </c>
    </row>
    <row r="434" spans="1:7" ht="16" customHeight="1" x14ac:dyDescent="0.35">
      <c r="A434" s="13">
        <v>39176</v>
      </c>
      <c r="B434" s="14">
        <v>431</v>
      </c>
      <c r="C434" s="12">
        <v>1439.37</v>
      </c>
      <c r="D434" s="29">
        <f t="shared" si="24"/>
        <v>1.1128344589188544E-3</v>
      </c>
      <c r="E434" s="30">
        <f t="shared" si="27"/>
        <v>1.2985800972509264E-4</v>
      </c>
      <c r="F434" s="29">
        <f t="shared" si="25"/>
        <v>8.9395323632079577</v>
      </c>
      <c r="G434" s="29">
        <f t="shared" si="26"/>
        <v>1.1395525864351002</v>
      </c>
    </row>
    <row r="435" spans="1:7" ht="16" customHeight="1" x14ac:dyDescent="0.35">
      <c r="A435" s="13">
        <v>39177</v>
      </c>
      <c r="B435" s="14">
        <v>432</v>
      </c>
      <c r="C435" s="12">
        <v>1443.76</v>
      </c>
      <c r="D435" s="29">
        <f t="shared" si="24"/>
        <v>3.0499454622510136E-3</v>
      </c>
      <c r="E435" s="30">
        <f t="shared" si="27"/>
        <v>1.2693412877923124E-4</v>
      </c>
      <c r="F435" s="29">
        <f t="shared" si="25"/>
        <v>8.8985588551139614</v>
      </c>
      <c r="G435" s="29">
        <f t="shared" si="26"/>
        <v>1.1266504727697551</v>
      </c>
    </row>
    <row r="436" spans="1:7" ht="16" customHeight="1" x14ac:dyDescent="0.35">
      <c r="A436" s="13">
        <v>39181</v>
      </c>
      <c r="B436" s="14">
        <v>433</v>
      </c>
      <c r="C436" s="12">
        <v>1444.61</v>
      </c>
      <c r="D436" s="29">
        <f t="shared" si="24"/>
        <v>5.8874051088819712E-4</v>
      </c>
      <c r="E436" s="30">
        <f t="shared" si="27"/>
        <v>1.2470582426744341E-4</v>
      </c>
      <c r="F436" s="29">
        <f t="shared" si="25"/>
        <v>8.9867735358135654</v>
      </c>
      <c r="G436" s="29">
        <f t="shared" si="26"/>
        <v>1.1167176199355118</v>
      </c>
    </row>
    <row r="437" spans="1:7" ht="16" customHeight="1" x14ac:dyDescent="0.35">
      <c r="A437" s="13">
        <v>39182</v>
      </c>
      <c r="B437" s="14">
        <v>434</v>
      </c>
      <c r="C437" s="12">
        <v>1448.39</v>
      </c>
      <c r="D437" s="29">
        <f t="shared" si="24"/>
        <v>2.6166231716520105E-3</v>
      </c>
      <c r="E437" s="30">
        <f t="shared" si="27"/>
        <v>1.2225257261015712E-4</v>
      </c>
      <c r="F437" s="29">
        <f t="shared" si="25"/>
        <v>8.9534167009606769</v>
      </c>
      <c r="G437" s="29">
        <f t="shared" si="26"/>
        <v>1.1056788530588668</v>
      </c>
    </row>
    <row r="438" spans="1:7" ht="16" customHeight="1" x14ac:dyDescent="0.35">
      <c r="A438" s="13">
        <v>39183</v>
      </c>
      <c r="B438" s="14">
        <v>435</v>
      </c>
      <c r="C438" s="12">
        <v>1438.87</v>
      </c>
      <c r="D438" s="29">
        <f t="shared" si="24"/>
        <v>-6.5728153328870054E-3</v>
      </c>
      <c r="E438" s="30">
        <f t="shared" si="27"/>
        <v>1.2036965119026272E-4</v>
      </c>
      <c r="F438" s="29">
        <f t="shared" si="25"/>
        <v>8.6660328750585389</v>
      </c>
      <c r="G438" s="29">
        <f t="shared" si="26"/>
        <v>1.0971310367967115</v>
      </c>
    </row>
    <row r="439" spans="1:7" ht="16" customHeight="1" x14ac:dyDescent="0.35">
      <c r="A439" s="13">
        <v>39184</v>
      </c>
      <c r="B439" s="14">
        <v>436</v>
      </c>
      <c r="C439" s="12">
        <v>1447.8</v>
      </c>
      <c r="D439" s="29">
        <f t="shared" si="24"/>
        <v>6.2062590783045213E-3</v>
      </c>
      <c r="E439" s="30">
        <f t="shared" si="27"/>
        <v>1.2049278114124817E-4</v>
      </c>
      <c r="F439" s="29">
        <f t="shared" si="25"/>
        <v>8.7042530016467552</v>
      </c>
      <c r="G439" s="29">
        <f t="shared" si="26"/>
        <v>1.0976920385119324</v>
      </c>
    </row>
    <row r="440" spans="1:7" ht="16" customHeight="1" x14ac:dyDescent="0.35">
      <c r="A440" s="13">
        <v>39185</v>
      </c>
      <c r="B440" s="14">
        <v>437</v>
      </c>
      <c r="C440" s="12">
        <v>1452.85</v>
      </c>
      <c r="D440" s="29">
        <f t="shared" si="24"/>
        <v>3.4880508357506557E-3</v>
      </c>
      <c r="E440" s="30">
        <f t="shared" si="27"/>
        <v>1.2036938561447522E-4</v>
      </c>
      <c r="F440" s="29">
        <f t="shared" si="25"/>
        <v>8.923868975713555</v>
      </c>
      <c r="G440" s="29">
        <f t="shared" si="26"/>
        <v>1.0971298264766811</v>
      </c>
    </row>
    <row r="441" spans="1:7" ht="16" customHeight="1" x14ac:dyDescent="0.35">
      <c r="A441" s="13">
        <v>39188</v>
      </c>
      <c r="B441" s="14">
        <v>438</v>
      </c>
      <c r="C441" s="12">
        <v>1468.33</v>
      </c>
      <c r="D441" s="29">
        <f t="shared" si="24"/>
        <v>1.0654919640706195E-2</v>
      </c>
      <c r="E441" s="30">
        <f t="shared" si="27"/>
        <v>1.1894077198466674E-4</v>
      </c>
      <c r="F441" s="29">
        <f t="shared" si="25"/>
        <v>8.0823988118509433</v>
      </c>
      <c r="G441" s="29">
        <f t="shared" si="26"/>
        <v>1.0905997065131952</v>
      </c>
    </row>
    <row r="442" spans="1:7" ht="16" customHeight="1" x14ac:dyDescent="0.35">
      <c r="A442" s="13">
        <v>39189</v>
      </c>
      <c r="B442" s="14">
        <v>439</v>
      </c>
      <c r="C442" s="12">
        <v>1471.48</v>
      </c>
      <c r="D442" s="29">
        <f t="shared" si="24"/>
        <v>2.1452943139486091E-3</v>
      </c>
      <c r="E442" s="30">
        <f t="shared" si="27"/>
        <v>1.2272306041369541E-4</v>
      </c>
      <c r="F442" s="29">
        <f t="shared" si="25"/>
        <v>8.9680788733833854</v>
      </c>
      <c r="G442" s="29">
        <f t="shared" si="26"/>
        <v>1.1078044069857069</v>
      </c>
    </row>
    <row r="443" spans="1:7" ht="16" customHeight="1" x14ac:dyDescent="0.35">
      <c r="A443" s="13">
        <v>39190</v>
      </c>
      <c r="B443" s="14">
        <v>440</v>
      </c>
      <c r="C443" s="12">
        <v>1472.5</v>
      </c>
      <c r="D443" s="29">
        <f t="shared" si="24"/>
        <v>6.931796558566905E-4</v>
      </c>
      <c r="E443" s="30">
        <f t="shared" si="27"/>
        <v>1.2068086875699888E-4</v>
      </c>
      <c r="F443" s="29">
        <f t="shared" si="25"/>
        <v>9.0183793855514551</v>
      </c>
      <c r="G443" s="29">
        <f t="shared" si="26"/>
        <v>1.0985484457091499</v>
      </c>
    </row>
    <row r="444" spans="1:7" ht="16" customHeight="1" x14ac:dyDescent="0.35">
      <c r="A444" s="13">
        <v>39191</v>
      </c>
      <c r="B444" s="14">
        <v>441</v>
      </c>
      <c r="C444" s="12">
        <v>1470.73</v>
      </c>
      <c r="D444" s="29">
        <f t="shared" si="24"/>
        <v>-1.202037351443086E-3</v>
      </c>
      <c r="E444" s="30">
        <f t="shared" si="27"/>
        <v>1.1863680678306366E-4</v>
      </c>
      <c r="F444" s="29">
        <f t="shared" si="25"/>
        <v>9.0272646397622349</v>
      </c>
      <c r="G444" s="29">
        <f t="shared" si="26"/>
        <v>1.0892052459617685</v>
      </c>
    </row>
    <row r="445" spans="1:7" ht="16" customHeight="1" x14ac:dyDescent="0.35">
      <c r="A445" s="13">
        <v>39192</v>
      </c>
      <c r="B445" s="14">
        <v>442</v>
      </c>
      <c r="C445" s="12">
        <v>1484.35</v>
      </c>
      <c r="D445" s="29">
        <f t="shared" si="24"/>
        <v>9.2607072678192459E-3</v>
      </c>
      <c r="E445" s="30">
        <f t="shared" si="27"/>
        <v>1.1684537079447051E-4</v>
      </c>
      <c r="F445" s="29">
        <f t="shared" si="25"/>
        <v>8.3206916622408578</v>
      </c>
      <c r="G445" s="29">
        <f t="shared" si="26"/>
        <v>1.0809503725632852</v>
      </c>
    </row>
    <row r="446" spans="1:7" ht="16" customHeight="1" x14ac:dyDescent="0.35">
      <c r="A446" s="13">
        <v>39195</v>
      </c>
      <c r="B446" s="14">
        <v>443</v>
      </c>
      <c r="C446" s="12">
        <v>1480.93</v>
      </c>
      <c r="D446" s="29">
        <f t="shared" si="24"/>
        <v>-2.3040388048639615E-3</v>
      </c>
      <c r="E446" s="30">
        <f t="shared" si="27"/>
        <v>1.1944886867003548E-4</v>
      </c>
      <c r="F446" s="29">
        <f t="shared" si="25"/>
        <v>8.9881797519361175</v>
      </c>
      <c r="G446" s="29">
        <f t="shared" si="26"/>
        <v>1.0929266611718991</v>
      </c>
    </row>
    <row r="447" spans="1:7" ht="16" customHeight="1" x14ac:dyDescent="0.35">
      <c r="A447" s="13">
        <v>39196</v>
      </c>
      <c r="B447" s="14">
        <v>444</v>
      </c>
      <c r="C447" s="12">
        <v>1480.41</v>
      </c>
      <c r="D447" s="29">
        <f t="shared" si="24"/>
        <v>-3.5113070840619987E-4</v>
      </c>
      <c r="E447" s="30">
        <f t="shared" si="27"/>
        <v>1.1776941154374788E-4</v>
      </c>
      <c r="F447" s="29">
        <f t="shared" si="25"/>
        <v>9.0457350849714917</v>
      </c>
      <c r="G447" s="29">
        <f t="shared" si="26"/>
        <v>1.0852161606967889</v>
      </c>
    </row>
    <row r="448" spans="1:7" ht="16" customHeight="1" x14ac:dyDescent="0.35">
      <c r="A448" s="13">
        <v>39197</v>
      </c>
      <c r="B448" s="14">
        <v>445</v>
      </c>
      <c r="C448" s="12">
        <v>1495.42</v>
      </c>
      <c r="D448" s="29">
        <f t="shared" si="24"/>
        <v>1.013908309184619E-2</v>
      </c>
      <c r="E448" s="30">
        <f t="shared" si="27"/>
        <v>1.1599863502809239E-4</v>
      </c>
      <c r="F448" s="29">
        <f t="shared" si="25"/>
        <v>8.1757061372284952</v>
      </c>
      <c r="G448" s="29">
        <f t="shared" si="26"/>
        <v>1.07702662468526</v>
      </c>
    </row>
    <row r="449" spans="1:7" ht="16" customHeight="1" x14ac:dyDescent="0.35">
      <c r="A449" s="13">
        <v>39198</v>
      </c>
      <c r="B449" s="14">
        <v>446</v>
      </c>
      <c r="C449" s="12">
        <v>1494.25</v>
      </c>
      <c r="D449" s="29">
        <f t="shared" si="24"/>
        <v>-7.8238889408999146E-4</v>
      </c>
      <c r="E449" s="30">
        <f t="shared" si="27"/>
        <v>1.1953882182245122E-4</v>
      </c>
      <c r="F449" s="29">
        <f t="shared" si="25"/>
        <v>9.0267485874188242</v>
      </c>
      <c r="G449" s="29">
        <f t="shared" si="26"/>
        <v>1.0933381079174511</v>
      </c>
    </row>
    <row r="450" spans="1:7" ht="16" customHeight="1" x14ac:dyDescent="0.35">
      <c r="A450" s="13">
        <v>39199</v>
      </c>
      <c r="B450" s="14">
        <v>447</v>
      </c>
      <c r="C450" s="12">
        <v>1494.07</v>
      </c>
      <c r="D450" s="29">
        <f t="shared" si="24"/>
        <v>-1.204617701188182E-4</v>
      </c>
      <c r="E450" s="30">
        <f t="shared" si="27"/>
        <v>1.1761554625928587E-4</v>
      </c>
      <c r="F450" s="29">
        <f t="shared" si="25"/>
        <v>9.0479659582836724</v>
      </c>
      <c r="G450" s="29">
        <f t="shared" si="26"/>
        <v>1.0845070136208703</v>
      </c>
    </row>
    <row r="451" spans="1:7" ht="16" customHeight="1" x14ac:dyDescent="0.35">
      <c r="A451" s="13">
        <v>39202</v>
      </c>
      <c r="B451" s="14">
        <v>448</v>
      </c>
      <c r="C451" s="12">
        <v>1482.37</v>
      </c>
      <c r="D451" s="29">
        <f t="shared" si="24"/>
        <v>-7.8309583888305223E-3</v>
      </c>
      <c r="E451" s="30">
        <f t="shared" si="27"/>
        <v>1.158547171852603E-4</v>
      </c>
      <c r="F451" s="29">
        <f t="shared" si="25"/>
        <v>8.533856262295858</v>
      </c>
      <c r="G451" s="29">
        <f t="shared" si="26"/>
        <v>1.076358291579808</v>
      </c>
    </row>
    <row r="452" spans="1:7" ht="16" customHeight="1" x14ac:dyDescent="0.35">
      <c r="A452" s="13">
        <v>39203</v>
      </c>
      <c r="B452" s="14">
        <v>449</v>
      </c>
      <c r="C452" s="12">
        <v>1486.3</v>
      </c>
      <c r="D452" s="29">
        <f t="shared" si="24"/>
        <v>2.6511599668099795E-3</v>
      </c>
      <c r="E452" s="30">
        <f t="shared" si="27"/>
        <v>1.1733544093111404E-4</v>
      </c>
      <c r="F452" s="29">
        <f t="shared" si="25"/>
        <v>8.9905715247380531</v>
      </c>
      <c r="G452" s="29">
        <f t="shared" si="26"/>
        <v>1.0832148491001867</v>
      </c>
    </row>
    <row r="453" spans="1:7" ht="16" customHeight="1" x14ac:dyDescent="0.35">
      <c r="A453" s="13">
        <v>39204</v>
      </c>
      <c r="B453" s="14">
        <v>450</v>
      </c>
      <c r="C453" s="12">
        <v>1495.92</v>
      </c>
      <c r="D453" s="29">
        <f t="shared" ref="D453:D516" si="28">C453/C452-1</f>
        <v>6.4724483617035755E-3</v>
      </c>
      <c r="E453" s="30">
        <f t="shared" si="27"/>
        <v>1.1595332929648342E-4</v>
      </c>
      <c r="F453" s="29">
        <f t="shared" si="25"/>
        <v>8.7010344247711355</v>
      </c>
      <c r="G453" s="29">
        <f t="shared" si="26"/>
        <v>1.0768162763279696</v>
      </c>
    </row>
    <row r="454" spans="1:7" ht="16" customHeight="1" x14ac:dyDescent="0.35">
      <c r="A454" s="13">
        <v>39205</v>
      </c>
      <c r="B454" s="14">
        <v>451</v>
      </c>
      <c r="C454" s="12">
        <v>1502.39</v>
      </c>
      <c r="D454" s="29">
        <f t="shared" si="28"/>
        <v>4.3250975988020635E-3</v>
      </c>
      <c r="E454" s="30">
        <f t="shared" si="27"/>
        <v>1.1645262575658105E-4</v>
      </c>
      <c r="F454" s="29">
        <f t="shared" ref="F454:F517" si="29">-LN(E454)-D454*D454/E454</f>
        <v>8.8973901402046405</v>
      </c>
      <c r="G454" s="29">
        <f t="shared" ref="G454:G517" si="30">SQRT(E454)*100</f>
        <v>1.0791321779864644</v>
      </c>
    </row>
    <row r="455" spans="1:7" ht="16" customHeight="1" x14ac:dyDescent="0.35">
      <c r="A455" s="13">
        <v>39206</v>
      </c>
      <c r="B455" s="14">
        <v>452</v>
      </c>
      <c r="C455" s="12">
        <v>1505.62</v>
      </c>
      <c r="D455" s="29">
        <f t="shared" si="28"/>
        <v>2.1499078135502891E-3</v>
      </c>
      <c r="E455" s="30">
        <f t="shared" ref="E455:E518" si="31">C$1283+C$1284*E454+C$1285*D454*D454</f>
        <v>1.1574268664288111E-4</v>
      </c>
      <c r="F455" s="29">
        <f t="shared" si="29"/>
        <v>9.024206745581747</v>
      </c>
      <c r="G455" s="29">
        <f t="shared" si="30"/>
        <v>1.0758377509777257</v>
      </c>
    </row>
    <row r="456" spans="1:7" ht="16" customHeight="1" x14ac:dyDescent="0.35">
      <c r="A456" s="13">
        <v>39209</v>
      </c>
      <c r="B456" s="14">
        <v>453</v>
      </c>
      <c r="C456" s="12">
        <v>1509.48</v>
      </c>
      <c r="D456" s="29">
        <f t="shared" si="28"/>
        <v>2.5637278994701251E-3</v>
      </c>
      <c r="E456" s="30">
        <f t="shared" si="31"/>
        <v>1.1439952315893123E-4</v>
      </c>
      <c r="F456" s="29">
        <f t="shared" si="29"/>
        <v>9.0183597299202702</v>
      </c>
      <c r="G456" s="29">
        <f t="shared" si="30"/>
        <v>1.0695771274617425</v>
      </c>
    </row>
    <row r="457" spans="1:7" ht="16" customHeight="1" x14ac:dyDescent="0.35">
      <c r="A457" s="13">
        <v>39210</v>
      </c>
      <c r="B457" s="14">
        <v>454</v>
      </c>
      <c r="C457" s="12">
        <v>1507.72</v>
      </c>
      <c r="D457" s="29">
        <f t="shared" si="28"/>
        <v>-1.1659644380845879E-3</v>
      </c>
      <c r="E457" s="30">
        <f t="shared" si="31"/>
        <v>1.1328820588016418E-4</v>
      </c>
      <c r="F457" s="29">
        <f t="shared" si="29"/>
        <v>9.0735753628509226</v>
      </c>
      <c r="G457" s="29">
        <f t="shared" si="30"/>
        <v>1.0643693244366081</v>
      </c>
    </row>
    <row r="458" spans="1:7" ht="16" customHeight="1" x14ac:dyDescent="0.35">
      <c r="A458" s="13">
        <v>39211</v>
      </c>
      <c r="B458" s="14">
        <v>455</v>
      </c>
      <c r="C458" s="12">
        <v>1512.58</v>
      </c>
      <c r="D458" s="29">
        <f t="shared" si="28"/>
        <v>3.2234101822619099E-3</v>
      </c>
      <c r="E458" s="30">
        <f t="shared" si="31"/>
        <v>1.1202735894569167E-4</v>
      </c>
      <c r="F458" s="29">
        <f t="shared" si="29"/>
        <v>9.0040189071540357</v>
      </c>
      <c r="G458" s="29">
        <f t="shared" si="30"/>
        <v>1.0584297754017111</v>
      </c>
    </row>
    <row r="459" spans="1:7" ht="16" customHeight="1" x14ac:dyDescent="0.35">
      <c r="A459" s="13">
        <v>39212</v>
      </c>
      <c r="B459" s="14">
        <v>456</v>
      </c>
      <c r="C459" s="12">
        <v>1491.47</v>
      </c>
      <c r="D459" s="29">
        <f t="shared" si="28"/>
        <v>-1.3956286609633772E-2</v>
      </c>
      <c r="E459" s="30">
        <f t="shared" si="31"/>
        <v>1.1134414171127799E-4</v>
      </c>
      <c r="F459" s="29">
        <f t="shared" si="29"/>
        <v>7.3535521859690363</v>
      </c>
      <c r="G459" s="29">
        <f t="shared" si="30"/>
        <v>1.0551973356262705</v>
      </c>
    </row>
    <row r="460" spans="1:7" ht="16" customHeight="1" x14ac:dyDescent="0.35">
      <c r="A460" s="13">
        <v>39213</v>
      </c>
      <c r="B460" s="14">
        <v>457</v>
      </c>
      <c r="C460" s="12">
        <v>1505.85</v>
      </c>
      <c r="D460" s="29">
        <f t="shared" si="28"/>
        <v>9.6414946328118312E-3</v>
      </c>
      <c r="E460" s="30">
        <f t="shared" si="31"/>
        <v>1.1994862433666235E-4</v>
      </c>
      <c r="F460" s="29">
        <f t="shared" si="29"/>
        <v>8.2534617529040304</v>
      </c>
      <c r="G460" s="29">
        <f t="shared" si="30"/>
        <v>1.0952105931585137</v>
      </c>
    </row>
    <row r="461" spans="1:7" ht="16" customHeight="1" x14ac:dyDescent="0.35">
      <c r="A461" s="13">
        <v>39216</v>
      </c>
      <c r="B461" s="14">
        <v>458</v>
      </c>
      <c r="C461" s="12">
        <v>1503.15</v>
      </c>
      <c r="D461" s="29">
        <f t="shared" si="28"/>
        <v>-1.7930072716404455E-3</v>
      </c>
      <c r="E461" s="30">
        <f t="shared" si="31"/>
        <v>1.2260168284072308E-4</v>
      </c>
      <c r="F461" s="29">
        <f t="shared" si="29"/>
        <v>8.9803476961449444</v>
      </c>
      <c r="G461" s="29">
        <f t="shared" si="30"/>
        <v>1.1072564420256181</v>
      </c>
    </row>
    <row r="462" spans="1:7" ht="16" customHeight="1" x14ac:dyDescent="0.35">
      <c r="A462" s="13">
        <v>39217</v>
      </c>
      <c r="B462" s="14">
        <v>459</v>
      </c>
      <c r="C462" s="12">
        <v>1501.19</v>
      </c>
      <c r="D462" s="29">
        <f t="shared" si="28"/>
        <v>-1.303928416991007E-3</v>
      </c>
      <c r="E462" s="30">
        <f t="shared" si="31"/>
        <v>1.2050225831045856E-4</v>
      </c>
      <c r="F462" s="29">
        <f t="shared" si="29"/>
        <v>9.0097325416123883</v>
      </c>
      <c r="G462" s="29">
        <f t="shared" si="30"/>
        <v>1.0977352062790851</v>
      </c>
    </row>
    <row r="463" spans="1:7" ht="16" customHeight="1" x14ac:dyDescent="0.35">
      <c r="A463" s="13">
        <v>39218</v>
      </c>
      <c r="B463" s="14">
        <v>460</v>
      </c>
      <c r="C463" s="12">
        <v>1514.14</v>
      </c>
      <c r="D463" s="29">
        <f t="shared" si="28"/>
        <v>8.6264896515431122E-3</v>
      </c>
      <c r="E463" s="30">
        <f t="shared" si="31"/>
        <v>1.1853704394524455E-4</v>
      </c>
      <c r="F463" s="29">
        <f t="shared" si="29"/>
        <v>8.4124954365378812</v>
      </c>
      <c r="G463" s="29">
        <f t="shared" si="30"/>
        <v>1.0887471880342312</v>
      </c>
    </row>
    <row r="464" spans="1:7" ht="16" customHeight="1" x14ac:dyDescent="0.35">
      <c r="A464" s="13">
        <v>39219</v>
      </c>
      <c r="B464" s="14">
        <v>461</v>
      </c>
      <c r="C464" s="12">
        <v>1512.75</v>
      </c>
      <c r="D464" s="29">
        <f t="shared" si="28"/>
        <v>-9.1801286538895077E-4</v>
      </c>
      <c r="E464" s="30">
        <f t="shared" si="31"/>
        <v>1.2040415573612912E-4</v>
      </c>
      <c r="F464" s="29">
        <f t="shared" si="29"/>
        <v>9.0176571862349881</v>
      </c>
      <c r="G464" s="29">
        <f t="shared" si="30"/>
        <v>1.0972882745027814</v>
      </c>
    </row>
    <row r="465" spans="1:7" ht="16" customHeight="1" x14ac:dyDescent="0.35">
      <c r="A465" s="13">
        <v>39220</v>
      </c>
      <c r="B465" s="14">
        <v>462</v>
      </c>
      <c r="C465" s="12">
        <v>1522.75</v>
      </c>
      <c r="D465" s="29">
        <f t="shared" si="28"/>
        <v>6.6104776070070592E-3</v>
      </c>
      <c r="E465" s="30">
        <f t="shared" si="31"/>
        <v>1.1840587754356718E-4</v>
      </c>
      <c r="F465" s="29">
        <f t="shared" si="29"/>
        <v>8.6723360716040396</v>
      </c>
      <c r="G465" s="29">
        <f t="shared" si="30"/>
        <v>1.0881446482134955</v>
      </c>
    </row>
    <row r="466" spans="1:7" ht="16" customHeight="1" x14ac:dyDescent="0.35">
      <c r="A466" s="13">
        <v>39223</v>
      </c>
      <c r="B466" s="14">
        <v>463</v>
      </c>
      <c r="C466" s="12">
        <v>1525.1</v>
      </c>
      <c r="D466" s="29">
        <f t="shared" si="28"/>
        <v>1.5432605483498563E-3</v>
      </c>
      <c r="E466" s="30">
        <f t="shared" si="31"/>
        <v>1.1875021049884755E-4</v>
      </c>
      <c r="F466" s="29">
        <f t="shared" si="29"/>
        <v>9.0184323517064406</v>
      </c>
      <c r="G466" s="29">
        <f t="shared" si="30"/>
        <v>1.0897257017196922</v>
      </c>
    </row>
    <row r="467" spans="1:7" ht="16" customHeight="1" x14ac:dyDescent="0.35">
      <c r="A467" s="13">
        <v>39224</v>
      </c>
      <c r="B467" s="14">
        <v>464</v>
      </c>
      <c r="C467" s="12">
        <v>1524.12</v>
      </c>
      <c r="D467" s="29">
        <f t="shared" si="28"/>
        <v>-6.4258081437285064E-4</v>
      </c>
      <c r="E467" s="30">
        <f t="shared" si="31"/>
        <v>1.1699427210496745E-4</v>
      </c>
      <c r="F467" s="29">
        <f t="shared" si="29"/>
        <v>9.0498562617705947</v>
      </c>
      <c r="G467" s="29">
        <f t="shared" si="30"/>
        <v>1.0816389051109776</v>
      </c>
    </row>
    <row r="468" spans="1:7" ht="16" customHeight="1" x14ac:dyDescent="0.35">
      <c r="A468" s="13">
        <v>39225</v>
      </c>
      <c r="B468" s="14">
        <v>465</v>
      </c>
      <c r="C468" s="12">
        <v>1522.28</v>
      </c>
      <c r="D468" s="29">
        <f t="shared" si="28"/>
        <v>-1.207254021992954E-3</v>
      </c>
      <c r="E468" s="30">
        <f t="shared" si="31"/>
        <v>1.1531549039962071E-4</v>
      </c>
      <c r="F468" s="29">
        <f t="shared" si="29"/>
        <v>9.0551998795965858</v>
      </c>
      <c r="G468" s="29">
        <f t="shared" si="30"/>
        <v>1.0738505035600658</v>
      </c>
    </row>
    <row r="469" spans="1:7" ht="16" customHeight="1" x14ac:dyDescent="0.35">
      <c r="A469" s="13">
        <v>39226</v>
      </c>
      <c r="B469" s="14">
        <v>466</v>
      </c>
      <c r="C469" s="12">
        <v>1507.51</v>
      </c>
      <c r="D469" s="29">
        <f t="shared" si="28"/>
        <v>-9.7025514360038478E-3</v>
      </c>
      <c r="E469" s="30">
        <f t="shared" si="31"/>
        <v>1.1385681447333955E-4</v>
      </c>
      <c r="F469" s="29">
        <f t="shared" si="29"/>
        <v>8.2537452848208694</v>
      </c>
      <c r="G469" s="29">
        <f t="shared" si="30"/>
        <v>1.0670370868594004</v>
      </c>
    </row>
    <row r="470" spans="1:7" ht="16" customHeight="1" x14ac:dyDescent="0.35">
      <c r="A470" s="13">
        <v>39227</v>
      </c>
      <c r="B470" s="14">
        <v>467</v>
      </c>
      <c r="C470" s="12">
        <v>1515.73</v>
      </c>
      <c r="D470" s="29">
        <f t="shared" si="28"/>
        <v>5.4527001479260928E-3</v>
      </c>
      <c r="E470" s="30">
        <f t="shared" si="31"/>
        <v>1.1717810824442061E-4</v>
      </c>
      <c r="F470" s="29">
        <f t="shared" si="29"/>
        <v>8.7980826077754752</v>
      </c>
      <c r="G470" s="29">
        <f t="shared" si="30"/>
        <v>1.0824883752004943</v>
      </c>
    </row>
    <row r="471" spans="1:7" ht="16" customHeight="1" x14ac:dyDescent="0.35">
      <c r="A471" s="13">
        <v>39231</v>
      </c>
      <c r="B471" s="14">
        <v>468</v>
      </c>
      <c r="C471" s="12">
        <v>1518.11</v>
      </c>
      <c r="D471" s="29">
        <f t="shared" si="28"/>
        <v>1.5702004974500472E-3</v>
      </c>
      <c r="E471" s="30">
        <f t="shared" si="31"/>
        <v>1.1694689436513821E-4</v>
      </c>
      <c r="F471" s="29">
        <f t="shared" si="29"/>
        <v>9.0327081487258436</v>
      </c>
      <c r="G471" s="29">
        <f t="shared" si="30"/>
        <v>1.0814198738932914</v>
      </c>
    </row>
    <row r="472" spans="1:7" ht="16" customHeight="1" x14ac:dyDescent="0.35">
      <c r="A472" s="13">
        <v>39232</v>
      </c>
      <c r="B472" s="14">
        <v>469</v>
      </c>
      <c r="C472" s="12">
        <v>1530.23</v>
      </c>
      <c r="D472" s="29">
        <f t="shared" si="28"/>
        <v>7.9836112007694027E-3</v>
      </c>
      <c r="E472" s="30">
        <f t="shared" si="31"/>
        <v>1.1537548140873402E-4</v>
      </c>
      <c r="F472" s="29">
        <f t="shared" si="29"/>
        <v>8.5148785464997072</v>
      </c>
      <c r="G472" s="29">
        <f t="shared" si="30"/>
        <v>1.0741297938737853</v>
      </c>
    </row>
    <row r="473" spans="1:7" ht="16" customHeight="1" x14ac:dyDescent="0.35">
      <c r="A473" s="13">
        <v>39233</v>
      </c>
      <c r="B473" s="14">
        <v>470</v>
      </c>
      <c r="C473" s="12">
        <v>1530.62</v>
      </c>
      <c r="D473" s="29">
        <f t="shared" si="28"/>
        <v>2.5486364794824468E-4</v>
      </c>
      <c r="E473" s="30">
        <f t="shared" si="31"/>
        <v>1.1702483565811315E-4</v>
      </c>
      <c r="F473" s="29">
        <f t="shared" si="29"/>
        <v>9.0525693178983087</v>
      </c>
      <c r="G473" s="29">
        <f t="shared" si="30"/>
        <v>1.0817801794177648</v>
      </c>
    </row>
    <row r="474" spans="1:7" ht="16" customHeight="1" x14ac:dyDescent="0.35">
      <c r="A474" s="13">
        <v>39234</v>
      </c>
      <c r="B474" s="14">
        <v>471</v>
      </c>
      <c r="C474" s="12">
        <v>1536.34</v>
      </c>
      <c r="D474" s="29">
        <f t="shared" si="28"/>
        <v>3.7370477322915541E-3</v>
      </c>
      <c r="E474" s="30">
        <f t="shared" si="31"/>
        <v>1.1532559986625411E-4</v>
      </c>
      <c r="F474" s="29">
        <f t="shared" si="29"/>
        <v>8.9466546335156689</v>
      </c>
      <c r="G474" s="29">
        <f t="shared" si="30"/>
        <v>1.0738975736365834</v>
      </c>
    </row>
    <row r="475" spans="1:7" ht="16" customHeight="1" x14ac:dyDescent="0.35">
      <c r="A475" s="13">
        <v>39237</v>
      </c>
      <c r="B475" s="14">
        <v>472</v>
      </c>
      <c r="C475" s="12">
        <v>1539.18</v>
      </c>
      <c r="D475" s="29">
        <f t="shared" si="28"/>
        <v>1.8485491492770123E-3</v>
      </c>
      <c r="E475" s="30">
        <f t="shared" si="31"/>
        <v>1.1449131616729997E-4</v>
      </c>
      <c r="F475" s="29">
        <f t="shared" si="29"/>
        <v>9.0451653509094339</v>
      </c>
      <c r="G475" s="29">
        <f t="shared" si="30"/>
        <v>1.0700061502968099</v>
      </c>
    </row>
    <row r="476" spans="1:7" ht="16" customHeight="1" x14ac:dyDescent="0.35">
      <c r="A476" s="13">
        <v>39238</v>
      </c>
      <c r="B476" s="14">
        <v>473</v>
      </c>
      <c r="C476" s="12">
        <v>1530.95</v>
      </c>
      <c r="D476" s="29">
        <f t="shared" si="28"/>
        <v>-5.3470029496225369E-3</v>
      </c>
      <c r="E476" s="30">
        <f t="shared" si="31"/>
        <v>1.132130412484346E-4</v>
      </c>
      <c r="F476" s="29">
        <f t="shared" si="29"/>
        <v>8.8337025578528809</v>
      </c>
      <c r="G476" s="29">
        <f t="shared" si="30"/>
        <v>1.0640161711573495</v>
      </c>
    </row>
    <row r="477" spans="1:7" ht="16" customHeight="1" x14ac:dyDescent="0.35">
      <c r="A477" s="13">
        <v>39239</v>
      </c>
      <c r="B477" s="14">
        <v>474</v>
      </c>
      <c r="C477" s="12">
        <v>1517.38</v>
      </c>
      <c r="D477" s="29">
        <f t="shared" si="28"/>
        <v>-8.86377739312183E-3</v>
      </c>
      <c r="E477" s="30">
        <f t="shared" si="31"/>
        <v>1.1332125915075475E-4</v>
      </c>
      <c r="F477" s="29">
        <f t="shared" si="29"/>
        <v>8.3919756468642213</v>
      </c>
      <c r="G477" s="29">
        <f t="shared" si="30"/>
        <v>1.0645245847360911</v>
      </c>
    </row>
    <row r="478" spans="1:7" ht="16" customHeight="1" x14ac:dyDescent="0.35">
      <c r="A478" s="13">
        <v>39240</v>
      </c>
      <c r="B478" s="14">
        <v>475</v>
      </c>
      <c r="C478" s="12">
        <v>1490.72</v>
      </c>
      <c r="D478" s="29">
        <f t="shared" si="28"/>
        <v>-1.7569758399346269E-2</v>
      </c>
      <c r="E478" s="30">
        <f t="shared" si="31"/>
        <v>1.1591746071942016E-4</v>
      </c>
      <c r="F478" s="29">
        <f t="shared" si="29"/>
        <v>6.3995613194145013</v>
      </c>
      <c r="G478" s="29">
        <f t="shared" si="30"/>
        <v>1.0766497142498119</v>
      </c>
    </row>
    <row r="479" spans="1:7" ht="16" customHeight="1" x14ac:dyDescent="0.35">
      <c r="A479" s="13">
        <v>39241</v>
      </c>
      <c r="B479" s="14">
        <v>476</v>
      </c>
      <c r="C479" s="12">
        <v>1507.67</v>
      </c>
      <c r="D479" s="29">
        <f t="shared" si="28"/>
        <v>1.1370344531501653E-2</v>
      </c>
      <c r="E479" s="30">
        <f t="shared" si="31"/>
        <v>1.2976053515804809E-4</v>
      </c>
      <c r="F479" s="29">
        <f t="shared" si="29"/>
        <v>7.953486600718005</v>
      </c>
      <c r="G479" s="29">
        <f t="shared" si="30"/>
        <v>1.1391248182620204</v>
      </c>
    </row>
    <row r="480" spans="1:7" ht="16" customHeight="1" x14ac:dyDescent="0.35">
      <c r="A480" s="13">
        <v>39244</v>
      </c>
      <c r="B480" s="14">
        <v>477</v>
      </c>
      <c r="C480" s="12">
        <v>1509.12</v>
      </c>
      <c r="D480" s="29">
        <f t="shared" si="28"/>
        <v>9.6174892383604771E-4</v>
      </c>
      <c r="E480" s="30">
        <f t="shared" si="31"/>
        <v>1.3324871838049578E-4</v>
      </c>
      <c r="F480" s="29">
        <f t="shared" si="29"/>
        <v>8.9163515004467389</v>
      </c>
      <c r="G480" s="29">
        <f t="shared" si="30"/>
        <v>1.1543340867378724</v>
      </c>
    </row>
    <row r="481" spans="1:7" ht="16" customHeight="1" x14ac:dyDescent="0.35">
      <c r="A481" s="13">
        <v>39245</v>
      </c>
      <c r="B481" s="14">
        <v>478</v>
      </c>
      <c r="C481" s="12">
        <v>1493</v>
      </c>
      <c r="D481" s="29">
        <f t="shared" si="28"/>
        <v>-1.0681721798133981E-2</v>
      </c>
      <c r="E481" s="30">
        <f t="shared" si="31"/>
        <v>1.2997009459207121E-4</v>
      </c>
      <c r="F481" s="29">
        <f t="shared" si="29"/>
        <v>8.0703182204168069</v>
      </c>
      <c r="G481" s="29">
        <f t="shared" si="30"/>
        <v>1.1400442736669099</v>
      </c>
    </row>
    <row r="482" spans="1:7" ht="16" customHeight="1" x14ac:dyDescent="0.35">
      <c r="A482" s="13">
        <v>39246</v>
      </c>
      <c r="B482" s="14">
        <v>479</v>
      </c>
      <c r="C482" s="12">
        <v>1515.67</v>
      </c>
      <c r="D482" s="29">
        <f t="shared" si="28"/>
        <v>1.518419290020101E-2</v>
      </c>
      <c r="E482" s="30">
        <f t="shared" si="31"/>
        <v>1.3267804416150063E-4</v>
      </c>
      <c r="F482" s="29">
        <f t="shared" si="29"/>
        <v>7.1898468217796276</v>
      </c>
      <c r="G482" s="29">
        <f t="shared" si="30"/>
        <v>1.1518595581124491</v>
      </c>
    </row>
    <row r="483" spans="1:7" ht="16" customHeight="1" x14ac:dyDescent="0.35">
      <c r="A483" s="13">
        <v>39247</v>
      </c>
      <c r="B483" s="14">
        <v>480</v>
      </c>
      <c r="C483" s="12">
        <v>1522.97</v>
      </c>
      <c r="D483" s="29">
        <f t="shared" si="28"/>
        <v>4.8163518443988806E-3</v>
      </c>
      <c r="E483" s="30">
        <f t="shared" si="31"/>
        <v>1.4093822544687632E-4</v>
      </c>
      <c r="F483" s="29">
        <f t="shared" si="29"/>
        <v>8.7025973018345884</v>
      </c>
      <c r="G483" s="29">
        <f t="shared" si="30"/>
        <v>1.1871740624140856</v>
      </c>
    </row>
    <row r="484" spans="1:7" ht="16" customHeight="1" x14ac:dyDescent="0.35">
      <c r="A484" s="13">
        <v>39248</v>
      </c>
      <c r="B484" s="14">
        <v>481</v>
      </c>
      <c r="C484" s="12">
        <v>1532.91</v>
      </c>
      <c r="D484" s="29">
        <f t="shared" si="28"/>
        <v>6.5267208152490763E-3</v>
      </c>
      <c r="E484" s="30">
        <f t="shared" si="31"/>
        <v>1.3800426515664092E-4</v>
      </c>
      <c r="F484" s="29">
        <f t="shared" si="29"/>
        <v>8.579553733998992</v>
      </c>
      <c r="G484" s="29">
        <f t="shared" si="30"/>
        <v>1.1747521660190328</v>
      </c>
    </row>
    <row r="485" spans="1:7" ht="16" customHeight="1" x14ac:dyDescent="0.35">
      <c r="A485" s="13">
        <v>39251</v>
      </c>
      <c r="B485" s="14">
        <v>482</v>
      </c>
      <c r="C485" s="12">
        <v>1531.05</v>
      </c>
      <c r="D485" s="29">
        <f t="shared" si="28"/>
        <v>-1.2133784762315969E-3</v>
      </c>
      <c r="E485" s="30">
        <f t="shared" si="31"/>
        <v>1.3633374287098712E-4</v>
      </c>
      <c r="F485" s="29">
        <f t="shared" si="29"/>
        <v>8.8896055455458232</v>
      </c>
      <c r="G485" s="29">
        <f t="shared" si="30"/>
        <v>1.1676204129381564</v>
      </c>
    </row>
    <row r="486" spans="1:7" ht="16" customHeight="1" x14ac:dyDescent="0.35">
      <c r="A486" s="13">
        <v>39252</v>
      </c>
      <c r="B486" s="14">
        <v>483</v>
      </c>
      <c r="C486" s="12">
        <v>1533.7</v>
      </c>
      <c r="D486" s="29">
        <f t="shared" si="28"/>
        <v>1.7308383135756777E-3</v>
      </c>
      <c r="E486" s="30">
        <f t="shared" si="31"/>
        <v>1.3277398295021752E-4</v>
      </c>
      <c r="F486" s="29">
        <f t="shared" si="29"/>
        <v>8.9042990867646363</v>
      </c>
      <c r="G486" s="29">
        <f t="shared" si="30"/>
        <v>1.152275934619037</v>
      </c>
    </row>
    <row r="487" spans="1:7" ht="16" customHeight="1" x14ac:dyDescent="0.35">
      <c r="A487" s="13">
        <v>39253</v>
      </c>
      <c r="B487" s="14">
        <v>484</v>
      </c>
      <c r="C487" s="12">
        <v>1512.84</v>
      </c>
      <c r="D487" s="29">
        <f t="shared" si="28"/>
        <v>-1.3601095390232798E-2</v>
      </c>
      <c r="E487" s="30">
        <f t="shared" si="31"/>
        <v>1.2964637471858285E-4</v>
      </c>
      <c r="F487" s="29">
        <f t="shared" si="29"/>
        <v>7.5238201884940281</v>
      </c>
      <c r="G487" s="29">
        <f t="shared" si="30"/>
        <v>1.1386236196328567</v>
      </c>
    </row>
    <row r="488" spans="1:7" ht="16" customHeight="1" x14ac:dyDescent="0.35">
      <c r="A488" s="13">
        <v>39254</v>
      </c>
      <c r="B488" s="14">
        <v>485</v>
      </c>
      <c r="C488" s="12">
        <v>1522.19</v>
      </c>
      <c r="D488" s="29">
        <f t="shared" si="28"/>
        <v>6.1804288622724357E-3</v>
      </c>
      <c r="E488" s="30">
        <f t="shared" si="31"/>
        <v>1.3593122703743515E-4</v>
      </c>
      <c r="F488" s="29">
        <f t="shared" si="29"/>
        <v>8.6223539348301319</v>
      </c>
      <c r="G488" s="29">
        <f t="shared" si="30"/>
        <v>1.1658954800385632</v>
      </c>
    </row>
    <row r="489" spans="1:7" ht="16" customHeight="1" x14ac:dyDescent="0.35">
      <c r="A489" s="13">
        <v>39255</v>
      </c>
      <c r="B489" s="14">
        <v>486</v>
      </c>
      <c r="C489" s="12">
        <v>1502.56</v>
      </c>
      <c r="D489" s="29">
        <f t="shared" si="28"/>
        <v>-1.2895893416722037E-2</v>
      </c>
      <c r="E489" s="30">
        <f t="shared" si="31"/>
        <v>1.3424798937977214E-4</v>
      </c>
      <c r="F489" s="29">
        <f t="shared" si="29"/>
        <v>7.6770392484007797</v>
      </c>
      <c r="G489" s="29">
        <f t="shared" si="30"/>
        <v>1.1586543461264542</v>
      </c>
    </row>
    <row r="490" spans="1:7" ht="16" customHeight="1" x14ac:dyDescent="0.35">
      <c r="A490" s="13">
        <v>39258</v>
      </c>
      <c r="B490" s="14">
        <v>487</v>
      </c>
      <c r="C490" s="12">
        <v>1497.74</v>
      </c>
      <c r="D490" s="29">
        <f t="shared" si="28"/>
        <v>-3.2078585880097599E-3</v>
      </c>
      <c r="E490" s="30">
        <f t="shared" si="31"/>
        <v>1.3913839379256767E-4</v>
      </c>
      <c r="F490" s="29">
        <f t="shared" si="29"/>
        <v>8.806083773206991</v>
      </c>
      <c r="G490" s="29">
        <f t="shared" si="30"/>
        <v>1.179569386651619</v>
      </c>
    </row>
    <row r="491" spans="1:7" ht="16" customHeight="1" x14ac:dyDescent="0.35">
      <c r="A491" s="13">
        <v>39259</v>
      </c>
      <c r="B491" s="14">
        <v>488</v>
      </c>
      <c r="C491" s="12">
        <v>1492.89</v>
      </c>
      <c r="D491" s="29">
        <f t="shared" si="28"/>
        <v>-3.2382122397744961E-3</v>
      </c>
      <c r="E491" s="30">
        <f t="shared" si="31"/>
        <v>1.3573907224934429E-4</v>
      </c>
      <c r="F491" s="29">
        <f t="shared" si="29"/>
        <v>8.8275248109207638</v>
      </c>
      <c r="G491" s="29">
        <f t="shared" si="30"/>
        <v>1.1650711233626223</v>
      </c>
    </row>
    <row r="492" spans="1:7" ht="16" customHeight="1" x14ac:dyDescent="0.35">
      <c r="A492" s="13">
        <v>39260</v>
      </c>
      <c r="B492" s="14">
        <v>489</v>
      </c>
      <c r="C492" s="12">
        <v>1506.34</v>
      </c>
      <c r="D492" s="29">
        <f t="shared" si="28"/>
        <v>9.0093710856122833E-3</v>
      </c>
      <c r="E492" s="30">
        <f t="shared" si="31"/>
        <v>1.3268946594990113E-4</v>
      </c>
      <c r="F492" s="29">
        <f t="shared" si="29"/>
        <v>8.3157792490559341</v>
      </c>
      <c r="G492" s="29">
        <f t="shared" si="30"/>
        <v>1.151909136824173</v>
      </c>
    </row>
    <row r="493" spans="1:7" ht="16" customHeight="1" x14ac:dyDescent="0.35">
      <c r="A493" s="13">
        <v>39261</v>
      </c>
      <c r="B493" s="14">
        <v>490</v>
      </c>
      <c r="C493" s="12">
        <v>1505.71</v>
      </c>
      <c r="D493" s="29">
        <f t="shared" si="28"/>
        <v>-4.1823227159865084E-4</v>
      </c>
      <c r="E493" s="30">
        <f t="shared" si="31"/>
        <v>1.3347895772282436E-4</v>
      </c>
      <c r="F493" s="29">
        <f t="shared" si="29"/>
        <v>8.9202562571106228</v>
      </c>
      <c r="G493" s="29">
        <f t="shared" si="30"/>
        <v>1.1553309384017394</v>
      </c>
    </row>
    <row r="494" spans="1:7" ht="16" customHeight="1" x14ac:dyDescent="0.35">
      <c r="A494" s="13">
        <v>39262</v>
      </c>
      <c r="B494" s="14">
        <v>491</v>
      </c>
      <c r="C494" s="12">
        <v>1503.35</v>
      </c>
      <c r="D494" s="29">
        <f t="shared" si="28"/>
        <v>-1.5673668900386684E-3</v>
      </c>
      <c r="E494" s="30">
        <f t="shared" si="31"/>
        <v>1.3013980786219227E-4</v>
      </c>
      <c r="F494" s="29">
        <f t="shared" si="29"/>
        <v>8.9280243185538808</v>
      </c>
      <c r="G494" s="29">
        <f t="shared" si="30"/>
        <v>1.1407883583828873</v>
      </c>
    </row>
    <row r="495" spans="1:7" ht="16" customHeight="1" x14ac:dyDescent="0.35">
      <c r="A495" s="13">
        <v>39265</v>
      </c>
      <c r="B495" s="14">
        <v>492</v>
      </c>
      <c r="C495" s="12">
        <v>1519.43</v>
      </c>
      <c r="D495" s="29">
        <f t="shared" si="28"/>
        <v>1.0696112016496562E-2</v>
      </c>
      <c r="E495" s="30">
        <f t="shared" si="31"/>
        <v>1.2724865902437251E-4</v>
      </c>
      <c r="F495" s="29">
        <f t="shared" si="29"/>
        <v>8.0702867498260389</v>
      </c>
      <c r="G495" s="29">
        <f t="shared" si="30"/>
        <v>1.1280454734822196</v>
      </c>
    </row>
    <row r="496" spans="1:7" ht="16" customHeight="1" x14ac:dyDescent="0.35">
      <c r="A496" s="13">
        <v>39266</v>
      </c>
      <c r="B496" s="14">
        <v>493</v>
      </c>
      <c r="C496" s="12">
        <v>1524.87</v>
      </c>
      <c r="D496" s="29">
        <f t="shared" si="28"/>
        <v>3.5802899771624208E-3</v>
      </c>
      <c r="E496" s="30">
        <f t="shared" si="31"/>
        <v>1.3024413373540736E-4</v>
      </c>
      <c r="F496" s="29">
        <f t="shared" si="29"/>
        <v>8.8476810786757909</v>
      </c>
      <c r="G496" s="29">
        <f t="shared" si="30"/>
        <v>1.1412455201901446</v>
      </c>
    </row>
    <row r="497" spans="1:7" ht="16" customHeight="1" x14ac:dyDescent="0.35">
      <c r="A497" s="13">
        <v>39268</v>
      </c>
      <c r="B497" s="14">
        <v>494</v>
      </c>
      <c r="C497" s="12">
        <v>1525.4</v>
      </c>
      <c r="D497" s="29">
        <f t="shared" si="28"/>
        <v>3.4757061257684185E-4</v>
      </c>
      <c r="E497" s="30">
        <f t="shared" si="31"/>
        <v>1.2786064417789512E-4</v>
      </c>
      <c r="F497" s="29">
        <f t="shared" si="29"/>
        <v>8.9636247841995473</v>
      </c>
      <c r="G497" s="29">
        <f t="shared" si="30"/>
        <v>1.1307548106371033</v>
      </c>
    </row>
    <row r="498" spans="1:7" ht="16" customHeight="1" x14ac:dyDescent="0.35">
      <c r="A498" s="13">
        <v>39269</v>
      </c>
      <c r="B498" s="14">
        <v>495</v>
      </c>
      <c r="C498" s="12">
        <v>1530.44</v>
      </c>
      <c r="D498" s="29">
        <f t="shared" si="28"/>
        <v>3.3040513963549234E-3</v>
      </c>
      <c r="E498" s="30">
        <f t="shared" si="31"/>
        <v>1.2508062002664197E-4</v>
      </c>
      <c r="F498" s="29">
        <f t="shared" si="29"/>
        <v>8.8992743139873038</v>
      </c>
      <c r="G498" s="29">
        <f t="shared" si="30"/>
        <v>1.1183944743543843</v>
      </c>
    </row>
    <row r="499" spans="1:7" ht="16" customHeight="1" x14ac:dyDescent="0.35">
      <c r="A499" s="13">
        <v>39272</v>
      </c>
      <c r="B499" s="14">
        <v>496</v>
      </c>
      <c r="C499" s="12">
        <v>1531.85</v>
      </c>
      <c r="D499" s="29">
        <f t="shared" si="28"/>
        <v>9.2130367737364161E-4</v>
      </c>
      <c r="E499" s="30">
        <f t="shared" si="31"/>
        <v>1.2311839580546555E-4</v>
      </c>
      <c r="F499" s="29">
        <f t="shared" si="29"/>
        <v>8.9954699173569459</v>
      </c>
      <c r="G499" s="29">
        <f t="shared" si="30"/>
        <v>1.1095872917687257</v>
      </c>
    </row>
    <row r="500" spans="1:7" ht="16" customHeight="1" x14ac:dyDescent="0.35">
      <c r="A500" s="13">
        <v>39273</v>
      </c>
      <c r="B500" s="14">
        <v>497</v>
      </c>
      <c r="C500" s="12">
        <v>1510.12</v>
      </c>
      <c r="D500" s="29">
        <f t="shared" si="28"/>
        <v>-1.4185462023044049E-2</v>
      </c>
      <c r="E500" s="30">
        <f t="shared" si="31"/>
        <v>1.208489962482161E-4</v>
      </c>
      <c r="F500" s="29">
        <f t="shared" si="29"/>
        <v>7.3558549447143964</v>
      </c>
      <c r="G500" s="29">
        <f t="shared" si="30"/>
        <v>1.0993134050315956</v>
      </c>
    </row>
    <row r="501" spans="1:7" ht="16" customHeight="1" x14ac:dyDescent="0.35">
      <c r="A501" s="13">
        <v>39274</v>
      </c>
      <c r="B501" s="14">
        <v>498</v>
      </c>
      <c r="C501" s="12">
        <v>1518.76</v>
      </c>
      <c r="D501" s="29">
        <f t="shared" si="28"/>
        <v>5.7213996238709708E-3</v>
      </c>
      <c r="E501" s="30">
        <f t="shared" si="31"/>
        <v>1.2882546326375575E-4</v>
      </c>
      <c r="F501" s="29">
        <f t="shared" si="29"/>
        <v>8.7029531277195229</v>
      </c>
      <c r="G501" s="29">
        <f t="shared" si="30"/>
        <v>1.1350130539502872</v>
      </c>
    </row>
    <row r="502" spans="1:7" ht="16" customHeight="1" x14ac:dyDescent="0.35">
      <c r="A502" s="13">
        <v>39275</v>
      </c>
      <c r="B502" s="14">
        <v>499</v>
      </c>
      <c r="C502" s="12">
        <v>1547.7</v>
      </c>
      <c r="D502" s="29">
        <f t="shared" si="28"/>
        <v>1.9055018567778914E-2</v>
      </c>
      <c r="E502" s="30">
        <f t="shared" si="31"/>
        <v>1.2757963762018173E-4</v>
      </c>
      <c r="F502" s="29">
        <f t="shared" si="29"/>
        <v>6.1207534450530492</v>
      </c>
      <c r="G502" s="29">
        <f t="shared" si="30"/>
        <v>1.1295115653245067</v>
      </c>
    </row>
    <row r="503" spans="1:7" ht="16" customHeight="1" x14ac:dyDescent="0.35">
      <c r="A503" s="13">
        <v>39276</v>
      </c>
      <c r="B503" s="14">
        <v>500</v>
      </c>
      <c r="C503" s="12">
        <v>1552.5</v>
      </c>
      <c r="D503" s="29">
        <f t="shared" si="28"/>
        <v>3.1013762357046115E-3</v>
      </c>
      <c r="E503" s="30">
        <f t="shared" si="31"/>
        <v>1.4297636048908352E-4</v>
      </c>
      <c r="F503" s="29">
        <f t="shared" si="29"/>
        <v>8.7855576521425771</v>
      </c>
      <c r="G503" s="29">
        <f t="shared" si="30"/>
        <v>1.1957272284642662</v>
      </c>
    </row>
    <row r="504" spans="1:7" ht="16" customHeight="1" x14ac:dyDescent="0.35">
      <c r="A504" s="13">
        <v>39279</v>
      </c>
      <c r="B504" s="14">
        <v>501</v>
      </c>
      <c r="C504" s="12">
        <v>1549.52</v>
      </c>
      <c r="D504" s="29">
        <f t="shared" si="28"/>
        <v>-1.9194847020933548E-3</v>
      </c>
      <c r="E504" s="30">
        <f t="shared" si="31"/>
        <v>1.3915965116794484E-4</v>
      </c>
      <c r="F504" s="29">
        <f t="shared" si="29"/>
        <v>8.8534124945098505</v>
      </c>
      <c r="G504" s="29">
        <f t="shared" si="30"/>
        <v>1.1796594897170321</v>
      </c>
    </row>
    <row r="505" spans="1:7" ht="16" customHeight="1" x14ac:dyDescent="0.35">
      <c r="A505" s="13">
        <v>39280</v>
      </c>
      <c r="B505" s="14">
        <v>502</v>
      </c>
      <c r="C505" s="12">
        <v>1549.37</v>
      </c>
      <c r="D505" s="29">
        <f t="shared" si="28"/>
        <v>-9.6804171614506274E-5</v>
      </c>
      <c r="E505" s="30">
        <f t="shared" si="31"/>
        <v>1.3542790712722889E-4</v>
      </c>
      <c r="F505" s="29">
        <f t="shared" si="29"/>
        <v>8.9070019141164014</v>
      </c>
      <c r="G505" s="29">
        <f t="shared" si="30"/>
        <v>1.163734966077882</v>
      </c>
    </row>
    <row r="506" spans="1:7" ht="16" customHeight="1" x14ac:dyDescent="0.35">
      <c r="A506" s="13">
        <v>39281</v>
      </c>
      <c r="B506" s="14">
        <v>503</v>
      </c>
      <c r="C506" s="12">
        <v>1546.17</v>
      </c>
      <c r="D506" s="29">
        <f t="shared" si="28"/>
        <v>-2.0653555961454018E-3</v>
      </c>
      <c r="E506" s="30">
        <f t="shared" si="31"/>
        <v>1.318855849668881E-4</v>
      </c>
      <c r="F506" s="29">
        <f t="shared" si="29"/>
        <v>8.9012318950870259</v>
      </c>
      <c r="G506" s="29">
        <f t="shared" si="30"/>
        <v>1.1484144938430902</v>
      </c>
    </row>
    <row r="507" spans="1:7" ht="16" customHeight="1" x14ac:dyDescent="0.35">
      <c r="A507" s="13">
        <v>39282</v>
      </c>
      <c r="B507" s="14">
        <v>504</v>
      </c>
      <c r="C507" s="12">
        <v>1553.08</v>
      </c>
      <c r="D507" s="29">
        <f t="shared" si="28"/>
        <v>4.4691075366873889E-3</v>
      </c>
      <c r="E507" s="30">
        <f t="shared" si="31"/>
        <v>1.2891031115712574E-4</v>
      </c>
      <c r="F507" s="29">
        <f t="shared" si="29"/>
        <v>8.8014570821243669</v>
      </c>
      <c r="G507" s="29">
        <f t="shared" si="30"/>
        <v>1.1353867673930578</v>
      </c>
    </row>
    <row r="508" spans="1:7" ht="16" customHeight="1" x14ac:dyDescent="0.35">
      <c r="A508" s="13">
        <v>39283</v>
      </c>
      <c r="B508" s="14">
        <v>505</v>
      </c>
      <c r="C508" s="12">
        <v>1534.1</v>
      </c>
      <c r="D508" s="29">
        <f t="shared" si="28"/>
        <v>-1.2220877224611737E-2</v>
      </c>
      <c r="E508" s="30">
        <f t="shared" si="31"/>
        <v>1.2701792615013699E-4</v>
      </c>
      <c r="F508" s="29">
        <f t="shared" si="29"/>
        <v>7.7953653049575884</v>
      </c>
      <c r="G508" s="29">
        <f t="shared" si="30"/>
        <v>1.1270222985821399</v>
      </c>
    </row>
    <row r="509" spans="1:7" ht="16" customHeight="1" x14ac:dyDescent="0.35">
      <c r="A509" s="13">
        <v>39286</v>
      </c>
      <c r="B509" s="14">
        <v>506</v>
      </c>
      <c r="C509" s="12">
        <v>1541.57</v>
      </c>
      <c r="D509" s="29">
        <f t="shared" si="28"/>
        <v>4.8693044781957795E-3</v>
      </c>
      <c r="E509" s="30">
        <f t="shared" si="31"/>
        <v>1.3178362554207499E-4</v>
      </c>
      <c r="F509" s="29">
        <f t="shared" si="29"/>
        <v>8.7544320931721096</v>
      </c>
      <c r="G509" s="29">
        <f t="shared" si="30"/>
        <v>1.1479704941420532</v>
      </c>
    </row>
    <row r="510" spans="1:7" ht="16" customHeight="1" x14ac:dyDescent="0.35">
      <c r="A510" s="13">
        <v>39287</v>
      </c>
      <c r="B510" s="14">
        <v>507</v>
      </c>
      <c r="C510" s="12">
        <v>1511.04</v>
      </c>
      <c r="D510" s="29">
        <f t="shared" si="28"/>
        <v>-1.9804485037980712E-2</v>
      </c>
      <c r="E510" s="30">
        <f t="shared" si="31"/>
        <v>1.2979076929293636E-4</v>
      </c>
      <c r="F510" s="29">
        <f t="shared" si="29"/>
        <v>5.9276645128286418</v>
      </c>
      <c r="G510" s="29">
        <f t="shared" si="30"/>
        <v>1.1392575182676494</v>
      </c>
    </row>
    <row r="511" spans="1:7" ht="16" customHeight="1" x14ac:dyDescent="0.35">
      <c r="A511" s="13">
        <v>39288</v>
      </c>
      <c r="B511" s="14">
        <v>508</v>
      </c>
      <c r="C511" s="12">
        <v>1518.09</v>
      </c>
      <c r="D511" s="29">
        <f t="shared" si="28"/>
        <v>4.6656607369757186E-3</v>
      </c>
      <c r="E511" s="30">
        <f t="shared" si="31"/>
        <v>1.4642257374462283E-4</v>
      </c>
      <c r="F511" s="29">
        <f t="shared" si="29"/>
        <v>8.6803455102789719</v>
      </c>
      <c r="G511" s="29">
        <f t="shared" si="30"/>
        <v>1.2100519565069214</v>
      </c>
    </row>
    <row r="512" spans="1:7" ht="16" customHeight="1" x14ac:dyDescent="0.35">
      <c r="A512" s="13">
        <v>39289</v>
      </c>
      <c r="B512" s="14">
        <v>509</v>
      </c>
      <c r="C512" s="12">
        <v>1482.66</v>
      </c>
      <c r="D512" s="29">
        <f t="shared" si="28"/>
        <v>-2.3338537240874979E-2</v>
      </c>
      <c r="E512" s="30">
        <f t="shared" si="31"/>
        <v>1.4286873587578838E-4</v>
      </c>
      <c r="F512" s="29">
        <f t="shared" si="29"/>
        <v>5.0410824252291828</v>
      </c>
      <c r="G512" s="29">
        <f t="shared" si="30"/>
        <v>1.1952771054269733</v>
      </c>
    </row>
    <row r="513" spans="1:7" ht="16" customHeight="1" x14ac:dyDescent="0.35">
      <c r="A513" s="13">
        <v>39290</v>
      </c>
      <c r="B513" s="14">
        <v>510</v>
      </c>
      <c r="C513" s="12">
        <v>1458.95</v>
      </c>
      <c r="D513" s="29">
        <f t="shared" si="28"/>
        <v>-1.5991528738888205E-2</v>
      </c>
      <c r="E513" s="30">
        <f t="shared" si="31"/>
        <v>1.6581622831539496E-4</v>
      </c>
      <c r="F513" s="29">
        <f t="shared" si="29"/>
        <v>7.1623869949080268</v>
      </c>
      <c r="G513" s="29">
        <f t="shared" si="30"/>
        <v>1.2876965027342233</v>
      </c>
    </row>
    <row r="514" spans="1:7" ht="16" customHeight="1" x14ac:dyDescent="0.35">
      <c r="A514" s="13">
        <v>39293</v>
      </c>
      <c r="B514" s="14">
        <v>511</v>
      </c>
      <c r="C514" s="12">
        <v>1473.91</v>
      </c>
      <c r="D514" s="29">
        <f t="shared" si="28"/>
        <v>1.0253949758388003E-2</v>
      </c>
      <c r="E514" s="30">
        <f t="shared" si="31"/>
        <v>1.7202105505418984E-4</v>
      </c>
      <c r="F514" s="29">
        <f t="shared" si="29"/>
        <v>8.0566691622677755</v>
      </c>
      <c r="G514" s="29">
        <f t="shared" si="30"/>
        <v>1.311567974045531</v>
      </c>
    </row>
    <row r="515" spans="1:7" ht="16" customHeight="1" x14ac:dyDescent="0.35">
      <c r="A515" s="13">
        <v>39294</v>
      </c>
      <c r="B515" s="14">
        <v>512</v>
      </c>
      <c r="C515" s="12">
        <v>1455.27</v>
      </c>
      <c r="D515" s="29">
        <f t="shared" si="28"/>
        <v>-1.264663378360964E-2</v>
      </c>
      <c r="E515" s="30">
        <f t="shared" si="31"/>
        <v>1.7007612383114812E-4</v>
      </c>
      <c r="F515" s="29">
        <f t="shared" si="29"/>
        <v>7.7388776091406655</v>
      </c>
      <c r="G515" s="29">
        <f t="shared" si="30"/>
        <v>1.3041323699346938</v>
      </c>
    </row>
    <row r="516" spans="1:7" ht="16" customHeight="1" x14ac:dyDescent="0.35">
      <c r="A516" s="13">
        <v>39295</v>
      </c>
      <c r="B516" s="14">
        <v>513</v>
      </c>
      <c r="C516" s="12">
        <v>1465.81</v>
      </c>
      <c r="D516" s="29">
        <f t="shared" si="28"/>
        <v>7.2426422588247608E-3</v>
      </c>
      <c r="E516" s="30">
        <f t="shared" si="31"/>
        <v>1.7106537875087013E-4</v>
      </c>
      <c r="F516" s="29">
        <f t="shared" si="29"/>
        <v>8.3668225262563123</v>
      </c>
      <c r="G516" s="29">
        <f t="shared" si="30"/>
        <v>1.3079196410745964</v>
      </c>
    </row>
    <row r="517" spans="1:7" ht="16" customHeight="1" x14ac:dyDescent="0.35">
      <c r="A517" s="13">
        <v>39296</v>
      </c>
      <c r="B517" s="14">
        <v>514</v>
      </c>
      <c r="C517" s="12">
        <v>1472.2</v>
      </c>
      <c r="D517" s="29">
        <f t="shared" ref="D517:D580" si="32">C517/C516-1</f>
        <v>4.359364446961056E-3</v>
      </c>
      <c r="E517" s="30">
        <f t="shared" si="31"/>
        <v>1.6658163422024881E-4</v>
      </c>
      <c r="F517" s="29">
        <f t="shared" si="29"/>
        <v>8.5859425184814526</v>
      </c>
      <c r="G517" s="29">
        <f t="shared" si="30"/>
        <v>1.2906650774707156</v>
      </c>
    </row>
    <row r="518" spans="1:7" ht="16" customHeight="1" x14ac:dyDescent="0.35">
      <c r="A518" s="13">
        <v>39297</v>
      </c>
      <c r="B518" s="14">
        <v>515</v>
      </c>
      <c r="C518" s="12">
        <v>1433.06</v>
      </c>
      <c r="D518" s="29">
        <f t="shared" si="32"/>
        <v>-2.6586061676402761E-2</v>
      </c>
      <c r="E518" s="30">
        <f t="shared" si="31"/>
        <v>1.6087367371729535E-4</v>
      </c>
      <c r="F518" s="29">
        <f t="shared" ref="F518:F581" si="33">-LN(E518)-D518*D518/E518</f>
        <v>4.341265634159349</v>
      </c>
      <c r="G518" s="29">
        <f t="shared" ref="G518:G581" si="34">SQRT(E518)*100</f>
        <v>1.2683598610697808</v>
      </c>
    </row>
    <row r="519" spans="1:7" ht="16" customHeight="1" x14ac:dyDescent="0.35">
      <c r="A519" s="13">
        <v>39300</v>
      </c>
      <c r="B519" s="14">
        <v>516</v>
      </c>
      <c r="C519" s="12">
        <v>1467.67</v>
      </c>
      <c r="D519" s="29">
        <f t="shared" si="32"/>
        <v>2.4151117189789684E-2</v>
      </c>
      <c r="E519" s="30">
        <f t="shared" ref="E519:E582" si="35">C$1283+C$1284*E518+C$1285*D518*D518</f>
        <v>1.9012724011864042E-4</v>
      </c>
      <c r="F519" s="29">
        <f t="shared" si="33"/>
        <v>5.499995385499437</v>
      </c>
      <c r="G519" s="29">
        <f t="shared" si="34"/>
        <v>1.3788663463825652</v>
      </c>
    </row>
    <row r="520" spans="1:7" ht="16" customHeight="1" x14ac:dyDescent="0.35">
      <c r="A520" s="13">
        <v>39301</v>
      </c>
      <c r="B520" s="14">
        <v>517</v>
      </c>
      <c r="C520" s="12">
        <v>1476.71</v>
      </c>
      <c r="D520" s="29">
        <f t="shared" si="32"/>
        <v>6.1594227585219929E-3</v>
      </c>
      <c r="E520" s="30">
        <f t="shared" si="35"/>
        <v>2.1027833918252413E-4</v>
      </c>
      <c r="F520" s="29">
        <f t="shared" si="33"/>
        <v>8.2866581436479319</v>
      </c>
      <c r="G520" s="29">
        <f t="shared" si="34"/>
        <v>1.4500977180263548</v>
      </c>
    </row>
    <row r="521" spans="1:7" ht="16" customHeight="1" x14ac:dyDescent="0.35">
      <c r="A521" s="13">
        <v>39302</v>
      </c>
      <c r="B521" s="14">
        <v>518</v>
      </c>
      <c r="C521" s="12">
        <v>1497.49</v>
      </c>
      <c r="D521" s="29">
        <f t="shared" si="32"/>
        <v>1.4071821820127228E-2</v>
      </c>
      <c r="E521" s="30">
        <f t="shared" si="35"/>
        <v>2.0114742970018165E-4</v>
      </c>
      <c r="F521" s="29">
        <f t="shared" si="33"/>
        <v>7.5270394293464982</v>
      </c>
      <c r="G521" s="29">
        <f t="shared" si="34"/>
        <v>1.4182645370317262</v>
      </c>
    </row>
    <row r="522" spans="1:7" ht="16" customHeight="1" x14ac:dyDescent="0.35">
      <c r="A522" s="13">
        <v>39303</v>
      </c>
      <c r="B522" s="14">
        <v>519</v>
      </c>
      <c r="C522" s="12">
        <v>1453.09</v>
      </c>
      <c r="D522" s="29">
        <f t="shared" si="32"/>
        <v>-2.9649613686902776E-2</v>
      </c>
      <c r="E522" s="30">
        <f t="shared" si="35"/>
        <v>2.0093349519703391E-4</v>
      </c>
      <c r="F522" s="29">
        <f t="shared" si="33"/>
        <v>4.1374591840605781</v>
      </c>
      <c r="G522" s="29">
        <f t="shared" si="34"/>
        <v>1.4175101241156407</v>
      </c>
    </row>
    <row r="523" spans="1:7" ht="16" customHeight="1" x14ac:dyDescent="0.35">
      <c r="A523" s="13">
        <v>39304</v>
      </c>
      <c r="B523" s="14">
        <v>520</v>
      </c>
      <c r="C523" s="12">
        <v>1453.64</v>
      </c>
      <c r="D523" s="29">
        <f t="shared" si="32"/>
        <v>3.7850374030523604E-4</v>
      </c>
      <c r="E523" s="30">
        <f t="shared" si="35"/>
        <v>2.3479512526645914E-4</v>
      </c>
      <c r="F523" s="29">
        <f t="shared" si="33"/>
        <v>8.3561870608463646</v>
      </c>
      <c r="G523" s="29">
        <f t="shared" si="34"/>
        <v>1.532302598269869</v>
      </c>
    </row>
    <row r="524" spans="1:7" ht="16" customHeight="1" x14ac:dyDescent="0.35">
      <c r="A524" s="13">
        <v>39307</v>
      </c>
      <c r="B524" s="14">
        <v>521</v>
      </c>
      <c r="C524" s="12">
        <v>1452.92</v>
      </c>
      <c r="D524" s="29">
        <f t="shared" si="32"/>
        <v>-4.9530832943511793E-4</v>
      </c>
      <c r="E524" s="30">
        <f t="shared" si="35"/>
        <v>2.213227759938845E-4</v>
      </c>
      <c r="F524" s="29">
        <f t="shared" si="33"/>
        <v>8.4147799240272256</v>
      </c>
      <c r="G524" s="29">
        <f t="shared" si="34"/>
        <v>1.4876920917780148</v>
      </c>
    </row>
    <row r="525" spans="1:7" ht="16" customHeight="1" x14ac:dyDescent="0.35">
      <c r="A525" s="13">
        <v>39308</v>
      </c>
      <c r="B525" s="14">
        <v>522</v>
      </c>
      <c r="C525" s="12">
        <v>1426.54</v>
      </c>
      <c r="D525" s="29">
        <f t="shared" si="32"/>
        <v>-1.8156539933375626E-2</v>
      </c>
      <c r="E525" s="30">
        <f t="shared" si="35"/>
        <v>2.0920276491155645E-4</v>
      </c>
      <c r="F525" s="29">
        <f t="shared" si="33"/>
        <v>6.8964150919237346</v>
      </c>
      <c r="G525" s="29">
        <f t="shared" si="34"/>
        <v>1.4463843365840092</v>
      </c>
    </row>
    <row r="526" spans="1:7" ht="16" customHeight="1" x14ac:dyDescent="0.35">
      <c r="A526" s="13">
        <v>39309</v>
      </c>
      <c r="B526" s="14">
        <v>523</v>
      </c>
      <c r="C526" s="12">
        <v>1406.7</v>
      </c>
      <c r="D526" s="29">
        <f t="shared" si="32"/>
        <v>-1.3907776858693044E-2</v>
      </c>
      <c r="E526" s="30">
        <f t="shared" si="35"/>
        <v>2.1476548553801399E-4</v>
      </c>
      <c r="F526" s="29">
        <f t="shared" si="33"/>
        <v>7.5453244942113926</v>
      </c>
      <c r="G526" s="29">
        <f t="shared" si="34"/>
        <v>1.465487923996694</v>
      </c>
    </row>
    <row r="527" spans="1:7" ht="16" customHeight="1" x14ac:dyDescent="0.35">
      <c r="A527" s="13">
        <v>39310</v>
      </c>
      <c r="B527" s="14">
        <v>524</v>
      </c>
      <c r="C527" s="12">
        <v>1411.27</v>
      </c>
      <c r="D527" s="29">
        <f t="shared" si="32"/>
        <v>3.2487381815595739E-3</v>
      </c>
      <c r="E527" s="30">
        <f t="shared" si="35"/>
        <v>2.1296024984177248E-4</v>
      </c>
      <c r="F527" s="29">
        <f t="shared" si="33"/>
        <v>8.4048450780742208</v>
      </c>
      <c r="G527" s="29">
        <f t="shared" si="34"/>
        <v>1.4593157637803154</v>
      </c>
    </row>
    <row r="528" spans="1:7" ht="16" customHeight="1" x14ac:dyDescent="0.35">
      <c r="A528" s="13">
        <v>39311</v>
      </c>
      <c r="B528" s="14">
        <v>525</v>
      </c>
      <c r="C528" s="12">
        <v>1445.94</v>
      </c>
      <c r="D528" s="29">
        <f t="shared" si="32"/>
        <v>2.4566525186534127E-2</v>
      </c>
      <c r="E528" s="30">
        <f t="shared" si="35"/>
        <v>2.0219193984621138E-4</v>
      </c>
      <c r="F528" s="29">
        <f t="shared" si="33"/>
        <v>5.5214354579163629</v>
      </c>
      <c r="G528" s="29">
        <f t="shared" si="34"/>
        <v>1.4219421220507231</v>
      </c>
    </row>
    <row r="529" spans="1:7" ht="16" customHeight="1" x14ac:dyDescent="0.35">
      <c r="A529" s="13">
        <v>39314</v>
      </c>
      <c r="B529" s="14">
        <v>526</v>
      </c>
      <c r="C529" s="12">
        <v>1445.55</v>
      </c>
      <c r="D529" s="29">
        <f t="shared" si="32"/>
        <v>-2.6972073530029395E-4</v>
      </c>
      <c r="E529" s="30">
        <f t="shared" si="35"/>
        <v>2.2214845384862104E-4</v>
      </c>
      <c r="F529" s="29">
        <f t="shared" si="33"/>
        <v>8.4118372081023853</v>
      </c>
      <c r="G529" s="29">
        <f t="shared" si="34"/>
        <v>1.4904645378157142</v>
      </c>
    </row>
    <row r="530" spans="1:7" ht="16" customHeight="1" x14ac:dyDescent="0.35">
      <c r="A530" s="13">
        <v>39315</v>
      </c>
      <c r="B530" s="14">
        <v>527</v>
      </c>
      <c r="C530" s="12">
        <v>1447.12</v>
      </c>
      <c r="D530" s="29">
        <f t="shared" si="32"/>
        <v>1.0860917989692354E-3</v>
      </c>
      <c r="E530" s="30">
        <f t="shared" si="35"/>
        <v>2.0993724592751147E-4</v>
      </c>
      <c r="F530" s="29">
        <f t="shared" si="33"/>
        <v>8.4630831008294347</v>
      </c>
      <c r="G530" s="29">
        <f t="shared" si="34"/>
        <v>1.4489211363200949</v>
      </c>
    </row>
    <row r="531" spans="1:7" ht="16" customHeight="1" x14ac:dyDescent="0.35">
      <c r="A531" s="13">
        <v>39316</v>
      </c>
      <c r="B531" s="14">
        <v>528</v>
      </c>
      <c r="C531" s="12">
        <v>1464.07</v>
      </c>
      <c r="D531" s="29">
        <f t="shared" si="32"/>
        <v>1.1712919453811699E-2</v>
      </c>
      <c r="E531" s="30">
        <f t="shared" si="35"/>
        <v>1.9900250110454974E-4</v>
      </c>
      <c r="F531" s="29">
        <f t="shared" si="33"/>
        <v>7.8327923716475603</v>
      </c>
      <c r="G531" s="29">
        <f t="shared" si="34"/>
        <v>1.4106824628687695</v>
      </c>
    </row>
    <row r="532" spans="1:7" ht="16" customHeight="1" x14ac:dyDescent="0.35">
      <c r="A532" s="13">
        <v>39317</v>
      </c>
      <c r="B532" s="14">
        <v>529</v>
      </c>
      <c r="C532" s="12">
        <v>1462.5</v>
      </c>
      <c r="D532" s="29">
        <f t="shared" si="32"/>
        <v>-1.072353097871015E-3</v>
      </c>
      <c r="E532" s="30">
        <f t="shared" si="35"/>
        <v>1.959618751006688E-4</v>
      </c>
      <c r="F532" s="29">
        <f t="shared" si="33"/>
        <v>8.5317222442293783</v>
      </c>
      <c r="G532" s="29">
        <f t="shared" si="34"/>
        <v>1.3998638330233009</v>
      </c>
    </row>
    <row r="533" spans="1:7" ht="16" customHeight="1" x14ac:dyDescent="0.35">
      <c r="A533" s="13">
        <v>39318</v>
      </c>
      <c r="B533" s="14">
        <v>530</v>
      </c>
      <c r="C533" s="12">
        <v>1479.37</v>
      </c>
      <c r="D533" s="29">
        <f t="shared" si="32"/>
        <v>1.1535042735042689E-2</v>
      </c>
      <c r="E533" s="30">
        <f t="shared" si="35"/>
        <v>1.8642318464892759E-4</v>
      </c>
      <c r="F533" s="29">
        <f t="shared" si="33"/>
        <v>7.8737538190500693</v>
      </c>
      <c r="G533" s="29">
        <f t="shared" si="34"/>
        <v>1.3653687584272887</v>
      </c>
    </row>
    <row r="534" spans="1:7" ht="16" customHeight="1" x14ac:dyDescent="0.35">
      <c r="A534" s="13">
        <v>39321</v>
      </c>
      <c r="B534" s="14">
        <v>531</v>
      </c>
      <c r="C534" s="12">
        <v>1466.79</v>
      </c>
      <c r="D534" s="29">
        <f t="shared" si="32"/>
        <v>-8.5036197840971939E-3</v>
      </c>
      <c r="E534" s="30">
        <f t="shared" si="35"/>
        <v>1.844337267289979E-4</v>
      </c>
      <c r="F534" s="29">
        <f t="shared" si="33"/>
        <v>8.2061470118858608</v>
      </c>
      <c r="G534" s="29">
        <f t="shared" si="34"/>
        <v>1.3580637935273803</v>
      </c>
    </row>
    <row r="535" spans="1:7" ht="16" customHeight="1" x14ac:dyDescent="0.35">
      <c r="A535" s="13">
        <v>39322</v>
      </c>
      <c r="B535" s="14">
        <v>532</v>
      </c>
      <c r="C535" s="12">
        <v>1432.36</v>
      </c>
      <c r="D535" s="29">
        <f t="shared" si="32"/>
        <v>-2.3473026131893504E-2</v>
      </c>
      <c r="E535" s="30">
        <f t="shared" si="35"/>
        <v>1.7960593152772258E-4</v>
      </c>
      <c r="F535" s="29">
        <f t="shared" si="33"/>
        <v>5.5570128626870332</v>
      </c>
      <c r="G535" s="29">
        <f t="shared" si="34"/>
        <v>1.3401713753387012</v>
      </c>
    </row>
    <row r="536" spans="1:7" ht="16" customHeight="1" x14ac:dyDescent="0.35">
      <c r="A536" s="13">
        <v>39323</v>
      </c>
      <c r="B536" s="14">
        <v>533</v>
      </c>
      <c r="C536" s="12">
        <v>1463.76</v>
      </c>
      <c r="D536" s="29">
        <f t="shared" si="32"/>
        <v>2.1921863218743898E-2</v>
      </c>
      <c r="E536" s="30">
        <f t="shared" si="35"/>
        <v>1.991944861643781E-4</v>
      </c>
      <c r="F536" s="29">
        <f t="shared" si="33"/>
        <v>6.1086717172661951</v>
      </c>
      <c r="G536" s="29">
        <f t="shared" si="34"/>
        <v>1.4113627675561591</v>
      </c>
    </row>
    <row r="537" spans="1:7" ht="16" customHeight="1" x14ac:dyDescent="0.35">
      <c r="A537" s="13">
        <v>39324</v>
      </c>
      <c r="B537" s="14">
        <v>534</v>
      </c>
      <c r="C537" s="12">
        <v>1457.64</v>
      </c>
      <c r="D537" s="29">
        <f t="shared" si="32"/>
        <v>-4.1810132808656197E-3</v>
      </c>
      <c r="E537" s="30">
        <f t="shared" si="35"/>
        <v>2.1330344189700613E-4</v>
      </c>
      <c r="F537" s="29">
        <f t="shared" si="33"/>
        <v>8.3708417255015846</v>
      </c>
      <c r="G537" s="29">
        <f t="shared" si="34"/>
        <v>1.4604911567585956</v>
      </c>
    </row>
    <row r="538" spans="1:7" ht="16" customHeight="1" x14ac:dyDescent="0.35">
      <c r="A538" s="13">
        <v>39325</v>
      </c>
      <c r="B538" s="14">
        <v>535</v>
      </c>
      <c r="C538" s="12">
        <v>1473.99</v>
      </c>
      <c r="D538" s="29">
        <f t="shared" si="32"/>
        <v>1.1216761340248516E-2</v>
      </c>
      <c r="E538" s="30">
        <f t="shared" si="35"/>
        <v>2.0284714131004426E-4</v>
      </c>
      <c r="F538" s="29">
        <f t="shared" si="33"/>
        <v>7.882808868861197</v>
      </c>
      <c r="G538" s="29">
        <f t="shared" si="34"/>
        <v>1.4242441550171243</v>
      </c>
    </row>
    <row r="539" spans="1:7" ht="16" customHeight="1" x14ac:dyDescent="0.35">
      <c r="A539" s="13">
        <v>39329</v>
      </c>
      <c r="B539" s="14">
        <v>536</v>
      </c>
      <c r="C539" s="12">
        <v>1489.42</v>
      </c>
      <c r="D539" s="29">
        <f t="shared" si="32"/>
        <v>1.0468184994470775E-2</v>
      </c>
      <c r="E539" s="30">
        <f t="shared" si="35"/>
        <v>1.9885321392724455E-4</v>
      </c>
      <c r="F539" s="29">
        <f t="shared" si="33"/>
        <v>7.9718693167757202</v>
      </c>
      <c r="G539" s="29">
        <f t="shared" si="34"/>
        <v>1.4101532325504365</v>
      </c>
    </row>
    <row r="540" spans="1:7" ht="16" customHeight="1" x14ac:dyDescent="0.35">
      <c r="A540" s="13">
        <v>39330</v>
      </c>
      <c r="B540" s="14">
        <v>537</v>
      </c>
      <c r="C540" s="12">
        <v>1472.29</v>
      </c>
      <c r="D540" s="29">
        <f t="shared" si="32"/>
        <v>-1.1501121241825785E-2</v>
      </c>
      <c r="E540" s="30">
        <f t="shared" si="35"/>
        <v>1.9444703738844324E-4</v>
      </c>
      <c r="F540" s="29">
        <f t="shared" si="33"/>
        <v>7.8650843142809803</v>
      </c>
      <c r="G540" s="29">
        <f t="shared" si="34"/>
        <v>1.3944426750083463</v>
      </c>
    </row>
    <row r="541" spans="1:7" ht="16" customHeight="1" x14ac:dyDescent="0.35">
      <c r="A541" s="13">
        <v>39331</v>
      </c>
      <c r="B541" s="14">
        <v>538</v>
      </c>
      <c r="C541" s="12">
        <v>1478.55</v>
      </c>
      <c r="D541" s="29">
        <f t="shared" si="32"/>
        <v>4.2518797247825812E-3</v>
      </c>
      <c r="E541" s="30">
        <f t="shared" si="35"/>
        <v>1.9161612314055773E-4</v>
      </c>
      <c r="F541" s="29">
        <f t="shared" si="33"/>
        <v>8.4656691554755632</v>
      </c>
      <c r="G541" s="29">
        <f t="shared" si="34"/>
        <v>1.3842547566851908</v>
      </c>
    </row>
    <row r="542" spans="1:7" ht="16" customHeight="1" x14ac:dyDescent="0.35">
      <c r="A542" s="13">
        <v>39332</v>
      </c>
      <c r="B542" s="14">
        <v>539</v>
      </c>
      <c r="C542" s="12">
        <v>1453.55</v>
      </c>
      <c r="D542" s="29">
        <f t="shared" si="32"/>
        <v>-1.6908457610496752E-2</v>
      </c>
      <c r="E542" s="30">
        <f t="shared" si="35"/>
        <v>1.8335843488620284E-4</v>
      </c>
      <c r="F542" s="29">
        <f t="shared" si="33"/>
        <v>7.0448487513984386</v>
      </c>
      <c r="G542" s="29">
        <f t="shared" si="34"/>
        <v>1.3540990912270889</v>
      </c>
    </row>
    <row r="543" spans="1:7" ht="16" customHeight="1" x14ac:dyDescent="0.35">
      <c r="A543" s="13">
        <v>39335</v>
      </c>
      <c r="B543" s="14">
        <v>540</v>
      </c>
      <c r="C543" s="12">
        <v>1451.7</v>
      </c>
      <c r="D543" s="29">
        <f t="shared" si="32"/>
        <v>-1.2727460355680398E-3</v>
      </c>
      <c r="E543" s="30">
        <f t="shared" si="35"/>
        <v>1.8931738833588083E-4</v>
      </c>
      <c r="F543" s="29">
        <f t="shared" si="33"/>
        <v>8.5635292101232334</v>
      </c>
      <c r="G543" s="29">
        <f t="shared" si="34"/>
        <v>1.375926554492938</v>
      </c>
    </row>
    <row r="544" spans="1:7" ht="16" customHeight="1" x14ac:dyDescent="0.35">
      <c r="A544" s="13">
        <v>39336</v>
      </c>
      <c r="B544" s="14">
        <v>541</v>
      </c>
      <c r="C544" s="12">
        <v>1471.49</v>
      </c>
      <c r="D544" s="29">
        <f t="shared" si="32"/>
        <v>1.363229317352066E-2</v>
      </c>
      <c r="E544" s="30">
        <f t="shared" si="35"/>
        <v>1.8046664362584544E-4</v>
      </c>
      <c r="F544" s="29">
        <f t="shared" si="33"/>
        <v>7.590193036935867</v>
      </c>
      <c r="G544" s="29">
        <f t="shared" si="34"/>
        <v>1.3433787389483482</v>
      </c>
    </row>
    <row r="545" spans="1:7" ht="16" customHeight="1" x14ac:dyDescent="0.35">
      <c r="A545" s="13">
        <v>39337</v>
      </c>
      <c r="B545" s="14">
        <v>542</v>
      </c>
      <c r="C545" s="12">
        <v>1471.56</v>
      </c>
      <c r="D545" s="29">
        <f t="shared" si="32"/>
        <v>4.7570829567300521E-5</v>
      </c>
      <c r="E545" s="30">
        <f t="shared" si="35"/>
        <v>1.8171195012170181E-4</v>
      </c>
      <c r="F545" s="29">
        <f t="shared" si="33"/>
        <v>8.6130753626185523</v>
      </c>
      <c r="G545" s="29">
        <f t="shared" si="34"/>
        <v>1.3480057496973141</v>
      </c>
    </row>
    <row r="546" spans="1:7" ht="16" customHeight="1" x14ac:dyDescent="0.35">
      <c r="A546" s="13">
        <v>39338</v>
      </c>
      <c r="B546" s="14">
        <v>543</v>
      </c>
      <c r="C546" s="12">
        <v>1483.95</v>
      </c>
      <c r="D546" s="29">
        <f t="shared" si="32"/>
        <v>8.4196363043300693E-3</v>
      </c>
      <c r="E546" s="30">
        <f t="shared" si="35"/>
        <v>1.7354086825872292E-4</v>
      </c>
      <c r="F546" s="29">
        <f t="shared" si="33"/>
        <v>8.2506041716319771</v>
      </c>
      <c r="G546" s="29">
        <f t="shared" si="34"/>
        <v>1.3173491118861504</v>
      </c>
    </row>
    <row r="547" spans="1:7" ht="16" customHeight="1" x14ac:dyDescent="0.35">
      <c r="A547" s="13">
        <v>39339</v>
      </c>
      <c r="B547" s="14">
        <v>544</v>
      </c>
      <c r="C547" s="12">
        <v>1484.25</v>
      </c>
      <c r="D547" s="29">
        <f t="shared" si="32"/>
        <v>2.0216314565857374E-4</v>
      </c>
      <c r="E547" s="30">
        <f t="shared" si="35"/>
        <v>1.6973129520771028E-4</v>
      </c>
      <c r="F547" s="29">
        <f t="shared" si="33"/>
        <v>8.6810531958346377</v>
      </c>
      <c r="G547" s="29">
        <f t="shared" si="34"/>
        <v>1.3028096376973508</v>
      </c>
    </row>
    <row r="548" spans="1:7" ht="16" customHeight="1" x14ac:dyDescent="0.35">
      <c r="A548" s="13">
        <v>39342</v>
      </c>
      <c r="B548" s="14">
        <v>545</v>
      </c>
      <c r="C548" s="12">
        <v>1476.65</v>
      </c>
      <c r="D548" s="29">
        <f t="shared" si="32"/>
        <v>-5.120431194205799E-3</v>
      </c>
      <c r="E548" s="30">
        <f t="shared" si="35"/>
        <v>1.6276020918381238E-4</v>
      </c>
      <c r="F548" s="29">
        <f t="shared" si="33"/>
        <v>8.5621439411152256</v>
      </c>
      <c r="G548" s="29">
        <f t="shared" si="34"/>
        <v>1.2757750945359154</v>
      </c>
    </row>
    <row r="549" spans="1:7" ht="16" customHeight="1" x14ac:dyDescent="0.35">
      <c r="A549" s="13">
        <v>39343</v>
      </c>
      <c r="B549" s="14">
        <v>546</v>
      </c>
      <c r="C549" s="12">
        <v>1519.78</v>
      </c>
      <c r="D549" s="29">
        <f t="shared" si="32"/>
        <v>2.9208004605018045E-2</v>
      </c>
      <c r="E549" s="30">
        <f t="shared" si="35"/>
        <v>1.5779512904616095E-4</v>
      </c>
      <c r="F549" s="29">
        <f t="shared" si="33"/>
        <v>3.3477880023761912</v>
      </c>
      <c r="G549" s="29">
        <f t="shared" si="34"/>
        <v>1.2561653117570193</v>
      </c>
    </row>
    <row r="550" spans="1:7" ht="16" customHeight="1" x14ac:dyDescent="0.35">
      <c r="A550" s="13">
        <v>39344</v>
      </c>
      <c r="B550" s="14">
        <v>547</v>
      </c>
      <c r="C550" s="12">
        <v>1529.03</v>
      </c>
      <c r="D550" s="29">
        <f t="shared" si="32"/>
        <v>6.0864072431536798E-3</v>
      </c>
      <c r="E550" s="30">
        <f t="shared" si="35"/>
        <v>1.9467099279188262E-4</v>
      </c>
      <c r="F550" s="29">
        <f t="shared" si="33"/>
        <v>8.3539075351439678</v>
      </c>
      <c r="G550" s="29">
        <f t="shared" si="34"/>
        <v>1.3952454722803533</v>
      </c>
    </row>
    <row r="551" spans="1:7" ht="16" customHeight="1" x14ac:dyDescent="0.35">
      <c r="A551" s="13">
        <v>39345</v>
      </c>
      <c r="B551" s="14">
        <v>548</v>
      </c>
      <c r="C551" s="12">
        <v>1518.75</v>
      </c>
      <c r="D551" s="29">
        <f t="shared" si="32"/>
        <v>-6.7232166798558701E-3</v>
      </c>
      <c r="E551" s="30">
        <f t="shared" si="35"/>
        <v>1.8705611116917004E-4</v>
      </c>
      <c r="F551" s="29">
        <f t="shared" si="33"/>
        <v>8.3424544215761447</v>
      </c>
      <c r="G551" s="29">
        <f t="shared" si="34"/>
        <v>1.3676845804832707</v>
      </c>
    </row>
    <row r="552" spans="1:7" ht="16" customHeight="1" x14ac:dyDescent="0.35">
      <c r="A552" s="13">
        <v>39346</v>
      </c>
      <c r="B552" s="14">
        <v>549</v>
      </c>
      <c r="C552" s="12">
        <v>1525.75</v>
      </c>
      <c r="D552" s="29">
        <f t="shared" si="32"/>
        <v>4.6090534979423836E-3</v>
      </c>
      <c r="E552" s="30">
        <f t="shared" si="35"/>
        <v>1.8061058217846765E-4</v>
      </c>
      <c r="F552" s="29">
        <f t="shared" si="33"/>
        <v>8.5015475596059407</v>
      </c>
      <c r="G552" s="29">
        <f t="shared" si="34"/>
        <v>1.3439143654953154</v>
      </c>
    </row>
    <row r="553" spans="1:7" ht="16" customHeight="1" x14ac:dyDescent="0.35">
      <c r="A553" s="13">
        <v>39349</v>
      </c>
      <c r="B553" s="14">
        <v>550</v>
      </c>
      <c r="C553" s="12">
        <v>1517.73</v>
      </c>
      <c r="D553" s="29">
        <f t="shared" si="32"/>
        <v>-5.2564312633130994E-3</v>
      </c>
      <c r="E553" s="30">
        <f t="shared" si="35"/>
        <v>1.7361169266796563E-4</v>
      </c>
      <c r="F553" s="29">
        <f t="shared" si="33"/>
        <v>8.4995407359937101</v>
      </c>
      <c r="G553" s="29">
        <f t="shared" si="34"/>
        <v>1.3176178985880755</v>
      </c>
    </row>
    <row r="554" spans="1:7" ht="16" customHeight="1" x14ac:dyDescent="0.35">
      <c r="A554" s="13">
        <v>39350</v>
      </c>
      <c r="B554" s="14">
        <v>551</v>
      </c>
      <c r="C554" s="12">
        <v>1517.21</v>
      </c>
      <c r="D554" s="29">
        <f t="shared" si="32"/>
        <v>-3.4261693450088337E-4</v>
      </c>
      <c r="E554" s="30">
        <f t="shared" si="35"/>
        <v>1.6763202688246584E-4</v>
      </c>
      <c r="F554" s="29">
        <f t="shared" si="33"/>
        <v>8.693039034836211</v>
      </c>
      <c r="G554" s="29">
        <f t="shared" si="34"/>
        <v>1.2947278744294719</v>
      </c>
    </row>
    <row r="555" spans="1:7" ht="16" customHeight="1" x14ac:dyDescent="0.35">
      <c r="A555" s="13">
        <v>39351</v>
      </c>
      <c r="B555" s="14">
        <v>552</v>
      </c>
      <c r="C555" s="12">
        <v>1525.42</v>
      </c>
      <c r="D555" s="29">
        <f t="shared" si="32"/>
        <v>5.4112482780894755E-3</v>
      </c>
      <c r="E555" s="30">
        <f t="shared" si="35"/>
        <v>1.6087469351240961E-4</v>
      </c>
      <c r="F555" s="29">
        <f t="shared" si="33"/>
        <v>8.552869793526872</v>
      </c>
      <c r="G555" s="29">
        <f t="shared" si="34"/>
        <v>1.2683638811965974</v>
      </c>
    </row>
    <row r="556" spans="1:7" ht="16" customHeight="1" x14ac:dyDescent="0.35">
      <c r="A556" s="13">
        <v>39352</v>
      </c>
      <c r="B556" s="14">
        <v>553</v>
      </c>
      <c r="C556" s="12">
        <v>1531.38</v>
      </c>
      <c r="D556" s="29">
        <f t="shared" si="32"/>
        <v>3.907120661850616E-3</v>
      </c>
      <c r="E556" s="30">
        <f t="shared" si="35"/>
        <v>1.5625130455752497E-4</v>
      </c>
      <c r="F556" s="29">
        <f t="shared" si="33"/>
        <v>8.6663459479755414</v>
      </c>
      <c r="G556" s="29">
        <f t="shared" si="34"/>
        <v>1.2500052182192081</v>
      </c>
    </row>
    <row r="557" spans="1:7" ht="16" customHeight="1" x14ac:dyDescent="0.35">
      <c r="A557" s="13">
        <v>39353</v>
      </c>
      <c r="B557" s="14">
        <v>554</v>
      </c>
      <c r="C557" s="12">
        <v>1526.75</v>
      </c>
      <c r="D557" s="29">
        <f t="shared" si="32"/>
        <v>-3.0234167874727547E-3</v>
      </c>
      <c r="E557" s="30">
        <f t="shared" si="35"/>
        <v>1.5138945369508547E-4</v>
      </c>
      <c r="F557" s="29">
        <f t="shared" si="33"/>
        <v>8.7352738616430319</v>
      </c>
      <c r="G557" s="29">
        <f t="shared" si="34"/>
        <v>1.2304042168941289</v>
      </c>
    </row>
    <row r="558" spans="1:7" ht="16" customHeight="1" x14ac:dyDescent="0.35">
      <c r="A558" s="13">
        <v>39356</v>
      </c>
      <c r="B558" s="14">
        <v>555</v>
      </c>
      <c r="C558" s="12">
        <v>1547.04</v>
      </c>
      <c r="D558" s="29">
        <f t="shared" si="32"/>
        <v>1.3289667594563515E-2</v>
      </c>
      <c r="E558" s="30">
        <f t="shared" si="35"/>
        <v>1.4670756077911552E-4</v>
      </c>
      <c r="F558" s="29">
        <f t="shared" si="33"/>
        <v>7.6232100122573971</v>
      </c>
      <c r="G558" s="29">
        <f t="shared" si="34"/>
        <v>1.2112289658818249</v>
      </c>
    </row>
    <row r="559" spans="1:7" ht="16" customHeight="1" x14ac:dyDescent="0.35">
      <c r="A559" s="13">
        <v>39357</v>
      </c>
      <c r="B559" s="14">
        <v>556</v>
      </c>
      <c r="C559" s="12">
        <v>1546.63</v>
      </c>
      <c r="D559" s="29">
        <f t="shared" si="32"/>
        <v>-2.6502223601188035E-4</v>
      </c>
      <c r="E559" s="30">
        <f t="shared" si="35"/>
        <v>1.5086756793990355E-4</v>
      </c>
      <c r="F559" s="29">
        <f t="shared" si="33"/>
        <v>8.7986425868982447</v>
      </c>
      <c r="G559" s="29">
        <f t="shared" si="34"/>
        <v>1.2282815961330023</v>
      </c>
    </row>
    <row r="560" spans="1:7" ht="16" customHeight="1" x14ac:dyDescent="0.35">
      <c r="A560" s="13">
        <v>39358</v>
      </c>
      <c r="B560" s="14">
        <v>557</v>
      </c>
      <c r="C560" s="12">
        <v>1539.59</v>
      </c>
      <c r="D560" s="29">
        <f t="shared" si="32"/>
        <v>-4.5518320477426766E-3</v>
      </c>
      <c r="E560" s="30">
        <f t="shared" si="35"/>
        <v>1.4578432298519223E-4</v>
      </c>
      <c r="F560" s="29">
        <f t="shared" si="33"/>
        <v>8.6912601623710639</v>
      </c>
      <c r="G560" s="29">
        <f t="shared" si="34"/>
        <v>1.2074117896773753</v>
      </c>
    </row>
    <row r="561" spans="1:7" ht="16" customHeight="1" x14ac:dyDescent="0.35">
      <c r="A561" s="13">
        <v>39359</v>
      </c>
      <c r="B561" s="14">
        <v>558</v>
      </c>
      <c r="C561" s="12">
        <v>1542.84</v>
      </c>
      <c r="D561" s="29">
        <f t="shared" si="32"/>
        <v>2.110951616989043E-3</v>
      </c>
      <c r="E561" s="30">
        <f t="shared" si="35"/>
        <v>1.4224184943621587E-4</v>
      </c>
      <c r="F561" s="29">
        <f t="shared" si="33"/>
        <v>8.8266540366571249</v>
      </c>
      <c r="G561" s="29">
        <f t="shared" si="34"/>
        <v>1.1926518747573236</v>
      </c>
    </row>
    <row r="562" spans="1:7" ht="16" customHeight="1" x14ac:dyDescent="0.35">
      <c r="A562" s="13">
        <v>39360</v>
      </c>
      <c r="B562" s="14">
        <v>559</v>
      </c>
      <c r="C562" s="12">
        <v>1557.59</v>
      </c>
      <c r="D562" s="29">
        <f t="shared" si="32"/>
        <v>9.5602914106454051E-3</v>
      </c>
      <c r="E562" s="30">
        <f t="shared" si="35"/>
        <v>1.3824047032905771E-4</v>
      </c>
      <c r="F562" s="29">
        <f t="shared" si="33"/>
        <v>8.2253551092336927</v>
      </c>
      <c r="G562" s="29">
        <f t="shared" si="34"/>
        <v>1.1757570766491592</v>
      </c>
    </row>
    <row r="563" spans="1:7" ht="16" customHeight="1" x14ac:dyDescent="0.35">
      <c r="A563" s="13">
        <v>39363</v>
      </c>
      <c r="B563" s="14">
        <v>560</v>
      </c>
      <c r="C563" s="12">
        <v>1552.58</v>
      </c>
      <c r="D563" s="29">
        <f t="shared" si="32"/>
        <v>-3.2165075533355791E-3</v>
      </c>
      <c r="E563" s="30">
        <f t="shared" si="35"/>
        <v>1.3898638188897497E-4</v>
      </c>
      <c r="F563" s="29">
        <f t="shared" si="33"/>
        <v>8.8066962235918833</v>
      </c>
      <c r="G563" s="29">
        <f t="shared" si="34"/>
        <v>1.1789248571854567</v>
      </c>
    </row>
    <row r="564" spans="1:7" ht="16" customHeight="1" x14ac:dyDescent="0.35">
      <c r="A564" s="13">
        <v>39364</v>
      </c>
      <c r="B564" s="14">
        <v>561</v>
      </c>
      <c r="C564" s="12">
        <v>1565.15</v>
      </c>
      <c r="D564" s="29">
        <f t="shared" si="32"/>
        <v>8.0962011619369889E-3</v>
      </c>
      <c r="E564" s="30">
        <f t="shared" si="35"/>
        <v>1.3560503974211071E-4</v>
      </c>
      <c r="F564" s="29">
        <f t="shared" si="33"/>
        <v>8.4223861617848463</v>
      </c>
      <c r="G564" s="29">
        <f t="shared" si="34"/>
        <v>1.1644957696020657</v>
      </c>
    </row>
    <row r="565" spans="1:7" ht="16" customHeight="1" x14ac:dyDescent="0.35">
      <c r="A565" s="13">
        <v>39365</v>
      </c>
      <c r="B565" s="14">
        <v>562</v>
      </c>
      <c r="C565" s="12">
        <v>1562.47</v>
      </c>
      <c r="D565" s="29">
        <f t="shared" si="32"/>
        <v>-1.7122959460754705E-3</v>
      </c>
      <c r="E565" s="30">
        <f t="shared" si="35"/>
        <v>1.3532195943062716E-4</v>
      </c>
      <c r="F565" s="29">
        <f t="shared" si="33"/>
        <v>8.8861872033414251</v>
      </c>
      <c r="G565" s="29">
        <f t="shared" si="34"/>
        <v>1.1632796715778504</v>
      </c>
    </row>
    <row r="566" spans="1:7" ht="16" customHeight="1" x14ac:dyDescent="0.35">
      <c r="A566" s="13">
        <v>39366</v>
      </c>
      <c r="B566" s="14">
        <v>563</v>
      </c>
      <c r="C566" s="12">
        <v>1554.41</v>
      </c>
      <c r="D566" s="29">
        <f t="shared" si="32"/>
        <v>-5.1584990431815525E-3</v>
      </c>
      <c r="E566" s="30">
        <f t="shared" si="35"/>
        <v>1.3193636135791178E-4</v>
      </c>
      <c r="F566" s="29">
        <f t="shared" si="33"/>
        <v>8.7315018656435868</v>
      </c>
      <c r="G566" s="29">
        <f t="shared" si="34"/>
        <v>1.1486355442781309</v>
      </c>
    </row>
    <row r="567" spans="1:7" ht="16" customHeight="1" x14ac:dyDescent="0.35">
      <c r="A567" s="13">
        <v>39367</v>
      </c>
      <c r="B567" s="14">
        <v>564</v>
      </c>
      <c r="C567" s="12">
        <v>1561.8</v>
      </c>
      <c r="D567" s="29">
        <f t="shared" si="32"/>
        <v>4.7542154257884661E-3</v>
      </c>
      <c r="E567" s="30">
        <f t="shared" si="35"/>
        <v>1.3007323084104585E-4</v>
      </c>
      <c r="F567" s="29">
        <f t="shared" si="33"/>
        <v>8.7736449585755611</v>
      </c>
      <c r="G567" s="29">
        <f t="shared" si="34"/>
        <v>1.140496518368407</v>
      </c>
    </row>
    <row r="568" spans="1:7" ht="16" customHeight="1" x14ac:dyDescent="0.35">
      <c r="A568" s="13">
        <v>39370</v>
      </c>
      <c r="B568" s="14">
        <v>565</v>
      </c>
      <c r="C568" s="12">
        <v>1548.71</v>
      </c>
      <c r="D568" s="29">
        <f t="shared" si="32"/>
        <v>-8.3813548469714449E-3</v>
      </c>
      <c r="E568" s="30">
        <f t="shared" si="35"/>
        <v>1.2819603597268153E-4</v>
      </c>
      <c r="F568" s="29">
        <f t="shared" si="33"/>
        <v>8.413983622403773</v>
      </c>
      <c r="G568" s="29">
        <f t="shared" si="34"/>
        <v>1.1322368832213581</v>
      </c>
    </row>
    <row r="569" spans="1:7" ht="16" customHeight="1" x14ac:dyDescent="0.35">
      <c r="A569" s="13">
        <v>39371</v>
      </c>
      <c r="B569" s="14">
        <v>566</v>
      </c>
      <c r="C569" s="12">
        <v>1538.53</v>
      </c>
      <c r="D569" s="29">
        <f t="shared" si="32"/>
        <v>-6.573212544633944E-3</v>
      </c>
      <c r="E569" s="30">
        <f t="shared" si="35"/>
        <v>1.2888878782895595E-4</v>
      </c>
      <c r="F569" s="29">
        <f t="shared" si="33"/>
        <v>8.6213326927727856</v>
      </c>
      <c r="G569" s="29">
        <f t="shared" si="34"/>
        <v>1.1352919793117362</v>
      </c>
    </row>
    <row r="570" spans="1:7" ht="16" customHeight="1" x14ac:dyDescent="0.35">
      <c r="A570" s="13">
        <v>39372</v>
      </c>
      <c r="B570" s="14">
        <v>567</v>
      </c>
      <c r="C570" s="12">
        <v>1541.24</v>
      </c>
      <c r="D570" s="29">
        <f t="shared" si="32"/>
        <v>1.7614216167380903E-3</v>
      </c>
      <c r="E570" s="30">
        <f t="shared" si="35"/>
        <v>1.28160265203907E-4</v>
      </c>
      <c r="F570" s="29">
        <f t="shared" si="33"/>
        <v>8.9380202062353877</v>
      </c>
      <c r="G570" s="29">
        <f t="shared" si="34"/>
        <v>1.1320789071610997</v>
      </c>
    </row>
    <row r="571" spans="1:7" ht="16" customHeight="1" x14ac:dyDescent="0.35">
      <c r="A571" s="13">
        <v>39373</v>
      </c>
      <c r="B571" s="14">
        <v>568</v>
      </c>
      <c r="C571" s="12">
        <v>1540.08</v>
      </c>
      <c r="D571" s="29">
        <f t="shared" si="32"/>
        <v>-7.5264073084013727E-4</v>
      </c>
      <c r="E571" s="30">
        <f t="shared" si="35"/>
        <v>1.2549936898911192E-4</v>
      </c>
      <c r="F571" s="29">
        <f t="shared" si="33"/>
        <v>8.9786961148868834</v>
      </c>
      <c r="G571" s="29">
        <f t="shared" si="34"/>
        <v>1.1202650087774406</v>
      </c>
    </row>
    <row r="572" spans="1:7" ht="16" customHeight="1" x14ac:dyDescent="0.35">
      <c r="A572" s="13">
        <v>39374</v>
      </c>
      <c r="B572" s="14">
        <v>569</v>
      </c>
      <c r="C572" s="12">
        <v>1500.63</v>
      </c>
      <c r="D572" s="29">
        <f t="shared" si="32"/>
        <v>-2.5615552438834177E-2</v>
      </c>
      <c r="E572" s="30">
        <f t="shared" si="35"/>
        <v>1.2297775549368673E-4</v>
      </c>
      <c r="F572" s="29">
        <f t="shared" si="33"/>
        <v>3.6679362239903135</v>
      </c>
      <c r="G572" s="29">
        <f t="shared" si="34"/>
        <v>1.1089533601269566</v>
      </c>
    </row>
    <row r="573" spans="1:7" ht="16" customHeight="1" x14ac:dyDescent="0.35">
      <c r="A573" s="13">
        <v>39377</v>
      </c>
      <c r="B573" s="14">
        <v>570</v>
      </c>
      <c r="C573" s="12">
        <v>1506.33</v>
      </c>
      <c r="D573" s="29">
        <f t="shared" si="32"/>
        <v>3.7984046700385576E-3</v>
      </c>
      <c r="E573" s="30">
        <f t="shared" si="35"/>
        <v>1.5348780628165126E-4</v>
      </c>
      <c r="F573" s="29">
        <f t="shared" si="33"/>
        <v>8.6878892740241511</v>
      </c>
      <c r="G573" s="29">
        <f t="shared" si="34"/>
        <v>1.2389019585166992</v>
      </c>
    </row>
    <row r="574" spans="1:7" ht="16" customHeight="1" x14ac:dyDescent="0.35">
      <c r="A574" s="13">
        <v>39378</v>
      </c>
      <c r="B574" s="14">
        <v>571</v>
      </c>
      <c r="C574" s="12">
        <v>1519.59</v>
      </c>
      <c r="D574" s="29">
        <f t="shared" si="32"/>
        <v>8.8028519647089798E-3</v>
      </c>
      <c r="E574" s="30">
        <f t="shared" si="35"/>
        <v>1.4886041955535466E-4</v>
      </c>
      <c r="F574" s="29">
        <f t="shared" si="33"/>
        <v>8.2919453506507015</v>
      </c>
      <c r="G574" s="29">
        <f t="shared" si="34"/>
        <v>1.220083683832198</v>
      </c>
    </row>
    <row r="575" spans="1:7" ht="16" customHeight="1" x14ac:dyDescent="0.35">
      <c r="A575" s="13">
        <v>39379</v>
      </c>
      <c r="B575" s="14">
        <v>572</v>
      </c>
      <c r="C575" s="12">
        <v>1515.88</v>
      </c>
      <c r="D575" s="29">
        <f t="shared" si="32"/>
        <v>-2.441448022163728E-3</v>
      </c>
      <c r="E575" s="30">
        <f t="shared" si="35"/>
        <v>1.4784888773544823E-4</v>
      </c>
      <c r="F575" s="29">
        <f t="shared" si="33"/>
        <v>8.7790038840824653</v>
      </c>
      <c r="G575" s="29">
        <f t="shared" si="34"/>
        <v>1.215931279865142</v>
      </c>
    </row>
    <row r="576" spans="1:7" ht="16" customHeight="1" x14ac:dyDescent="0.35">
      <c r="A576" s="13">
        <v>39380</v>
      </c>
      <c r="B576" s="14">
        <v>573</v>
      </c>
      <c r="C576" s="12">
        <v>1514.4</v>
      </c>
      <c r="D576" s="29">
        <f t="shared" si="32"/>
        <v>-9.7633058025703434E-4</v>
      </c>
      <c r="E576" s="30">
        <f t="shared" si="35"/>
        <v>1.4336203238414977E-4</v>
      </c>
      <c r="F576" s="29">
        <f t="shared" si="33"/>
        <v>8.8434883814897223</v>
      </c>
      <c r="G576" s="29">
        <f t="shared" si="34"/>
        <v>1.1973388508862048</v>
      </c>
    </row>
    <row r="577" spans="1:7" ht="16" customHeight="1" x14ac:dyDescent="0.35">
      <c r="A577" s="13">
        <v>39381</v>
      </c>
      <c r="B577" s="14">
        <v>574</v>
      </c>
      <c r="C577" s="12">
        <v>1535.28</v>
      </c>
      <c r="D577" s="29">
        <f t="shared" si="32"/>
        <v>1.3787638668779634E-2</v>
      </c>
      <c r="E577" s="30">
        <f t="shared" si="35"/>
        <v>1.3907349021583204E-4</v>
      </c>
      <c r="F577" s="29">
        <f t="shared" si="33"/>
        <v>7.5136121832273259</v>
      </c>
      <c r="G577" s="29">
        <f t="shared" si="34"/>
        <v>1.1792942390083656</v>
      </c>
    </row>
    <row r="578" spans="1:7" ht="16" customHeight="1" x14ac:dyDescent="0.35">
      <c r="A578" s="13">
        <v>39384</v>
      </c>
      <c r="B578" s="14">
        <v>575</v>
      </c>
      <c r="C578" s="12">
        <v>1540.98</v>
      </c>
      <c r="D578" s="29">
        <f t="shared" si="32"/>
        <v>3.7126778177269948E-3</v>
      </c>
      <c r="E578" s="30">
        <f t="shared" si="35"/>
        <v>1.4467109019729023E-4</v>
      </c>
      <c r="F578" s="29">
        <f t="shared" si="33"/>
        <v>8.7457697048641201</v>
      </c>
      <c r="G578" s="29">
        <f t="shared" si="34"/>
        <v>1.2027929588972919</v>
      </c>
    </row>
    <row r="579" spans="1:7" ht="16" customHeight="1" x14ac:dyDescent="0.35">
      <c r="A579" s="13">
        <v>39385</v>
      </c>
      <c r="B579" s="14">
        <v>576</v>
      </c>
      <c r="C579" s="12">
        <v>1531.02</v>
      </c>
      <c r="D579" s="29">
        <f t="shared" si="32"/>
        <v>-6.4634193824709696E-3</v>
      </c>
      <c r="E579" s="30">
        <f t="shared" si="35"/>
        <v>1.408931800064733E-4</v>
      </c>
      <c r="F579" s="29">
        <f t="shared" si="33"/>
        <v>8.5710017137241277</v>
      </c>
      <c r="G579" s="29">
        <f t="shared" si="34"/>
        <v>1.1869843301681506</v>
      </c>
    </row>
    <row r="580" spans="1:7" ht="16" customHeight="1" x14ac:dyDescent="0.35">
      <c r="A580" s="13">
        <v>39386</v>
      </c>
      <c r="B580" s="14">
        <v>577</v>
      </c>
      <c r="C580" s="12">
        <v>1549.38</v>
      </c>
      <c r="D580" s="29">
        <f t="shared" si="32"/>
        <v>1.1992005329780175E-2</v>
      </c>
      <c r="E580" s="30">
        <f t="shared" si="35"/>
        <v>1.3889265151151105E-4</v>
      </c>
      <c r="F580" s="29">
        <f t="shared" si="33"/>
        <v>7.8464182829704505</v>
      </c>
      <c r="G580" s="29">
        <f t="shared" si="34"/>
        <v>1.1785272653252916</v>
      </c>
    </row>
    <row r="581" spans="1:7" ht="16" customHeight="1" x14ac:dyDescent="0.35">
      <c r="A581" s="13">
        <v>39387</v>
      </c>
      <c r="B581" s="14">
        <v>578</v>
      </c>
      <c r="C581" s="12">
        <v>1508.44</v>
      </c>
      <c r="D581" s="29">
        <f t="shared" ref="D581:D644" si="36">C581/C580-1</f>
        <v>-2.642347261485245E-2</v>
      </c>
      <c r="E581" s="30">
        <f t="shared" si="35"/>
        <v>1.4219379595183378E-4</v>
      </c>
      <c r="F581" s="29">
        <f t="shared" si="33"/>
        <v>3.9481201759079356</v>
      </c>
      <c r="G581" s="29">
        <f t="shared" si="34"/>
        <v>1.1924504012823083</v>
      </c>
    </row>
    <row r="582" spans="1:7" ht="16" customHeight="1" x14ac:dyDescent="0.35">
      <c r="A582" s="13">
        <v>39388</v>
      </c>
      <c r="B582" s="14">
        <v>579</v>
      </c>
      <c r="C582" s="12">
        <v>1509.65</v>
      </c>
      <c r="D582" s="29">
        <f t="shared" si="36"/>
        <v>8.0215321789389726E-4</v>
      </c>
      <c r="E582" s="30">
        <f t="shared" si="35"/>
        <v>1.7288441160804327E-4</v>
      </c>
      <c r="F582" s="29">
        <f t="shared" ref="F582:F645" si="37">-LN(E582)-D582*D582/E582</f>
        <v>8.6591654781268677</v>
      </c>
      <c r="G582" s="29">
        <f t="shared" ref="G582:G645" si="38">SQRT(E582)*100</f>
        <v>1.3148551692412487</v>
      </c>
    </row>
    <row r="583" spans="1:7" ht="16" customHeight="1" x14ac:dyDescent="0.35">
      <c r="A583" s="13">
        <v>39391</v>
      </c>
      <c r="B583" s="14">
        <v>580</v>
      </c>
      <c r="C583" s="12">
        <v>1502.17</v>
      </c>
      <c r="D583" s="29">
        <f t="shared" si="36"/>
        <v>-4.9547908455602752E-3</v>
      </c>
      <c r="E583" s="30">
        <f t="shared" ref="E583:E646" si="39">C$1283+C$1284*E582+C$1285*D582*D582</f>
        <v>1.6562814293648781E-4</v>
      </c>
      <c r="F583" s="29">
        <f t="shared" si="37"/>
        <v>8.557542070667095</v>
      </c>
      <c r="G583" s="29">
        <f t="shared" si="38"/>
        <v>1.2869659783245546</v>
      </c>
    </row>
    <row r="584" spans="1:7" ht="16" customHeight="1" x14ac:dyDescent="0.35">
      <c r="A584" s="13">
        <v>39392</v>
      </c>
      <c r="B584" s="14">
        <v>581</v>
      </c>
      <c r="C584" s="12">
        <v>1520.27</v>
      </c>
      <c r="D584" s="29">
        <f t="shared" si="36"/>
        <v>1.204923543939751E-2</v>
      </c>
      <c r="E584" s="30">
        <f t="shared" si="39"/>
        <v>1.6029282625900143E-4</v>
      </c>
      <c r="F584" s="29">
        <f t="shared" si="37"/>
        <v>7.832765442598105</v>
      </c>
      <c r="G584" s="29">
        <f t="shared" si="38"/>
        <v>1.2660680323703044</v>
      </c>
    </row>
    <row r="585" spans="1:7" ht="16" customHeight="1" x14ac:dyDescent="0.35">
      <c r="A585" s="13">
        <v>39393</v>
      </c>
      <c r="B585" s="14">
        <v>582</v>
      </c>
      <c r="C585" s="12">
        <v>1475.62</v>
      </c>
      <c r="D585" s="29">
        <f t="shared" si="36"/>
        <v>-2.9369782999072558E-2</v>
      </c>
      <c r="E585" s="30">
        <f t="shared" si="39"/>
        <v>1.6152274736680293E-4</v>
      </c>
      <c r="F585" s="29">
        <f t="shared" si="37"/>
        <v>3.3905384133230116</v>
      </c>
      <c r="G585" s="29">
        <f t="shared" si="38"/>
        <v>1.2709159978802806</v>
      </c>
    </row>
    <row r="586" spans="1:7" ht="16" customHeight="1" x14ac:dyDescent="0.35">
      <c r="A586" s="13">
        <v>39394</v>
      </c>
      <c r="B586" s="14">
        <v>583</v>
      </c>
      <c r="C586" s="12">
        <v>1474.77</v>
      </c>
      <c r="D586" s="29">
        <f t="shared" si="36"/>
        <v>-5.7602905897180534E-4</v>
      </c>
      <c r="E586" s="30">
        <f t="shared" si="39"/>
        <v>1.9849968030075322E-4</v>
      </c>
      <c r="F586" s="29">
        <f t="shared" si="37"/>
        <v>8.5230514814557665</v>
      </c>
      <c r="G586" s="29">
        <f t="shared" si="38"/>
        <v>1.4088991457899078</v>
      </c>
    </row>
    <row r="587" spans="1:7" ht="16" customHeight="1" x14ac:dyDescent="0.35">
      <c r="A587" s="13">
        <v>39395</v>
      </c>
      <c r="B587" s="14">
        <v>584</v>
      </c>
      <c r="C587" s="12">
        <v>1453.7</v>
      </c>
      <c r="D587" s="29">
        <f t="shared" si="36"/>
        <v>-1.4286973561979166E-2</v>
      </c>
      <c r="E587" s="30">
        <f t="shared" si="39"/>
        <v>1.8866630274451689E-4</v>
      </c>
      <c r="F587" s="29">
        <f t="shared" si="37"/>
        <v>7.4936331322206575</v>
      </c>
      <c r="G587" s="29">
        <f t="shared" si="38"/>
        <v>1.3735585271276827</v>
      </c>
    </row>
    <row r="588" spans="1:7" ht="16" customHeight="1" x14ac:dyDescent="0.35">
      <c r="A588" s="13">
        <v>39398</v>
      </c>
      <c r="B588" s="14">
        <v>585</v>
      </c>
      <c r="C588" s="12">
        <v>1439.18</v>
      </c>
      <c r="D588" s="29">
        <f t="shared" si="36"/>
        <v>-9.9883057026897148E-3</v>
      </c>
      <c r="E588" s="30">
        <f t="shared" si="39"/>
        <v>1.9000555314809979E-4</v>
      </c>
      <c r="F588" s="29">
        <f t="shared" si="37"/>
        <v>8.0433870748309566</v>
      </c>
      <c r="G588" s="29">
        <f t="shared" si="38"/>
        <v>1.3784250184471398</v>
      </c>
    </row>
    <row r="589" spans="1:7" ht="16" customHeight="1" x14ac:dyDescent="0.35">
      <c r="A589" s="13">
        <v>39399</v>
      </c>
      <c r="B589" s="14">
        <v>586</v>
      </c>
      <c r="C589" s="12">
        <v>1481.05</v>
      </c>
      <c r="D589" s="29">
        <f t="shared" si="36"/>
        <v>2.9092955710890767E-2</v>
      </c>
      <c r="E589" s="30">
        <f t="shared" si="39"/>
        <v>1.85993310373809E-4</v>
      </c>
      <c r="F589" s="29">
        <f t="shared" si="37"/>
        <v>4.0390981598286144</v>
      </c>
      <c r="G589" s="29">
        <f t="shared" si="38"/>
        <v>1.3637936441185265</v>
      </c>
    </row>
    <row r="590" spans="1:7" ht="16" customHeight="1" x14ac:dyDescent="0.35">
      <c r="A590" s="13">
        <v>39400</v>
      </c>
      <c r="B590" s="14">
        <v>587</v>
      </c>
      <c r="C590" s="12">
        <v>1470.58</v>
      </c>
      <c r="D590" s="29">
        <f t="shared" si="36"/>
        <v>-7.0693089362277028E-3</v>
      </c>
      <c r="E590" s="30">
        <f t="shared" si="39"/>
        <v>2.1971398293622071E-4</v>
      </c>
      <c r="F590" s="29">
        <f t="shared" si="37"/>
        <v>8.1957285488380034</v>
      </c>
      <c r="G590" s="29">
        <f t="shared" si="38"/>
        <v>1.482275220518176</v>
      </c>
    </row>
    <row r="591" spans="1:7" ht="16" customHeight="1" x14ac:dyDescent="0.35">
      <c r="A591" s="13">
        <v>39401</v>
      </c>
      <c r="B591" s="14">
        <v>588</v>
      </c>
      <c r="C591" s="12">
        <v>1451.15</v>
      </c>
      <c r="D591" s="29">
        <f t="shared" si="36"/>
        <v>-1.3212473989854256E-2</v>
      </c>
      <c r="E591" s="30">
        <f t="shared" si="39"/>
        <v>2.102413410843901E-4</v>
      </c>
      <c r="F591" s="29">
        <f t="shared" si="37"/>
        <v>7.6369255084009326</v>
      </c>
      <c r="G591" s="29">
        <f t="shared" si="38"/>
        <v>1.4499701413628836</v>
      </c>
    </row>
    <row r="592" spans="1:7" ht="16" customHeight="1" x14ac:dyDescent="0.35">
      <c r="A592" s="13">
        <v>39402</v>
      </c>
      <c r="B592" s="14">
        <v>589</v>
      </c>
      <c r="C592" s="12">
        <v>1458.74</v>
      </c>
      <c r="D592" s="29">
        <f t="shared" si="36"/>
        <v>5.2303345622437547E-3</v>
      </c>
      <c r="E592" s="30">
        <f t="shared" si="39"/>
        <v>2.0794568042257987E-4</v>
      </c>
      <c r="F592" s="29">
        <f t="shared" si="37"/>
        <v>8.3466781561421755</v>
      </c>
      <c r="G592" s="29">
        <f t="shared" si="38"/>
        <v>1.4420321786374251</v>
      </c>
    </row>
    <row r="593" spans="1:7" ht="16" customHeight="1" x14ac:dyDescent="0.35">
      <c r="A593" s="13">
        <v>39405</v>
      </c>
      <c r="B593" s="14">
        <v>590</v>
      </c>
      <c r="C593" s="12">
        <v>1433.27</v>
      </c>
      <c r="D593" s="29">
        <f t="shared" si="36"/>
        <v>-1.7460273935039794E-2</v>
      </c>
      <c r="E593" s="30">
        <f t="shared" si="39"/>
        <v>1.9851893236197196E-4</v>
      </c>
      <c r="F593" s="29">
        <f t="shared" si="37"/>
        <v>6.9889480405413744</v>
      </c>
      <c r="G593" s="29">
        <f t="shared" si="38"/>
        <v>1.4089674671970676</v>
      </c>
    </row>
    <row r="594" spans="1:7" ht="16" customHeight="1" x14ac:dyDescent="0.35">
      <c r="A594" s="13">
        <v>39406</v>
      </c>
      <c r="B594" s="14">
        <v>591</v>
      </c>
      <c r="C594" s="12">
        <v>1439.7</v>
      </c>
      <c r="D594" s="29">
        <f t="shared" si="36"/>
        <v>4.4862447410467521E-3</v>
      </c>
      <c r="E594" s="30">
        <f t="shared" si="39"/>
        <v>2.0391009742010626E-4</v>
      </c>
      <c r="F594" s="29">
        <f t="shared" si="37"/>
        <v>8.3991290784796906</v>
      </c>
      <c r="G594" s="29">
        <f t="shared" si="38"/>
        <v>1.4279709290461982</v>
      </c>
    </row>
    <row r="595" spans="1:7" ht="16" customHeight="1" x14ac:dyDescent="0.35">
      <c r="A595" s="13">
        <v>39407</v>
      </c>
      <c r="B595" s="14">
        <v>592</v>
      </c>
      <c r="C595" s="12">
        <v>1416.77</v>
      </c>
      <c r="D595" s="29">
        <f t="shared" si="36"/>
        <v>-1.5926929221365627E-2</v>
      </c>
      <c r="E595" s="30">
        <f t="shared" si="39"/>
        <v>1.9452540727192414E-4</v>
      </c>
      <c r="F595" s="29">
        <f t="shared" si="37"/>
        <v>7.240917221763655</v>
      </c>
      <c r="G595" s="29">
        <f t="shared" si="38"/>
        <v>1.3947236546066182</v>
      </c>
    </row>
    <row r="596" spans="1:7" ht="16" customHeight="1" x14ac:dyDescent="0.35">
      <c r="A596" s="13">
        <v>39409</v>
      </c>
      <c r="B596" s="14">
        <v>593</v>
      </c>
      <c r="C596" s="12">
        <v>1440.7</v>
      </c>
      <c r="D596" s="29">
        <f t="shared" si="36"/>
        <v>1.6890532690556626E-2</v>
      </c>
      <c r="E596" s="30">
        <f t="shared" si="39"/>
        <v>1.9775622026585124E-4</v>
      </c>
      <c r="F596" s="29">
        <f t="shared" si="37"/>
        <v>7.0858402450510534</v>
      </c>
      <c r="G596" s="29">
        <f t="shared" si="38"/>
        <v>1.4062582275878468</v>
      </c>
    </row>
    <row r="597" spans="1:7" ht="16" customHeight="1" x14ac:dyDescent="0.35">
      <c r="A597" s="13">
        <v>39412</v>
      </c>
      <c r="B597" s="14">
        <v>594</v>
      </c>
      <c r="C597" s="12">
        <v>1407.22</v>
      </c>
      <c r="D597" s="29">
        <f t="shared" si="36"/>
        <v>-2.3238703408065553E-2</v>
      </c>
      <c r="E597" s="30">
        <f t="shared" si="39"/>
        <v>2.0224510296780422E-4</v>
      </c>
      <c r="F597" s="29">
        <f t="shared" si="37"/>
        <v>5.8358180410291762</v>
      </c>
      <c r="G597" s="29">
        <f t="shared" si="38"/>
        <v>1.4221290481802424</v>
      </c>
    </row>
    <row r="598" spans="1:7" ht="16" customHeight="1" x14ac:dyDescent="0.35">
      <c r="A598" s="13">
        <v>39413</v>
      </c>
      <c r="B598" s="14">
        <v>595</v>
      </c>
      <c r="C598" s="12">
        <v>1428.23</v>
      </c>
      <c r="D598" s="29">
        <f t="shared" si="36"/>
        <v>1.4930145961541186E-2</v>
      </c>
      <c r="E598" s="30">
        <f t="shared" si="39"/>
        <v>2.1902245947542568E-4</v>
      </c>
      <c r="F598" s="29">
        <f t="shared" si="37"/>
        <v>7.4085901582263851</v>
      </c>
      <c r="G598" s="29">
        <f t="shared" si="38"/>
        <v>1.479940740284643</v>
      </c>
    </row>
    <row r="599" spans="1:7" ht="16" customHeight="1" x14ac:dyDescent="0.35">
      <c r="A599" s="13">
        <v>39414</v>
      </c>
      <c r="B599" s="14">
        <v>596</v>
      </c>
      <c r="C599" s="12">
        <v>1469.02</v>
      </c>
      <c r="D599" s="29">
        <f t="shared" si="36"/>
        <v>2.855982579836569E-2</v>
      </c>
      <c r="E599" s="30">
        <f t="shared" si="39"/>
        <v>2.1826567644952932E-4</v>
      </c>
      <c r="F599" s="29">
        <f t="shared" si="37"/>
        <v>4.6927754696285069</v>
      </c>
      <c r="G599" s="29">
        <f t="shared" si="38"/>
        <v>1.4773817260597524</v>
      </c>
    </row>
    <row r="600" spans="1:7" ht="16" customHeight="1" x14ac:dyDescent="0.35">
      <c r="A600" s="13">
        <v>39415</v>
      </c>
      <c r="B600" s="14">
        <v>597</v>
      </c>
      <c r="C600" s="12">
        <v>1469.72</v>
      </c>
      <c r="D600" s="29">
        <f t="shared" si="36"/>
        <v>4.7650814828936738E-4</v>
      </c>
      <c r="E600" s="30">
        <f t="shared" si="39"/>
        <v>2.4722229128622611E-4</v>
      </c>
      <c r="F600" s="29">
        <f t="shared" si="37"/>
        <v>8.3043042165906957</v>
      </c>
      <c r="G600" s="29">
        <f t="shared" si="38"/>
        <v>1.5723304082991785</v>
      </c>
    </row>
    <row r="601" spans="1:7" ht="16" customHeight="1" x14ac:dyDescent="0.35">
      <c r="A601" s="13">
        <v>39416</v>
      </c>
      <c r="B601" s="14">
        <v>598</v>
      </c>
      <c r="C601" s="12">
        <v>1481.14</v>
      </c>
      <c r="D601" s="29">
        <f t="shared" si="36"/>
        <v>7.7701875187110581E-3</v>
      </c>
      <c r="E601" s="30">
        <f t="shared" si="39"/>
        <v>2.3251141515837282E-4</v>
      </c>
      <c r="F601" s="29">
        <f t="shared" si="37"/>
        <v>8.106903064976505</v>
      </c>
      <c r="G601" s="29">
        <f t="shared" si="38"/>
        <v>1.5248324995171529</v>
      </c>
    </row>
    <row r="602" spans="1:7" ht="16" customHeight="1" x14ac:dyDescent="0.35">
      <c r="A602" s="13">
        <v>39419</v>
      </c>
      <c r="B602" s="14">
        <v>599</v>
      </c>
      <c r="C602" s="12">
        <v>1472.42</v>
      </c>
      <c r="D602" s="29">
        <f t="shared" si="36"/>
        <v>-5.8873570357967919E-3</v>
      </c>
      <c r="E602" s="30">
        <f t="shared" si="39"/>
        <v>2.2227906434633219E-4</v>
      </c>
      <c r="F602" s="29">
        <f t="shared" si="37"/>
        <v>8.2556424274219609</v>
      </c>
      <c r="G602" s="29">
        <f t="shared" si="38"/>
        <v>1.4909026270898182</v>
      </c>
    </row>
    <row r="603" spans="1:7" ht="16" customHeight="1" x14ac:dyDescent="0.35">
      <c r="A603" s="13">
        <v>39420</v>
      </c>
      <c r="B603" s="14">
        <v>600</v>
      </c>
      <c r="C603" s="12">
        <v>1462.79</v>
      </c>
      <c r="D603" s="29">
        <f t="shared" si="36"/>
        <v>-6.5402534602899687E-3</v>
      </c>
      <c r="E603" s="30">
        <f t="shared" si="39"/>
        <v>2.1178420655504628E-4</v>
      </c>
      <c r="F603" s="29">
        <f t="shared" si="37"/>
        <v>8.2579686386914144</v>
      </c>
      <c r="G603" s="29">
        <f t="shared" si="38"/>
        <v>1.4552807514532937</v>
      </c>
    </row>
    <row r="604" spans="1:7" ht="16" customHeight="1" x14ac:dyDescent="0.35">
      <c r="A604" s="13">
        <v>39421</v>
      </c>
      <c r="B604" s="14">
        <v>601</v>
      </c>
      <c r="C604" s="12">
        <v>1485.01</v>
      </c>
      <c r="D604" s="29">
        <f t="shared" si="36"/>
        <v>1.5190150329165597E-2</v>
      </c>
      <c r="E604" s="30">
        <f t="shared" si="39"/>
        <v>2.027445316657834E-4</v>
      </c>
      <c r="F604" s="29">
        <f t="shared" si="37"/>
        <v>7.3654780632520431</v>
      </c>
      <c r="G604" s="29">
        <f t="shared" si="38"/>
        <v>1.4238838845417958</v>
      </c>
    </row>
    <row r="605" spans="1:7" ht="16" customHeight="1" x14ac:dyDescent="0.35">
      <c r="A605" s="13">
        <v>39422</v>
      </c>
      <c r="B605" s="14">
        <v>602</v>
      </c>
      <c r="C605" s="12">
        <v>1507.34</v>
      </c>
      <c r="D605" s="29">
        <f t="shared" si="36"/>
        <v>1.5036935778210303E-2</v>
      </c>
      <c r="E605" s="30">
        <f t="shared" si="39"/>
        <v>2.0400711185033753E-4</v>
      </c>
      <c r="F605" s="29">
        <f t="shared" si="37"/>
        <v>7.3890147456426796</v>
      </c>
      <c r="G605" s="29">
        <f t="shared" si="38"/>
        <v>1.4283105819475592</v>
      </c>
    </row>
    <row r="606" spans="1:7" ht="16" customHeight="1" x14ac:dyDescent="0.35">
      <c r="A606" s="13">
        <v>39423</v>
      </c>
      <c r="B606" s="14">
        <v>603</v>
      </c>
      <c r="C606" s="12">
        <v>1504.66</v>
      </c>
      <c r="D606" s="29">
        <f t="shared" si="36"/>
        <v>-1.7779664840048559E-3</v>
      </c>
      <c r="E606" s="30">
        <f t="shared" si="39"/>
        <v>2.0491187254520485E-4</v>
      </c>
      <c r="F606" s="29">
        <f t="shared" si="37"/>
        <v>8.4775036132008346</v>
      </c>
      <c r="G606" s="29">
        <f t="shared" si="38"/>
        <v>1.4314743188237953</v>
      </c>
    </row>
    <row r="607" spans="1:7" ht="16" customHeight="1" x14ac:dyDescent="0.35">
      <c r="A607" s="13">
        <v>39426</v>
      </c>
      <c r="B607" s="14">
        <v>604</v>
      </c>
      <c r="C607" s="12">
        <v>1515.96</v>
      </c>
      <c r="D607" s="29">
        <f t="shared" si="36"/>
        <v>7.5100022596465976E-3</v>
      </c>
      <c r="E607" s="30">
        <f t="shared" si="39"/>
        <v>1.9457874353159658E-4</v>
      </c>
      <c r="F607" s="29">
        <f t="shared" si="37"/>
        <v>8.2548159932479432</v>
      </c>
      <c r="G607" s="29">
        <f t="shared" si="38"/>
        <v>1.3949148487689009</v>
      </c>
    </row>
    <row r="608" spans="1:7" ht="16" customHeight="1" x14ac:dyDescent="0.35">
      <c r="A608" s="13">
        <v>39427</v>
      </c>
      <c r="B608" s="14">
        <v>605</v>
      </c>
      <c r="C608" s="12">
        <v>1477.65</v>
      </c>
      <c r="D608" s="29">
        <f t="shared" si="36"/>
        <v>-2.5271115332858307E-2</v>
      </c>
      <c r="E608" s="30">
        <f t="shared" si="39"/>
        <v>1.8794087587543177E-4</v>
      </c>
      <c r="F608" s="29">
        <f t="shared" si="37"/>
        <v>5.1813502841733072</v>
      </c>
      <c r="G608" s="29">
        <f t="shared" si="38"/>
        <v>1.3709152996280689</v>
      </c>
    </row>
    <row r="609" spans="1:7" ht="16" customHeight="1" x14ac:dyDescent="0.35">
      <c r="A609" s="13">
        <v>39428</v>
      </c>
      <c r="B609" s="14">
        <v>606</v>
      </c>
      <c r="C609" s="12">
        <v>1486.59</v>
      </c>
      <c r="D609" s="29">
        <f t="shared" si="36"/>
        <v>6.0501471931782014E-3</v>
      </c>
      <c r="E609" s="30">
        <f t="shared" si="39"/>
        <v>2.110782517962199E-4</v>
      </c>
      <c r="F609" s="29">
        <f t="shared" si="37"/>
        <v>8.2898659398471661</v>
      </c>
      <c r="G609" s="29">
        <f t="shared" si="38"/>
        <v>1.4528532334555335</v>
      </c>
    </row>
    <row r="610" spans="1:7" ht="16" customHeight="1" x14ac:dyDescent="0.35">
      <c r="A610" s="13">
        <v>39429</v>
      </c>
      <c r="B610" s="14">
        <v>607</v>
      </c>
      <c r="C610" s="12">
        <v>1488.41</v>
      </c>
      <c r="D610" s="29">
        <f t="shared" si="36"/>
        <v>1.2242783820690661E-3</v>
      </c>
      <c r="E610" s="30">
        <f t="shared" si="39"/>
        <v>2.0180064066955403E-4</v>
      </c>
      <c r="F610" s="29">
        <f t="shared" si="37"/>
        <v>8.5008028580387265</v>
      </c>
      <c r="G610" s="29">
        <f t="shared" si="38"/>
        <v>1.4205655235488226</v>
      </c>
    </row>
    <row r="611" spans="1:7" ht="16" customHeight="1" x14ac:dyDescent="0.35">
      <c r="A611" s="13">
        <v>39430</v>
      </c>
      <c r="B611" s="14">
        <v>608</v>
      </c>
      <c r="C611" s="12">
        <v>1467.95</v>
      </c>
      <c r="D611" s="29">
        <f t="shared" si="36"/>
        <v>-1.3746212401152924E-2</v>
      </c>
      <c r="E611" s="30">
        <f t="shared" si="39"/>
        <v>1.9169551948043873E-4</v>
      </c>
      <c r="F611" s="29">
        <f t="shared" si="37"/>
        <v>7.5738809874681046</v>
      </c>
      <c r="G611" s="29">
        <f t="shared" si="38"/>
        <v>1.3845415106830083</v>
      </c>
    </row>
    <row r="612" spans="1:7" ht="16" customHeight="1" x14ac:dyDescent="0.35">
      <c r="A612" s="13">
        <v>39433</v>
      </c>
      <c r="B612" s="14">
        <v>609</v>
      </c>
      <c r="C612" s="12">
        <v>1445.9</v>
      </c>
      <c r="D612" s="29">
        <f t="shared" si="36"/>
        <v>-1.5020947579958421E-2</v>
      </c>
      <c r="E612" s="30">
        <f t="shared" si="39"/>
        <v>1.9197388530127539E-4</v>
      </c>
      <c r="F612" s="29">
        <f t="shared" si="37"/>
        <v>7.3828410057445009</v>
      </c>
      <c r="G612" s="29">
        <f t="shared" si="38"/>
        <v>1.3855464095485053</v>
      </c>
    </row>
    <row r="613" spans="1:7" ht="16" customHeight="1" x14ac:dyDescent="0.35">
      <c r="A613" s="13">
        <v>39434</v>
      </c>
      <c r="B613" s="14">
        <v>610</v>
      </c>
      <c r="C613" s="12">
        <v>1454.98</v>
      </c>
      <c r="D613" s="29">
        <f t="shared" si="36"/>
        <v>6.2798257140881386E-3</v>
      </c>
      <c r="E613" s="30">
        <f t="shared" si="39"/>
        <v>1.9405794008114078E-4</v>
      </c>
      <c r="F613" s="29">
        <f t="shared" si="37"/>
        <v>8.3441350384915385</v>
      </c>
      <c r="G613" s="29">
        <f t="shared" si="38"/>
        <v>1.3930468049607694</v>
      </c>
    </row>
    <row r="614" spans="1:7" ht="16" customHeight="1" x14ac:dyDescent="0.35">
      <c r="A614" s="13">
        <v>39435</v>
      </c>
      <c r="B614" s="14">
        <v>611</v>
      </c>
      <c r="C614" s="12">
        <v>1453</v>
      </c>
      <c r="D614" s="29">
        <f t="shared" si="36"/>
        <v>-1.3608434480198994E-3</v>
      </c>
      <c r="E614" s="30">
        <f t="shared" si="39"/>
        <v>1.8662395662299283E-4</v>
      </c>
      <c r="F614" s="29">
        <f t="shared" si="37"/>
        <v>8.5764917569546615</v>
      </c>
      <c r="G614" s="29">
        <f t="shared" si="38"/>
        <v>1.3661037904309936</v>
      </c>
    </row>
    <row r="615" spans="1:7" ht="16" customHeight="1" x14ac:dyDescent="0.35">
      <c r="A615" s="13">
        <v>39436</v>
      </c>
      <c r="B615" s="14">
        <v>612</v>
      </c>
      <c r="C615" s="12">
        <v>1460.12</v>
      </c>
      <c r="D615" s="29">
        <f t="shared" si="36"/>
        <v>4.9002064693737246E-3</v>
      </c>
      <c r="E615" s="30">
        <f t="shared" si="39"/>
        <v>1.7805415570519451E-4</v>
      </c>
      <c r="F615" s="29">
        <f t="shared" si="37"/>
        <v>8.4985648302444776</v>
      </c>
      <c r="G615" s="29">
        <f t="shared" si="38"/>
        <v>1.3343693480637004</v>
      </c>
    </row>
    <row r="616" spans="1:7" ht="16" customHeight="1" x14ac:dyDescent="0.35">
      <c r="A616" s="13">
        <v>39437</v>
      </c>
      <c r="B616" s="14">
        <v>613</v>
      </c>
      <c r="C616" s="12">
        <v>1484.46</v>
      </c>
      <c r="D616" s="29">
        <f t="shared" si="36"/>
        <v>1.6669862751006903E-2</v>
      </c>
      <c r="E616" s="30">
        <f t="shared" si="39"/>
        <v>1.7144934130679967E-4</v>
      </c>
      <c r="F616" s="29">
        <f t="shared" si="37"/>
        <v>7.0504272018904022</v>
      </c>
      <c r="G616" s="29">
        <f t="shared" si="38"/>
        <v>1.3093866552962867</v>
      </c>
    </row>
    <row r="617" spans="1:7" ht="16" customHeight="1" x14ac:dyDescent="0.35">
      <c r="A617" s="13">
        <v>39440</v>
      </c>
      <c r="B617" s="14">
        <v>614</v>
      </c>
      <c r="C617" s="12">
        <v>1496.45</v>
      </c>
      <c r="D617" s="29">
        <f t="shared" si="36"/>
        <v>8.07701116904469E-3</v>
      </c>
      <c r="E617" s="30">
        <f t="shared" si="39"/>
        <v>1.781986233829901E-4</v>
      </c>
      <c r="F617" s="29">
        <f t="shared" si="37"/>
        <v>8.2665140497800245</v>
      </c>
      <c r="G617" s="29">
        <f t="shared" si="38"/>
        <v>1.3349105714728238</v>
      </c>
    </row>
    <row r="618" spans="1:7" ht="16" customHeight="1" x14ac:dyDescent="0.35">
      <c r="A618" s="13">
        <v>39442</v>
      </c>
      <c r="B618" s="14">
        <v>615</v>
      </c>
      <c r="C618" s="12">
        <v>1497.66</v>
      </c>
      <c r="D618" s="29">
        <f t="shared" si="36"/>
        <v>8.0858030672592562E-4</v>
      </c>
      <c r="E618" s="30">
        <f t="shared" si="39"/>
        <v>1.7364066651593475E-4</v>
      </c>
      <c r="F618" s="29">
        <f t="shared" si="37"/>
        <v>8.6547572698740751</v>
      </c>
      <c r="G618" s="29">
        <f t="shared" si="38"/>
        <v>1.317727841839637</v>
      </c>
    </row>
    <row r="619" spans="1:7" ht="16" customHeight="1" x14ac:dyDescent="0.35">
      <c r="A619" s="13">
        <v>39443</v>
      </c>
      <c r="B619" s="14">
        <v>616</v>
      </c>
      <c r="C619" s="12">
        <v>1476.27</v>
      </c>
      <c r="D619" s="29">
        <f t="shared" si="36"/>
        <v>-1.4282280357357569E-2</v>
      </c>
      <c r="E619" s="30">
        <f t="shared" si="39"/>
        <v>1.6630928996996252E-4</v>
      </c>
      <c r="F619" s="29">
        <f t="shared" si="37"/>
        <v>7.4751301153691765</v>
      </c>
      <c r="G619" s="29">
        <f t="shared" si="38"/>
        <v>1.2896095919694555</v>
      </c>
    </row>
    <row r="620" spans="1:7" ht="16" customHeight="1" x14ac:dyDescent="0.35">
      <c r="A620" s="13">
        <v>39444</v>
      </c>
      <c r="B620" s="14">
        <v>617</v>
      </c>
      <c r="C620" s="12">
        <v>1478.49</v>
      </c>
      <c r="D620" s="29">
        <f t="shared" si="36"/>
        <v>1.5037899571217483E-3</v>
      </c>
      <c r="E620" s="30">
        <f t="shared" si="39"/>
        <v>1.6987753758327436E-4</v>
      </c>
      <c r="F620" s="29">
        <f t="shared" si="37"/>
        <v>8.6671208980343355</v>
      </c>
      <c r="G620" s="29">
        <f t="shared" si="38"/>
        <v>1.3033707745046088</v>
      </c>
    </row>
    <row r="621" spans="1:7" ht="16" customHeight="1" x14ac:dyDescent="0.35">
      <c r="A621" s="13">
        <v>39447</v>
      </c>
      <c r="B621" s="14">
        <v>618</v>
      </c>
      <c r="C621" s="12">
        <v>1468.36</v>
      </c>
      <c r="D621" s="29">
        <f t="shared" si="36"/>
        <v>-6.8515850631387654E-3</v>
      </c>
      <c r="E621" s="30">
        <f t="shared" si="39"/>
        <v>1.6300285303670395E-4</v>
      </c>
      <c r="F621" s="29">
        <f t="shared" si="37"/>
        <v>8.4337465582301547</v>
      </c>
      <c r="G621" s="29">
        <f t="shared" si="38"/>
        <v>1.2767257067855411</v>
      </c>
    </row>
    <row r="622" spans="1:7" ht="16" customHeight="1" x14ac:dyDescent="0.35">
      <c r="A622" s="13">
        <v>39449</v>
      </c>
      <c r="B622" s="14">
        <v>619</v>
      </c>
      <c r="C622" s="12">
        <v>1447.16</v>
      </c>
      <c r="D622" s="29">
        <f t="shared" si="36"/>
        <v>-1.4437876270124383E-2</v>
      </c>
      <c r="E622" s="30">
        <f t="shared" si="39"/>
        <v>1.5904977862690487E-4</v>
      </c>
      <c r="F622" s="29">
        <f t="shared" si="37"/>
        <v>7.4356830749340341</v>
      </c>
      <c r="G622" s="29">
        <f t="shared" si="38"/>
        <v>1.2611493909402838</v>
      </c>
    </row>
    <row r="623" spans="1:7" ht="16" customHeight="1" x14ac:dyDescent="0.35">
      <c r="A623" s="13">
        <v>39450</v>
      </c>
      <c r="B623" s="14">
        <v>620</v>
      </c>
      <c r="C623" s="12">
        <v>1447.16</v>
      </c>
      <c r="D623" s="29">
        <f t="shared" si="36"/>
        <v>0</v>
      </c>
      <c r="E623" s="30">
        <f t="shared" si="39"/>
        <v>1.6356741432378542E-4</v>
      </c>
      <c r="F623" s="29">
        <f t="shared" si="37"/>
        <v>8.7182853325843563</v>
      </c>
      <c r="G623" s="29">
        <f t="shared" si="38"/>
        <v>1.2789347689533874</v>
      </c>
    </row>
    <row r="624" spans="1:7" ht="16" customHeight="1" x14ac:dyDescent="0.35">
      <c r="A624" s="13">
        <v>39451</v>
      </c>
      <c r="B624" s="14">
        <v>621</v>
      </c>
      <c r="C624" s="12">
        <v>1411.63</v>
      </c>
      <c r="D624" s="29">
        <f t="shared" si="36"/>
        <v>-2.4551535421100668E-2</v>
      </c>
      <c r="E624" s="30">
        <f t="shared" si="39"/>
        <v>1.5721067289140687E-4</v>
      </c>
      <c r="F624" s="29">
        <f t="shared" si="37"/>
        <v>4.9237191460804066</v>
      </c>
      <c r="G624" s="29">
        <f t="shared" si="38"/>
        <v>1.2538368031422864</v>
      </c>
    </row>
    <row r="625" spans="1:7" ht="16" customHeight="1" x14ac:dyDescent="0.35">
      <c r="A625" s="13">
        <v>39454</v>
      </c>
      <c r="B625" s="14">
        <v>622</v>
      </c>
      <c r="C625" s="12">
        <v>1416.18</v>
      </c>
      <c r="D625" s="29">
        <f t="shared" si="36"/>
        <v>3.2232242159773161E-3</v>
      </c>
      <c r="E625" s="30">
        <f t="shared" si="39"/>
        <v>1.8162850017894422E-4</v>
      </c>
      <c r="F625" s="29">
        <f t="shared" si="37"/>
        <v>8.5563470319115158</v>
      </c>
      <c r="G625" s="29">
        <f t="shared" si="38"/>
        <v>1.3476961830432861</v>
      </c>
    </row>
    <row r="626" spans="1:7" ht="16" customHeight="1" x14ac:dyDescent="0.35">
      <c r="A626" s="13">
        <v>39455</v>
      </c>
      <c r="B626" s="14">
        <v>623</v>
      </c>
      <c r="C626" s="12">
        <v>1390.19</v>
      </c>
      <c r="D626" s="29">
        <f t="shared" si="36"/>
        <v>-1.8352186868900833E-2</v>
      </c>
      <c r="E626" s="30">
        <f t="shared" si="39"/>
        <v>1.7398510887837291E-4</v>
      </c>
      <c r="F626" s="29">
        <f t="shared" si="37"/>
        <v>6.7207271119111338</v>
      </c>
      <c r="G626" s="29">
        <f t="shared" si="38"/>
        <v>1.3190341499687297</v>
      </c>
    </row>
    <row r="627" spans="1:7" ht="16" customHeight="1" x14ac:dyDescent="0.35">
      <c r="A627" s="13">
        <v>39456</v>
      </c>
      <c r="B627" s="14">
        <v>624</v>
      </c>
      <c r="C627" s="12">
        <v>1409.13</v>
      </c>
      <c r="D627" s="29">
        <f t="shared" si="36"/>
        <v>1.3624037002136546E-2</v>
      </c>
      <c r="E627" s="30">
        <f t="shared" si="39"/>
        <v>1.8342673613408843E-4</v>
      </c>
      <c r="F627" s="29">
        <f t="shared" si="37"/>
        <v>7.5917686785282887</v>
      </c>
      <c r="G627" s="29">
        <f t="shared" si="38"/>
        <v>1.3543512695533919</v>
      </c>
    </row>
    <row r="628" spans="1:7" ht="16" customHeight="1" x14ac:dyDescent="0.35">
      <c r="A628" s="13">
        <v>39457</v>
      </c>
      <c r="B628" s="14">
        <v>625</v>
      </c>
      <c r="C628" s="12">
        <v>1420.33</v>
      </c>
      <c r="D628" s="29">
        <f t="shared" si="36"/>
        <v>7.948166599249129E-3</v>
      </c>
      <c r="E628" s="30">
        <f t="shared" si="39"/>
        <v>1.8436478173245889E-4</v>
      </c>
      <c r="F628" s="29">
        <f t="shared" si="37"/>
        <v>8.2559401321843602</v>
      </c>
      <c r="G628" s="29">
        <f t="shared" si="38"/>
        <v>1.357809934167735</v>
      </c>
    </row>
    <row r="629" spans="1:7" ht="16" customHeight="1" x14ac:dyDescent="0.35">
      <c r="A629" s="13">
        <v>39458</v>
      </c>
      <c r="B629" s="14">
        <v>626</v>
      </c>
      <c r="C629" s="12">
        <v>1401.02</v>
      </c>
      <c r="D629" s="29">
        <f t="shared" si="36"/>
        <v>-1.3595432047481926E-2</v>
      </c>
      <c r="E629" s="30">
        <f t="shared" si="39"/>
        <v>1.7908697117368397E-4</v>
      </c>
      <c r="F629" s="29">
        <f t="shared" si="37"/>
        <v>7.5955383855973482</v>
      </c>
      <c r="G629" s="29">
        <f t="shared" si="38"/>
        <v>1.3382338030915373</v>
      </c>
    </row>
    <row r="630" spans="1:7" ht="16" customHeight="1" x14ac:dyDescent="0.35">
      <c r="A630" s="13">
        <v>39461</v>
      </c>
      <c r="B630" s="14">
        <v>627</v>
      </c>
      <c r="C630" s="12">
        <v>1416.25</v>
      </c>
      <c r="D630" s="29">
        <f t="shared" si="36"/>
        <v>1.0870651382564045E-2</v>
      </c>
      <c r="E630" s="30">
        <f t="shared" si="39"/>
        <v>1.8042006268420051E-4</v>
      </c>
      <c r="F630" s="29">
        <f t="shared" si="37"/>
        <v>7.9652453558489764</v>
      </c>
      <c r="G630" s="29">
        <f t="shared" si="38"/>
        <v>1.3432053554248529</v>
      </c>
    </row>
    <row r="631" spans="1:7" ht="16" customHeight="1" x14ac:dyDescent="0.35">
      <c r="A631" s="13">
        <v>39462</v>
      </c>
      <c r="B631" s="14">
        <v>628</v>
      </c>
      <c r="C631" s="12">
        <v>1380.95</v>
      </c>
      <c r="D631" s="29">
        <f t="shared" si="36"/>
        <v>-2.4924977934686621E-2</v>
      </c>
      <c r="E631" s="30">
        <f t="shared" si="39"/>
        <v>1.7828660948984254E-4</v>
      </c>
      <c r="F631" s="29">
        <f t="shared" si="37"/>
        <v>5.1475349322628272</v>
      </c>
      <c r="G631" s="29">
        <f t="shared" si="38"/>
        <v>1.335240088859837</v>
      </c>
    </row>
    <row r="632" spans="1:7" ht="16" customHeight="1" x14ac:dyDescent="0.35">
      <c r="A632" s="13">
        <v>39463</v>
      </c>
      <c r="B632" s="14">
        <v>629</v>
      </c>
      <c r="C632" s="12">
        <v>1373.2</v>
      </c>
      <c r="D632" s="29">
        <f t="shared" si="36"/>
        <v>-5.6120786415149171E-3</v>
      </c>
      <c r="E632" s="30">
        <f t="shared" si="39"/>
        <v>2.0152067479308904E-4</v>
      </c>
      <c r="F632" s="29">
        <f t="shared" si="37"/>
        <v>8.3533297662935908</v>
      </c>
      <c r="G632" s="29">
        <f t="shared" si="38"/>
        <v>1.4195797786425708</v>
      </c>
    </row>
    <row r="633" spans="1:7" ht="16" customHeight="1" x14ac:dyDescent="0.35">
      <c r="A633" s="13">
        <v>39464</v>
      </c>
      <c r="B633" s="14">
        <v>630</v>
      </c>
      <c r="C633" s="12">
        <v>1333.25</v>
      </c>
      <c r="D633" s="29">
        <f t="shared" si="36"/>
        <v>-2.9092630352461457E-2</v>
      </c>
      <c r="E633" s="30">
        <f t="shared" si="39"/>
        <v>1.9294337864770753E-4</v>
      </c>
      <c r="F633" s="29">
        <f t="shared" si="37"/>
        <v>4.1664323327826205</v>
      </c>
      <c r="G633" s="29">
        <f t="shared" si="38"/>
        <v>1.3890405992904151</v>
      </c>
    </row>
    <row r="634" spans="1:7" ht="16" customHeight="1" x14ac:dyDescent="0.35">
      <c r="A634" s="13">
        <v>39465</v>
      </c>
      <c r="B634" s="14">
        <v>631</v>
      </c>
      <c r="C634" s="12">
        <v>1325.19</v>
      </c>
      <c r="D634" s="29">
        <f t="shared" si="36"/>
        <v>-6.0453778361146959E-3</v>
      </c>
      <c r="E634" s="30">
        <f t="shared" si="39"/>
        <v>2.2596809782418487E-4</v>
      </c>
      <c r="F634" s="29">
        <f t="shared" si="37"/>
        <v>8.233383309126987</v>
      </c>
      <c r="G634" s="29">
        <f t="shared" si="38"/>
        <v>1.5032235290341383</v>
      </c>
    </row>
    <row r="635" spans="1:7" ht="16" customHeight="1" x14ac:dyDescent="0.35">
      <c r="A635" s="13">
        <v>39469</v>
      </c>
      <c r="B635" s="14">
        <v>632</v>
      </c>
      <c r="C635" s="12">
        <v>1310.5</v>
      </c>
      <c r="D635" s="29">
        <f t="shared" si="36"/>
        <v>-1.1085202876568667E-2</v>
      </c>
      <c r="E635" s="30">
        <f t="shared" si="39"/>
        <v>2.1519861770083573E-4</v>
      </c>
      <c r="F635" s="29">
        <f t="shared" si="37"/>
        <v>7.8729337620875173</v>
      </c>
      <c r="G635" s="29">
        <f t="shared" si="38"/>
        <v>1.4669649542536309</v>
      </c>
    </row>
    <row r="636" spans="1:7" ht="16" customHeight="1" x14ac:dyDescent="0.35">
      <c r="A636" s="13">
        <v>39470</v>
      </c>
      <c r="B636" s="14">
        <v>633</v>
      </c>
      <c r="C636" s="12">
        <v>1338.6</v>
      </c>
      <c r="D636" s="29">
        <f t="shared" si="36"/>
        <v>2.1442197634490512E-2</v>
      </c>
      <c r="E636" s="30">
        <f t="shared" si="39"/>
        <v>2.0982284207148646E-4</v>
      </c>
      <c r="F636" s="29">
        <f t="shared" si="37"/>
        <v>6.2780277960386393</v>
      </c>
      <c r="G636" s="29">
        <f t="shared" si="38"/>
        <v>1.4485262927247349</v>
      </c>
    </row>
    <row r="637" spans="1:7" ht="16" customHeight="1" x14ac:dyDescent="0.35">
      <c r="A637" s="13">
        <v>39471</v>
      </c>
      <c r="B637" s="14">
        <v>634</v>
      </c>
      <c r="C637" s="12">
        <v>1352.07</v>
      </c>
      <c r="D637" s="29">
        <f t="shared" si="36"/>
        <v>1.0062752129090136E-2</v>
      </c>
      <c r="E637" s="30">
        <f t="shared" si="39"/>
        <v>2.2182894983416534E-4</v>
      </c>
      <c r="F637" s="29">
        <f t="shared" si="37"/>
        <v>7.957130725014574</v>
      </c>
      <c r="G637" s="29">
        <f t="shared" si="38"/>
        <v>1.4893923251922756</v>
      </c>
    </row>
    <row r="638" spans="1:7" ht="16" customHeight="1" x14ac:dyDescent="0.35">
      <c r="A638" s="13">
        <v>39472</v>
      </c>
      <c r="B638" s="14">
        <v>635</v>
      </c>
      <c r="C638" s="12">
        <v>1330.61</v>
      </c>
      <c r="D638" s="29">
        <f t="shared" si="36"/>
        <v>-1.5871959292048543E-2</v>
      </c>
      <c r="E638" s="30">
        <f t="shared" si="39"/>
        <v>2.1470900387132423E-4</v>
      </c>
      <c r="F638" s="29">
        <f t="shared" si="37"/>
        <v>7.2729221778765432</v>
      </c>
      <c r="G638" s="29">
        <f t="shared" si="38"/>
        <v>1.4652952053129915</v>
      </c>
    </row>
    <row r="639" spans="1:7" ht="16" customHeight="1" x14ac:dyDescent="0.35">
      <c r="A639" s="13">
        <v>39475</v>
      </c>
      <c r="B639" s="14">
        <v>636</v>
      </c>
      <c r="C639" s="12">
        <v>1353.96</v>
      </c>
      <c r="D639" s="29">
        <f t="shared" si="36"/>
        <v>1.7548342489535074E-2</v>
      </c>
      <c r="E639" s="30">
        <f t="shared" si="39"/>
        <v>2.1583405807261413E-4</v>
      </c>
      <c r="F639" s="29">
        <f t="shared" si="37"/>
        <v>7.014236416753044</v>
      </c>
      <c r="G639" s="29">
        <f t="shared" si="38"/>
        <v>1.4691291912987574</v>
      </c>
    </row>
    <row r="640" spans="1:7" ht="16" customHeight="1" x14ac:dyDescent="0.35">
      <c r="A640" s="13">
        <v>39476</v>
      </c>
      <c r="B640" s="14">
        <v>637</v>
      </c>
      <c r="C640" s="12">
        <v>1362.3</v>
      </c>
      <c r="D640" s="29">
        <f t="shared" si="36"/>
        <v>6.1597092971725775E-3</v>
      </c>
      <c r="E640" s="30">
        <f t="shared" si="39"/>
        <v>2.1964786847185385E-4</v>
      </c>
      <c r="F640" s="29">
        <f t="shared" si="37"/>
        <v>8.2507446831591373</v>
      </c>
      <c r="G640" s="29">
        <f t="shared" si="38"/>
        <v>1.4820521869079168</v>
      </c>
    </row>
    <row r="641" spans="1:7" ht="16" customHeight="1" x14ac:dyDescent="0.35">
      <c r="A641" s="13">
        <v>39477</v>
      </c>
      <c r="B641" s="14">
        <v>638</v>
      </c>
      <c r="C641" s="12">
        <v>1355.81</v>
      </c>
      <c r="D641" s="29">
        <f t="shared" si="36"/>
        <v>-4.7640020553475493E-3</v>
      </c>
      <c r="E641" s="30">
        <f t="shared" si="39"/>
        <v>2.0958018255595216E-4</v>
      </c>
      <c r="F641" s="29">
        <f t="shared" si="37"/>
        <v>8.3621128342403974</v>
      </c>
      <c r="G641" s="29">
        <f t="shared" si="38"/>
        <v>1.447688442158575</v>
      </c>
    </row>
    <row r="642" spans="1:7" ht="16" customHeight="1" x14ac:dyDescent="0.35">
      <c r="A642" s="13">
        <v>39478</v>
      </c>
      <c r="B642" s="14">
        <v>639</v>
      </c>
      <c r="C642" s="12">
        <v>1378.55</v>
      </c>
      <c r="D642" s="29">
        <f t="shared" si="36"/>
        <v>1.6772261600076721E-2</v>
      </c>
      <c r="E642" s="30">
        <f t="shared" si="39"/>
        <v>1.9975695007952473E-4</v>
      </c>
      <c r="F642" s="29">
        <f t="shared" si="37"/>
        <v>7.110154002581714</v>
      </c>
      <c r="G642" s="29">
        <f t="shared" si="38"/>
        <v>1.4133539899102587</v>
      </c>
    </row>
    <row r="643" spans="1:7" ht="16" customHeight="1" x14ac:dyDescent="0.35">
      <c r="A643" s="13">
        <v>39479</v>
      </c>
      <c r="B643" s="14">
        <v>640</v>
      </c>
      <c r="C643" s="12">
        <v>1395.42</v>
      </c>
      <c r="D643" s="29">
        <f t="shared" si="36"/>
        <v>1.2237495919625863E-2</v>
      </c>
      <c r="E643" s="30">
        <f t="shared" si="39"/>
        <v>2.0384669303064268E-4</v>
      </c>
      <c r="F643" s="29">
        <f t="shared" si="37"/>
        <v>7.7634907161058084</v>
      </c>
      <c r="G643" s="29">
        <f t="shared" si="38"/>
        <v>1.4277489031011115</v>
      </c>
    </row>
    <row r="644" spans="1:7" ht="16" customHeight="1" x14ac:dyDescent="0.35">
      <c r="A644" s="13">
        <v>39482</v>
      </c>
      <c r="B644" s="14">
        <v>641</v>
      </c>
      <c r="C644" s="12">
        <v>1380.82</v>
      </c>
      <c r="D644" s="29">
        <f t="shared" si="36"/>
        <v>-1.0462799730547201E-2</v>
      </c>
      <c r="E644" s="30">
        <f t="shared" si="39"/>
        <v>2.0094983904672141E-4</v>
      </c>
      <c r="F644" s="29">
        <f t="shared" si="37"/>
        <v>7.9676915361996956</v>
      </c>
      <c r="G644" s="29">
        <f t="shared" si="38"/>
        <v>1.4175677727950837</v>
      </c>
    </row>
    <row r="645" spans="1:7" ht="16" customHeight="1" x14ac:dyDescent="0.35">
      <c r="A645" s="13">
        <v>39483</v>
      </c>
      <c r="B645" s="14">
        <v>642</v>
      </c>
      <c r="C645" s="12">
        <v>1336.64</v>
      </c>
      <c r="D645" s="29">
        <f t="shared" ref="D645:D708" si="40">C645/C644-1</f>
        <v>-3.1995480946104382E-2</v>
      </c>
      <c r="E645" s="30">
        <f t="shared" si="39"/>
        <v>1.9632836405212621E-4</v>
      </c>
      <c r="F645" s="29">
        <f t="shared" si="37"/>
        <v>3.3214433038359612</v>
      </c>
      <c r="G645" s="29">
        <f t="shared" si="38"/>
        <v>1.4011722379926252</v>
      </c>
    </row>
    <row r="646" spans="1:7" ht="16" customHeight="1" x14ac:dyDescent="0.35">
      <c r="A646" s="13">
        <v>39484</v>
      </c>
      <c r="B646" s="14">
        <v>643</v>
      </c>
      <c r="C646" s="12">
        <v>1326.45</v>
      </c>
      <c r="D646" s="29">
        <f t="shared" si="40"/>
        <v>-7.6235934881494494E-3</v>
      </c>
      <c r="E646" s="30">
        <f t="shared" si="39"/>
        <v>2.3788106769554002E-4</v>
      </c>
      <c r="F646" s="29">
        <f t="shared" ref="F646:F709" si="41">-LN(E646)-D646*D646/E646</f>
        <v>8.0994194085774254</v>
      </c>
      <c r="G646" s="29">
        <f t="shared" ref="G646:G709" si="42">SQRT(E646)*100</f>
        <v>1.5423393520737907</v>
      </c>
    </row>
    <row r="647" spans="1:7" ht="16" customHeight="1" x14ac:dyDescent="0.35">
      <c r="A647" s="13">
        <v>39485</v>
      </c>
      <c r="B647" s="14">
        <v>644</v>
      </c>
      <c r="C647" s="12">
        <v>1336.91</v>
      </c>
      <c r="D647" s="29">
        <f t="shared" si="40"/>
        <v>7.8857099777602802E-3</v>
      </c>
      <c r="E647" s="30">
        <f t="shared" ref="E647:E710" si="43">C$1283+C$1284*E646+C$1285*D646*D646</f>
        <v>2.2699891980961374E-4</v>
      </c>
      <c r="F647" s="29">
        <f t="shared" si="41"/>
        <v>8.1166238111024587</v>
      </c>
      <c r="G647" s="29">
        <f t="shared" si="42"/>
        <v>1.5066483325899702</v>
      </c>
    </row>
    <row r="648" spans="1:7" ht="16" customHeight="1" x14ac:dyDescent="0.35">
      <c r="A648" s="13">
        <v>39486</v>
      </c>
      <c r="B648" s="14">
        <v>645</v>
      </c>
      <c r="C648" s="12">
        <v>1331.29</v>
      </c>
      <c r="D648" s="29">
        <f t="shared" si="40"/>
        <v>-4.2037235116799687E-3</v>
      </c>
      <c r="E648" s="30">
        <f t="shared" si="43"/>
        <v>2.1740824892131977E-4</v>
      </c>
      <c r="F648" s="29">
        <f t="shared" si="41"/>
        <v>8.352452035706257</v>
      </c>
      <c r="G648" s="29">
        <f t="shared" si="42"/>
        <v>1.4744770222737271</v>
      </c>
    </row>
    <row r="649" spans="1:7" ht="16" customHeight="1" x14ac:dyDescent="0.35">
      <c r="A649" s="13">
        <v>39489</v>
      </c>
      <c r="B649" s="14">
        <v>646</v>
      </c>
      <c r="C649" s="12">
        <v>1339.13</v>
      </c>
      <c r="D649" s="29">
        <f t="shared" si="40"/>
        <v>5.8890249307064213E-3</v>
      </c>
      <c r="E649" s="30">
        <f t="shared" si="43"/>
        <v>2.0655098859732036E-4</v>
      </c>
      <c r="F649" s="29">
        <f t="shared" si="41"/>
        <v>8.3170598512356211</v>
      </c>
      <c r="G649" s="29">
        <f t="shared" si="42"/>
        <v>1.4371881873899479</v>
      </c>
    </row>
    <row r="650" spans="1:7" ht="16" customHeight="1" x14ac:dyDescent="0.35">
      <c r="A650" s="13">
        <v>39490</v>
      </c>
      <c r="B650" s="14">
        <v>647</v>
      </c>
      <c r="C650" s="12">
        <v>1348.86</v>
      </c>
      <c r="D650" s="29">
        <f t="shared" si="40"/>
        <v>7.2659114499711297E-3</v>
      </c>
      <c r="E650" s="30">
        <f t="shared" si="43"/>
        <v>1.976299204693124E-4</v>
      </c>
      <c r="F650" s="29">
        <f t="shared" si="41"/>
        <v>8.2619813867242797</v>
      </c>
      <c r="G650" s="29">
        <f t="shared" si="42"/>
        <v>1.4058090925488866</v>
      </c>
    </row>
    <row r="651" spans="1:7" ht="16" customHeight="1" x14ac:dyDescent="0.35">
      <c r="A651" s="13">
        <v>39491</v>
      </c>
      <c r="B651" s="14">
        <v>648</v>
      </c>
      <c r="C651" s="12">
        <v>1367.21</v>
      </c>
      <c r="D651" s="29">
        <f t="shared" si="40"/>
        <v>1.3604080482778169E-2</v>
      </c>
      <c r="E651" s="30">
        <f t="shared" si="43"/>
        <v>1.9050660188232223E-4</v>
      </c>
      <c r="F651" s="29">
        <f t="shared" si="41"/>
        <v>7.5943560325074486</v>
      </c>
      <c r="G651" s="29">
        <f t="shared" si="42"/>
        <v>1.3802412900733054</v>
      </c>
    </row>
    <row r="652" spans="1:7" ht="16" customHeight="1" x14ac:dyDescent="0.35">
      <c r="A652" s="13">
        <v>39492</v>
      </c>
      <c r="B652" s="14">
        <v>649</v>
      </c>
      <c r="C652" s="12">
        <v>1348.86</v>
      </c>
      <c r="D652" s="29">
        <f t="shared" si="40"/>
        <v>-1.3421493406280072E-2</v>
      </c>
      <c r="E652" s="30">
        <f t="shared" si="43"/>
        <v>1.9070949198318532E-4</v>
      </c>
      <c r="F652" s="29">
        <f t="shared" si="41"/>
        <v>7.6201996522915447</v>
      </c>
      <c r="G652" s="29">
        <f t="shared" si="42"/>
        <v>1.3809760750396269</v>
      </c>
    </row>
    <row r="653" spans="1:7" ht="16" customHeight="1" x14ac:dyDescent="0.35">
      <c r="A653" s="13">
        <v>39493</v>
      </c>
      <c r="B653" s="14">
        <v>650</v>
      </c>
      <c r="C653" s="12">
        <v>1349.99</v>
      </c>
      <c r="D653" s="29">
        <f t="shared" si="40"/>
        <v>8.3774446569706562E-4</v>
      </c>
      <c r="E653" s="30">
        <f t="shared" si="43"/>
        <v>1.9064536704760778E-4</v>
      </c>
      <c r="F653" s="29">
        <f t="shared" si="41"/>
        <v>8.5614143094984243</v>
      </c>
      <c r="G653" s="29">
        <f t="shared" si="42"/>
        <v>1.3807438830123702</v>
      </c>
    </row>
    <row r="654" spans="1:7" ht="16" customHeight="1" x14ac:dyDescent="0.35">
      <c r="A654" s="13">
        <v>39497</v>
      </c>
      <c r="B654" s="14">
        <v>651</v>
      </c>
      <c r="C654" s="12">
        <v>1348.78</v>
      </c>
      <c r="D654" s="29">
        <f t="shared" si="40"/>
        <v>-8.9630293557729779E-4</v>
      </c>
      <c r="E654" s="30">
        <f t="shared" si="43"/>
        <v>1.8161592113233731E-4</v>
      </c>
      <c r="F654" s="29">
        <f t="shared" si="41"/>
        <v>8.6091930292346834</v>
      </c>
      <c r="G654" s="29">
        <f t="shared" si="42"/>
        <v>1.3476495135321249</v>
      </c>
    </row>
    <row r="655" spans="1:7" ht="16" customHeight="1" x14ac:dyDescent="0.35">
      <c r="A655" s="13">
        <v>39498</v>
      </c>
      <c r="B655" s="14">
        <v>652</v>
      </c>
      <c r="C655" s="12">
        <v>1360.03</v>
      </c>
      <c r="D655" s="29">
        <f t="shared" si="40"/>
        <v>8.340871009356654E-3</v>
      </c>
      <c r="E655" s="30">
        <f t="shared" si="43"/>
        <v>1.7349449696671979E-4</v>
      </c>
      <c r="F655" s="29">
        <f t="shared" si="41"/>
        <v>8.2583713865105342</v>
      </c>
      <c r="G655" s="29">
        <f t="shared" si="42"/>
        <v>1.3171730978376373</v>
      </c>
    </row>
    <row r="656" spans="1:7" ht="16" customHeight="1" x14ac:dyDescent="0.35">
      <c r="A656" s="13">
        <v>39499</v>
      </c>
      <c r="B656" s="14">
        <v>653</v>
      </c>
      <c r="C656" s="12">
        <v>1342.53</v>
      </c>
      <c r="D656" s="29">
        <f t="shared" si="40"/>
        <v>-1.2867363219928984E-2</v>
      </c>
      <c r="E656" s="30">
        <f t="shared" si="43"/>
        <v>1.6962355372978415E-4</v>
      </c>
      <c r="F656" s="29">
        <f t="shared" si="41"/>
        <v>7.7058319996785398</v>
      </c>
      <c r="G656" s="29">
        <f t="shared" si="42"/>
        <v>1.3023960754309118</v>
      </c>
    </row>
    <row r="657" spans="1:7" ht="16" customHeight="1" x14ac:dyDescent="0.35">
      <c r="A657" s="13">
        <v>39500</v>
      </c>
      <c r="B657" s="14">
        <v>654</v>
      </c>
      <c r="C657" s="12">
        <v>1353.11</v>
      </c>
      <c r="D657" s="29">
        <f t="shared" si="40"/>
        <v>7.8806432630926793E-3</v>
      </c>
      <c r="E657" s="30">
        <f t="shared" si="43"/>
        <v>1.709396501684848E-4</v>
      </c>
      <c r="F657" s="29">
        <f t="shared" si="41"/>
        <v>8.3108873312029328</v>
      </c>
      <c r="G657" s="29">
        <f t="shared" si="42"/>
        <v>1.3074389093509677</v>
      </c>
    </row>
    <row r="658" spans="1:7" ht="16" customHeight="1" x14ac:dyDescent="0.35">
      <c r="A658" s="13">
        <v>39503</v>
      </c>
      <c r="B658" s="14">
        <v>655</v>
      </c>
      <c r="C658" s="12">
        <v>1371.8</v>
      </c>
      <c r="D658" s="29">
        <f t="shared" si="40"/>
        <v>1.3812624250800098E-2</v>
      </c>
      <c r="E658" s="30">
        <f t="shared" si="43"/>
        <v>1.6695091206364273E-4</v>
      </c>
      <c r="F658" s="29">
        <f t="shared" si="41"/>
        <v>7.5550281804064241</v>
      </c>
      <c r="G658" s="29">
        <f t="shared" si="42"/>
        <v>1.2920948574452369</v>
      </c>
    </row>
    <row r="659" spans="1:7" ht="16" customHeight="1" x14ac:dyDescent="0.35">
      <c r="A659" s="13">
        <v>39504</v>
      </c>
      <c r="B659" s="14">
        <v>656</v>
      </c>
      <c r="C659" s="12">
        <v>1381.29</v>
      </c>
      <c r="D659" s="29">
        <f t="shared" si="40"/>
        <v>6.9179180638576643E-3</v>
      </c>
      <c r="E659" s="30">
        <f t="shared" si="43"/>
        <v>1.6979525029196802E-4</v>
      </c>
      <c r="F659" s="29">
        <f t="shared" si="41"/>
        <v>8.3990625509224497</v>
      </c>
      <c r="G659" s="29">
        <f t="shared" si="42"/>
        <v>1.3030550651909076</v>
      </c>
    </row>
    <row r="660" spans="1:7" ht="16" customHeight="1" x14ac:dyDescent="0.35">
      <c r="A660" s="13">
        <v>39505</v>
      </c>
      <c r="B660" s="14">
        <v>657</v>
      </c>
      <c r="C660" s="12">
        <v>1380.02</v>
      </c>
      <c r="D660" s="29">
        <f t="shared" si="40"/>
        <v>-9.194303875362797E-4</v>
      </c>
      <c r="E660" s="30">
        <f t="shared" si="43"/>
        <v>1.6520860477968363E-4</v>
      </c>
      <c r="F660" s="29">
        <f t="shared" si="41"/>
        <v>8.7031847334178813</v>
      </c>
      <c r="G660" s="29">
        <f t="shared" si="42"/>
        <v>1.2853349943873917</v>
      </c>
    </row>
    <row r="661" spans="1:7" ht="16" customHeight="1" x14ac:dyDescent="0.35">
      <c r="A661" s="13">
        <v>39506</v>
      </c>
      <c r="B661" s="14">
        <v>658</v>
      </c>
      <c r="C661" s="12">
        <v>1367.68</v>
      </c>
      <c r="D661" s="29">
        <f t="shared" si="40"/>
        <v>-8.9418993927623536E-3</v>
      </c>
      <c r="E661" s="30">
        <f t="shared" si="43"/>
        <v>1.5873001191359153E-4</v>
      </c>
      <c r="F661" s="29">
        <f t="shared" si="41"/>
        <v>8.2445727134725182</v>
      </c>
      <c r="G661" s="29">
        <f t="shared" si="42"/>
        <v>1.2598809940371016</v>
      </c>
    </row>
    <row r="662" spans="1:7" ht="16" customHeight="1" x14ac:dyDescent="0.35">
      <c r="A662" s="13">
        <v>39507</v>
      </c>
      <c r="B662" s="14">
        <v>659</v>
      </c>
      <c r="C662" s="12">
        <v>1330.63</v>
      </c>
      <c r="D662" s="29">
        <f t="shared" si="40"/>
        <v>-2.708967009826857E-2</v>
      </c>
      <c r="E662" s="30">
        <f t="shared" si="43"/>
        <v>1.5685488895974655E-4</v>
      </c>
      <c r="F662" s="29">
        <f t="shared" si="41"/>
        <v>4.0816599489625451</v>
      </c>
      <c r="G662" s="29">
        <f t="shared" si="42"/>
        <v>1.2524172186605649</v>
      </c>
    </row>
    <row r="663" spans="1:7" ht="16" customHeight="1" x14ac:dyDescent="0.35">
      <c r="A663" s="13">
        <v>39510</v>
      </c>
      <c r="B663" s="14">
        <v>660</v>
      </c>
      <c r="C663" s="12">
        <v>1331.34</v>
      </c>
      <c r="D663" s="29">
        <f t="shared" si="40"/>
        <v>5.3358183717477914E-4</v>
      </c>
      <c r="E663" s="30">
        <f t="shared" si="43"/>
        <v>1.878619113654232E-4</v>
      </c>
      <c r="F663" s="29">
        <f t="shared" si="41"/>
        <v>8.578287853217244</v>
      </c>
      <c r="G663" s="29">
        <f t="shared" si="42"/>
        <v>1.3706272701410227</v>
      </c>
    </row>
    <row r="664" spans="1:7" ht="16" customHeight="1" x14ac:dyDescent="0.35">
      <c r="A664" s="13">
        <v>39511</v>
      </c>
      <c r="B664" s="14">
        <v>661</v>
      </c>
      <c r="C664" s="12">
        <v>1326.75</v>
      </c>
      <c r="D664" s="29">
        <f t="shared" si="40"/>
        <v>-3.4476542430933454E-3</v>
      </c>
      <c r="E664" s="30">
        <f t="shared" si="43"/>
        <v>1.7908995570772903E-4</v>
      </c>
      <c r="F664" s="29">
        <f t="shared" si="41"/>
        <v>8.5612516656906763</v>
      </c>
      <c r="G664" s="29">
        <f t="shared" si="42"/>
        <v>1.3382449540638255</v>
      </c>
    </row>
    <row r="665" spans="1:7" ht="16" customHeight="1" x14ac:dyDescent="0.35">
      <c r="A665" s="13">
        <v>39512</v>
      </c>
      <c r="B665" s="14">
        <v>662</v>
      </c>
      <c r="C665" s="12">
        <v>1333.7</v>
      </c>
      <c r="D665" s="29">
        <f t="shared" si="40"/>
        <v>5.238364424345221E-3</v>
      </c>
      <c r="E665" s="30">
        <f t="shared" si="43"/>
        <v>1.7177527612595211E-4</v>
      </c>
      <c r="F665" s="29">
        <f t="shared" si="41"/>
        <v>8.5095771867378254</v>
      </c>
      <c r="G665" s="29">
        <f t="shared" si="42"/>
        <v>1.3106306730957891</v>
      </c>
    </row>
    <row r="666" spans="1:7" ht="16" customHeight="1" x14ac:dyDescent="0.35">
      <c r="A666" s="13">
        <v>39513</v>
      </c>
      <c r="B666" s="14">
        <v>663</v>
      </c>
      <c r="C666" s="12">
        <v>1304.3399999999999</v>
      </c>
      <c r="D666" s="29">
        <f t="shared" si="40"/>
        <v>-2.2013946164804787E-2</v>
      </c>
      <c r="E666" s="30">
        <f t="shared" si="43"/>
        <v>1.6596977160546918E-4</v>
      </c>
      <c r="F666" s="29">
        <f t="shared" si="41"/>
        <v>5.7838127801480121</v>
      </c>
      <c r="G666" s="29">
        <f t="shared" si="42"/>
        <v>1.288292558410042</v>
      </c>
    </row>
    <row r="667" spans="1:7" ht="16" customHeight="1" x14ac:dyDescent="0.35">
      <c r="A667" s="13">
        <v>39514</v>
      </c>
      <c r="B667" s="14">
        <v>664</v>
      </c>
      <c r="C667" s="12">
        <v>1293.3699999999999</v>
      </c>
      <c r="D667" s="29">
        <f t="shared" si="40"/>
        <v>-8.4103837956360783E-3</v>
      </c>
      <c r="E667" s="30">
        <f t="shared" si="43"/>
        <v>1.8360348573226844E-4</v>
      </c>
      <c r="F667" s="29">
        <f t="shared" si="41"/>
        <v>8.2174749447789761</v>
      </c>
      <c r="G667" s="29">
        <f t="shared" si="42"/>
        <v>1.3550036373835623</v>
      </c>
    </row>
    <row r="668" spans="1:7" ht="16" customHeight="1" x14ac:dyDescent="0.35">
      <c r="A668" s="13">
        <v>39517</v>
      </c>
      <c r="B668" s="14">
        <v>665</v>
      </c>
      <c r="C668" s="12">
        <v>1273.3699999999999</v>
      </c>
      <c r="D668" s="29">
        <f t="shared" si="40"/>
        <v>-1.5463479128169033E-2</v>
      </c>
      <c r="E668" s="30">
        <f t="shared" si="43"/>
        <v>1.7877986493853649E-4</v>
      </c>
      <c r="F668" s="29">
        <f t="shared" si="41"/>
        <v>7.2918490636667093</v>
      </c>
      <c r="G668" s="29">
        <f t="shared" si="42"/>
        <v>1.3370858795849145</v>
      </c>
    </row>
    <row r="669" spans="1:7" ht="16" customHeight="1" x14ac:dyDescent="0.35">
      <c r="A669" s="13">
        <v>39518</v>
      </c>
      <c r="B669" s="14">
        <v>666</v>
      </c>
      <c r="C669" s="12">
        <v>1320.65</v>
      </c>
      <c r="D669" s="29">
        <f t="shared" si="40"/>
        <v>3.7129820869032715E-2</v>
      </c>
      <c r="E669" s="30">
        <f t="shared" si="43"/>
        <v>1.8285783778204881E-4</v>
      </c>
      <c r="F669" s="29">
        <f t="shared" si="41"/>
        <v>1.0674824016639333</v>
      </c>
      <c r="G669" s="29">
        <f t="shared" si="42"/>
        <v>1.3522493770826771</v>
      </c>
    </row>
    <row r="670" spans="1:7" ht="16" customHeight="1" x14ac:dyDescent="0.35">
      <c r="A670" s="13">
        <v>39519</v>
      </c>
      <c r="B670" s="14">
        <v>667</v>
      </c>
      <c r="C670" s="12">
        <v>1308.77</v>
      </c>
      <c r="D670" s="29">
        <f t="shared" si="40"/>
        <v>-8.995570363078853E-3</v>
      </c>
      <c r="E670" s="30">
        <f t="shared" si="43"/>
        <v>2.4350323389216681E-4</v>
      </c>
      <c r="F670" s="29">
        <f t="shared" si="41"/>
        <v>7.9880632443937447</v>
      </c>
      <c r="G670" s="29">
        <f t="shared" si="42"/>
        <v>1.5604590154572047</v>
      </c>
    </row>
    <row r="671" spans="1:7" ht="16" customHeight="1" x14ac:dyDescent="0.35">
      <c r="A671" s="13">
        <v>39520</v>
      </c>
      <c r="B671" s="14">
        <v>668</v>
      </c>
      <c r="C671" s="12">
        <v>1315.48</v>
      </c>
      <c r="D671" s="29">
        <f t="shared" si="40"/>
        <v>5.1269512595797373E-3</v>
      </c>
      <c r="E671" s="30">
        <f t="shared" si="43"/>
        <v>2.3319892481080525E-4</v>
      </c>
      <c r="F671" s="29">
        <f t="shared" si="41"/>
        <v>8.2509010879681828</v>
      </c>
      <c r="G671" s="29">
        <f t="shared" si="42"/>
        <v>1.5270852131128938</v>
      </c>
    </row>
    <row r="672" spans="1:7" ht="16" customHeight="1" x14ac:dyDescent="0.35">
      <c r="A672" s="13">
        <v>39521</v>
      </c>
      <c r="B672" s="14">
        <v>669</v>
      </c>
      <c r="C672" s="12">
        <v>1288.1400000000001</v>
      </c>
      <c r="D672" s="29">
        <f t="shared" si="40"/>
        <v>-2.0783288229391461E-2</v>
      </c>
      <c r="E672" s="30">
        <f t="shared" si="43"/>
        <v>2.2119331379063004E-4</v>
      </c>
      <c r="F672" s="29">
        <f t="shared" si="41"/>
        <v>6.463679092529893</v>
      </c>
      <c r="G672" s="29">
        <f t="shared" si="42"/>
        <v>1.4872569172494374</v>
      </c>
    </row>
    <row r="673" spans="1:7" ht="16" customHeight="1" x14ac:dyDescent="0.35">
      <c r="A673" s="13">
        <v>39524</v>
      </c>
      <c r="B673" s="14">
        <v>670</v>
      </c>
      <c r="C673" s="12">
        <v>1276.5999999999999</v>
      </c>
      <c r="D673" s="29">
        <f t="shared" si="40"/>
        <v>-8.9586535625011399E-3</v>
      </c>
      <c r="E673" s="30">
        <f t="shared" si="43"/>
        <v>2.3067123589286514E-4</v>
      </c>
      <c r="F673" s="29">
        <f t="shared" si="41"/>
        <v>8.0265869499928275</v>
      </c>
      <c r="G673" s="29">
        <f t="shared" si="42"/>
        <v>1.5187864757524843</v>
      </c>
    </row>
    <row r="674" spans="1:7" ht="16" customHeight="1" x14ac:dyDescent="0.35">
      <c r="A674" s="13">
        <v>39525</v>
      </c>
      <c r="B674" s="14">
        <v>671</v>
      </c>
      <c r="C674" s="12">
        <v>1330.74</v>
      </c>
      <c r="D674" s="29">
        <f t="shared" si="40"/>
        <v>4.2409525301582374E-2</v>
      </c>
      <c r="E674" s="30">
        <f t="shared" si="43"/>
        <v>2.2161698598622436E-4</v>
      </c>
      <c r="F674" s="29">
        <f t="shared" si="41"/>
        <v>0.29890118263666743</v>
      </c>
      <c r="G674" s="29">
        <f t="shared" si="42"/>
        <v>1.4886805768405267</v>
      </c>
    </row>
    <row r="675" spans="1:7" ht="16" customHeight="1" x14ac:dyDescent="0.35">
      <c r="A675" s="13">
        <v>39526</v>
      </c>
      <c r="B675" s="14">
        <v>672</v>
      </c>
      <c r="C675" s="12">
        <v>1298.42</v>
      </c>
      <c r="D675" s="29">
        <f t="shared" si="40"/>
        <v>-2.4287238679231105E-2</v>
      </c>
      <c r="E675" s="30">
        <f t="shared" si="43"/>
        <v>2.9938367920287972E-4</v>
      </c>
      <c r="F675" s="29">
        <f t="shared" si="41"/>
        <v>6.1435036398338809</v>
      </c>
      <c r="G675" s="29">
        <f t="shared" si="42"/>
        <v>1.7302707279581417</v>
      </c>
    </row>
    <row r="676" spans="1:7" ht="16" customHeight="1" x14ac:dyDescent="0.35">
      <c r="A676" s="13">
        <v>39527</v>
      </c>
      <c r="B676" s="14">
        <v>673</v>
      </c>
      <c r="C676" s="12">
        <v>1329.51</v>
      </c>
      <c r="D676" s="29">
        <f t="shared" si="40"/>
        <v>2.3944486375748975E-2</v>
      </c>
      <c r="E676" s="30">
        <f t="shared" si="43"/>
        <v>3.0893880941568875E-4</v>
      </c>
      <c r="F676" s="29">
        <f t="shared" si="41"/>
        <v>6.2265356545969297</v>
      </c>
      <c r="G676" s="29">
        <f t="shared" si="42"/>
        <v>1.7576655239711814</v>
      </c>
    </row>
    <row r="677" spans="1:7" ht="16" customHeight="1" x14ac:dyDescent="0.35">
      <c r="A677" s="13">
        <v>39531</v>
      </c>
      <c r="B677" s="14">
        <v>674</v>
      </c>
      <c r="C677" s="12">
        <v>1349.88</v>
      </c>
      <c r="D677" s="29">
        <f t="shared" si="40"/>
        <v>1.5321434212604679E-2</v>
      </c>
      <c r="E677" s="30">
        <f t="shared" si="43"/>
        <v>3.1671184986404135E-4</v>
      </c>
      <c r="F677" s="29">
        <f t="shared" si="41"/>
        <v>7.3163196938666628</v>
      </c>
      <c r="G677" s="29">
        <f t="shared" si="42"/>
        <v>1.7796399913017278</v>
      </c>
    </row>
    <row r="678" spans="1:7" ht="16" customHeight="1" x14ac:dyDescent="0.35">
      <c r="A678" s="13">
        <v>39532</v>
      </c>
      <c r="B678" s="14">
        <v>675</v>
      </c>
      <c r="C678" s="12">
        <v>1352.99</v>
      </c>
      <c r="D678" s="29">
        <f t="shared" si="40"/>
        <v>2.3039084955698286E-3</v>
      </c>
      <c r="E678" s="30">
        <f t="shared" si="43"/>
        <v>3.0677798219419592E-4</v>
      </c>
      <c r="F678" s="29">
        <f t="shared" si="41"/>
        <v>8.0720838603066891</v>
      </c>
      <c r="G678" s="29">
        <f t="shared" si="42"/>
        <v>1.7515078709334879</v>
      </c>
    </row>
    <row r="679" spans="1:7" ht="16" customHeight="1" x14ac:dyDescent="0.35">
      <c r="A679" s="13">
        <v>39533</v>
      </c>
      <c r="B679" s="14">
        <v>676</v>
      </c>
      <c r="C679" s="12">
        <v>1341.13</v>
      </c>
      <c r="D679" s="29">
        <f t="shared" si="40"/>
        <v>-8.7657706265381607E-3</v>
      </c>
      <c r="E679" s="30">
        <f t="shared" si="43"/>
        <v>2.8636558369257427E-4</v>
      </c>
      <c r="F679" s="29">
        <f t="shared" si="41"/>
        <v>7.8899173832829099</v>
      </c>
      <c r="G679" s="29">
        <f t="shared" si="42"/>
        <v>1.6922339781855649</v>
      </c>
    </row>
    <row r="680" spans="1:7" ht="16" customHeight="1" x14ac:dyDescent="0.35">
      <c r="A680" s="13">
        <v>39534</v>
      </c>
      <c r="B680" s="14">
        <v>677</v>
      </c>
      <c r="C680" s="12">
        <v>1325.76</v>
      </c>
      <c r="D680" s="29">
        <f t="shared" si="40"/>
        <v>-1.1460484815044136E-2</v>
      </c>
      <c r="E680" s="30">
        <f t="shared" si="43"/>
        <v>2.7157096205717086E-4</v>
      </c>
      <c r="F680" s="29">
        <f t="shared" si="41"/>
        <v>7.7276465959121854</v>
      </c>
      <c r="G680" s="29">
        <f t="shared" si="42"/>
        <v>1.6479410246036441</v>
      </c>
    </row>
    <row r="681" spans="1:7" ht="16" customHeight="1" x14ac:dyDescent="0.35">
      <c r="A681" s="13">
        <v>39535</v>
      </c>
      <c r="B681" s="14">
        <v>678</v>
      </c>
      <c r="C681" s="12">
        <v>1315.22</v>
      </c>
      <c r="D681" s="29">
        <f t="shared" si="40"/>
        <v>-7.9501568911416465E-3</v>
      </c>
      <c r="E681" s="30">
        <f t="shared" si="43"/>
        <v>2.6098100146124662E-4</v>
      </c>
      <c r="F681" s="29">
        <f t="shared" si="41"/>
        <v>8.0088805856053789</v>
      </c>
      <c r="G681" s="29">
        <f t="shared" si="42"/>
        <v>1.6154906420689865</v>
      </c>
    </row>
    <row r="682" spans="1:7" ht="16" customHeight="1" x14ac:dyDescent="0.35">
      <c r="A682" s="13">
        <v>39538</v>
      </c>
      <c r="B682" s="14">
        <v>679</v>
      </c>
      <c r="C682" s="12">
        <v>1322.7</v>
      </c>
      <c r="D682" s="29">
        <f t="shared" si="40"/>
        <v>5.6872614467542437E-3</v>
      </c>
      <c r="E682" s="30">
        <f t="shared" si="43"/>
        <v>2.4804315104481032E-4</v>
      </c>
      <c r="F682" s="29">
        <f t="shared" si="41"/>
        <v>8.1715073636600781</v>
      </c>
      <c r="G682" s="29">
        <f t="shared" si="42"/>
        <v>1.5749385735475856</v>
      </c>
    </row>
    <row r="683" spans="1:7" ht="16" customHeight="1" x14ac:dyDescent="0.35">
      <c r="A683" s="13">
        <v>39539</v>
      </c>
      <c r="B683" s="14">
        <v>680</v>
      </c>
      <c r="C683" s="12">
        <v>1370.18</v>
      </c>
      <c r="D683" s="29">
        <f t="shared" si="40"/>
        <v>3.5896272775383764E-2</v>
      </c>
      <c r="E683" s="30">
        <f t="shared" si="43"/>
        <v>2.3485608307851616E-4</v>
      </c>
      <c r="F683" s="29">
        <f t="shared" si="41"/>
        <v>2.8700184859312312</v>
      </c>
      <c r="G683" s="29">
        <f t="shared" si="42"/>
        <v>1.5325014945458166</v>
      </c>
    </row>
    <row r="684" spans="1:7" ht="16" customHeight="1" x14ac:dyDescent="0.35">
      <c r="A684" s="13">
        <v>39540</v>
      </c>
      <c r="B684" s="14">
        <v>681</v>
      </c>
      <c r="C684" s="12">
        <v>1367.53</v>
      </c>
      <c r="D684" s="29">
        <f t="shared" si="40"/>
        <v>-1.9340524602607934E-3</v>
      </c>
      <c r="E684" s="30">
        <f t="shared" si="43"/>
        <v>2.8579759472890243E-4</v>
      </c>
      <c r="F684" s="29">
        <f t="shared" si="41"/>
        <v>8.1471385684714939</v>
      </c>
      <c r="G684" s="29">
        <f t="shared" si="42"/>
        <v>1.6905549228845018</v>
      </c>
    </row>
    <row r="685" spans="1:7" ht="16" customHeight="1" x14ac:dyDescent="0.35">
      <c r="A685" s="13">
        <v>39541</v>
      </c>
      <c r="B685" s="14">
        <v>682</v>
      </c>
      <c r="C685" s="12">
        <v>1369.31</v>
      </c>
      <c r="D685" s="29">
        <f t="shared" si="40"/>
        <v>1.3016167835440129E-3</v>
      </c>
      <c r="E685" s="30">
        <f t="shared" si="43"/>
        <v>2.6740486320196428E-4</v>
      </c>
      <c r="F685" s="29">
        <f t="shared" si="41"/>
        <v>8.2204109718417282</v>
      </c>
      <c r="G685" s="29">
        <f t="shared" si="42"/>
        <v>1.6352518558373945</v>
      </c>
    </row>
    <row r="686" spans="1:7" ht="16" customHeight="1" x14ac:dyDescent="0.35">
      <c r="A686" s="13">
        <v>39542</v>
      </c>
      <c r="B686" s="14">
        <v>683</v>
      </c>
      <c r="C686" s="12">
        <v>1370.4</v>
      </c>
      <c r="D686" s="29">
        <f t="shared" si="40"/>
        <v>7.9602135382073058E-4</v>
      </c>
      <c r="E686" s="30">
        <f t="shared" si="43"/>
        <v>2.5074908719432802E-4</v>
      </c>
      <c r="F686" s="29">
        <f t="shared" si="41"/>
        <v>8.2885307433053157</v>
      </c>
      <c r="G686" s="29">
        <f t="shared" si="42"/>
        <v>1.5835058799838035</v>
      </c>
    </row>
    <row r="687" spans="1:7" ht="16" customHeight="1" x14ac:dyDescent="0.35">
      <c r="A687" s="13">
        <v>39545</v>
      </c>
      <c r="B687" s="14">
        <v>684</v>
      </c>
      <c r="C687" s="12">
        <v>1372.54</v>
      </c>
      <c r="D687" s="29">
        <f t="shared" si="40"/>
        <v>1.5615878575596653E-3</v>
      </c>
      <c r="E687" s="30">
        <f t="shared" si="43"/>
        <v>2.3570586097468215E-4</v>
      </c>
      <c r="F687" s="29">
        <f t="shared" si="41"/>
        <v>8.3425801205192425</v>
      </c>
      <c r="G687" s="29">
        <f t="shared" si="42"/>
        <v>1.5352715101071932</v>
      </c>
    </row>
    <row r="688" spans="1:7" ht="16" customHeight="1" x14ac:dyDescent="0.35">
      <c r="A688" s="13">
        <v>39546</v>
      </c>
      <c r="B688" s="14">
        <v>685</v>
      </c>
      <c r="C688" s="12">
        <v>1365.54</v>
      </c>
      <c r="D688" s="29">
        <f t="shared" si="40"/>
        <v>-5.1000335145059417E-3</v>
      </c>
      <c r="E688" s="30">
        <f t="shared" si="43"/>
        <v>2.2225720270905783E-4</v>
      </c>
      <c r="F688" s="29">
        <f t="shared" si="41"/>
        <v>8.294647159286999</v>
      </c>
      <c r="G688" s="29">
        <f t="shared" si="42"/>
        <v>1.4908293085026798</v>
      </c>
    </row>
    <row r="689" spans="1:7" ht="16" customHeight="1" x14ac:dyDescent="0.35">
      <c r="A689" s="13">
        <v>39547</v>
      </c>
      <c r="B689" s="14">
        <v>686</v>
      </c>
      <c r="C689" s="12">
        <v>1354.49</v>
      </c>
      <c r="D689" s="29">
        <f t="shared" si="40"/>
        <v>-8.0920368498909045E-3</v>
      </c>
      <c r="E689" s="30">
        <f t="shared" si="43"/>
        <v>2.1133199953060625E-4</v>
      </c>
      <c r="F689" s="29">
        <f t="shared" si="41"/>
        <v>8.1522309591470972</v>
      </c>
      <c r="G689" s="29">
        <f t="shared" si="42"/>
        <v>1.4537262449670716</v>
      </c>
    </row>
    <row r="690" spans="1:7" ht="16" customHeight="1" x14ac:dyDescent="0.35">
      <c r="A690" s="13">
        <v>39548</v>
      </c>
      <c r="B690" s="14">
        <v>687</v>
      </c>
      <c r="C690" s="12">
        <v>1360.55</v>
      </c>
      <c r="D690" s="29">
        <f t="shared" si="40"/>
        <v>4.4740086674688317E-3</v>
      </c>
      <c r="E690" s="30">
        <f t="shared" si="43"/>
        <v>2.0347285259654524E-4</v>
      </c>
      <c r="F690" s="29">
        <f t="shared" si="41"/>
        <v>8.4016024155734144</v>
      </c>
      <c r="G690" s="29">
        <f t="shared" si="42"/>
        <v>1.4264391069952662</v>
      </c>
    </row>
    <row r="691" spans="1:7" ht="16" customHeight="1" x14ac:dyDescent="0.35">
      <c r="A691" s="13">
        <v>39549</v>
      </c>
      <c r="B691" s="14">
        <v>688</v>
      </c>
      <c r="C691" s="12">
        <v>1332.83</v>
      </c>
      <c r="D691" s="29">
        <f t="shared" si="40"/>
        <v>-2.0374113410018047E-2</v>
      </c>
      <c r="E691" s="30">
        <f t="shared" si="43"/>
        <v>1.9412640501472004E-4</v>
      </c>
      <c r="F691" s="29">
        <f t="shared" si="41"/>
        <v>6.4086804058865505</v>
      </c>
      <c r="G691" s="29">
        <f t="shared" si="42"/>
        <v>1.3932925213849388</v>
      </c>
    </row>
    <row r="692" spans="1:7" ht="16" customHeight="1" x14ac:dyDescent="0.35">
      <c r="A692" s="13">
        <v>39552</v>
      </c>
      <c r="B692" s="14">
        <v>689</v>
      </c>
      <c r="C692" s="12">
        <v>1328.32</v>
      </c>
      <c r="D692" s="29">
        <f t="shared" si="40"/>
        <v>-3.383777375959407E-3</v>
      </c>
      <c r="E692" s="30">
        <f t="shared" si="43"/>
        <v>2.0546898937546189E-4</v>
      </c>
      <c r="F692" s="29">
        <f t="shared" si="41"/>
        <v>8.4344895144844738</v>
      </c>
      <c r="G692" s="29">
        <f t="shared" si="42"/>
        <v>1.4334189526285115</v>
      </c>
    </row>
    <row r="693" spans="1:7" ht="16" customHeight="1" x14ac:dyDescent="0.35">
      <c r="A693" s="13">
        <v>39553</v>
      </c>
      <c r="B693" s="14">
        <v>690</v>
      </c>
      <c r="C693" s="12">
        <v>1334.43</v>
      </c>
      <c r="D693" s="29">
        <f t="shared" si="40"/>
        <v>4.5997952300651512E-3</v>
      </c>
      <c r="E693" s="30">
        <f t="shared" si="43"/>
        <v>1.9549458790441845E-4</v>
      </c>
      <c r="F693" s="29">
        <f t="shared" si="41"/>
        <v>8.431749208043426</v>
      </c>
      <c r="G693" s="29">
        <f t="shared" si="42"/>
        <v>1.3981937916627238</v>
      </c>
    </row>
    <row r="694" spans="1:7" ht="16" customHeight="1" x14ac:dyDescent="0.35">
      <c r="A694" s="13">
        <v>39554</v>
      </c>
      <c r="B694" s="14">
        <v>691</v>
      </c>
      <c r="C694" s="12">
        <v>1364.71</v>
      </c>
      <c r="D694" s="29">
        <f t="shared" si="40"/>
        <v>2.2691336375830762E-2</v>
      </c>
      <c r="E694" s="30">
        <f t="shared" si="43"/>
        <v>1.8700303492190311E-4</v>
      </c>
      <c r="F694" s="29">
        <f t="shared" si="41"/>
        <v>5.8309718607761498</v>
      </c>
      <c r="G694" s="29">
        <f t="shared" si="42"/>
        <v>1.3674905298461963</v>
      </c>
    </row>
    <row r="695" spans="1:7" ht="16" customHeight="1" x14ac:dyDescent="0.35">
      <c r="A695" s="13">
        <v>39555</v>
      </c>
      <c r="B695" s="14">
        <v>692</v>
      </c>
      <c r="C695" s="12">
        <v>1365.56</v>
      </c>
      <c r="D695" s="29">
        <f t="shared" si="40"/>
        <v>6.2284294831860265E-4</v>
      </c>
      <c r="E695" s="30">
        <f t="shared" si="43"/>
        <v>2.0404756875576783E-4</v>
      </c>
      <c r="F695" s="29">
        <f t="shared" si="41"/>
        <v>8.4952562204358468</v>
      </c>
      <c r="G695" s="29">
        <f t="shared" si="42"/>
        <v>1.4284521999554898</v>
      </c>
    </row>
    <row r="696" spans="1:7" ht="16" customHeight="1" x14ac:dyDescent="0.35">
      <c r="A696" s="13">
        <v>39556</v>
      </c>
      <c r="B696" s="14">
        <v>693</v>
      </c>
      <c r="C696" s="12">
        <v>1390.33</v>
      </c>
      <c r="D696" s="29">
        <f t="shared" si="40"/>
        <v>1.8139078473300208E-2</v>
      </c>
      <c r="E696" s="30">
        <f t="shared" si="43"/>
        <v>1.9366220854710457E-4</v>
      </c>
      <c r="F696" s="29">
        <f t="shared" si="41"/>
        <v>6.850425701320459</v>
      </c>
      <c r="G696" s="29">
        <f t="shared" si="42"/>
        <v>1.3916256987678282</v>
      </c>
    </row>
    <row r="697" spans="1:7" ht="16" customHeight="1" x14ac:dyDescent="0.35">
      <c r="A697" s="13">
        <v>39559</v>
      </c>
      <c r="B697" s="14">
        <v>694</v>
      </c>
      <c r="C697" s="12">
        <v>1388.17</v>
      </c>
      <c r="D697" s="29">
        <f t="shared" si="40"/>
        <v>-1.5535879970941524E-3</v>
      </c>
      <c r="E697" s="30">
        <f t="shared" si="43"/>
        <v>2.0074729608542127E-4</v>
      </c>
      <c r="F697" s="29">
        <f t="shared" si="41"/>
        <v>8.5014404206204546</v>
      </c>
      <c r="G697" s="29">
        <f t="shared" si="42"/>
        <v>1.4168531895910079</v>
      </c>
    </row>
    <row r="698" spans="1:7" ht="16" customHeight="1" x14ac:dyDescent="0.35">
      <c r="A698" s="13">
        <v>39560</v>
      </c>
      <c r="B698" s="14">
        <v>695</v>
      </c>
      <c r="C698" s="12">
        <v>1375.94</v>
      </c>
      <c r="D698" s="29">
        <f t="shared" si="40"/>
        <v>-8.8101601388879125E-3</v>
      </c>
      <c r="E698" s="30">
        <f t="shared" si="43"/>
        <v>1.9079324826011491E-4</v>
      </c>
      <c r="F698" s="29">
        <f t="shared" si="41"/>
        <v>8.1574980244693958</v>
      </c>
      <c r="G698" s="29">
        <f t="shared" si="42"/>
        <v>1.3812792920337107</v>
      </c>
    </row>
    <row r="699" spans="1:7" ht="16" customHeight="1" x14ac:dyDescent="0.35">
      <c r="A699" s="13">
        <v>39561</v>
      </c>
      <c r="B699" s="14">
        <v>696</v>
      </c>
      <c r="C699" s="12">
        <v>1379.93</v>
      </c>
      <c r="D699" s="29">
        <f t="shared" si="40"/>
        <v>2.8998357486518245E-3</v>
      </c>
      <c r="E699" s="30">
        <f t="shared" si="43"/>
        <v>1.8559486951774589E-4</v>
      </c>
      <c r="F699" s="29">
        <f t="shared" si="41"/>
        <v>8.5466357609361872</v>
      </c>
      <c r="G699" s="29">
        <f t="shared" si="42"/>
        <v>1.3623320796257639</v>
      </c>
    </row>
    <row r="700" spans="1:7" ht="16" customHeight="1" x14ac:dyDescent="0.35">
      <c r="A700" s="13">
        <v>39562</v>
      </c>
      <c r="B700" s="14">
        <v>697</v>
      </c>
      <c r="C700" s="12">
        <v>1388.82</v>
      </c>
      <c r="D700" s="29">
        <f t="shared" si="40"/>
        <v>6.4423557716695168E-3</v>
      </c>
      <c r="E700" s="30">
        <f t="shared" si="43"/>
        <v>1.7745583493442927E-4</v>
      </c>
      <c r="F700" s="29">
        <f t="shared" si="41"/>
        <v>8.4029055445588998</v>
      </c>
      <c r="G700" s="29">
        <f t="shared" si="42"/>
        <v>1.3321255005983079</v>
      </c>
    </row>
    <row r="701" spans="1:7" ht="16" customHeight="1" x14ac:dyDescent="0.35">
      <c r="A701" s="13">
        <v>39563</v>
      </c>
      <c r="B701" s="14">
        <v>698</v>
      </c>
      <c r="C701" s="12">
        <v>1397.84</v>
      </c>
      <c r="D701" s="29">
        <f t="shared" si="40"/>
        <v>6.494722138218112E-3</v>
      </c>
      <c r="E701" s="30">
        <f t="shared" si="43"/>
        <v>1.7178544883542451E-4</v>
      </c>
      <c r="F701" s="29">
        <f t="shared" si="41"/>
        <v>8.4237171685083059</v>
      </c>
      <c r="G701" s="29">
        <f t="shared" si="42"/>
        <v>1.3106694809730808</v>
      </c>
    </row>
    <row r="702" spans="1:7" ht="16" customHeight="1" x14ac:dyDescent="0.35">
      <c r="A702" s="13">
        <v>39566</v>
      </c>
      <c r="B702" s="14">
        <v>699</v>
      </c>
      <c r="C702" s="12">
        <v>1396.37</v>
      </c>
      <c r="D702" s="29">
        <f t="shared" si="40"/>
        <v>-1.0516225032908277E-3</v>
      </c>
      <c r="E702" s="30">
        <f t="shared" si="43"/>
        <v>1.6671597473451509E-4</v>
      </c>
      <c r="F702" s="29">
        <f t="shared" si="41"/>
        <v>8.6925854467305168</v>
      </c>
      <c r="G702" s="29">
        <f t="shared" si="42"/>
        <v>1.2911854039390125</v>
      </c>
    </row>
    <row r="703" spans="1:7" ht="16" customHeight="1" x14ac:dyDescent="0.35">
      <c r="A703" s="13">
        <v>39567</v>
      </c>
      <c r="B703" s="14">
        <v>700</v>
      </c>
      <c r="C703" s="12">
        <v>1390.94</v>
      </c>
      <c r="D703" s="29">
        <f t="shared" si="40"/>
        <v>-3.8886541532686669E-3</v>
      </c>
      <c r="E703" s="30">
        <f t="shared" si="43"/>
        <v>1.6009967275553498E-4</v>
      </c>
      <c r="F703" s="29">
        <f t="shared" si="41"/>
        <v>8.6452626263587469</v>
      </c>
      <c r="G703" s="29">
        <f t="shared" si="42"/>
        <v>1.2653049938869878</v>
      </c>
    </row>
    <row r="704" spans="1:7" ht="16" customHeight="1" x14ac:dyDescent="0.35">
      <c r="A704" s="13">
        <v>39568</v>
      </c>
      <c r="B704" s="14">
        <v>701</v>
      </c>
      <c r="C704" s="12">
        <v>1385.59</v>
      </c>
      <c r="D704" s="29">
        <f t="shared" si="40"/>
        <v>-3.8463197549859496E-3</v>
      </c>
      <c r="E704" s="30">
        <f t="shared" si="43"/>
        <v>1.5484578703616817E-4</v>
      </c>
      <c r="F704" s="29">
        <f t="shared" si="41"/>
        <v>8.6775395078659709</v>
      </c>
      <c r="G704" s="29">
        <f t="shared" si="42"/>
        <v>1.2443704715082569</v>
      </c>
    </row>
    <row r="705" spans="1:7" ht="16" customHeight="1" x14ac:dyDescent="0.35">
      <c r="A705" s="13">
        <v>39569</v>
      </c>
      <c r="B705" s="14">
        <v>702</v>
      </c>
      <c r="C705" s="12">
        <v>1409.34</v>
      </c>
      <c r="D705" s="29">
        <f t="shared" si="40"/>
        <v>1.714071262061645E-2</v>
      </c>
      <c r="E705" s="30">
        <f t="shared" si="43"/>
        <v>1.5010091711543111E-4</v>
      </c>
      <c r="F705" s="29">
        <f t="shared" si="41"/>
        <v>6.8468260670605927</v>
      </c>
      <c r="G705" s="29">
        <f t="shared" si="42"/>
        <v>1.2251567945182817</v>
      </c>
    </row>
    <row r="706" spans="1:7" ht="16" customHeight="1" x14ac:dyDescent="0.35">
      <c r="A706" s="13">
        <v>39570</v>
      </c>
      <c r="B706" s="14">
        <v>703</v>
      </c>
      <c r="C706" s="12">
        <v>1413.9</v>
      </c>
      <c r="D706" s="29">
        <f t="shared" si="40"/>
        <v>3.2355570692665925E-3</v>
      </c>
      <c r="E706" s="30">
        <f t="shared" si="43"/>
        <v>1.5978102686101602E-4</v>
      </c>
      <c r="F706" s="29">
        <f t="shared" si="41"/>
        <v>8.6761864082343632</v>
      </c>
      <c r="G706" s="29">
        <f t="shared" si="42"/>
        <v>1.2640452003825497</v>
      </c>
    </row>
    <row r="707" spans="1:7" ht="16" customHeight="1" x14ac:dyDescent="0.35">
      <c r="A707" s="13">
        <v>39573</v>
      </c>
      <c r="B707" s="14">
        <v>704</v>
      </c>
      <c r="C707" s="12">
        <v>1407.49</v>
      </c>
      <c r="D707" s="29">
        <f t="shared" si="40"/>
        <v>-4.5335596576844273E-3</v>
      </c>
      <c r="E707" s="30">
        <f t="shared" si="43"/>
        <v>1.5432636565233847E-4</v>
      </c>
      <c r="F707" s="29">
        <f t="shared" si="41"/>
        <v>8.6432610844278877</v>
      </c>
      <c r="G707" s="29">
        <f t="shared" si="42"/>
        <v>1.2422816333357685</v>
      </c>
    </row>
    <row r="708" spans="1:7" ht="16" customHeight="1" x14ac:dyDescent="0.35">
      <c r="A708" s="13">
        <v>39574</v>
      </c>
      <c r="B708" s="14">
        <v>705</v>
      </c>
      <c r="C708" s="12">
        <v>1418.26</v>
      </c>
      <c r="D708" s="29">
        <f t="shared" si="40"/>
        <v>7.6519193742050629E-3</v>
      </c>
      <c r="E708" s="30">
        <f t="shared" si="43"/>
        <v>1.4992138724559382E-4</v>
      </c>
      <c r="F708" s="29">
        <f t="shared" si="41"/>
        <v>8.414849003888019</v>
      </c>
      <c r="G708" s="29">
        <f t="shared" si="42"/>
        <v>1.2244238941052801</v>
      </c>
    </row>
    <row r="709" spans="1:7" ht="16" customHeight="1" x14ac:dyDescent="0.35">
      <c r="A709" s="13">
        <v>39575</v>
      </c>
      <c r="B709" s="14">
        <v>706</v>
      </c>
      <c r="C709" s="12">
        <v>1392.57</v>
      </c>
      <c r="D709" s="29">
        <f t="shared" ref="D709:D772" si="44">C709/C708-1</f>
        <v>-1.8113745011492988E-2</v>
      </c>
      <c r="E709" s="30">
        <f t="shared" si="43"/>
        <v>1.4785684202650118E-4</v>
      </c>
      <c r="F709" s="29">
        <f t="shared" si="41"/>
        <v>6.6001752326566905</v>
      </c>
      <c r="G709" s="29">
        <f t="shared" si="42"/>
        <v>1.2159639880625626</v>
      </c>
    </row>
    <row r="710" spans="1:7" ht="16" customHeight="1" x14ac:dyDescent="0.35">
      <c r="A710" s="13">
        <v>39576</v>
      </c>
      <c r="B710" s="14">
        <v>707</v>
      </c>
      <c r="C710" s="12">
        <v>1397.68</v>
      </c>
      <c r="D710" s="29">
        <f t="shared" si="44"/>
        <v>3.6694744249841094E-3</v>
      </c>
      <c r="E710" s="30">
        <f t="shared" si="43"/>
        <v>1.5947654574092042E-4</v>
      </c>
      <c r="F710" s="29">
        <f t="shared" ref="F710:F773" si="45">-LN(E710)-D710*D710/E710</f>
        <v>8.6591809499751964</v>
      </c>
      <c r="G710" s="29">
        <f t="shared" ref="G710:G773" si="46">SQRT(E710)*100</f>
        <v>1.262840234316758</v>
      </c>
    </row>
    <row r="711" spans="1:7" ht="16" customHeight="1" x14ac:dyDescent="0.35">
      <c r="A711" s="13">
        <v>39577</v>
      </c>
      <c r="B711" s="14">
        <v>708</v>
      </c>
      <c r="C711" s="12">
        <v>1388.28</v>
      </c>
      <c r="D711" s="29">
        <f t="shared" si="44"/>
        <v>-6.7254307137543101E-3</v>
      </c>
      <c r="E711" s="30">
        <f t="shared" ref="E711:E774" si="47">C$1283+C$1284*E710+C$1285*D710*D710</f>
        <v>1.5420214329460899E-4</v>
      </c>
      <c r="F711" s="29">
        <f t="shared" si="45"/>
        <v>8.4839207136813783</v>
      </c>
      <c r="G711" s="29">
        <f t="shared" si="46"/>
        <v>1.2417815560500527</v>
      </c>
    </row>
    <row r="712" spans="1:7" ht="16" customHeight="1" x14ac:dyDescent="0.35">
      <c r="A712" s="13">
        <v>39580</v>
      </c>
      <c r="B712" s="14">
        <v>709</v>
      </c>
      <c r="C712" s="12">
        <v>1403.58</v>
      </c>
      <c r="D712" s="29">
        <f t="shared" si="44"/>
        <v>1.102083153254374E-2</v>
      </c>
      <c r="E712" s="30">
        <f t="shared" si="47"/>
        <v>1.5104349987942359E-4</v>
      </c>
      <c r="F712" s="29">
        <f t="shared" si="45"/>
        <v>7.9938119019997664</v>
      </c>
      <c r="G712" s="29">
        <f t="shared" si="46"/>
        <v>1.2289975584980777</v>
      </c>
    </row>
    <row r="713" spans="1:7" ht="16" customHeight="1" x14ac:dyDescent="0.35">
      <c r="A713" s="13">
        <v>39581</v>
      </c>
      <c r="B713" s="14">
        <v>710</v>
      </c>
      <c r="C713" s="12">
        <v>1403.04</v>
      </c>
      <c r="D713" s="29">
        <f t="shared" si="44"/>
        <v>-3.847304749283742E-4</v>
      </c>
      <c r="E713" s="30">
        <f t="shared" si="47"/>
        <v>1.5201208627491677E-4</v>
      </c>
      <c r="F713" s="29">
        <f t="shared" si="45"/>
        <v>8.7905768031437397</v>
      </c>
      <c r="G713" s="29">
        <f t="shared" si="46"/>
        <v>1.2329318159367808</v>
      </c>
    </row>
    <row r="714" spans="1:7" ht="16" customHeight="1" x14ac:dyDescent="0.35">
      <c r="A714" s="13">
        <v>39582</v>
      </c>
      <c r="B714" s="14">
        <v>711</v>
      </c>
      <c r="C714" s="12">
        <v>1408.66</v>
      </c>
      <c r="D714" s="29">
        <f t="shared" si="44"/>
        <v>4.0055878663474154E-3</v>
      </c>
      <c r="E714" s="30">
        <f t="shared" si="47"/>
        <v>1.4681827852434202E-4</v>
      </c>
      <c r="F714" s="29">
        <f t="shared" si="45"/>
        <v>8.7170319893962525</v>
      </c>
      <c r="G714" s="29">
        <f t="shared" si="46"/>
        <v>1.2116859268157818</v>
      </c>
    </row>
    <row r="715" spans="1:7" ht="16" customHeight="1" x14ac:dyDescent="0.35">
      <c r="A715" s="13">
        <v>39583</v>
      </c>
      <c r="B715" s="14">
        <v>712</v>
      </c>
      <c r="C715" s="12">
        <v>1423.57</v>
      </c>
      <c r="D715" s="29">
        <f t="shared" si="44"/>
        <v>1.0584527139267053E-2</v>
      </c>
      <c r="E715" s="30">
        <f t="shared" si="47"/>
        <v>1.429386873796593E-4</v>
      </c>
      <c r="F715" s="29">
        <f t="shared" si="45"/>
        <v>8.0693166655819297</v>
      </c>
      <c r="G715" s="29">
        <f t="shared" si="46"/>
        <v>1.1955696858805818</v>
      </c>
    </row>
    <row r="716" spans="1:7" ht="16" customHeight="1" x14ac:dyDescent="0.35">
      <c r="A716" s="13">
        <v>39584</v>
      </c>
      <c r="B716" s="14">
        <v>713</v>
      </c>
      <c r="C716" s="12">
        <v>1425.35</v>
      </c>
      <c r="D716" s="29">
        <f t="shared" si="44"/>
        <v>1.2503775718790688E-3</v>
      </c>
      <c r="E716" s="30">
        <f t="shared" si="47"/>
        <v>1.4424642937978742E-4</v>
      </c>
      <c r="F716" s="29">
        <f t="shared" si="45"/>
        <v>8.83314870381529</v>
      </c>
      <c r="G716" s="29">
        <f t="shared" si="46"/>
        <v>1.201026350168003</v>
      </c>
    </row>
    <row r="717" spans="1:7" ht="16" customHeight="1" x14ac:dyDescent="0.35">
      <c r="A717" s="13">
        <v>39587</v>
      </c>
      <c r="B717" s="14">
        <v>714</v>
      </c>
      <c r="C717" s="12">
        <v>1426.63</v>
      </c>
      <c r="D717" s="29">
        <f t="shared" si="44"/>
        <v>8.9802504647984449E-4</v>
      </c>
      <c r="E717" s="30">
        <f t="shared" si="47"/>
        <v>1.3989995864542161E-4</v>
      </c>
      <c r="F717" s="29">
        <f t="shared" si="45"/>
        <v>8.8688185028267359</v>
      </c>
      <c r="G717" s="29">
        <f t="shared" si="46"/>
        <v>1.1827931291879474</v>
      </c>
    </row>
    <row r="718" spans="1:7" ht="16" customHeight="1" x14ac:dyDescent="0.35">
      <c r="A718" s="13">
        <v>39588</v>
      </c>
      <c r="B718" s="14">
        <v>715</v>
      </c>
      <c r="C718" s="12">
        <v>1413.4</v>
      </c>
      <c r="D718" s="29">
        <f t="shared" si="44"/>
        <v>-9.2736028262409009E-3</v>
      </c>
      <c r="E718" s="30">
        <f t="shared" si="47"/>
        <v>1.3595028523008472E-4</v>
      </c>
      <c r="F718" s="29">
        <f t="shared" si="45"/>
        <v>8.2706392443538448</v>
      </c>
      <c r="G718" s="29">
        <f t="shared" si="46"/>
        <v>1.1659772091687071</v>
      </c>
    </row>
    <row r="719" spans="1:7" ht="16" customHeight="1" x14ac:dyDescent="0.35">
      <c r="A719" s="13">
        <v>39589</v>
      </c>
      <c r="B719" s="14">
        <v>716</v>
      </c>
      <c r="C719" s="12">
        <v>1390.71</v>
      </c>
      <c r="D719" s="29">
        <f t="shared" si="44"/>
        <v>-1.6053488043016872E-2</v>
      </c>
      <c r="E719" s="30">
        <f t="shared" si="47"/>
        <v>1.366552421760194E-4</v>
      </c>
      <c r="F719" s="29">
        <f t="shared" si="45"/>
        <v>7.0121759416549976</v>
      </c>
      <c r="G719" s="29">
        <f t="shared" si="46"/>
        <v>1.1689963309438545</v>
      </c>
    </row>
    <row r="720" spans="1:7" ht="16" customHeight="1" x14ac:dyDescent="0.35">
      <c r="A720" s="13">
        <v>39590</v>
      </c>
      <c r="B720" s="14">
        <v>717</v>
      </c>
      <c r="C720" s="12">
        <v>1394.35</v>
      </c>
      <c r="D720" s="29">
        <f t="shared" si="44"/>
        <v>2.6173681069381338E-3</v>
      </c>
      <c r="E720" s="30">
        <f t="shared" si="47"/>
        <v>1.4587544187578174E-4</v>
      </c>
      <c r="F720" s="29">
        <f t="shared" si="45"/>
        <v>8.7857953470084986</v>
      </c>
      <c r="G720" s="29">
        <f t="shared" si="46"/>
        <v>1.2077890621949752</v>
      </c>
    </row>
    <row r="721" spans="1:7" ht="16" customHeight="1" x14ac:dyDescent="0.35">
      <c r="A721" s="13">
        <v>39591</v>
      </c>
      <c r="B721" s="14">
        <v>718</v>
      </c>
      <c r="C721" s="12">
        <v>1375.93</v>
      </c>
      <c r="D721" s="29">
        <f t="shared" si="44"/>
        <v>-1.3210456485100441E-2</v>
      </c>
      <c r="E721" s="30">
        <f t="shared" si="47"/>
        <v>1.4163042847856441E-4</v>
      </c>
      <c r="F721" s="29">
        <f t="shared" si="45"/>
        <v>7.6300955351337638</v>
      </c>
      <c r="G721" s="29">
        <f t="shared" si="46"/>
        <v>1.1900858308481972</v>
      </c>
    </row>
    <row r="722" spans="1:7" ht="16" customHeight="1" x14ac:dyDescent="0.35">
      <c r="A722" s="13">
        <v>39595</v>
      </c>
      <c r="B722" s="14">
        <v>719</v>
      </c>
      <c r="C722" s="12">
        <v>1385.35</v>
      </c>
      <c r="D722" s="29">
        <f t="shared" si="44"/>
        <v>6.8462785170755325E-3</v>
      </c>
      <c r="E722" s="30">
        <f t="shared" si="47"/>
        <v>1.4619319365794461E-4</v>
      </c>
      <c r="F722" s="29">
        <f t="shared" si="45"/>
        <v>8.5099679433513078</v>
      </c>
      <c r="G722" s="29">
        <f t="shared" si="46"/>
        <v>1.2091037741151278</v>
      </c>
    </row>
    <row r="723" spans="1:7" ht="16" customHeight="1" x14ac:dyDescent="0.35">
      <c r="A723" s="13">
        <v>39596</v>
      </c>
      <c r="B723" s="14">
        <v>720</v>
      </c>
      <c r="C723" s="12">
        <v>1390.84</v>
      </c>
      <c r="D723" s="29">
        <f t="shared" si="44"/>
        <v>3.9628974627350377E-3</v>
      </c>
      <c r="E723" s="30">
        <f t="shared" si="47"/>
        <v>1.4391745076881865E-4</v>
      </c>
      <c r="F723" s="29">
        <f t="shared" si="45"/>
        <v>8.737148707458104</v>
      </c>
      <c r="G723" s="29">
        <f t="shared" si="46"/>
        <v>1.1996559955621389</v>
      </c>
    </row>
    <row r="724" spans="1:7" ht="16" customHeight="1" x14ac:dyDescent="0.35">
      <c r="A724" s="13">
        <v>39597</v>
      </c>
      <c r="B724" s="14">
        <v>721</v>
      </c>
      <c r="C724" s="12">
        <v>1398.26</v>
      </c>
      <c r="D724" s="29">
        <f t="shared" si="44"/>
        <v>5.3349055247189359E-3</v>
      </c>
      <c r="E724" s="30">
        <f t="shared" si="47"/>
        <v>1.4031093350694437E-4</v>
      </c>
      <c r="F724" s="29">
        <f t="shared" si="45"/>
        <v>8.6688057444593287</v>
      </c>
      <c r="G724" s="29">
        <f t="shared" si="46"/>
        <v>1.1845291617640503</v>
      </c>
    </row>
    <row r="725" spans="1:7" ht="16" customHeight="1" x14ac:dyDescent="0.35">
      <c r="A725" s="13">
        <v>39598</v>
      </c>
      <c r="B725" s="14">
        <v>722</v>
      </c>
      <c r="C725" s="12">
        <v>1400.38</v>
      </c>
      <c r="D725" s="29">
        <f t="shared" si="44"/>
        <v>1.5161700971206837E-3</v>
      </c>
      <c r="E725" s="30">
        <f t="shared" si="47"/>
        <v>1.3770290100413376E-4</v>
      </c>
      <c r="F725" s="29">
        <f t="shared" si="45"/>
        <v>8.8737183787476894</v>
      </c>
      <c r="G725" s="29">
        <f t="shared" si="46"/>
        <v>1.1734687938080575</v>
      </c>
    </row>
    <row r="726" spans="1:7" ht="16" customHeight="1" x14ac:dyDescent="0.35">
      <c r="A726" s="13">
        <v>39601</v>
      </c>
      <c r="B726" s="14">
        <v>723</v>
      </c>
      <c r="C726" s="12">
        <v>1385.67</v>
      </c>
      <c r="D726" s="29">
        <f t="shared" si="44"/>
        <v>-1.0504291692254974E-2</v>
      </c>
      <c r="E726" s="30">
        <f t="shared" si="47"/>
        <v>1.3404754949189053E-4</v>
      </c>
      <c r="F726" s="29">
        <f t="shared" si="45"/>
        <v>8.0941741532511546</v>
      </c>
      <c r="G726" s="29">
        <f t="shared" si="46"/>
        <v>1.1577890545858971</v>
      </c>
    </row>
    <row r="727" spans="1:7" ht="16" customHeight="1" x14ac:dyDescent="0.35">
      <c r="A727" s="13">
        <v>39602</v>
      </c>
      <c r="B727" s="14">
        <v>724</v>
      </c>
      <c r="C727" s="12">
        <v>1377.65</v>
      </c>
      <c r="D727" s="29">
        <f t="shared" si="44"/>
        <v>-5.787813837349387E-3</v>
      </c>
      <c r="E727" s="30">
        <f t="shared" si="47"/>
        <v>1.3615980174050033E-4</v>
      </c>
      <c r="F727" s="29">
        <f t="shared" si="45"/>
        <v>8.6556558072617875</v>
      </c>
      <c r="G727" s="29">
        <f t="shared" si="46"/>
        <v>1.1668753221338617</v>
      </c>
    </row>
    <row r="728" spans="1:7" ht="16" customHeight="1" x14ac:dyDescent="0.35">
      <c r="A728" s="13">
        <v>39603</v>
      </c>
      <c r="B728" s="14">
        <v>725</v>
      </c>
      <c r="C728" s="12">
        <v>1377.2</v>
      </c>
      <c r="D728" s="29">
        <f t="shared" si="44"/>
        <v>-3.2664319674813314E-4</v>
      </c>
      <c r="E728" s="30">
        <f t="shared" si="47"/>
        <v>1.3421876101724097E-4</v>
      </c>
      <c r="F728" s="29">
        <f t="shared" si="45"/>
        <v>8.9152446048865404</v>
      </c>
      <c r="G728" s="29">
        <f t="shared" si="46"/>
        <v>1.1585282086217883</v>
      </c>
    </row>
    <row r="729" spans="1:7" ht="16" customHeight="1" x14ac:dyDescent="0.35">
      <c r="A729" s="13">
        <v>39604</v>
      </c>
      <c r="B729" s="14">
        <v>726</v>
      </c>
      <c r="C729" s="12">
        <v>1404.05</v>
      </c>
      <c r="D729" s="29">
        <f t="shared" si="44"/>
        <v>1.9496079000871358E-2</v>
      </c>
      <c r="E729" s="30">
        <f t="shared" si="47"/>
        <v>1.30802219704416E-4</v>
      </c>
      <c r="F729" s="29">
        <f t="shared" si="45"/>
        <v>6.0359323584445459</v>
      </c>
      <c r="G729" s="29">
        <f t="shared" si="46"/>
        <v>1.1436879806328997</v>
      </c>
    </row>
    <row r="730" spans="1:7" ht="16" customHeight="1" x14ac:dyDescent="0.35">
      <c r="A730" s="13">
        <v>39605</v>
      </c>
      <c r="B730" s="14">
        <v>727</v>
      </c>
      <c r="C730" s="12">
        <v>1360.68</v>
      </c>
      <c r="D730" s="29">
        <f t="shared" si="44"/>
        <v>-3.0889213347102928E-2</v>
      </c>
      <c r="E730" s="30">
        <f t="shared" si="47"/>
        <v>1.4672685255438526E-4</v>
      </c>
      <c r="F730" s="29">
        <f t="shared" si="45"/>
        <v>2.3240824745711794</v>
      </c>
      <c r="G730" s="29">
        <f t="shared" si="46"/>
        <v>1.2113086004581379</v>
      </c>
    </row>
    <row r="731" spans="1:7" ht="16" customHeight="1" x14ac:dyDescent="0.35">
      <c r="A731" s="13">
        <v>39608</v>
      </c>
      <c r="B731" s="14">
        <v>728</v>
      </c>
      <c r="C731" s="12">
        <v>1361.76</v>
      </c>
      <c r="D731" s="29">
        <f t="shared" si="44"/>
        <v>7.9372078666550827E-4</v>
      </c>
      <c r="E731" s="30">
        <f t="shared" si="47"/>
        <v>1.8976134235908882E-4</v>
      </c>
      <c r="F731" s="29">
        <f t="shared" si="45"/>
        <v>8.5664234470821921</v>
      </c>
      <c r="G731" s="29">
        <f t="shared" si="46"/>
        <v>1.37753890093561</v>
      </c>
    </row>
    <row r="732" spans="1:7" ht="16" customHeight="1" x14ac:dyDescent="0.35">
      <c r="A732" s="13">
        <v>39609</v>
      </c>
      <c r="B732" s="14">
        <v>729</v>
      </c>
      <c r="C732" s="12">
        <v>1358.44</v>
      </c>
      <c r="D732" s="29">
        <f t="shared" si="44"/>
        <v>-2.4380213840911047E-3</v>
      </c>
      <c r="E732" s="30">
        <f t="shared" si="47"/>
        <v>1.8081670775753919E-4</v>
      </c>
      <c r="F732" s="29">
        <f t="shared" si="45"/>
        <v>8.5851539218180744</v>
      </c>
      <c r="G732" s="29">
        <f t="shared" si="46"/>
        <v>1.3446810319088285</v>
      </c>
    </row>
    <row r="733" spans="1:7" ht="16" customHeight="1" x14ac:dyDescent="0.35">
      <c r="A733" s="13">
        <v>39610</v>
      </c>
      <c r="B733" s="14">
        <v>730</v>
      </c>
      <c r="C733" s="12">
        <v>1335.49</v>
      </c>
      <c r="D733" s="29">
        <f t="shared" si="44"/>
        <v>-1.6894378846323721E-2</v>
      </c>
      <c r="E733" s="30">
        <f t="shared" si="47"/>
        <v>1.7303223439524957E-4</v>
      </c>
      <c r="F733" s="29">
        <f t="shared" si="45"/>
        <v>7.0125132020002203</v>
      </c>
      <c r="G733" s="29">
        <f t="shared" si="46"/>
        <v>1.3154171748736199</v>
      </c>
    </row>
    <row r="734" spans="1:7" ht="16" customHeight="1" x14ac:dyDescent="0.35">
      <c r="A734" s="13">
        <v>39611</v>
      </c>
      <c r="B734" s="14">
        <v>731</v>
      </c>
      <c r="C734" s="12">
        <v>1339.87</v>
      </c>
      <c r="D734" s="29">
        <f t="shared" si="44"/>
        <v>3.2796950931865965E-3</v>
      </c>
      <c r="E734" s="30">
        <f t="shared" si="47"/>
        <v>1.8000001278588014E-4</v>
      </c>
      <c r="F734" s="29">
        <f t="shared" si="45"/>
        <v>8.562795863040197</v>
      </c>
      <c r="G734" s="29">
        <f t="shared" si="46"/>
        <v>1.3416408341500348</v>
      </c>
    </row>
    <row r="735" spans="1:7" ht="16" customHeight="1" x14ac:dyDescent="0.35">
      <c r="A735" s="13">
        <v>39612</v>
      </c>
      <c r="B735" s="14">
        <v>732</v>
      </c>
      <c r="C735" s="12">
        <v>1360.03</v>
      </c>
      <c r="D735" s="29">
        <f t="shared" si="44"/>
        <v>1.504623582884923E-2</v>
      </c>
      <c r="E735" s="30">
        <f t="shared" si="47"/>
        <v>1.7253783150250574E-4</v>
      </c>
      <c r="F735" s="29">
        <f t="shared" si="45"/>
        <v>7.3527805635334458</v>
      </c>
      <c r="G735" s="29">
        <f t="shared" si="46"/>
        <v>1.3135365678294066</v>
      </c>
    </row>
    <row r="736" spans="1:7" ht="16" customHeight="1" x14ac:dyDescent="0.35">
      <c r="A736" s="13">
        <v>39615</v>
      </c>
      <c r="B736" s="14">
        <v>733</v>
      </c>
      <c r="C736" s="12">
        <v>1360.14</v>
      </c>
      <c r="D736" s="29">
        <f t="shared" si="44"/>
        <v>8.0880568811059206E-5</v>
      </c>
      <c r="E736" s="30">
        <f t="shared" si="47"/>
        <v>1.7660350898312247E-4</v>
      </c>
      <c r="F736" s="29">
        <f t="shared" si="45"/>
        <v>8.6415663587825531</v>
      </c>
      <c r="G736" s="29">
        <f t="shared" si="46"/>
        <v>1.3289225296574758</v>
      </c>
    </row>
    <row r="737" spans="1:7" ht="16" customHeight="1" x14ac:dyDescent="0.35">
      <c r="A737" s="13">
        <v>39616</v>
      </c>
      <c r="B737" s="14">
        <v>734</v>
      </c>
      <c r="C737" s="12">
        <v>1350.93</v>
      </c>
      <c r="D737" s="29">
        <f t="shared" si="44"/>
        <v>-6.7713617715823293E-3</v>
      </c>
      <c r="E737" s="30">
        <f t="shared" si="47"/>
        <v>1.6894348516813078E-4</v>
      </c>
      <c r="F737" s="29">
        <f t="shared" si="45"/>
        <v>8.4145458423916804</v>
      </c>
      <c r="G737" s="29">
        <f t="shared" si="46"/>
        <v>1.2997826170869142</v>
      </c>
    </row>
    <row r="738" spans="1:7" ht="16" customHeight="1" x14ac:dyDescent="0.35">
      <c r="A738" s="13">
        <v>39617</v>
      </c>
      <c r="B738" s="14">
        <v>735</v>
      </c>
      <c r="C738" s="12">
        <v>1337.81</v>
      </c>
      <c r="D738" s="29">
        <f t="shared" si="44"/>
        <v>-9.7118281480166324E-3</v>
      </c>
      <c r="E738" s="30">
        <f t="shared" si="47"/>
        <v>1.6434170366340001E-4</v>
      </c>
      <c r="F738" s="29">
        <f t="shared" si="45"/>
        <v>8.139638994117071</v>
      </c>
      <c r="G738" s="29">
        <f t="shared" si="46"/>
        <v>1.281958281939783</v>
      </c>
    </row>
    <row r="739" spans="1:7" ht="16" customHeight="1" x14ac:dyDescent="0.35">
      <c r="A739" s="13">
        <v>39618</v>
      </c>
      <c r="B739" s="14">
        <v>736</v>
      </c>
      <c r="C739" s="12">
        <v>1342.83</v>
      </c>
      <c r="D739" s="29">
        <f t="shared" si="44"/>
        <v>3.7524013125929123E-3</v>
      </c>
      <c r="E739" s="30">
        <f t="shared" si="47"/>
        <v>1.6262351359589043E-4</v>
      </c>
      <c r="F739" s="29">
        <f t="shared" si="45"/>
        <v>8.6374892451258205</v>
      </c>
      <c r="G739" s="29">
        <f t="shared" si="46"/>
        <v>1.2752392465568585</v>
      </c>
    </row>
    <row r="740" spans="1:7" ht="16" customHeight="1" x14ac:dyDescent="0.35">
      <c r="A740" s="13">
        <v>39619</v>
      </c>
      <c r="B740" s="14">
        <v>737</v>
      </c>
      <c r="C740" s="12">
        <v>1317.93</v>
      </c>
      <c r="D740" s="29">
        <f t="shared" si="44"/>
        <v>-1.8542927995352954E-2</v>
      </c>
      <c r="E740" s="30">
        <f t="shared" si="47"/>
        <v>1.5706518801683885E-4</v>
      </c>
      <c r="F740" s="29">
        <f t="shared" si="45"/>
        <v>6.5696937564490199</v>
      </c>
      <c r="G740" s="29">
        <f t="shared" si="46"/>
        <v>1.25325651012408</v>
      </c>
    </row>
    <row r="741" spans="1:7" ht="16" customHeight="1" x14ac:dyDescent="0.35">
      <c r="A741" s="13">
        <v>39622</v>
      </c>
      <c r="B741" s="14">
        <v>738</v>
      </c>
      <c r="C741" s="12">
        <v>1318</v>
      </c>
      <c r="D741" s="29">
        <f t="shared" si="44"/>
        <v>5.3113594803866349E-5</v>
      </c>
      <c r="E741" s="30">
        <f t="shared" si="47"/>
        <v>1.6855067814719717E-4</v>
      </c>
      <c r="F741" s="29">
        <f t="shared" si="45"/>
        <v>8.6882573557476519</v>
      </c>
      <c r="G741" s="29">
        <f t="shared" si="46"/>
        <v>1.2982706888287865</v>
      </c>
    </row>
    <row r="742" spans="1:7" ht="16" customHeight="1" x14ac:dyDescent="0.35">
      <c r="A742" s="13">
        <v>39623</v>
      </c>
      <c r="B742" s="14">
        <v>739</v>
      </c>
      <c r="C742" s="12">
        <v>1314.29</v>
      </c>
      <c r="D742" s="29">
        <f t="shared" si="44"/>
        <v>-2.8148710166919777E-3</v>
      </c>
      <c r="E742" s="30">
        <f t="shared" si="47"/>
        <v>1.6169575138517511E-4</v>
      </c>
      <c r="F742" s="29">
        <f t="shared" si="45"/>
        <v>8.6807915491870737</v>
      </c>
      <c r="G742" s="29">
        <f t="shared" si="46"/>
        <v>1.2715964430005893</v>
      </c>
    </row>
    <row r="743" spans="1:7" ht="16" customHeight="1" x14ac:dyDescent="0.35">
      <c r="A743" s="13">
        <v>39624</v>
      </c>
      <c r="B743" s="14">
        <v>740</v>
      </c>
      <c r="C743" s="12">
        <v>1321.97</v>
      </c>
      <c r="D743" s="29">
        <f t="shared" si="44"/>
        <v>5.843459206111401E-3</v>
      </c>
      <c r="E743" s="30">
        <f t="shared" si="47"/>
        <v>1.5592235118868823E-4</v>
      </c>
      <c r="F743" s="29">
        <f t="shared" si="45"/>
        <v>8.5471587048628699</v>
      </c>
      <c r="G743" s="29">
        <f t="shared" si="46"/>
        <v>1.2486887169694785</v>
      </c>
    </row>
    <row r="744" spans="1:7" ht="16" customHeight="1" x14ac:dyDescent="0.35">
      <c r="A744" s="13">
        <v>39625</v>
      </c>
      <c r="B744" s="14">
        <v>741</v>
      </c>
      <c r="C744" s="12">
        <v>1283.1500000000001</v>
      </c>
      <c r="D744" s="29">
        <f t="shared" si="44"/>
        <v>-2.9365265475010727E-2</v>
      </c>
      <c r="E744" s="30">
        <f t="shared" si="47"/>
        <v>1.5203741684449381E-4</v>
      </c>
      <c r="F744" s="29">
        <f t="shared" si="45"/>
        <v>3.1196299744667515</v>
      </c>
      <c r="G744" s="29">
        <f t="shared" si="46"/>
        <v>1.2330345365986057</v>
      </c>
    </row>
    <row r="745" spans="1:7" ht="16" customHeight="1" x14ac:dyDescent="0.35">
      <c r="A745" s="13">
        <v>39626</v>
      </c>
      <c r="B745" s="14">
        <v>742</v>
      </c>
      <c r="C745" s="12">
        <v>1278.3800000000001</v>
      </c>
      <c r="D745" s="29">
        <f t="shared" si="44"/>
        <v>-3.7174141760510926E-3</v>
      </c>
      <c r="E745" s="30">
        <f t="shared" si="47"/>
        <v>1.8994961598093728E-4</v>
      </c>
      <c r="F745" s="29">
        <f t="shared" si="45"/>
        <v>8.4959999437956792</v>
      </c>
      <c r="G745" s="29">
        <f t="shared" si="46"/>
        <v>1.3782221010451736</v>
      </c>
    </row>
    <row r="746" spans="1:7" ht="16" customHeight="1" x14ac:dyDescent="0.35">
      <c r="A746" s="13">
        <v>39629</v>
      </c>
      <c r="B746" s="14">
        <v>743</v>
      </c>
      <c r="C746" s="12">
        <v>1280</v>
      </c>
      <c r="D746" s="29">
        <f t="shared" si="44"/>
        <v>1.2672288364961037E-3</v>
      </c>
      <c r="E746" s="30">
        <f t="shared" si="47"/>
        <v>1.8164561279065885E-4</v>
      </c>
      <c r="F746" s="29">
        <f t="shared" si="45"/>
        <v>8.6046122815563777</v>
      </c>
      <c r="G746" s="29">
        <f t="shared" si="46"/>
        <v>1.34775966993622</v>
      </c>
    </row>
    <row r="747" spans="1:7" ht="16" customHeight="1" x14ac:dyDescent="0.35">
      <c r="A747" s="13">
        <v>39630</v>
      </c>
      <c r="B747" s="14">
        <v>744</v>
      </c>
      <c r="C747" s="12">
        <v>1284.9100000000001</v>
      </c>
      <c r="D747" s="29">
        <f t="shared" si="44"/>
        <v>3.8359375000001084E-3</v>
      </c>
      <c r="E747" s="30">
        <f t="shared" si="47"/>
        <v>1.7356134495779532E-4</v>
      </c>
      <c r="F747" s="29">
        <f t="shared" si="45"/>
        <v>8.5742001065071864</v>
      </c>
      <c r="G747" s="29">
        <f t="shared" si="46"/>
        <v>1.3174268289274942</v>
      </c>
    </row>
    <row r="748" spans="1:7" ht="16" customHeight="1" x14ac:dyDescent="0.35">
      <c r="A748" s="13">
        <v>39631</v>
      </c>
      <c r="B748" s="14">
        <v>745</v>
      </c>
      <c r="C748" s="12">
        <v>1261.52</v>
      </c>
      <c r="D748" s="29">
        <f t="shared" si="44"/>
        <v>-1.820360959133327E-2</v>
      </c>
      <c r="E748" s="30">
        <f t="shared" si="47"/>
        <v>1.6694093128721114E-4</v>
      </c>
      <c r="F748" s="29">
        <f t="shared" si="45"/>
        <v>6.7129085291325303</v>
      </c>
      <c r="G748" s="29">
        <f t="shared" si="46"/>
        <v>1.2920562344078184</v>
      </c>
    </row>
    <row r="749" spans="1:7" ht="16" customHeight="1" x14ac:dyDescent="0.35">
      <c r="A749" s="13">
        <v>39632</v>
      </c>
      <c r="B749" s="14">
        <v>746</v>
      </c>
      <c r="C749" s="12">
        <v>1262.9000000000001</v>
      </c>
      <c r="D749" s="29">
        <f t="shared" si="44"/>
        <v>1.0939184475871055E-3</v>
      </c>
      <c r="E749" s="30">
        <f t="shared" si="47"/>
        <v>1.7681540826617405E-4</v>
      </c>
      <c r="F749" s="29">
        <f t="shared" si="45"/>
        <v>8.6336364253842923</v>
      </c>
      <c r="G749" s="29">
        <f t="shared" si="46"/>
        <v>1.3297195503796055</v>
      </c>
    </row>
    <row r="750" spans="1:7" ht="16" customHeight="1" x14ac:dyDescent="0.35">
      <c r="A750" s="13">
        <v>39636</v>
      </c>
      <c r="B750" s="14">
        <v>747</v>
      </c>
      <c r="C750" s="12">
        <v>1252.31</v>
      </c>
      <c r="D750" s="29">
        <f t="shared" si="44"/>
        <v>-8.3854620318316586E-3</v>
      </c>
      <c r="E750" s="30">
        <f t="shared" si="47"/>
        <v>1.6919370031805522E-4</v>
      </c>
      <c r="F750" s="29">
        <f t="shared" si="45"/>
        <v>8.2688718306425226</v>
      </c>
      <c r="G750" s="29">
        <f t="shared" si="46"/>
        <v>1.3007447878736829</v>
      </c>
    </row>
    <row r="751" spans="1:7" ht="16" customHeight="1" x14ac:dyDescent="0.35">
      <c r="A751" s="13">
        <v>39637</v>
      </c>
      <c r="B751" s="14">
        <v>748</v>
      </c>
      <c r="C751" s="12">
        <v>1273.7</v>
      </c>
      <c r="D751" s="29">
        <f t="shared" si="44"/>
        <v>1.7080435355463219E-2</v>
      </c>
      <c r="E751" s="30">
        <f t="shared" si="47"/>
        <v>1.6579012896061421E-4</v>
      </c>
      <c r="F751" s="29">
        <f t="shared" si="45"/>
        <v>6.9450855487391259</v>
      </c>
      <c r="G751" s="29">
        <f t="shared" si="46"/>
        <v>1.287595157495609</v>
      </c>
    </row>
    <row r="752" spans="1:7" ht="16" customHeight="1" x14ac:dyDescent="0.35">
      <c r="A752" s="13">
        <v>39638</v>
      </c>
      <c r="B752" s="14">
        <v>749</v>
      </c>
      <c r="C752" s="12">
        <v>1244.69</v>
      </c>
      <c r="D752" s="29">
        <f t="shared" si="44"/>
        <v>-2.2776163931852111E-2</v>
      </c>
      <c r="E752" s="30">
        <f t="shared" si="47"/>
        <v>1.737981796611607E-4</v>
      </c>
      <c r="F752" s="29">
        <f t="shared" si="45"/>
        <v>5.6728110041757853</v>
      </c>
      <c r="G752" s="29">
        <f t="shared" si="46"/>
        <v>1.3183253758505928</v>
      </c>
    </row>
    <row r="753" spans="1:7" ht="16" customHeight="1" x14ac:dyDescent="0.35">
      <c r="A753" s="13">
        <v>39639</v>
      </c>
      <c r="B753" s="14">
        <v>750</v>
      </c>
      <c r="C753" s="12">
        <v>1253.3900000000001</v>
      </c>
      <c r="D753" s="29">
        <f t="shared" si="44"/>
        <v>6.9896922125187722E-3</v>
      </c>
      <c r="E753" s="30">
        <f t="shared" si="47"/>
        <v>1.9235604386757467E-4</v>
      </c>
      <c r="F753" s="29">
        <f t="shared" si="45"/>
        <v>8.3021762217792823</v>
      </c>
      <c r="G753" s="29">
        <f t="shared" si="46"/>
        <v>1.3869248136347359</v>
      </c>
    </row>
    <row r="754" spans="1:7" ht="16" customHeight="1" x14ac:dyDescent="0.35">
      <c r="A754" s="13">
        <v>39640</v>
      </c>
      <c r="B754" s="14">
        <v>751</v>
      </c>
      <c r="C754" s="12">
        <v>1239.49</v>
      </c>
      <c r="D754" s="29">
        <f t="shared" si="44"/>
        <v>-1.1089924125771033E-2</v>
      </c>
      <c r="E754" s="30">
        <f t="shared" si="47"/>
        <v>1.855632293421045E-4</v>
      </c>
      <c r="F754" s="29">
        <f t="shared" si="45"/>
        <v>7.9293412341782803</v>
      </c>
      <c r="G754" s="29">
        <f t="shared" si="46"/>
        <v>1.3622159496280482</v>
      </c>
    </row>
    <row r="755" spans="1:7" ht="16" customHeight="1" x14ac:dyDescent="0.35">
      <c r="A755" s="13">
        <v>39643</v>
      </c>
      <c r="B755" s="14">
        <v>752</v>
      </c>
      <c r="C755" s="12">
        <v>1228.3</v>
      </c>
      <c r="D755" s="29">
        <f t="shared" si="44"/>
        <v>-9.0279066390209772E-3</v>
      </c>
      <c r="E755" s="30">
        <f t="shared" si="47"/>
        <v>1.8315622726366198E-4</v>
      </c>
      <c r="F755" s="29">
        <f t="shared" si="45"/>
        <v>8.1601788369255051</v>
      </c>
      <c r="G755" s="29">
        <f t="shared" si="46"/>
        <v>1.3533522352427767</v>
      </c>
    </row>
    <row r="756" spans="1:7" ht="16" customHeight="1" x14ac:dyDescent="0.35">
      <c r="A756" s="13">
        <v>39644</v>
      </c>
      <c r="B756" s="14">
        <v>753</v>
      </c>
      <c r="C756" s="12">
        <v>1214.9100000000001</v>
      </c>
      <c r="D756" s="29">
        <f t="shared" si="44"/>
        <v>-1.0901245624033162E-2</v>
      </c>
      <c r="E756" s="30">
        <f t="shared" si="47"/>
        <v>1.7891575945143976E-4</v>
      </c>
      <c r="F756" s="29">
        <f t="shared" si="45"/>
        <v>7.9643881657171915</v>
      </c>
      <c r="G756" s="29">
        <f t="shared" si="46"/>
        <v>1.337593957265955</v>
      </c>
    </row>
    <row r="757" spans="1:7" ht="16" customHeight="1" x14ac:dyDescent="0.35">
      <c r="A757" s="13">
        <v>39645</v>
      </c>
      <c r="B757" s="14">
        <v>754</v>
      </c>
      <c r="C757" s="12">
        <v>1245.3599999999999</v>
      </c>
      <c r="D757" s="29">
        <f t="shared" si="44"/>
        <v>2.5063584956910301E-2</v>
      </c>
      <c r="E757" s="30">
        <f t="shared" si="47"/>
        <v>1.769660413140709E-4</v>
      </c>
      <c r="F757" s="29">
        <f t="shared" si="45"/>
        <v>5.089813517896939</v>
      </c>
      <c r="G757" s="29">
        <f t="shared" si="46"/>
        <v>1.3302858388860301</v>
      </c>
    </row>
    <row r="758" spans="1:7" ht="16" customHeight="1" x14ac:dyDescent="0.35">
      <c r="A758" s="13">
        <v>39646</v>
      </c>
      <c r="B758" s="14">
        <v>755</v>
      </c>
      <c r="C758" s="12">
        <v>1260.32</v>
      </c>
      <c r="D758" s="29">
        <f t="shared" si="44"/>
        <v>1.2012590736815154E-2</v>
      </c>
      <c r="E758" s="30">
        <f t="shared" si="47"/>
        <v>2.0067860172727684E-4</v>
      </c>
      <c r="F758" s="29">
        <f t="shared" si="45"/>
        <v>7.7947340620396899</v>
      </c>
      <c r="G758" s="29">
        <f t="shared" si="46"/>
        <v>1.4166107500907821</v>
      </c>
    </row>
    <row r="759" spans="1:7" ht="16" customHeight="1" x14ac:dyDescent="0.35">
      <c r="A759" s="13">
        <v>39647</v>
      </c>
      <c r="B759" s="14">
        <v>756</v>
      </c>
      <c r="C759" s="12">
        <v>1260.68</v>
      </c>
      <c r="D759" s="29">
        <f t="shared" si="44"/>
        <v>2.8564174178002943E-4</v>
      </c>
      <c r="E759" s="30">
        <f t="shared" si="47"/>
        <v>1.9782585836506002E-4</v>
      </c>
      <c r="F759" s="29">
        <f t="shared" si="45"/>
        <v>8.5277109779333369</v>
      </c>
      <c r="G759" s="29">
        <f t="shared" si="46"/>
        <v>1.4065058064759635</v>
      </c>
    </row>
    <row r="760" spans="1:7" ht="16" customHeight="1" x14ac:dyDescent="0.35">
      <c r="A760" s="13">
        <v>39650</v>
      </c>
      <c r="B760" s="14">
        <v>757</v>
      </c>
      <c r="C760" s="12">
        <v>1260</v>
      </c>
      <c r="D760" s="29">
        <f t="shared" si="44"/>
        <v>-5.3939143954062629E-4</v>
      </c>
      <c r="E760" s="30">
        <f t="shared" si="47"/>
        <v>1.8804735208878637E-4</v>
      </c>
      <c r="F760" s="29">
        <f t="shared" si="45"/>
        <v>8.5772695739147764</v>
      </c>
      <c r="G760" s="29">
        <f t="shared" si="46"/>
        <v>1.3713035845092303</v>
      </c>
    </row>
    <row r="761" spans="1:7" ht="16" customHeight="1" x14ac:dyDescent="0.35">
      <c r="A761" s="13">
        <v>39651</v>
      </c>
      <c r="B761" s="14">
        <v>758</v>
      </c>
      <c r="C761" s="12">
        <v>1277</v>
      </c>
      <c r="D761" s="29">
        <f t="shared" si="44"/>
        <v>1.3492063492063444E-2</v>
      </c>
      <c r="E761" s="30">
        <f t="shared" si="47"/>
        <v>1.7925716403616022E-4</v>
      </c>
      <c r="F761" s="29">
        <f t="shared" si="45"/>
        <v>7.6111884029862473</v>
      </c>
      <c r="G761" s="29">
        <f t="shared" si="46"/>
        <v>1.3388695382155806</v>
      </c>
    </row>
    <row r="762" spans="1:7" ht="16" customHeight="1" x14ac:dyDescent="0.35">
      <c r="A762" s="13">
        <v>39652</v>
      </c>
      <c r="B762" s="14">
        <v>759</v>
      </c>
      <c r="C762" s="12">
        <v>1282.19</v>
      </c>
      <c r="D762" s="29">
        <f t="shared" si="44"/>
        <v>4.0642129992169984E-3</v>
      </c>
      <c r="E762" s="30">
        <f t="shared" si="47"/>
        <v>1.8043323649623777E-4</v>
      </c>
      <c r="F762" s="29">
        <f t="shared" si="45"/>
        <v>8.5286043600331993</v>
      </c>
      <c r="G762" s="29">
        <f t="shared" si="46"/>
        <v>1.3432543932414209</v>
      </c>
    </row>
    <row r="763" spans="1:7" ht="16" customHeight="1" x14ac:dyDescent="0.35">
      <c r="A763" s="13">
        <v>39653</v>
      </c>
      <c r="B763" s="14">
        <v>760</v>
      </c>
      <c r="C763" s="12">
        <v>1252.54</v>
      </c>
      <c r="D763" s="29">
        <f t="shared" si="44"/>
        <v>-2.3124497929324139E-2</v>
      </c>
      <c r="E763" s="30">
        <f t="shared" si="47"/>
        <v>1.7321580421176421E-4</v>
      </c>
      <c r="F763" s="29">
        <f t="shared" si="45"/>
        <v>5.5738267369423724</v>
      </c>
      <c r="G763" s="29">
        <f t="shared" si="46"/>
        <v>1.3161147526403774</v>
      </c>
    </row>
    <row r="764" spans="1:7" ht="16" customHeight="1" x14ac:dyDescent="0.35">
      <c r="A764" s="13">
        <v>39654</v>
      </c>
      <c r="B764" s="14">
        <v>761</v>
      </c>
      <c r="C764" s="12">
        <v>1257.76</v>
      </c>
      <c r="D764" s="29">
        <f t="shared" si="44"/>
        <v>4.167531575837824E-3</v>
      </c>
      <c r="E764" s="30">
        <f t="shared" si="47"/>
        <v>1.9263134401475361E-4</v>
      </c>
      <c r="F764" s="29">
        <f t="shared" si="45"/>
        <v>8.4645688134624173</v>
      </c>
      <c r="G764" s="29">
        <f t="shared" si="46"/>
        <v>1.3879169428130547</v>
      </c>
    </row>
    <row r="765" spans="1:7" ht="16" customHeight="1" x14ac:dyDescent="0.35">
      <c r="A765" s="13">
        <v>39657</v>
      </c>
      <c r="B765" s="14">
        <v>762</v>
      </c>
      <c r="C765" s="12">
        <v>1234.3699999999999</v>
      </c>
      <c r="D765" s="29">
        <f t="shared" si="44"/>
        <v>-1.8596552601450322E-2</v>
      </c>
      <c r="E765" s="30">
        <f t="shared" si="47"/>
        <v>1.8423662558505853E-4</v>
      </c>
      <c r="F765" s="29">
        <f t="shared" si="45"/>
        <v>6.7221831112397936</v>
      </c>
      <c r="G765" s="29">
        <f t="shared" si="46"/>
        <v>1.3573379298651407</v>
      </c>
    </row>
    <row r="766" spans="1:7" ht="16" customHeight="1" x14ac:dyDescent="0.35">
      <c r="A766" s="13">
        <v>39658</v>
      </c>
      <c r="B766" s="14">
        <v>763</v>
      </c>
      <c r="C766" s="12">
        <v>1263.2</v>
      </c>
      <c r="D766" s="29">
        <f t="shared" si="44"/>
        <v>2.3356043973849161E-2</v>
      </c>
      <c r="E766" s="30">
        <f t="shared" si="47"/>
        <v>1.9310455145947811E-4</v>
      </c>
      <c r="F766" s="29">
        <f t="shared" si="45"/>
        <v>5.72735941664933</v>
      </c>
      <c r="G766" s="29">
        <f t="shared" si="46"/>
        <v>1.3896206369346928</v>
      </c>
    </row>
    <row r="767" spans="1:7" ht="16" customHeight="1" x14ac:dyDescent="0.35">
      <c r="A767" s="13">
        <v>39659</v>
      </c>
      <c r="B767" s="14">
        <v>764</v>
      </c>
      <c r="C767" s="12">
        <v>1284.26</v>
      </c>
      <c r="D767" s="29">
        <f t="shared" si="44"/>
        <v>1.6671944268524364E-2</v>
      </c>
      <c r="E767" s="30">
        <f t="shared" si="47"/>
        <v>2.1106933581894907E-4</v>
      </c>
      <c r="F767" s="29">
        <f t="shared" si="45"/>
        <v>7.1464403727051788</v>
      </c>
      <c r="G767" s="29">
        <f t="shared" si="46"/>
        <v>1.4528225487613726</v>
      </c>
    </row>
    <row r="768" spans="1:7" ht="16" customHeight="1" x14ac:dyDescent="0.35">
      <c r="A768" s="13">
        <v>39660</v>
      </c>
      <c r="B768" s="14">
        <v>765</v>
      </c>
      <c r="C768" s="12">
        <v>1267.3800000000001</v>
      </c>
      <c r="D768" s="29">
        <f t="shared" si="44"/>
        <v>-1.3143755937271129E-2</v>
      </c>
      <c r="E768" s="30">
        <f t="shared" si="47"/>
        <v>2.1386008852169327E-4</v>
      </c>
      <c r="F768" s="29">
        <f t="shared" si="45"/>
        <v>7.6423785392208412</v>
      </c>
      <c r="G768" s="29">
        <f t="shared" si="46"/>
        <v>1.4623955980571512</v>
      </c>
    </row>
    <row r="769" spans="1:7" ht="16" customHeight="1" x14ac:dyDescent="0.35">
      <c r="A769" s="13">
        <v>39661</v>
      </c>
      <c r="B769" s="14">
        <v>766</v>
      </c>
      <c r="C769" s="12">
        <v>1260.31</v>
      </c>
      <c r="D769" s="29">
        <f t="shared" si="44"/>
        <v>-5.5784374063029274E-3</v>
      </c>
      <c r="E769" s="30">
        <f t="shared" si="47"/>
        <v>2.1111199567645146E-4</v>
      </c>
      <c r="F769" s="29">
        <f t="shared" si="45"/>
        <v>8.3157167792872517</v>
      </c>
      <c r="G769" s="29">
        <f t="shared" si="46"/>
        <v>1.45296935850847</v>
      </c>
    </row>
    <row r="770" spans="1:7" ht="16" customHeight="1" x14ac:dyDescent="0.35">
      <c r="A770" s="13">
        <v>39664</v>
      </c>
      <c r="B770" s="14">
        <v>767</v>
      </c>
      <c r="C770" s="12">
        <v>1249.01</v>
      </c>
      <c r="D770" s="29">
        <f t="shared" si="44"/>
        <v>-8.9660480358007E-3</v>
      </c>
      <c r="E770" s="30">
        <f t="shared" si="47"/>
        <v>2.0155674430360831E-4</v>
      </c>
      <c r="F770" s="29">
        <f t="shared" si="45"/>
        <v>8.1105940228275646</v>
      </c>
      <c r="G770" s="29">
        <f t="shared" si="46"/>
        <v>1.4197068158729405</v>
      </c>
    </row>
    <row r="771" spans="1:7" ht="16" customHeight="1" x14ac:dyDescent="0.35">
      <c r="A771" s="13">
        <v>39665</v>
      </c>
      <c r="B771" s="14">
        <v>768</v>
      </c>
      <c r="C771" s="12">
        <v>1284.8800000000001</v>
      </c>
      <c r="D771" s="29">
        <f t="shared" si="44"/>
        <v>2.8718745246235189E-2</v>
      </c>
      <c r="E771" s="30">
        <f t="shared" si="47"/>
        <v>1.9542057074226177E-4</v>
      </c>
      <c r="F771" s="29">
        <f t="shared" si="45"/>
        <v>4.3198882256657214</v>
      </c>
      <c r="G771" s="29">
        <f t="shared" si="46"/>
        <v>1.3979290781089782</v>
      </c>
    </row>
    <row r="772" spans="1:7" ht="16" customHeight="1" x14ac:dyDescent="0.35">
      <c r="A772" s="13">
        <v>39666</v>
      </c>
      <c r="B772" s="14">
        <v>769</v>
      </c>
      <c r="C772" s="12">
        <v>1289.19</v>
      </c>
      <c r="D772" s="29">
        <f t="shared" si="44"/>
        <v>3.3543988543676129E-3</v>
      </c>
      <c r="E772" s="30">
        <f t="shared" si="47"/>
        <v>2.2711683009394342E-4</v>
      </c>
      <c r="F772" s="29">
        <f t="shared" si="45"/>
        <v>8.3405032557684784</v>
      </c>
      <c r="G772" s="29">
        <f t="shared" si="46"/>
        <v>1.5070395817427737</v>
      </c>
    </row>
    <row r="773" spans="1:7" ht="16" customHeight="1" x14ac:dyDescent="0.35">
      <c r="A773" s="13">
        <v>39667</v>
      </c>
      <c r="B773" s="14">
        <v>770</v>
      </c>
      <c r="C773" s="12">
        <v>1266.07</v>
      </c>
      <c r="D773" s="29">
        <f t="shared" ref="D773:D836" si="48">C773/C772-1</f>
        <v>-1.7933741341462528E-2</v>
      </c>
      <c r="E773" s="30">
        <f t="shared" si="47"/>
        <v>2.1496774666825822E-4</v>
      </c>
      <c r="F773" s="29">
        <f t="shared" si="45"/>
        <v>6.9488954236226768</v>
      </c>
      <c r="G773" s="29">
        <f t="shared" si="46"/>
        <v>1.4661778427880372</v>
      </c>
    </row>
    <row r="774" spans="1:7" ht="16" customHeight="1" x14ac:dyDescent="0.35">
      <c r="A774" s="13">
        <v>39668</v>
      </c>
      <c r="B774" s="14">
        <v>771</v>
      </c>
      <c r="C774" s="12">
        <v>1296.32</v>
      </c>
      <c r="D774" s="29">
        <f t="shared" si="48"/>
        <v>2.3892833729572516E-2</v>
      </c>
      <c r="E774" s="30">
        <f t="shared" si="47"/>
        <v>2.195519259265565E-4</v>
      </c>
      <c r="F774" s="29">
        <f t="shared" ref="F774:F837" si="49">-LN(E774)-D774*D774/E774</f>
        <v>5.8237737772945062</v>
      </c>
      <c r="G774" s="29">
        <f t="shared" ref="G774:G837" si="50">SQRT(E774)*100</f>
        <v>1.4817284701542199</v>
      </c>
    </row>
    <row r="775" spans="1:7" ht="16" customHeight="1" x14ac:dyDescent="0.35">
      <c r="A775" s="13">
        <v>39671</v>
      </c>
      <c r="B775" s="14">
        <v>772</v>
      </c>
      <c r="C775" s="12">
        <v>1305.32</v>
      </c>
      <c r="D775" s="29">
        <f t="shared" si="48"/>
        <v>6.9427301900766292E-3</v>
      </c>
      <c r="E775" s="30">
        <f t="shared" ref="E775:E838" si="51">C$1283+C$1284*E774+C$1285*D774*D774</f>
        <v>2.3614010851535076E-4</v>
      </c>
      <c r="F775" s="29">
        <f t="shared" si="49"/>
        <v>8.1469627777785014</v>
      </c>
      <c r="G775" s="29">
        <f t="shared" si="50"/>
        <v>1.5366850962879506</v>
      </c>
    </row>
    <row r="776" spans="1:7" ht="16" customHeight="1" x14ac:dyDescent="0.35">
      <c r="A776" s="13">
        <v>39672</v>
      </c>
      <c r="B776" s="14">
        <v>773</v>
      </c>
      <c r="C776" s="12">
        <v>1289.5899999999999</v>
      </c>
      <c r="D776" s="29">
        <f t="shared" si="48"/>
        <v>-1.2050684889528984E-2</v>
      </c>
      <c r="E776" s="30">
        <f t="shared" si="51"/>
        <v>2.2493617278842575E-4</v>
      </c>
      <c r="F776" s="29">
        <f t="shared" si="49"/>
        <v>7.7540929248773116</v>
      </c>
      <c r="G776" s="29">
        <f t="shared" si="50"/>
        <v>1.4997872275373789</v>
      </c>
    </row>
    <row r="777" spans="1:7" ht="16" customHeight="1" x14ac:dyDescent="0.35">
      <c r="A777" s="13">
        <v>39673</v>
      </c>
      <c r="B777" s="14">
        <v>774</v>
      </c>
      <c r="C777" s="12">
        <v>1285.83</v>
      </c>
      <c r="D777" s="29">
        <f t="shared" si="48"/>
        <v>-2.9156553633324922E-3</v>
      </c>
      <c r="E777" s="30">
        <f t="shared" si="51"/>
        <v>2.197035058249193E-4</v>
      </c>
      <c r="F777" s="29">
        <f t="shared" si="49"/>
        <v>8.3845383553472139</v>
      </c>
      <c r="G777" s="29">
        <f t="shared" si="50"/>
        <v>1.4822398787811617</v>
      </c>
    </row>
    <row r="778" spans="1:7" ht="16" customHeight="1" x14ac:dyDescent="0.35">
      <c r="A778" s="13">
        <v>39674</v>
      </c>
      <c r="B778" s="14">
        <v>775</v>
      </c>
      <c r="C778" s="12">
        <v>1292.93</v>
      </c>
      <c r="D778" s="29">
        <f t="shared" si="48"/>
        <v>5.5217252669483852E-3</v>
      </c>
      <c r="E778" s="30">
        <f t="shared" si="51"/>
        <v>2.0815820755231386E-4</v>
      </c>
      <c r="F778" s="29">
        <f t="shared" si="49"/>
        <v>8.3307396691968147</v>
      </c>
      <c r="G778" s="29">
        <f t="shared" si="50"/>
        <v>1.4427688919307688</v>
      </c>
    </row>
    <row r="779" spans="1:7" ht="16" customHeight="1" x14ac:dyDescent="0.35">
      <c r="A779" s="13">
        <v>39675</v>
      </c>
      <c r="B779" s="14">
        <v>776</v>
      </c>
      <c r="C779" s="12">
        <v>1298.2</v>
      </c>
      <c r="D779" s="29">
        <f t="shared" si="48"/>
        <v>4.0760133959301115E-3</v>
      </c>
      <c r="E779" s="30">
        <f t="shared" si="51"/>
        <v>1.9886685929326528E-4</v>
      </c>
      <c r="F779" s="29">
        <f t="shared" si="49"/>
        <v>8.4393322514319706</v>
      </c>
      <c r="G779" s="29">
        <f t="shared" si="50"/>
        <v>1.4102016142852245</v>
      </c>
    </row>
    <row r="780" spans="1:7" ht="16" customHeight="1" x14ac:dyDescent="0.35">
      <c r="A780" s="13">
        <v>39678</v>
      </c>
      <c r="B780" s="14">
        <v>777</v>
      </c>
      <c r="C780" s="12">
        <v>1278.5999999999999</v>
      </c>
      <c r="D780" s="29">
        <f t="shared" si="48"/>
        <v>-1.5097827761516025E-2</v>
      </c>
      <c r="E780" s="30">
        <f t="shared" si="51"/>
        <v>1.8981086762412885E-4</v>
      </c>
      <c r="F780" s="29">
        <f t="shared" si="49"/>
        <v>7.368579611361012</v>
      </c>
      <c r="G780" s="29">
        <f t="shared" si="50"/>
        <v>1.3777186491592863</v>
      </c>
    </row>
    <row r="781" spans="1:7" ht="16" customHeight="1" x14ac:dyDescent="0.35">
      <c r="A781" s="13">
        <v>39679</v>
      </c>
      <c r="B781" s="14">
        <v>778</v>
      </c>
      <c r="C781" s="12">
        <v>1266.69</v>
      </c>
      <c r="D781" s="29">
        <f t="shared" si="48"/>
        <v>-9.3148756452369197E-3</v>
      </c>
      <c r="E781" s="30">
        <f t="shared" si="51"/>
        <v>1.9222700101753618E-4</v>
      </c>
      <c r="F781" s="29">
        <f t="shared" si="49"/>
        <v>8.105456268709867</v>
      </c>
      <c r="G781" s="29">
        <f t="shared" si="50"/>
        <v>1.3864595234536643</v>
      </c>
    </row>
    <row r="782" spans="1:7" ht="16" customHeight="1" x14ac:dyDescent="0.35">
      <c r="A782" s="13">
        <v>39680</v>
      </c>
      <c r="B782" s="14">
        <v>779</v>
      </c>
      <c r="C782" s="12">
        <v>1274.54</v>
      </c>
      <c r="D782" s="29">
        <f t="shared" si="48"/>
        <v>6.1972542611057335E-3</v>
      </c>
      <c r="E782" s="30">
        <f t="shared" si="51"/>
        <v>1.8734264633009397E-4</v>
      </c>
      <c r="F782" s="29">
        <f t="shared" si="49"/>
        <v>8.3775674525640582</v>
      </c>
      <c r="G782" s="29">
        <f t="shared" si="50"/>
        <v>1.3687316988003675</v>
      </c>
    </row>
    <row r="783" spans="1:7" ht="16" customHeight="1" x14ac:dyDescent="0.35">
      <c r="A783" s="13">
        <v>39681</v>
      </c>
      <c r="B783" s="14">
        <v>780</v>
      </c>
      <c r="C783" s="12">
        <v>1277.72</v>
      </c>
      <c r="D783" s="29">
        <f t="shared" si="48"/>
        <v>2.4950178103473331E-3</v>
      </c>
      <c r="E783" s="30">
        <f t="shared" si="51"/>
        <v>1.8052867971592423E-4</v>
      </c>
      <c r="F783" s="29">
        <f t="shared" si="49"/>
        <v>8.5851382158811109</v>
      </c>
      <c r="G783" s="29">
        <f t="shared" si="50"/>
        <v>1.3436096148655838</v>
      </c>
    </row>
    <row r="784" spans="1:7" ht="16" customHeight="1" x14ac:dyDescent="0.35">
      <c r="A784" s="13">
        <v>39682</v>
      </c>
      <c r="B784" s="14">
        <v>781</v>
      </c>
      <c r="C784" s="12">
        <v>1292.2</v>
      </c>
      <c r="D784" s="29">
        <f t="shared" si="48"/>
        <v>1.1332686347556686E-2</v>
      </c>
      <c r="E784" s="30">
        <f t="shared" si="51"/>
        <v>1.7278706743802932E-4</v>
      </c>
      <c r="F784" s="29">
        <f t="shared" si="49"/>
        <v>7.9201670247056928</v>
      </c>
      <c r="G784" s="29">
        <f t="shared" si="50"/>
        <v>1.314484946425897</v>
      </c>
    </row>
    <row r="785" spans="1:7" ht="16" customHeight="1" x14ac:dyDescent="0.35">
      <c r="A785" s="13">
        <v>39685</v>
      </c>
      <c r="B785" s="14">
        <v>782</v>
      </c>
      <c r="C785" s="12">
        <v>1266.8399999999999</v>
      </c>
      <c r="D785" s="29">
        <f t="shared" si="48"/>
        <v>-1.9625444977557804E-2</v>
      </c>
      <c r="E785" s="30">
        <f t="shared" si="51"/>
        <v>1.7192984968683128E-4</v>
      </c>
      <c r="F785" s="29">
        <f t="shared" si="49"/>
        <v>6.4282191217351903</v>
      </c>
      <c r="G785" s="29">
        <f t="shared" si="50"/>
        <v>1.3112202320237105</v>
      </c>
    </row>
    <row r="786" spans="1:7" ht="16" customHeight="1" x14ac:dyDescent="0.35">
      <c r="A786" s="13">
        <v>39686</v>
      </c>
      <c r="B786" s="14">
        <v>783</v>
      </c>
      <c r="C786" s="12">
        <v>1271.51</v>
      </c>
      <c r="D786" s="29">
        <f t="shared" si="48"/>
        <v>3.6863376590572372E-3</v>
      </c>
      <c r="E786" s="30">
        <f t="shared" si="51"/>
        <v>1.8399476924650559E-4</v>
      </c>
      <c r="F786" s="29">
        <f t="shared" si="49"/>
        <v>8.5267474045381775</v>
      </c>
      <c r="G786" s="29">
        <f t="shared" si="50"/>
        <v>1.3564467156748383</v>
      </c>
    </row>
    <row r="787" spans="1:7" ht="16" customHeight="1" x14ac:dyDescent="0.35">
      <c r="A787" s="13">
        <v>39687</v>
      </c>
      <c r="B787" s="14">
        <v>784</v>
      </c>
      <c r="C787" s="12">
        <v>1281.6600000000001</v>
      </c>
      <c r="D787" s="29">
        <f t="shared" si="48"/>
        <v>7.9826348200171537E-3</v>
      </c>
      <c r="E787" s="30">
        <f t="shared" si="51"/>
        <v>1.7627474658868421E-4</v>
      </c>
      <c r="F787" s="29">
        <f t="shared" si="49"/>
        <v>8.2819716113042645</v>
      </c>
      <c r="G787" s="29">
        <f t="shared" si="50"/>
        <v>1.3276850025088187</v>
      </c>
    </row>
    <row r="788" spans="1:7" ht="16" customHeight="1" x14ac:dyDescent="0.35">
      <c r="A788" s="13">
        <v>39688</v>
      </c>
      <c r="B788" s="14">
        <v>785</v>
      </c>
      <c r="C788" s="12">
        <v>1300.68</v>
      </c>
      <c r="D788" s="29">
        <f t="shared" si="48"/>
        <v>1.484012920743405E-2</v>
      </c>
      <c r="E788" s="30">
        <f t="shared" si="51"/>
        <v>1.718333948633033E-4</v>
      </c>
      <c r="F788" s="29">
        <f t="shared" si="49"/>
        <v>7.3873400481392331</v>
      </c>
      <c r="G788" s="29">
        <f t="shared" si="50"/>
        <v>1.3108523748435721</v>
      </c>
    </row>
    <row r="789" spans="1:7" ht="16" customHeight="1" x14ac:dyDescent="0.35">
      <c r="A789" s="13">
        <v>39689</v>
      </c>
      <c r="B789" s="14">
        <v>786</v>
      </c>
      <c r="C789" s="12">
        <v>1282.83</v>
      </c>
      <c r="D789" s="29">
        <f t="shared" si="48"/>
        <v>-1.3723590737153013E-2</v>
      </c>
      <c r="E789" s="30">
        <f t="shared" si="51"/>
        <v>1.7566152712163982E-4</v>
      </c>
      <c r="F789" s="29">
        <f t="shared" si="49"/>
        <v>7.5747933787026742</v>
      </c>
      <c r="G789" s="29">
        <f t="shared" si="50"/>
        <v>1.3253736345711717</v>
      </c>
    </row>
    <row r="790" spans="1:7" ht="16" customHeight="1" x14ac:dyDescent="0.35">
      <c r="A790" s="13">
        <v>39693</v>
      </c>
      <c r="B790" s="14">
        <v>787</v>
      </c>
      <c r="C790" s="12">
        <v>1277.58</v>
      </c>
      <c r="D790" s="29">
        <f t="shared" si="48"/>
        <v>-4.0925142068707343E-3</v>
      </c>
      <c r="E790" s="30">
        <f t="shared" si="51"/>
        <v>1.7751222154551943E-4</v>
      </c>
      <c r="F790" s="29">
        <f t="shared" si="49"/>
        <v>8.5421188756502016</v>
      </c>
      <c r="G790" s="29">
        <f t="shared" si="50"/>
        <v>1.3323371253009479</v>
      </c>
    </row>
    <row r="791" spans="1:7" ht="16" customHeight="1" x14ac:dyDescent="0.35">
      <c r="A791" s="13">
        <v>39694</v>
      </c>
      <c r="B791" s="14">
        <v>788</v>
      </c>
      <c r="C791" s="12">
        <v>1274.98</v>
      </c>
      <c r="D791" s="29">
        <f t="shared" si="48"/>
        <v>-2.0350976064120729E-3</v>
      </c>
      <c r="E791" s="30">
        <f t="shared" si="51"/>
        <v>1.7059843301763943E-4</v>
      </c>
      <c r="F791" s="29">
        <f t="shared" si="49"/>
        <v>8.6519210839867924</v>
      </c>
      <c r="G791" s="29">
        <f t="shared" si="50"/>
        <v>1.3061333508399493</v>
      </c>
    </row>
    <row r="792" spans="1:7" ht="16" customHeight="1" x14ac:dyDescent="0.35">
      <c r="A792" s="13">
        <v>39695</v>
      </c>
      <c r="B792" s="14">
        <v>789</v>
      </c>
      <c r="C792" s="12">
        <v>1236.83</v>
      </c>
      <c r="D792" s="29">
        <f t="shared" si="48"/>
        <v>-2.9922037992752948E-2</v>
      </c>
      <c r="E792" s="30">
        <f t="shared" si="51"/>
        <v>1.637456708292567E-4</v>
      </c>
      <c r="F792" s="29">
        <f t="shared" si="49"/>
        <v>3.2493974730933779</v>
      </c>
      <c r="G792" s="29">
        <f t="shared" si="50"/>
        <v>1.2796314736253431</v>
      </c>
    </row>
    <row r="793" spans="1:7" ht="16" customHeight="1" x14ac:dyDescent="0.35">
      <c r="A793" s="13">
        <v>39696</v>
      </c>
      <c r="B793" s="14">
        <v>790</v>
      </c>
      <c r="C793" s="12">
        <v>1242.31</v>
      </c>
      <c r="D793" s="29">
        <f t="shared" si="48"/>
        <v>4.4306816619907874E-3</v>
      </c>
      <c r="E793" s="30">
        <f t="shared" si="51"/>
        <v>2.0213752162831858E-4</v>
      </c>
      <c r="F793" s="29">
        <f t="shared" si="49"/>
        <v>8.4094455379248636</v>
      </c>
      <c r="G793" s="29">
        <f t="shared" si="50"/>
        <v>1.4217507574406936</v>
      </c>
    </row>
    <row r="794" spans="1:7" ht="16" customHeight="1" x14ac:dyDescent="0.35">
      <c r="A794" s="13">
        <v>39699</v>
      </c>
      <c r="B794" s="14">
        <v>791</v>
      </c>
      <c r="C794" s="12">
        <v>1267.79</v>
      </c>
      <c r="D794" s="29">
        <f t="shared" si="48"/>
        <v>2.0510178618863284E-2</v>
      </c>
      <c r="E794" s="30">
        <f t="shared" si="51"/>
        <v>1.9290531646498179E-4</v>
      </c>
      <c r="F794" s="29">
        <f t="shared" si="49"/>
        <v>6.3726172809391102</v>
      </c>
      <c r="G794" s="29">
        <f t="shared" si="50"/>
        <v>1.388903583640642</v>
      </c>
    </row>
    <row r="795" spans="1:7" ht="16" customHeight="1" x14ac:dyDescent="0.35">
      <c r="A795" s="13">
        <v>39700</v>
      </c>
      <c r="B795" s="14">
        <v>792</v>
      </c>
      <c r="C795" s="12">
        <v>1224.51</v>
      </c>
      <c r="D795" s="29">
        <f t="shared" si="48"/>
        <v>-3.4138145907445239E-2</v>
      </c>
      <c r="E795" s="30">
        <f t="shared" si="51"/>
        <v>2.0464815616736743E-4</v>
      </c>
      <c r="F795" s="29">
        <f t="shared" si="49"/>
        <v>2.7995029672459237</v>
      </c>
      <c r="G795" s="29">
        <f t="shared" si="50"/>
        <v>1.4305528867097763</v>
      </c>
    </row>
    <row r="796" spans="1:7" ht="16" customHeight="1" x14ac:dyDescent="0.35">
      <c r="A796" s="13">
        <v>39701</v>
      </c>
      <c r="B796" s="14">
        <v>793</v>
      </c>
      <c r="C796" s="12">
        <v>1232.04</v>
      </c>
      <c r="D796" s="29">
        <f t="shared" si="48"/>
        <v>6.1493985349241331E-3</v>
      </c>
      <c r="E796" s="30">
        <f t="shared" si="51"/>
        <v>2.524539908505317E-4</v>
      </c>
      <c r="F796" s="29">
        <f t="shared" si="49"/>
        <v>8.1344914648387423</v>
      </c>
      <c r="G796" s="29">
        <f t="shared" si="50"/>
        <v>1.5888800799636571</v>
      </c>
    </row>
    <row r="797" spans="1:7" ht="16" customHeight="1" x14ac:dyDescent="0.35">
      <c r="A797" s="13">
        <v>39702</v>
      </c>
      <c r="B797" s="14">
        <v>794</v>
      </c>
      <c r="C797" s="12">
        <v>1249.05</v>
      </c>
      <c r="D797" s="29">
        <f t="shared" si="48"/>
        <v>1.3806369923054396E-2</v>
      </c>
      <c r="E797" s="30">
        <f t="shared" si="51"/>
        <v>2.390993468825449E-4</v>
      </c>
      <c r="F797" s="29">
        <f t="shared" si="49"/>
        <v>7.5414069435790756</v>
      </c>
      <c r="G797" s="29">
        <f t="shared" si="50"/>
        <v>1.5462837607714339</v>
      </c>
    </row>
    <row r="798" spans="1:7" ht="16" customHeight="1" x14ac:dyDescent="0.35">
      <c r="A798" s="13">
        <v>39703</v>
      </c>
      <c r="B798" s="14">
        <v>795</v>
      </c>
      <c r="C798" s="12">
        <v>1251.7</v>
      </c>
      <c r="D798" s="29">
        <f t="shared" si="48"/>
        <v>2.1216124254435087E-3</v>
      </c>
      <c r="E798" s="30">
        <f t="shared" si="51"/>
        <v>2.3472020471690147E-4</v>
      </c>
      <c r="F798" s="29">
        <f t="shared" si="49"/>
        <v>8.3379393291407347</v>
      </c>
      <c r="G798" s="29">
        <f t="shared" si="50"/>
        <v>1.5320581082873506</v>
      </c>
    </row>
    <row r="799" spans="1:7" ht="16" customHeight="1" x14ac:dyDescent="0.35">
      <c r="A799" s="13">
        <v>39706</v>
      </c>
      <c r="B799" s="14">
        <v>796</v>
      </c>
      <c r="C799" s="12">
        <v>1192.7</v>
      </c>
      <c r="D799" s="29">
        <f t="shared" si="48"/>
        <v>-4.7135895182551679E-2</v>
      </c>
      <c r="E799" s="30">
        <f t="shared" si="51"/>
        <v>2.2147324620940115E-4</v>
      </c>
      <c r="F799" s="29">
        <f t="shared" si="49"/>
        <v>-1.6166693679579609</v>
      </c>
      <c r="G799" s="29">
        <f t="shared" si="50"/>
        <v>1.4881977227821614</v>
      </c>
    </row>
    <row r="800" spans="1:7" ht="16" customHeight="1" x14ac:dyDescent="0.35">
      <c r="A800" s="13">
        <v>39707</v>
      </c>
      <c r="B800" s="14">
        <v>797</v>
      </c>
      <c r="C800" s="12">
        <v>1213.5999999999999</v>
      </c>
      <c r="D800" s="29">
        <f t="shared" si="48"/>
        <v>1.7523266538106652E-2</v>
      </c>
      <c r="E800" s="30">
        <f t="shared" si="51"/>
        <v>3.2041555232148597E-4</v>
      </c>
      <c r="F800" s="29">
        <f t="shared" si="49"/>
        <v>7.0875585768426799</v>
      </c>
      <c r="G800" s="29">
        <f t="shared" si="50"/>
        <v>1.7900155092107053</v>
      </c>
    </row>
    <row r="801" spans="1:7" ht="16" customHeight="1" x14ac:dyDescent="0.35">
      <c r="A801" s="13">
        <v>39708</v>
      </c>
      <c r="B801" s="14">
        <v>798</v>
      </c>
      <c r="C801" s="12">
        <v>1156.3900000000001</v>
      </c>
      <c r="D801" s="29">
        <f t="shared" si="48"/>
        <v>-4.7140738299274676E-2</v>
      </c>
      <c r="E801" s="30">
        <f t="shared" si="51"/>
        <v>3.1372724059761385E-4</v>
      </c>
      <c r="F801" s="29">
        <f t="shared" si="49"/>
        <v>0.98360678253169009</v>
      </c>
      <c r="G801" s="29">
        <f t="shared" si="50"/>
        <v>1.7712347122773249</v>
      </c>
    </row>
    <row r="802" spans="1:7" ht="16" customHeight="1" x14ac:dyDescent="0.35">
      <c r="A802" s="13">
        <v>39709</v>
      </c>
      <c r="B802" s="14">
        <v>799</v>
      </c>
      <c r="C802" s="12">
        <v>1206.51</v>
      </c>
      <c r="D802" s="29">
        <f t="shared" si="48"/>
        <v>4.3341779157550553E-2</v>
      </c>
      <c r="E802" s="30">
        <f t="shared" si="51"/>
        <v>4.0346697690788765E-4</v>
      </c>
      <c r="F802" s="29">
        <f t="shared" si="49"/>
        <v>3.1594962785283824</v>
      </c>
      <c r="G802" s="29">
        <f t="shared" si="50"/>
        <v>2.0086487420848069</v>
      </c>
    </row>
    <row r="803" spans="1:7" ht="16" customHeight="1" x14ac:dyDescent="0.35">
      <c r="A803" s="13">
        <v>39710</v>
      </c>
      <c r="B803" s="14">
        <v>800</v>
      </c>
      <c r="C803" s="12">
        <v>1255.08</v>
      </c>
      <c r="D803" s="29">
        <f t="shared" si="48"/>
        <v>4.0256607902130925E-2</v>
      </c>
      <c r="E803" s="30">
        <f t="shared" si="51"/>
        <v>4.670457702441931E-4</v>
      </c>
      <c r="F803" s="29">
        <f t="shared" si="49"/>
        <v>4.1991996506903835</v>
      </c>
      <c r="G803" s="29">
        <f t="shared" si="50"/>
        <v>2.1611241756183128</v>
      </c>
    </row>
    <row r="804" spans="1:7" ht="16" customHeight="1" x14ac:dyDescent="0.35">
      <c r="A804" s="13">
        <v>39713</v>
      </c>
      <c r="B804" s="14">
        <v>801</v>
      </c>
      <c r="C804" s="12">
        <v>1207.0899999999999</v>
      </c>
      <c r="D804" s="29">
        <f t="shared" si="48"/>
        <v>-3.8236606431462539E-2</v>
      </c>
      <c r="E804" s="30">
        <f t="shared" si="51"/>
        <v>5.1137091720906936E-4</v>
      </c>
      <c r="F804" s="29">
        <f t="shared" si="49"/>
        <v>4.719359400262551</v>
      </c>
      <c r="G804" s="29">
        <f t="shared" si="50"/>
        <v>2.2613511828308961</v>
      </c>
    </row>
    <row r="805" spans="1:7" ht="16" customHeight="1" x14ac:dyDescent="0.35">
      <c r="A805" s="13">
        <v>39714</v>
      </c>
      <c r="B805" s="14">
        <v>802</v>
      </c>
      <c r="C805" s="12">
        <v>1188.22</v>
      </c>
      <c r="D805" s="29">
        <f t="shared" si="48"/>
        <v>-1.5632637168727981E-2</v>
      </c>
      <c r="E805" s="30">
        <f t="shared" si="51"/>
        <v>5.433357290578906E-4</v>
      </c>
      <c r="F805" s="29">
        <f t="shared" si="49"/>
        <v>7.0680071914283662</v>
      </c>
      <c r="G805" s="29">
        <f t="shared" si="50"/>
        <v>2.3309563038759236</v>
      </c>
    </row>
    <row r="806" spans="1:7" ht="16" customHeight="1" x14ac:dyDescent="0.35">
      <c r="A806" s="13">
        <v>39715</v>
      </c>
      <c r="B806" s="14">
        <v>803</v>
      </c>
      <c r="C806" s="12">
        <v>1185.8699999999999</v>
      </c>
      <c r="D806" s="29">
        <f t="shared" si="48"/>
        <v>-1.9777482284426551E-3</v>
      </c>
      <c r="E806" s="30">
        <f t="shared" si="51"/>
        <v>5.1122112339455636E-4</v>
      </c>
      <c r="F806" s="29">
        <f t="shared" si="49"/>
        <v>7.5710570700171953</v>
      </c>
      <c r="G806" s="29">
        <f t="shared" si="50"/>
        <v>2.2610199543448446</v>
      </c>
    </row>
    <row r="807" spans="1:7" ht="16" customHeight="1" x14ac:dyDescent="0.35">
      <c r="A807" s="13">
        <v>39716</v>
      </c>
      <c r="B807" s="14">
        <v>804</v>
      </c>
      <c r="C807" s="12">
        <v>1209.18</v>
      </c>
      <c r="D807" s="29">
        <f t="shared" si="48"/>
        <v>1.9656454754737096E-2</v>
      </c>
      <c r="E807" s="30">
        <f t="shared" si="51"/>
        <v>4.7029458545785619E-4</v>
      </c>
      <c r="F807" s="29">
        <f t="shared" si="49"/>
        <v>6.8405891686849696</v>
      </c>
      <c r="G807" s="29">
        <f t="shared" si="50"/>
        <v>2.1686276431371434</v>
      </c>
    </row>
    <row r="808" spans="1:7" ht="16" customHeight="1" x14ac:dyDescent="0.35">
      <c r="A808" s="13">
        <v>39717</v>
      </c>
      <c r="B808" s="14">
        <v>805</v>
      </c>
      <c r="C808" s="12">
        <v>1213.27</v>
      </c>
      <c r="D808" s="29">
        <f t="shared" si="48"/>
        <v>3.3824575332042084E-3</v>
      </c>
      <c r="E808" s="30">
        <f t="shared" si="51"/>
        <v>4.5258393758832192E-4</v>
      </c>
      <c r="F808" s="29">
        <f t="shared" si="49"/>
        <v>7.6752579840351896</v>
      </c>
      <c r="G808" s="29">
        <f t="shared" si="50"/>
        <v>2.1274020249786405</v>
      </c>
    </row>
    <row r="809" spans="1:7" ht="16" customHeight="1" x14ac:dyDescent="0.35">
      <c r="A809" s="13">
        <v>39720</v>
      </c>
      <c r="B809" s="14">
        <v>806</v>
      </c>
      <c r="C809" s="12">
        <v>1106.42</v>
      </c>
      <c r="D809" s="29">
        <f t="shared" si="48"/>
        <v>-8.806778375794333E-2</v>
      </c>
      <c r="E809" s="30">
        <f t="shared" si="51"/>
        <v>4.1789759477768628E-4</v>
      </c>
      <c r="F809" s="29">
        <f t="shared" si="49"/>
        <v>-10.779140011402703</v>
      </c>
      <c r="G809" s="29">
        <f t="shared" si="50"/>
        <v>2.0442543745279993</v>
      </c>
    </row>
    <row r="810" spans="1:7" ht="16" customHeight="1" x14ac:dyDescent="0.35">
      <c r="A810" s="13">
        <v>39721</v>
      </c>
      <c r="B810" s="14">
        <v>807</v>
      </c>
      <c r="C810" s="12">
        <v>1166.3599999999999</v>
      </c>
      <c r="D810" s="29">
        <f t="shared" si="48"/>
        <v>5.4174725691870984E-2</v>
      </c>
      <c r="E810" s="30">
        <f t="shared" si="51"/>
        <v>7.7390456210171105E-4</v>
      </c>
      <c r="F810" s="29">
        <f t="shared" si="49"/>
        <v>3.3717327516361841</v>
      </c>
      <c r="G810" s="29">
        <f t="shared" si="50"/>
        <v>2.781914021140321</v>
      </c>
    </row>
    <row r="811" spans="1:7" ht="16" customHeight="1" x14ac:dyDescent="0.35">
      <c r="A811" s="13">
        <v>39722</v>
      </c>
      <c r="B811" s="14">
        <v>808</v>
      </c>
      <c r="C811" s="12">
        <v>1161.06</v>
      </c>
      <c r="D811" s="29">
        <f t="shared" si="48"/>
        <v>-4.5440515792721792E-3</v>
      </c>
      <c r="E811" s="30">
        <f t="shared" si="51"/>
        <v>8.5325915108101335E-4</v>
      </c>
      <c r="F811" s="29">
        <f t="shared" si="49"/>
        <v>7.0422477922274167</v>
      </c>
      <c r="G811" s="29">
        <f t="shared" si="50"/>
        <v>2.9210599978107492</v>
      </c>
    </row>
    <row r="812" spans="1:7" ht="16" customHeight="1" x14ac:dyDescent="0.35">
      <c r="A812" s="13">
        <v>39723</v>
      </c>
      <c r="B812" s="14">
        <v>809</v>
      </c>
      <c r="C812" s="12">
        <v>1114.28</v>
      </c>
      <c r="D812" s="29">
        <f t="shared" si="48"/>
        <v>-4.0290768780252506E-2</v>
      </c>
      <c r="E812" s="30">
        <f t="shared" si="51"/>
        <v>7.7896565621066638E-4</v>
      </c>
      <c r="F812" s="29">
        <f t="shared" si="49"/>
        <v>5.0735671937314812</v>
      </c>
      <c r="G812" s="29">
        <f t="shared" si="50"/>
        <v>2.7909956220149583</v>
      </c>
    </row>
    <row r="813" spans="1:7" ht="16" customHeight="1" x14ac:dyDescent="0.35">
      <c r="A813" s="13">
        <v>39724</v>
      </c>
      <c r="B813" s="14">
        <v>810</v>
      </c>
      <c r="C813" s="12">
        <v>1099.23</v>
      </c>
      <c r="D813" s="29">
        <f t="shared" si="48"/>
        <v>-1.3506479520407733E-2</v>
      </c>
      <c r="E813" s="30">
        <f t="shared" si="51"/>
        <v>7.9223639303478829E-4</v>
      </c>
      <c r="F813" s="29">
        <f t="shared" si="49"/>
        <v>6.9103848813590565</v>
      </c>
      <c r="G813" s="29">
        <f t="shared" si="50"/>
        <v>2.8146694175955873</v>
      </c>
    </row>
    <row r="814" spans="1:7" ht="16" customHeight="1" x14ac:dyDescent="0.35">
      <c r="A814" s="13">
        <v>39727</v>
      </c>
      <c r="B814" s="14">
        <v>811</v>
      </c>
      <c r="C814" s="12">
        <v>1056.8900000000001</v>
      </c>
      <c r="D814" s="29">
        <f t="shared" si="48"/>
        <v>-3.8517871601029707E-2</v>
      </c>
      <c r="E814" s="30">
        <f t="shared" si="51"/>
        <v>7.3213400318306921E-4</v>
      </c>
      <c r="F814" s="29">
        <f t="shared" si="49"/>
        <v>5.1931058991463424</v>
      </c>
      <c r="G814" s="29">
        <f t="shared" si="50"/>
        <v>2.705797485369275</v>
      </c>
    </row>
    <row r="815" spans="1:7" ht="16" customHeight="1" x14ac:dyDescent="0.35">
      <c r="A815" s="13">
        <v>39728</v>
      </c>
      <c r="B815" s="14">
        <v>812</v>
      </c>
      <c r="C815" s="12">
        <v>996.23</v>
      </c>
      <c r="D815" s="29">
        <f t="shared" si="48"/>
        <v>-5.7394809298980998E-2</v>
      </c>
      <c r="E815" s="30">
        <f t="shared" si="51"/>
        <v>7.4310192449843291E-4</v>
      </c>
      <c r="F815" s="29">
        <f t="shared" si="49"/>
        <v>2.7716863549807371</v>
      </c>
      <c r="G815" s="29">
        <f t="shared" si="50"/>
        <v>2.725989590035943</v>
      </c>
    </row>
    <row r="816" spans="1:7" ht="16" customHeight="1" x14ac:dyDescent="0.35">
      <c r="A816" s="13">
        <v>39729</v>
      </c>
      <c r="B816" s="14">
        <v>813</v>
      </c>
      <c r="C816" s="12">
        <v>984.94</v>
      </c>
      <c r="D816" s="29">
        <f t="shared" si="48"/>
        <v>-1.1332724370878178E-2</v>
      </c>
      <c r="E816" s="30">
        <f t="shared" si="51"/>
        <v>8.4349993877190954E-4</v>
      </c>
      <c r="F816" s="29">
        <f t="shared" si="49"/>
        <v>6.9256915098481446</v>
      </c>
      <c r="G816" s="29">
        <f t="shared" si="50"/>
        <v>2.9043070408824021</v>
      </c>
    </row>
    <row r="817" spans="1:7" ht="16" customHeight="1" x14ac:dyDescent="0.35">
      <c r="A817" s="13">
        <v>39730</v>
      </c>
      <c r="B817" s="14">
        <v>814</v>
      </c>
      <c r="C817" s="12">
        <v>909.92</v>
      </c>
      <c r="D817" s="29">
        <f t="shared" si="48"/>
        <v>-7.6167076167076297E-2</v>
      </c>
      <c r="E817" s="30">
        <f t="shared" si="51"/>
        <v>7.7557147697803353E-4</v>
      </c>
      <c r="F817" s="29">
        <f t="shared" si="49"/>
        <v>-0.31828150461652793</v>
      </c>
      <c r="G817" s="29">
        <f t="shared" si="50"/>
        <v>2.7849083952224238</v>
      </c>
    </row>
    <row r="818" spans="1:7" ht="16" customHeight="1" x14ac:dyDescent="0.35">
      <c r="A818" s="13">
        <v>39731</v>
      </c>
      <c r="B818" s="14">
        <v>815</v>
      </c>
      <c r="C818" s="12">
        <v>899.22</v>
      </c>
      <c r="D818" s="29">
        <f t="shared" si="48"/>
        <v>-1.1759275540706771E-2</v>
      </c>
      <c r="E818" s="30">
        <f t="shared" si="51"/>
        <v>9.9808550387229036E-4</v>
      </c>
      <c r="F818" s="29">
        <f t="shared" si="49"/>
        <v>6.7711258034473758</v>
      </c>
      <c r="G818" s="29">
        <f t="shared" si="50"/>
        <v>3.1592491257770265</v>
      </c>
    </row>
    <row r="819" spans="1:7" ht="16" customHeight="1" x14ac:dyDescent="0.35">
      <c r="A819" s="13">
        <v>39734</v>
      </c>
      <c r="B819" s="14">
        <v>816</v>
      </c>
      <c r="C819" s="12">
        <v>1003.35</v>
      </c>
      <c r="D819" s="29">
        <f t="shared" si="48"/>
        <v>0.11580036031227059</v>
      </c>
      <c r="E819" s="30">
        <f t="shared" si="51"/>
        <v>9.1519098154717456E-4</v>
      </c>
      <c r="F819" s="29">
        <f t="shared" si="49"/>
        <v>-7.6559993831669013</v>
      </c>
      <c r="G819" s="29">
        <f t="shared" si="50"/>
        <v>3.0252123587397541</v>
      </c>
    </row>
    <row r="820" spans="1:7" ht="16" customHeight="1" x14ac:dyDescent="0.35">
      <c r="A820" s="13">
        <v>39735</v>
      </c>
      <c r="B820" s="14">
        <v>817</v>
      </c>
      <c r="C820" s="12">
        <v>998.01</v>
      </c>
      <c r="D820" s="29">
        <f t="shared" si="48"/>
        <v>-5.3221707280610708E-3</v>
      </c>
      <c r="E820" s="30">
        <f t="shared" si="51"/>
        <v>1.5041580558150418E-3</v>
      </c>
      <c r="F820" s="29">
        <f t="shared" si="49"/>
        <v>6.4806905026921999</v>
      </c>
      <c r="G820" s="29">
        <f t="shared" si="50"/>
        <v>3.8783476582367413</v>
      </c>
    </row>
    <row r="821" spans="1:7" ht="16" customHeight="1" x14ac:dyDescent="0.35">
      <c r="A821" s="13">
        <v>39736</v>
      </c>
      <c r="B821" s="14">
        <v>818</v>
      </c>
      <c r="C821" s="12">
        <v>907.84</v>
      </c>
      <c r="D821" s="29">
        <f t="shared" si="48"/>
        <v>-9.0349796094227441E-2</v>
      </c>
      <c r="E821" s="30">
        <f t="shared" si="51"/>
        <v>1.3651585252964693E-3</v>
      </c>
      <c r="F821" s="29">
        <f t="shared" si="49"/>
        <v>0.61689663467764699</v>
      </c>
      <c r="G821" s="29">
        <f t="shared" si="50"/>
        <v>3.6948051711781358</v>
      </c>
    </row>
    <row r="822" spans="1:7" ht="16" customHeight="1" x14ac:dyDescent="0.35">
      <c r="A822" s="13">
        <v>39737</v>
      </c>
      <c r="B822" s="14">
        <v>819</v>
      </c>
      <c r="C822" s="12">
        <v>946.43</v>
      </c>
      <c r="D822" s="29">
        <f t="shared" si="48"/>
        <v>4.2507490306661788E-2</v>
      </c>
      <c r="E822" s="30">
        <f t="shared" si="51"/>
        <v>1.6467969554802462E-3</v>
      </c>
      <c r="F822" s="29">
        <f t="shared" si="49"/>
        <v>5.3117102964056118</v>
      </c>
      <c r="G822" s="29">
        <f t="shared" si="50"/>
        <v>4.0580746117835815</v>
      </c>
    </row>
    <row r="823" spans="1:7" ht="16" customHeight="1" x14ac:dyDescent="0.35">
      <c r="A823" s="13">
        <v>39738</v>
      </c>
      <c r="B823" s="14">
        <v>820</v>
      </c>
      <c r="C823" s="12">
        <v>940.55</v>
      </c>
      <c r="D823" s="29">
        <f t="shared" si="48"/>
        <v>-6.2128208108365168E-3</v>
      </c>
      <c r="E823" s="30">
        <f t="shared" si="51"/>
        <v>1.5824615965407689E-3</v>
      </c>
      <c r="F823" s="29">
        <f t="shared" si="49"/>
        <v>6.4243818366579859</v>
      </c>
      <c r="G823" s="29">
        <f t="shared" si="50"/>
        <v>3.978016586869352</v>
      </c>
    </row>
    <row r="824" spans="1:7" ht="16" customHeight="1" x14ac:dyDescent="0.35">
      <c r="A824" s="13">
        <v>39741</v>
      </c>
      <c r="B824" s="14">
        <v>821</v>
      </c>
      <c r="C824" s="12">
        <v>985.4</v>
      </c>
      <c r="D824" s="29">
        <f t="shared" si="48"/>
        <v>4.7684865238424301E-2</v>
      </c>
      <c r="E824" s="30">
        <f t="shared" si="51"/>
        <v>1.4361453940080703E-3</v>
      </c>
      <c r="F824" s="29">
        <f t="shared" si="49"/>
        <v>4.9624943951332874</v>
      </c>
      <c r="G824" s="29">
        <f t="shared" si="50"/>
        <v>3.7896508994999398</v>
      </c>
    </row>
    <row r="825" spans="1:7" ht="16" customHeight="1" x14ac:dyDescent="0.35">
      <c r="A825" s="13">
        <v>39742</v>
      </c>
      <c r="B825" s="14">
        <v>822</v>
      </c>
      <c r="C825" s="12">
        <v>955.05</v>
      </c>
      <c r="D825" s="29">
        <f t="shared" si="48"/>
        <v>-3.0799675258778136E-2</v>
      </c>
      <c r="E825" s="30">
        <f t="shared" si="51"/>
        <v>1.4162231732475976E-3</v>
      </c>
      <c r="F825" s="29">
        <f t="shared" si="49"/>
        <v>5.8899378819065387</v>
      </c>
      <c r="G825" s="29">
        <f t="shared" si="50"/>
        <v>3.7632740708691381</v>
      </c>
    </row>
    <row r="826" spans="1:7" ht="16" customHeight="1" x14ac:dyDescent="0.35">
      <c r="A826" s="13">
        <v>39743</v>
      </c>
      <c r="B826" s="14">
        <v>823</v>
      </c>
      <c r="C826" s="12">
        <v>896.78</v>
      </c>
      <c r="D826" s="29">
        <f t="shared" si="48"/>
        <v>-6.1012512433903932E-2</v>
      </c>
      <c r="E826" s="30">
        <f t="shared" si="51"/>
        <v>1.3320318557251474E-3</v>
      </c>
      <c r="F826" s="29">
        <f t="shared" si="49"/>
        <v>3.8264269320112305</v>
      </c>
      <c r="G826" s="29">
        <f t="shared" si="50"/>
        <v>3.6497011599926195</v>
      </c>
    </row>
    <row r="827" spans="1:7" ht="16" customHeight="1" x14ac:dyDescent="0.35">
      <c r="A827" s="13">
        <v>39744</v>
      </c>
      <c r="B827" s="14">
        <v>824</v>
      </c>
      <c r="C827" s="12">
        <v>908.11</v>
      </c>
      <c r="D827" s="29">
        <f t="shared" si="48"/>
        <v>1.2634090858404612E-2</v>
      </c>
      <c r="E827" s="30">
        <f t="shared" si="51"/>
        <v>1.3949550038274967E-3</v>
      </c>
      <c r="F827" s="29">
        <f t="shared" si="49"/>
        <v>6.4604663090932357</v>
      </c>
      <c r="G827" s="29">
        <f t="shared" si="50"/>
        <v>3.7349096425850741</v>
      </c>
    </row>
    <row r="828" spans="1:7" ht="16" customHeight="1" x14ac:dyDescent="0.35">
      <c r="A828" s="13">
        <v>39745</v>
      </c>
      <c r="B828" s="14">
        <v>825</v>
      </c>
      <c r="C828" s="12">
        <v>876.77</v>
      </c>
      <c r="D828" s="29">
        <f t="shared" si="48"/>
        <v>-3.4511237625397873E-2</v>
      </c>
      <c r="E828" s="30">
        <f t="shared" si="51"/>
        <v>1.2734405160356682E-3</v>
      </c>
      <c r="F828" s="29">
        <f t="shared" si="49"/>
        <v>5.7307513429776291</v>
      </c>
      <c r="G828" s="29">
        <f t="shared" si="50"/>
        <v>3.5685298317874099</v>
      </c>
    </row>
    <row r="829" spans="1:7" ht="16" customHeight="1" x14ac:dyDescent="0.35">
      <c r="A829" s="13">
        <v>39748</v>
      </c>
      <c r="B829" s="14">
        <v>826</v>
      </c>
      <c r="C829" s="12">
        <v>848.92</v>
      </c>
      <c r="D829" s="29">
        <f t="shared" si="48"/>
        <v>-3.1764316753538635E-2</v>
      </c>
      <c r="E829" s="30">
        <f t="shared" si="51"/>
        <v>1.2156477405539353E-3</v>
      </c>
      <c r="F829" s="29">
        <f t="shared" si="49"/>
        <v>5.8824912264407319</v>
      </c>
      <c r="G829" s="29">
        <f t="shared" si="50"/>
        <v>3.4866140316271532</v>
      </c>
    </row>
    <row r="830" spans="1:7" ht="16" customHeight="1" x14ac:dyDescent="0.35">
      <c r="A830" s="13">
        <v>39749</v>
      </c>
      <c r="B830" s="14">
        <v>827</v>
      </c>
      <c r="C830" s="12">
        <v>940.51</v>
      </c>
      <c r="D830" s="29">
        <f t="shared" si="48"/>
        <v>0.10789002497290689</v>
      </c>
      <c r="E830" s="30">
        <f t="shared" si="51"/>
        <v>1.1545315574394985E-3</v>
      </c>
      <c r="F830" s="29">
        <f t="shared" si="49"/>
        <v>-3.3181735486723483</v>
      </c>
      <c r="G830" s="29">
        <f t="shared" si="50"/>
        <v>3.3978398394266591</v>
      </c>
    </row>
    <row r="831" spans="1:7" ht="16" customHeight="1" x14ac:dyDescent="0.35">
      <c r="A831" s="13">
        <v>39750</v>
      </c>
      <c r="B831" s="14">
        <v>828</v>
      </c>
      <c r="C831" s="12">
        <v>930.09</v>
      </c>
      <c r="D831" s="29">
        <f t="shared" si="48"/>
        <v>-1.1079095384419091E-2</v>
      </c>
      <c r="E831" s="30">
        <f t="shared" si="51"/>
        <v>1.6310912761282725E-3</v>
      </c>
      <c r="F831" s="29">
        <f t="shared" si="49"/>
        <v>6.3432518638621032</v>
      </c>
      <c r="G831" s="29">
        <f t="shared" si="50"/>
        <v>4.0386771053505539</v>
      </c>
    </row>
    <row r="832" spans="1:7" ht="16" customHeight="1" x14ac:dyDescent="0.35">
      <c r="A832" s="13">
        <v>39751</v>
      </c>
      <c r="B832" s="14">
        <v>829</v>
      </c>
      <c r="C832" s="12">
        <v>954.09</v>
      </c>
      <c r="D832" s="29">
        <f t="shared" si="48"/>
        <v>2.5803954456020461E-2</v>
      </c>
      <c r="E832" s="30">
        <f t="shared" si="51"/>
        <v>1.4841194662422981E-3</v>
      </c>
      <c r="F832" s="29">
        <f t="shared" si="49"/>
        <v>6.0642877670089685</v>
      </c>
      <c r="G832" s="29">
        <f t="shared" si="50"/>
        <v>3.8524271131876042</v>
      </c>
    </row>
    <row r="833" spans="1:7" ht="16" customHeight="1" x14ac:dyDescent="0.35">
      <c r="A833" s="13">
        <v>39752</v>
      </c>
      <c r="B833" s="14">
        <v>830</v>
      </c>
      <c r="C833" s="12">
        <v>968.75</v>
      </c>
      <c r="D833" s="29">
        <f t="shared" si="48"/>
        <v>1.536542674171204E-2</v>
      </c>
      <c r="E833" s="30">
        <f t="shared" si="51"/>
        <v>1.3789997228964874E-3</v>
      </c>
      <c r="F833" s="29">
        <f t="shared" si="49"/>
        <v>6.4151884790877025</v>
      </c>
      <c r="G833" s="29">
        <f t="shared" si="50"/>
        <v>3.7134885524214116</v>
      </c>
    </row>
    <row r="834" spans="1:7" ht="16" customHeight="1" x14ac:dyDescent="0.35">
      <c r="A834" s="13">
        <v>39755</v>
      </c>
      <c r="B834" s="14">
        <v>831</v>
      </c>
      <c r="C834" s="12">
        <v>966.3</v>
      </c>
      <c r="D834" s="29">
        <f t="shared" si="48"/>
        <v>-2.5290322580645563E-3</v>
      </c>
      <c r="E834" s="30">
        <f t="shared" si="51"/>
        <v>1.2629045675545847E-3</v>
      </c>
      <c r="F834" s="29">
        <f t="shared" si="49"/>
        <v>6.6692764796116277</v>
      </c>
      <c r="G834" s="29">
        <f t="shared" si="50"/>
        <v>3.553736860763026</v>
      </c>
    </row>
    <row r="835" spans="1:7" ht="16" customHeight="1" x14ac:dyDescent="0.35">
      <c r="A835" s="13">
        <v>39756</v>
      </c>
      <c r="B835" s="14">
        <v>832</v>
      </c>
      <c r="C835" s="12">
        <v>1005.75</v>
      </c>
      <c r="D835" s="29">
        <f t="shared" si="48"/>
        <v>4.0825830487426273E-2</v>
      </c>
      <c r="E835" s="30">
        <f t="shared" si="51"/>
        <v>1.1469339110072429E-3</v>
      </c>
      <c r="F835" s="29">
        <f t="shared" si="49"/>
        <v>5.3174420703006362</v>
      </c>
      <c r="G835" s="29">
        <f t="shared" si="50"/>
        <v>3.3866412727173256</v>
      </c>
    </row>
    <row r="836" spans="1:7" ht="16" customHeight="1" x14ac:dyDescent="0.35">
      <c r="A836" s="13">
        <v>39757</v>
      </c>
      <c r="B836" s="14">
        <v>833</v>
      </c>
      <c r="C836" s="12">
        <v>952.77</v>
      </c>
      <c r="D836" s="29">
        <f t="shared" si="48"/>
        <v>-5.2677106636838222E-2</v>
      </c>
      <c r="E836" s="30">
        <f t="shared" si="51"/>
        <v>1.1255779416559219E-3</v>
      </c>
      <c r="F836" s="29">
        <f t="shared" si="49"/>
        <v>4.3241672990426814</v>
      </c>
      <c r="G836" s="29">
        <f t="shared" si="50"/>
        <v>3.3549634001817692</v>
      </c>
    </row>
    <row r="837" spans="1:7" ht="16" customHeight="1" x14ac:dyDescent="0.35">
      <c r="A837" s="13">
        <v>39758</v>
      </c>
      <c r="B837" s="14">
        <v>834</v>
      </c>
      <c r="C837" s="12">
        <v>904.88</v>
      </c>
      <c r="D837" s="29">
        <f t="shared" ref="D837:D900" si="52">C837/C836-1</f>
        <v>-5.0263967169411283E-2</v>
      </c>
      <c r="E837" s="30">
        <f t="shared" si="51"/>
        <v>1.1617640256717712E-3</v>
      </c>
      <c r="F837" s="29">
        <f t="shared" si="49"/>
        <v>4.5831345084584747</v>
      </c>
      <c r="G837" s="29">
        <f t="shared" si="50"/>
        <v>3.4084659682498977</v>
      </c>
    </row>
    <row r="838" spans="1:7" ht="16" customHeight="1" x14ac:dyDescent="0.35">
      <c r="A838" s="13">
        <v>39759</v>
      </c>
      <c r="B838" s="14">
        <v>835</v>
      </c>
      <c r="C838" s="12">
        <v>930.99</v>
      </c>
      <c r="D838" s="29">
        <f t="shared" si="52"/>
        <v>2.8854654760852361E-2</v>
      </c>
      <c r="E838" s="30">
        <f t="shared" si="51"/>
        <v>1.1819109428849769E-3</v>
      </c>
      <c r="F838" s="29">
        <f t="shared" ref="F838:F901" si="53">-LN(E838)-D838*D838/E838</f>
        <v>6.0361778365416408</v>
      </c>
      <c r="G838" s="29">
        <f t="shared" ref="G838:G901" si="54">SQRT(E838)*100</f>
        <v>3.4378931671664503</v>
      </c>
    </row>
    <row r="839" spans="1:7" ht="16" customHeight="1" x14ac:dyDescent="0.35">
      <c r="A839" s="13">
        <v>39762</v>
      </c>
      <c r="B839" s="14">
        <v>836</v>
      </c>
      <c r="C839" s="12">
        <v>919.21</v>
      </c>
      <c r="D839" s="29">
        <f t="shared" si="52"/>
        <v>-1.2653197134233407E-2</v>
      </c>
      <c r="E839" s="30">
        <f t="shared" ref="E839:E902" si="55">C$1283+C$1284*E838+C$1285*D838*D838</f>
        <v>1.1153494036648783E-3</v>
      </c>
      <c r="F839" s="29">
        <f t="shared" si="53"/>
        <v>6.6550420477727412</v>
      </c>
      <c r="G839" s="29">
        <f t="shared" si="54"/>
        <v>3.3396847211449145</v>
      </c>
    </row>
    <row r="840" spans="1:7" ht="16" customHeight="1" x14ac:dyDescent="0.35">
      <c r="A840" s="13">
        <v>39763</v>
      </c>
      <c r="B840" s="14">
        <v>837</v>
      </c>
      <c r="C840" s="12">
        <v>898.95</v>
      </c>
      <c r="D840" s="29">
        <f t="shared" si="52"/>
        <v>-2.2040665353945221E-2</v>
      </c>
      <c r="E840" s="30">
        <f t="shared" si="55"/>
        <v>1.0218196331842793E-3</v>
      </c>
      <c r="F840" s="29">
        <f t="shared" si="53"/>
        <v>6.4107527930219748</v>
      </c>
      <c r="G840" s="29">
        <f t="shared" si="54"/>
        <v>3.1965913614102748</v>
      </c>
    </row>
    <row r="841" spans="1:7" ht="16" customHeight="1" x14ac:dyDescent="0.35">
      <c r="A841" s="13">
        <v>39764</v>
      </c>
      <c r="B841" s="14">
        <v>838</v>
      </c>
      <c r="C841" s="12">
        <v>852.3</v>
      </c>
      <c r="D841" s="29">
        <f t="shared" si="52"/>
        <v>-5.1893876188887078E-2</v>
      </c>
      <c r="E841" s="30">
        <f t="shared" si="55"/>
        <v>9.5392721632808156E-4</v>
      </c>
      <c r="F841" s="29">
        <f t="shared" si="53"/>
        <v>4.1318835000871648</v>
      </c>
      <c r="G841" s="29">
        <f t="shared" si="54"/>
        <v>3.0885712171295023</v>
      </c>
    </row>
    <row r="842" spans="1:7" ht="16" customHeight="1" x14ac:dyDescent="0.35">
      <c r="A842" s="13">
        <v>39765</v>
      </c>
      <c r="B842" s="14">
        <v>839</v>
      </c>
      <c r="C842" s="12">
        <v>911.29</v>
      </c>
      <c r="D842" s="29">
        <f t="shared" si="52"/>
        <v>6.9212718526340478E-2</v>
      </c>
      <c r="E842" s="30">
        <f t="shared" si="55"/>
        <v>1.0031832139906507E-3</v>
      </c>
      <c r="F842" s="29">
        <f t="shared" si="53"/>
        <v>2.1293771980864209</v>
      </c>
      <c r="G842" s="29">
        <f t="shared" si="54"/>
        <v>3.167306764414604</v>
      </c>
    </row>
    <row r="843" spans="1:7" ht="16" customHeight="1" x14ac:dyDescent="0.35">
      <c r="A843" s="13">
        <v>39766</v>
      </c>
      <c r="B843" s="14">
        <v>840</v>
      </c>
      <c r="C843" s="12">
        <v>873.29</v>
      </c>
      <c r="D843" s="29">
        <f t="shared" si="52"/>
        <v>-4.1699129805001678E-2</v>
      </c>
      <c r="E843" s="30">
        <f t="shared" si="55"/>
        <v>1.1523849128819074E-3</v>
      </c>
      <c r="F843" s="29">
        <f t="shared" si="53"/>
        <v>5.2570356772648896</v>
      </c>
      <c r="G843" s="29">
        <f t="shared" si="54"/>
        <v>3.394679532565493</v>
      </c>
    </row>
    <row r="844" spans="1:7" ht="16" customHeight="1" x14ac:dyDescent="0.35">
      <c r="A844" s="13">
        <v>39769</v>
      </c>
      <c r="B844" s="14">
        <v>841</v>
      </c>
      <c r="C844" s="12">
        <v>850.75</v>
      </c>
      <c r="D844" s="29">
        <f t="shared" si="52"/>
        <v>-2.5810440976078874E-2</v>
      </c>
      <c r="E844" s="30">
        <f t="shared" si="55"/>
        <v>1.1340872929184358E-3</v>
      </c>
      <c r="F844" s="29">
        <f t="shared" si="53"/>
        <v>6.1945130015005905</v>
      </c>
      <c r="G844" s="29">
        <f t="shared" si="54"/>
        <v>3.3676212567900738</v>
      </c>
    </row>
    <row r="845" spans="1:7" ht="16" customHeight="1" x14ac:dyDescent="0.35">
      <c r="A845" s="13">
        <v>39770</v>
      </c>
      <c r="B845" s="14">
        <v>842</v>
      </c>
      <c r="C845" s="12">
        <v>859.12</v>
      </c>
      <c r="D845" s="29">
        <f t="shared" si="52"/>
        <v>9.8383779018513806E-3</v>
      </c>
      <c r="E845" s="30">
        <f t="shared" si="55"/>
        <v>1.0639875067955749E-3</v>
      </c>
      <c r="F845" s="29">
        <f t="shared" si="53"/>
        <v>6.754759058174713</v>
      </c>
      <c r="G845" s="29">
        <f t="shared" si="54"/>
        <v>3.2618821358160308</v>
      </c>
    </row>
    <row r="846" spans="1:7" ht="16" customHeight="1" x14ac:dyDescent="0.35">
      <c r="A846" s="13">
        <v>39771</v>
      </c>
      <c r="B846" s="14">
        <v>843</v>
      </c>
      <c r="C846" s="12">
        <v>806.58</v>
      </c>
      <c r="D846" s="29">
        <f t="shared" si="52"/>
        <v>-6.1155601080175037E-2</v>
      </c>
      <c r="E846" s="30">
        <f t="shared" si="55"/>
        <v>9.724284401029993E-4</v>
      </c>
      <c r="F846" s="29">
        <f t="shared" si="53"/>
        <v>3.0896649515449455</v>
      </c>
      <c r="G846" s="29">
        <f t="shared" si="54"/>
        <v>3.1183784890596575</v>
      </c>
    </row>
    <row r="847" spans="1:7" ht="16" customHeight="1" x14ac:dyDescent="0.35">
      <c r="A847" s="13">
        <v>39772</v>
      </c>
      <c r="B847" s="14">
        <v>844</v>
      </c>
      <c r="C847" s="12">
        <v>752.44</v>
      </c>
      <c r="D847" s="29">
        <f t="shared" si="52"/>
        <v>-6.7122914032086034E-2</v>
      </c>
      <c r="E847" s="30">
        <f t="shared" si="55"/>
        <v>1.0721859732665748E-3</v>
      </c>
      <c r="F847" s="29">
        <f t="shared" si="53"/>
        <v>2.6359064011703985</v>
      </c>
      <c r="G847" s="29">
        <f t="shared" si="54"/>
        <v>3.2744250995656849</v>
      </c>
    </row>
    <row r="848" spans="1:7" ht="16" customHeight="1" x14ac:dyDescent="0.35">
      <c r="A848" s="13">
        <v>39773</v>
      </c>
      <c r="B848" s="14">
        <v>845</v>
      </c>
      <c r="C848" s="12">
        <v>800.03</v>
      </c>
      <c r="D848" s="29">
        <f t="shared" si="52"/>
        <v>6.3247567912391611E-2</v>
      </c>
      <c r="E848" s="30">
        <f t="shared" si="55"/>
        <v>1.2002416553478579E-3</v>
      </c>
      <c r="F848" s="29">
        <f t="shared" si="53"/>
        <v>3.3923578297741765</v>
      </c>
      <c r="G848" s="29">
        <f t="shared" si="54"/>
        <v>3.4644503970296037</v>
      </c>
    </row>
    <row r="849" spans="1:7" ht="16" customHeight="1" x14ac:dyDescent="0.35">
      <c r="A849" s="13">
        <v>39776</v>
      </c>
      <c r="B849" s="14">
        <v>846</v>
      </c>
      <c r="C849" s="12">
        <v>851.81</v>
      </c>
      <c r="D849" s="29">
        <f t="shared" si="52"/>
        <v>6.4722572903516129E-2</v>
      </c>
      <c r="E849" s="30">
        <f t="shared" si="55"/>
        <v>1.2902302321547016E-3</v>
      </c>
      <c r="F849" s="29">
        <f t="shared" si="53"/>
        <v>3.4062183657341079</v>
      </c>
      <c r="G849" s="29">
        <f t="shared" si="54"/>
        <v>3.5919774945769105</v>
      </c>
    </row>
    <row r="850" spans="1:7" ht="16" customHeight="1" x14ac:dyDescent="0.35">
      <c r="A850" s="13">
        <v>39777</v>
      </c>
      <c r="B850" s="14">
        <v>847</v>
      </c>
      <c r="C850" s="12">
        <v>857.39</v>
      </c>
      <c r="D850" s="29">
        <f t="shared" si="52"/>
        <v>6.5507566241298498E-3</v>
      </c>
      <c r="E850" s="30">
        <f t="shared" si="55"/>
        <v>1.3806577811017794E-3</v>
      </c>
      <c r="F850" s="29">
        <f t="shared" si="53"/>
        <v>6.5541141043423163</v>
      </c>
      <c r="G850" s="29">
        <f t="shared" si="54"/>
        <v>3.7157203623278479</v>
      </c>
    </row>
    <row r="851" spans="1:7" ht="16" customHeight="1" x14ac:dyDescent="0.35">
      <c r="A851" s="13">
        <v>39778</v>
      </c>
      <c r="B851" s="14">
        <v>848</v>
      </c>
      <c r="C851" s="12">
        <v>887.68</v>
      </c>
      <c r="D851" s="29">
        <f t="shared" si="52"/>
        <v>3.5328147050933678E-2</v>
      </c>
      <c r="E851" s="30">
        <f t="shared" si="55"/>
        <v>1.2547376236090304E-3</v>
      </c>
      <c r="F851" s="29">
        <f t="shared" si="53"/>
        <v>5.6861363964127882</v>
      </c>
      <c r="G851" s="29">
        <f t="shared" si="54"/>
        <v>3.542227581069616</v>
      </c>
    </row>
    <row r="852" spans="1:7" ht="16" customHeight="1" x14ac:dyDescent="0.35">
      <c r="A852" s="13">
        <v>39780</v>
      </c>
      <c r="B852" s="14">
        <v>849</v>
      </c>
      <c r="C852" s="12">
        <v>896.24</v>
      </c>
      <c r="D852" s="29">
        <f t="shared" si="52"/>
        <v>9.643114635904837E-3</v>
      </c>
      <c r="E852" s="30">
        <f t="shared" si="55"/>
        <v>1.2016677599507471E-3</v>
      </c>
      <c r="F852" s="29">
        <f t="shared" si="53"/>
        <v>6.6466610519239282</v>
      </c>
      <c r="G852" s="29">
        <f t="shared" si="54"/>
        <v>3.4665079834766672</v>
      </c>
    </row>
    <row r="853" spans="1:7" ht="16" customHeight="1" x14ac:dyDescent="0.35">
      <c r="A853" s="13">
        <v>39783</v>
      </c>
      <c r="B853" s="14">
        <v>850</v>
      </c>
      <c r="C853" s="12">
        <v>816.21</v>
      </c>
      <c r="D853" s="29">
        <f t="shared" si="52"/>
        <v>-8.9295278050522175E-2</v>
      </c>
      <c r="E853" s="30">
        <f t="shared" si="55"/>
        <v>1.0961504669497325E-3</v>
      </c>
      <c r="F853" s="29">
        <f t="shared" si="53"/>
        <v>-0.45827560304891168</v>
      </c>
      <c r="G853" s="29">
        <f t="shared" si="54"/>
        <v>3.3108163146718548</v>
      </c>
    </row>
    <row r="854" spans="1:7" ht="16" customHeight="1" x14ac:dyDescent="0.35">
      <c r="A854" s="13">
        <v>39784</v>
      </c>
      <c r="B854" s="14">
        <v>851</v>
      </c>
      <c r="C854" s="12">
        <v>848.81</v>
      </c>
      <c r="D854" s="29">
        <f t="shared" si="52"/>
        <v>3.9940701535144063E-2</v>
      </c>
      <c r="E854" s="30">
        <f t="shared" si="55"/>
        <v>1.3952177543607627E-3</v>
      </c>
      <c r="F854" s="29">
        <f t="shared" si="53"/>
        <v>5.4313279596241308</v>
      </c>
      <c r="G854" s="29">
        <f t="shared" si="54"/>
        <v>3.7352613755408908</v>
      </c>
    </row>
    <row r="855" spans="1:7" ht="16" customHeight="1" x14ac:dyDescent="0.35">
      <c r="A855" s="13">
        <v>39785</v>
      </c>
      <c r="B855" s="14">
        <v>852</v>
      </c>
      <c r="C855" s="12">
        <v>870.74</v>
      </c>
      <c r="D855" s="29">
        <f t="shared" si="52"/>
        <v>2.583617063889454E-2</v>
      </c>
      <c r="E855" s="30">
        <f t="shared" si="55"/>
        <v>1.3454589608806594E-3</v>
      </c>
      <c r="F855" s="29">
        <f t="shared" si="53"/>
        <v>6.1149011197018437</v>
      </c>
      <c r="G855" s="29">
        <f t="shared" si="54"/>
        <v>3.668049837285011</v>
      </c>
    </row>
    <row r="856" spans="1:7" ht="16" customHeight="1" x14ac:dyDescent="0.35">
      <c r="A856" s="13">
        <v>39786</v>
      </c>
      <c r="B856" s="14">
        <v>853</v>
      </c>
      <c r="C856" s="12">
        <v>845.22</v>
      </c>
      <c r="D856" s="29">
        <f t="shared" si="52"/>
        <v>-2.93084043457289E-2</v>
      </c>
      <c r="E856" s="30">
        <f t="shared" si="55"/>
        <v>1.2542884504566972E-3</v>
      </c>
      <c r="F856" s="29">
        <f t="shared" si="53"/>
        <v>5.996350296766729</v>
      </c>
      <c r="G856" s="29">
        <f t="shared" si="54"/>
        <v>3.5415934979281536</v>
      </c>
    </row>
    <row r="857" spans="1:7" ht="16" customHeight="1" x14ac:dyDescent="0.35">
      <c r="A857" s="13">
        <v>39787</v>
      </c>
      <c r="B857" s="14">
        <v>854</v>
      </c>
      <c r="C857" s="12">
        <v>876.07</v>
      </c>
      <c r="D857" s="29">
        <f t="shared" si="52"/>
        <v>3.649937294432215E-2</v>
      </c>
      <c r="E857" s="30">
        <f t="shared" si="55"/>
        <v>1.1818087336756646E-3</v>
      </c>
      <c r="F857" s="29">
        <f t="shared" si="53"/>
        <v>5.613450447846172</v>
      </c>
      <c r="G857" s="29">
        <f t="shared" si="54"/>
        <v>3.4377445130138224</v>
      </c>
    </row>
    <row r="858" spans="1:7" ht="16" customHeight="1" x14ac:dyDescent="0.35">
      <c r="A858" s="13">
        <v>39790</v>
      </c>
      <c r="B858" s="14">
        <v>855</v>
      </c>
      <c r="C858" s="12">
        <v>909.7</v>
      </c>
      <c r="D858" s="29">
        <f t="shared" si="52"/>
        <v>3.8387343477119362E-2</v>
      </c>
      <c r="E858" s="30">
        <f t="shared" si="55"/>
        <v>1.1402380715745339E-3</v>
      </c>
      <c r="F858" s="29">
        <f t="shared" si="53"/>
        <v>5.4841669167127574</v>
      </c>
      <c r="G858" s="29">
        <f t="shared" si="54"/>
        <v>3.3767411383973953</v>
      </c>
    </row>
    <row r="859" spans="1:7" ht="16" customHeight="1" x14ac:dyDescent="0.35">
      <c r="A859" s="13">
        <v>39791</v>
      </c>
      <c r="B859" s="14">
        <v>856</v>
      </c>
      <c r="C859" s="12">
        <v>888.67</v>
      </c>
      <c r="D859" s="29">
        <f t="shared" si="52"/>
        <v>-2.3117511267450874E-2</v>
      </c>
      <c r="E859" s="30">
        <f t="shared" si="55"/>
        <v>1.1098936713785975E-3</v>
      </c>
      <c r="F859" s="29">
        <f t="shared" si="53"/>
        <v>6.3219860823545178</v>
      </c>
      <c r="G859" s="29">
        <f t="shared" si="54"/>
        <v>3.3315066732314937</v>
      </c>
    </row>
    <row r="860" spans="1:7" ht="16" customHeight="1" x14ac:dyDescent="0.35">
      <c r="A860" s="13">
        <v>39792</v>
      </c>
      <c r="B860" s="14">
        <v>857</v>
      </c>
      <c r="C860" s="12">
        <v>899.24</v>
      </c>
      <c r="D860" s="29">
        <f t="shared" si="52"/>
        <v>1.1894178941564526E-2</v>
      </c>
      <c r="E860" s="30">
        <f t="shared" si="55"/>
        <v>1.0356252706007736E-3</v>
      </c>
      <c r="F860" s="29">
        <f t="shared" si="53"/>
        <v>6.7361450025372891</v>
      </c>
      <c r="G860" s="29">
        <f t="shared" si="54"/>
        <v>3.2181132214401247</v>
      </c>
    </row>
    <row r="861" spans="1:7" ht="16" customHeight="1" x14ac:dyDescent="0.35">
      <c r="A861" s="13">
        <v>39793</v>
      </c>
      <c r="B861" s="14">
        <v>858</v>
      </c>
      <c r="C861" s="12">
        <v>873.59</v>
      </c>
      <c r="D861" s="29">
        <f t="shared" si="52"/>
        <v>-2.8524087006805754E-2</v>
      </c>
      <c r="E861" s="30">
        <f t="shared" si="55"/>
        <v>9.4913631817539418E-4</v>
      </c>
      <c r="F861" s="29">
        <f t="shared" si="53"/>
        <v>6.1027329578930809</v>
      </c>
      <c r="G861" s="29">
        <f t="shared" si="54"/>
        <v>3.0808056059663911</v>
      </c>
    </row>
    <row r="862" spans="1:7" ht="16" customHeight="1" x14ac:dyDescent="0.35">
      <c r="A862" s="13">
        <v>39794</v>
      </c>
      <c r="B862" s="14">
        <v>859</v>
      </c>
      <c r="C862" s="12">
        <v>879.73</v>
      </c>
      <c r="D862" s="29">
        <f t="shared" si="52"/>
        <v>7.0284687324717599E-3</v>
      </c>
      <c r="E862" s="30">
        <f t="shared" si="55"/>
        <v>9.0490386333644604E-4</v>
      </c>
      <c r="F862" s="29">
        <f t="shared" si="53"/>
        <v>6.953091106943984</v>
      </c>
      <c r="G862" s="29">
        <f t="shared" si="54"/>
        <v>3.008162002513239</v>
      </c>
    </row>
    <row r="863" spans="1:7" ht="16" customHeight="1" x14ac:dyDescent="0.35">
      <c r="A863" s="13">
        <v>39797</v>
      </c>
      <c r="B863" s="14">
        <v>860</v>
      </c>
      <c r="C863" s="12">
        <v>868.57</v>
      </c>
      <c r="D863" s="29">
        <f t="shared" si="52"/>
        <v>-1.2685710388414595E-2</v>
      </c>
      <c r="E863" s="30">
        <f t="shared" si="55"/>
        <v>8.2688344563896816E-4</v>
      </c>
      <c r="F863" s="29">
        <f t="shared" si="53"/>
        <v>6.9032277865447105</v>
      </c>
      <c r="G863" s="29">
        <f t="shared" si="54"/>
        <v>2.8755581121566087</v>
      </c>
    </row>
    <row r="864" spans="1:7" ht="16" customHeight="1" x14ac:dyDescent="0.35">
      <c r="A864" s="13">
        <v>39798</v>
      </c>
      <c r="B864" s="14">
        <v>861</v>
      </c>
      <c r="C864" s="12">
        <v>913.18</v>
      </c>
      <c r="D864" s="29">
        <f t="shared" si="52"/>
        <v>5.1360281842568689E-2</v>
      </c>
      <c r="E864" s="30">
        <f t="shared" si="55"/>
        <v>7.6224146347800791E-4</v>
      </c>
      <c r="F864" s="29">
        <f t="shared" si="53"/>
        <v>3.7185609224369145</v>
      </c>
      <c r="G864" s="29">
        <f t="shared" si="54"/>
        <v>2.7608720786700855</v>
      </c>
    </row>
    <row r="865" spans="1:7" ht="16" customHeight="1" x14ac:dyDescent="0.35">
      <c r="A865" s="13">
        <v>39799</v>
      </c>
      <c r="B865" s="14">
        <v>862</v>
      </c>
      <c r="C865" s="12">
        <v>904.42</v>
      </c>
      <c r="D865" s="29">
        <f t="shared" si="52"/>
        <v>-9.5928513546069683E-3</v>
      </c>
      <c r="E865" s="30">
        <f t="shared" si="55"/>
        <v>8.2791124467761169E-4</v>
      </c>
      <c r="F865" s="29">
        <f t="shared" si="53"/>
        <v>6.9854540433911545</v>
      </c>
      <c r="G865" s="29">
        <f t="shared" si="54"/>
        <v>2.8773446868208397</v>
      </c>
    </row>
    <row r="866" spans="1:7" ht="16" customHeight="1" x14ac:dyDescent="0.35">
      <c r="A866" s="13">
        <v>39800</v>
      </c>
      <c r="B866" s="14">
        <v>863</v>
      </c>
      <c r="C866" s="12">
        <v>885.28</v>
      </c>
      <c r="D866" s="29">
        <f t="shared" si="52"/>
        <v>-2.1162734127949445E-2</v>
      </c>
      <c r="E866" s="30">
        <f t="shared" si="55"/>
        <v>7.597212600654299E-4</v>
      </c>
      <c r="F866" s="29">
        <f t="shared" si="53"/>
        <v>6.5930515405186387</v>
      </c>
      <c r="G866" s="29">
        <f t="shared" si="54"/>
        <v>2.7563041560492376</v>
      </c>
    </row>
    <row r="867" spans="1:7" ht="16" customHeight="1" x14ac:dyDescent="0.35">
      <c r="A867" s="13">
        <v>39801</v>
      </c>
      <c r="B867" s="14">
        <v>864</v>
      </c>
      <c r="C867" s="12">
        <v>887.88</v>
      </c>
      <c r="D867" s="29">
        <f t="shared" si="52"/>
        <v>2.9369239110790257E-3</v>
      </c>
      <c r="E867" s="30">
        <f t="shared" si="55"/>
        <v>7.161421998474008E-4</v>
      </c>
      <c r="F867" s="29">
        <f t="shared" si="53"/>
        <v>7.2295873811258842</v>
      </c>
      <c r="G867" s="29">
        <f t="shared" si="54"/>
        <v>2.6760833317507151</v>
      </c>
    </row>
    <row r="868" spans="1:7" ht="16" customHeight="1" x14ac:dyDescent="0.35">
      <c r="A868" s="13">
        <v>39804</v>
      </c>
      <c r="B868" s="14">
        <v>865</v>
      </c>
      <c r="C868" s="12">
        <v>871.63</v>
      </c>
      <c r="D868" s="29">
        <f t="shared" si="52"/>
        <v>-1.8302022795873341E-2</v>
      </c>
      <c r="E868" s="30">
        <f t="shared" si="55"/>
        <v>6.5495925596563409E-4</v>
      </c>
      <c r="F868" s="29">
        <f t="shared" si="53"/>
        <v>6.8195102372448053</v>
      </c>
      <c r="G868" s="29">
        <f t="shared" si="54"/>
        <v>2.5592171771181009</v>
      </c>
    </row>
    <row r="869" spans="1:7" ht="16" customHeight="1" x14ac:dyDescent="0.35">
      <c r="A869" s="13">
        <v>39805</v>
      </c>
      <c r="B869" s="14">
        <v>866</v>
      </c>
      <c r="C869" s="12">
        <v>863.16</v>
      </c>
      <c r="D869" s="29">
        <f t="shared" si="52"/>
        <v>-9.7174259720294032E-3</v>
      </c>
      <c r="E869" s="30">
        <f t="shared" si="55"/>
        <v>6.1621153229010411E-4</v>
      </c>
      <c r="F869" s="29">
        <f t="shared" si="53"/>
        <v>7.2386800745381148</v>
      </c>
      <c r="G869" s="29">
        <f t="shared" si="54"/>
        <v>2.4823608365628558</v>
      </c>
    </row>
    <row r="870" spans="1:7" ht="16" customHeight="1" x14ac:dyDescent="0.35">
      <c r="A870" s="13">
        <v>39806</v>
      </c>
      <c r="B870" s="14">
        <v>867</v>
      </c>
      <c r="C870" s="12">
        <v>868.15</v>
      </c>
      <c r="D870" s="29">
        <f t="shared" si="52"/>
        <v>5.7810834607721073E-3</v>
      </c>
      <c r="E870" s="30">
        <f t="shared" si="55"/>
        <v>5.6931179743718733E-4</v>
      </c>
      <c r="F870" s="29">
        <f t="shared" si="53"/>
        <v>7.4123782183226181</v>
      </c>
      <c r="G870" s="29">
        <f t="shared" si="54"/>
        <v>2.3860255602930729</v>
      </c>
    </row>
    <row r="871" spans="1:7" ht="16" customHeight="1" x14ac:dyDescent="0.35">
      <c r="A871" s="13">
        <v>39808</v>
      </c>
      <c r="B871" s="14">
        <v>868</v>
      </c>
      <c r="C871" s="12">
        <v>872.8</v>
      </c>
      <c r="D871" s="29">
        <f t="shared" si="52"/>
        <v>5.3562172435639432E-3</v>
      </c>
      <c r="E871" s="30">
        <f t="shared" si="55"/>
        <v>5.2405166399248934E-4</v>
      </c>
      <c r="F871" s="29">
        <f t="shared" si="53"/>
        <v>7.4991755601412535</v>
      </c>
      <c r="G871" s="29">
        <f t="shared" si="54"/>
        <v>2.2892174732700461</v>
      </c>
    </row>
    <row r="872" spans="1:7" ht="16" customHeight="1" x14ac:dyDescent="0.35">
      <c r="A872" s="13">
        <v>39811</v>
      </c>
      <c r="B872" s="14">
        <v>869</v>
      </c>
      <c r="C872" s="12">
        <v>869.42</v>
      </c>
      <c r="D872" s="29">
        <f t="shared" si="52"/>
        <v>-3.8725939505040996E-3</v>
      </c>
      <c r="E872" s="30">
        <f t="shared" si="55"/>
        <v>4.8308095075125305E-4</v>
      </c>
      <c r="F872" s="29">
        <f t="shared" si="53"/>
        <v>7.604281865384114</v>
      </c>
      <c r="G872" s="29">
        <f t="shared" si="54"/>
        <v>2.1979102592036215</v>
      </c>
    </row>
    <row r="873" spans="1:7" ht="16" customHeight="1" x14ac:dyDescent="0.35">
      <c r="A873" s="13">
        <v>39812</v>
      </c>
      <c r="B873" s="14">
        <v>870</v>
      </c>
      <c r="C873" s="12">
        <v>890.64</v>
      </c>
      <c r="D873" s="29">
        <f t="shared" si="52"/>
        <v>2.4407075981689008E-2</v>
      </c>
      <c r="E873" s="30">
        <f t="shared" si="55"/>
        <v>4.4552270487140181E-4</v>
      </c>
      <c r="F873" s="29">
        <f t="shared" si="53"/>
        <v>6.3791691949126559</v>
      </c>
      <c r="G873" s="29">
        <f t="shared" si="54"/>
        <v>2.1107408767335745</v>
      </c>
    </row>
    <row r="874" spans="1:7" ht="16" customHeight="1" x14ac:dyDescent="0.35">
      <c r="A874" s="13">
        <v>39813</v>
      </c>
      <c r="B874" s="14">
        <v>871</v>
      </c>
      <c r="C874" s="12">
        <v>903.25</v>
      </c>
      <c r="D874" s="29">
        <f t="shared" si="52"/>
        <v>1.4158358034671803E-2</v>
      </c>
      <c r="E874" s="30">
        <f t="shared" si="55"/>
        <v>4.4075570228305867E-4</v>
      </c>
      <c r="F874" s="29">
        <f t="shared" si="53"/>
        <v>7.2722120650091755</v>
      </c>
      <c r="G874" s="29">
        <f t="shared" si="54"/>
        <v>2.0994182581921561</v>
      </c>
    </row>
    <row r="875" spans="1:7" ht="16" customHeight="1" x14ac:dyDescent="0.35">
      <c r="A875" s="13">
        <v>39815</v>
      </c>
      <c r="B875" s="14">
        <v>872</v>
      </c>
      <c r="C875" s="12">
        <v>931.8</v>
      </c>
      <c r="D875" s="29">
        <f t="shared" si="52"/>
        <v>3.1608081926376874E-2</v>
      </c>
      <c r="E875" s="30">
        <f t="shared" si="55"/>
        <v>4.1670308716665062E-4</v>
      </c>
      <c r="F875" s="29">
        <f t="shared" si="53"/>
        <v>5.3855761564422995</v>
      </c>
      <c r="G875" s="29">
        <f t="shared" si="54"/>
        <v>2.0413306620110583</v>
      </c>
    </row>
    <row r="876" spans="1:7" ht="16" customHeight="1" x14ac:dyDescent="0.35">
      <c r="A876" s="13">
        <v>39818</v>
      </c>
      <c r="B876" s="14">
        <v>873</v>
      </c>
      <c r="C876" s="12">
        <v>927.45</v>
      </c>
      <c r="D876" s="29">
        <f t="shared" si="52"/>
        <v>-4.6683837733417777E-3</v>
      </c>
      <c r="E876" s="30">
        <f t="shared" si="55"/>
        <v>4.3498632060321319E-4</v>
      </c>
      <c r="F876" s="29">
        <f t="shared" si="53"/>
        <v>7.6900936928243029</v>
      </c>
      <c r="G876" s="29">
        <f t="shared" si="54"/>
        <v>2.0856325673598723</v>
      </c>
    </row>
    <row r="877" spans="1:7" ht="16" customHeight="1" x14ac:dyDescent="0.35">
      <c r="A877" s="13">
        <v>39819</v>
      </c>
      <c r="B877" s="14">
        <v>874</v>
      </c>
      <c r="C877" s="12">
        <v>934.7</v>
      </c>
      <c r="D877" s="29">
        <f t="shared" si="52"/>
        <v>7.817132999083487E-3</v>
      </c>
      <c r="E877" s="30">
        <f t="shared" si="55"/>
        <v>4.0257737889565199E-4</v>
      </c>
      <c r="F877" s="29">
        <f t="shared" si="53"/>
        <v>7.665832369491671</v>
      </c>
      <c r="G877" s="29">
        <f t="shared" si="54"/>
        <v>2.0064331010418761</v>
      </c>
    </row>
    <row r="878" spans="1:7" ht="16" customHeight="1" x14ac:dyDescent="0.35">
      <c r="A878" s="13">
        <v>39820</v>
      </c>
      <c r="B878" s="14">
        <v>875</v>
      </c>
      <c r="C878" s="12">
        <v>906.65</v>
      </c>
      <c r="D878" s="29">
        <f t="shared" si="52"/>
        <v>-3.0009628757890261E-2</v>
      </c>
      <c r="E878" s="30">
        <f t="shared" si="55"/>
        <v>3.7537501942235484E-4</v>
      </c>
      <c r="F878" s="29">
        <f t="shared" si="53"/>
        <v>5.4884433972637918</v>
      </c>
      <c r="G878" s="29">
        <f t="shared" si="54"/>
        <v>1.937459727123005</v>
      </c>
    </row>
    <row r="879" spans="1:7" ht="16" customHeight="1" x14ac:dyDescent="0.35">
      <c r="A879" s="13">
        <v>39821</v>
      </c>
      <c r="B879" s="14">
        <v>876</v>
      </c>
      <c r="C879" s="12">
        <v>909.73</v>
      </c>
      <c r="D879" s="29">
        <f t="shared" si="52"/>
        <v>3.3971212706116471E-3</v>
      </c>
      <c r="E879" s="30">
        <f t="shared" si="55"/>
        <v>3.9286640838943909E-4</v>
      </c>
      <c r="F879" s="29">
        <f t="shared" si="53"/>
        <v>7.8126659770026805</v>
      </c>
      <c r="G879" s="29">
        <f t="shared" si="54"/>
        <v>1.9820857912548566</v>
      </c>
    </row>
    <row r="880" spans="1:7" ht="16" customHeight="1" x14ac:dyDescent="0.35">
      <c r="A880" s="13">
        <v>39822</v>
      </c>
      <c r="B880" s="14">
        <v>877</v>
      </c>
      <c r="C880" s="12">
        <v>890.35</v>
      </c>
      <c r="D880" s="29">
        <f t="shared" si="52"/>
        <v>-2.1303023974146185E-2</v>
      </c>
      <c r="E880" s="30">
        <f t="shared" si="55"/>
        <v>3.6415678919685731E-4</v>
      </c>
      <c r="F880" s="29">
        <f t="shared" si="53"/>
        <v>6.6717078103109113</v>
      </c>
      <c r="G880" s="29">
        <f t="shared" si="54"/>
        <v>1.9082892579398367</v>
      </c>
    </row>
    <row r="881" spans="1:7" ht="16" customHeight="1" x14ac:dyDescent="0.35">
      <c r="A881" s="13">
        <v>39825</v>
      </c>
      <c r="B881" s="14">
        <v>878</v>
      </c>
      <c r="C881" s="12">
        <v>870.26</v>
      </c>
      <c r="D881" s="29">
        <f t="shared" si="52"/>
        <v>-2.2564160161734237E-2</v>
      </c>
      <c r="E881" s="30">
        <f t="shared" si="55"/>
        <v>3.6043205179932399E-4</v>
      </c>
      <c r="F881" s="29">
        <f t="shared" si="53"/>
        <v>6.5156209538427428</v>
      </c>
      <c r="G881" s="29">
        <f t="shared" si="54"/>
        <v>1.8985048111588341</v>
      </c>
    </row>
    <row r="882" spans="1:7" ht="16" customHeight="1" x14ac:dyDescent="0.35">
      <c r="A882" s="13">
        <v>39826</v>
      </c>
      <c r="B882" s="14">
        <v>879</v>
      </c>
      <c r="C882" s="12">
        <v>871.79</v>
      </c>
      <c r="D882" s="29">
        <f t="shared" si="52"/>
        <v>1.7580952818696538E-3</v>
      </c>
      <c r="E882" s="30">
        <f t="shared" si="55"/>
        <v>3.5984591280961134E-4</v>
      </c>
      <c r="F882" s="29">
        <f t="shared" si="53"/>
        <v>7.9212451310220402</v>
      </c>
      <c r="G882" s="29">
        <f t="shared" si="54"/>
        <v>1.8969604972418674</v>
      </c>
    </row>
    <row r="883" spans="1:7" ht="16" customHeight="1" x14ac:dyDescent="0.35">
      <c r="A883" s="13">
        <v>39827</v>
      </c>
      <c r="B883" s="14">
        <v>880</v>
      </c>
      <c r="C883" s="12">
        <v>842.62</v>
      </c>
      <c r="D883" s="29">
        <f t="shared" si="52"/>
        <v>-3.345989286410711E-2</v>
      </c>
      <c r="E883" s="30">
        <f t="shared" si="55"/>
        <v>3.3401586647965686E-4</v>
      </c>
      <c r="F883" s="29">
        <f t="shared" si="53"/>
        <v>4.6524919756568615</v>
      </c>
      <c r="G883" s="29">
        <f t="shared" si="54"/>
        <v>1.8276100964911988</v>
      </c>
    </row>
    <row r="884" spans="1:7" ht="16" customHeight="1" x14ac:dyDescent="0.35">
      <c r="A884" s="13">
        <v>39828</v>
      </c>
      <c r="B884" s="14">
        <v>881</v>
      </c>
      <c r="C884" s="12">
        <v>843.74</v>
      </c>
      <c r="D884" s="29">
        <f t="shared" si="52"/>
        <v>1.3291875341197024E-3</v>
      </c>
      <c r="E884" s="30">
        <f t="shared" si="55"/>
        <v>3.6659250135556752E-4</v>
      </c>
      <c r="F884" s="29">
        <f t="shared" si="53"/>
        <v>7.9064403220721271</v>
      </c>
      <c r="G884" s="29">
        <f t="shared" si="54"/>
        <v>1.9146605478662988</v>
      </c>
    </row>
    <row r="885" spans="1:7" ht="16" customHeight="1" x14ac:dyDescent="0.35">
      <c r="A885" s="13">
        <v>39829</v>
      </c>
      <c r="B885" s="14">
        <v>882</v>
      </c>
      <c r="C885" s="12">
        <v>850.12</v>
      </c>
      <c r="D885" s="29">
        <f t="shared" si="52"/>
        <v>7.5615711001020269E-3</v>
      </c>
      <c r="E885" s="30">
        <f t="shared" si="55"/>
        <v>3.4002158819505378E-4</v>
      </c>
      <c r="F885" s="29">
        <f t="shared" si="53"/>
        <v>7.8183434262851046</v>
      </c>
      <c r="G885" s="29">
        <f t="shared" si="54"/>
        <v>1.8439674297423307</v>
      </c>
    </row>
    <row r="886" spans="1:7" ht="16" customHeight="1" x14ac:dyDescent="0.35">
      <c r="A886" s="13">
        <v>39833</v>
      </c>
      <c r="B886" s="14">
        <v>883</v>
      </c>
      <c r="C886" s="12">
        <v>805.22</v>
      </c>
      <c r="D886" s="29">
        <f t="shared" si="52"/>
        <v>-5.28160730249847E-2</v>
      </c>
      <c r="E886" s="30">
        <f t="shared" si="55"/>
        <v>3.1887829725064335E-4</v>
      </c>
      <c r="F886" s="29">
        <f t="shared" si="53"/>
        <v>-0.6972683057311162</v>
      </c>
      <c r="G886" s="29">
        <f t="shared" si="54"/>
        <v>1.7857163751577219</v>
      </c>
    </row>
    <row r="887" spans="1:7" ht="16" customHeight="1" x14ac:dyDescent="0.35">
      <c r="A887" s="13">
        <v>39834</v>
      </c>
      <c r="B887" s="14">
        <v>884</v>
      </c>
      <c r="C887" s="12">
        <v>840.24</v>
      </c>
      <c r="D887" s="29">
        <f t="shared" si="52"/>
        <v>4.3491219790864566E-2</v>
      </c>
      <c r="E887" s="30">
        <f t="shared" si="55"/>
        <v>4.3646734601460483E-4</v>
      </c>
      <c r="F887" s="29">
        <f t="shared" si="53"/>
        <v>3.4031710856684505</v>
      </c>
      <c r="G887" s="29">
        <f t="shared" si="54"/>
        <v>2.0891800927986193</v>
      </c>
    </row>
    <row r="888" spans="1:7" ht="16" customHeight="1" x14ac:dyDescent="0.35">
      <c r="A888" s="13">
        <v>39835</v>
      </c>
      <c r="B888" s="14">
        <v>885</v>
      </c>
      <c r="C888" s="12">
        <v>827.5</v>
      </c>
      <c r="D888" s="29">
        <f t="shared" si="52"/>
        <v>-1.5162334571074965E-2</v>
      </c>
      <c r="E888" s="30">
        <f t="shared" si="55"/>
        <v>4.9739492135800884E-4</v>
      </c>
      <c r="F888" s="29">
        <f t="shared" si="53"/>
        <v>7.1439253182510001</v>
      </c>
      <c r="G888" s="29">
        <f t="shared" si="54"/>
        <v>2.2302352372743304</v>
      </c>
    </row>
    <row r="889" spans="1:7" ht="16" customHeight="1" x14ac:dyDescent="0.35">
      <c r="A889" s="13">
        <v>39836</v>
      </c>
      <c r="B889" s="14">
        <v>886</v>
      </c>
      <c r="C889" s="12">
        <v>831.95</v>
      </c>
      <c r="D889" s="29">
        <f t="shared" si="52"/>
        <v>5.3776435045318483E-3</v>
      </c>
      <c r="E889" s="30">
        <f t="shared" si="55"/>
        <v>4.6915024870446874E-4</v>
      </c>
      <c r="F889" s="29">
        <f t="shared" si="53"/>
        <v>7.6029461418138276</v>
      </c>
      <c r="G889" s="29">
        <f t="shared" si="54"/>
        <v>2.165987647020335</v>
      </c>
    </row>
    <row r="890" spans="1:7" ht="16" customHeight="1" x14ac:dyDescent="0.35">
      <c r="A890" s="13">
        <v>39839</v>
      </c>
      <c r="B890" s="14">
        <v>887</v>
      </c>
      <c r="C890" s="12">
        <v>836.57</v>
      </c>
      <c r="D890" s="29">
        <f t="shared" si="52"/>
        <v>5.5532183424484849E-3</v>
      </c>
      <c r="E890" s="30">
        <f t="shared" si="55"/>
        <v>4.3368117631711358E-4</v>
      </c>
      <c r="F890" s="29">
        <f t="shared" si="53"/>
        <v>7.6720928348071142</v>
      </c>
      <c r="G890" s="29">
        <f t="shared" si="54"/>
        <v>2.0825013236901277</v>
      </c>
    </row>
    <row r="891" spans="1:7" ht="16" customHeight="1" x14ac:dyDescent="0.35">
      <c r="A891" s="13">
        <v>39840</v>
      </c>
      <c r="B891" s="14">
        <v>888</v>
      </c>
      <c r="C891" s="12">
        <v>845.71</v>
      </c>
      <c r="D891" s="29">
        <f t="shared" si="52"/>
        <v>1.0925565105131652E-2</v>
      </c>
      <c r="E891" s="30">
        <f t="shared" si="55"/>
        <v>4.0185497038334756E-4</v>
      </c>
      <c r="F891" s="29">
        <f t="shared" si="53"/>
        <v>7.5223768846919299</v>
      </c>
      <c r="G891" s="29">
        <f t="shared" si="54"/>
        <v>2.0046320619588713</v>
      </c>
    </row>
    <row r="892" spans="1:7" ht="16" customHeight="1" x14ac:dyDescent="0.35">
      <c r="A892" s="13">
        <v>39841</v>
      </c>
      <c r="B892" s="14">
        <v>889</v>
      </c>
      <c r="C892" s="12">
        <v>874.09</v>
      </c>
      <c r="D892" s="29">
        <f t="shared" si="52"/>
        <v>3.3557602487850335E-2</v>
      </c>
      <c r="E892" s="30">
        <f t="shared" si="55"/>
        <v>3.7763787198833636E-4</v>
      </c>
      <c r="F892" s="29">
        <f t="shared" si="53"/>
        <v>4.8995839666522771</v>
      </c>
      <c r="G892" s="29">
        <f t="shared" si="54"/>
        <v>1.9432906936131207</v>
      </c>
    </row>
    <row r="893" spans="1:7" ht="16" customHeight="1" x14ac:dyDescent="0.35">
      <c r="A893" s="13">
        <v>39842</v>
      </c>
      <c r="B893" s="14">
        <v>890</v>
      </c>
      <c r="C893" s="12">
        <v>845.14</v>
      </c>
      <c r="D893" s="29">
        <f t="shared" si="52"/>
        <v>-3.3120159251335712E-2</v>
      </c>
      <c r="E893" s="30">
        <f t="shared" si="55"/>
        <v>4.0617971902613171E-4</v>
      </c>
      <c r="F893" s="29">
        <f t="shared" si="53"/>
        <v>5.1080754480829809</v>
      </c>
      <c r="G893" s="29">
        <f t="shared" si="54"/>
        <v>2.0153900838947574</v>
      </c>
    </row>
    <row r="894" spans="1:7" ht="16" customHeight="1" x14ac:dyDescent="0.35">
      <c r="A894" s="13">
        <v>39843</v>
      </c>
      <c r="B894" s="14">
        <v>891</v>
      </c>
      <c r="C894" s="12">
        <v>825.88</v>
      </c>
      <c r="D894" s="29">
        <f t="shared" si="52"/>
        <v>-2.2789123695482361E-2</v>
      </c>
      <c r="E894" s="30">
        <f t="shared" si="55"/>
        <v>4.3040899456521053E-4</v>
      </c>
      <c r="F894" s="29">
        <f t="shared" si="53"/>
        <v>6.5441452234379121</v>
      </c>
      <c r="G894" s="29">
        <f t="shared" si="54"/>
        <v>2.0746300744113646</v>
      </c>
    </row>
    <row r="895" spans="1:7" ht="16" customHeight="1" x14ac:dyDescent="0.35">
      <c r="A895" s="13">
        <v>39846</v>
      </c>
      <c r="B895" s="14">
        <v>892</v>
      </c>
      <c r="C895" s="12">
        <v>825.44</v>
      </c>
      <c r="D895" s="29">
        <f t="shared" si="52"/>
        <v>-5.3276505061261581E-4</v>
      </c>
      <c r="E895" s="30">
        <f t="shared" si="55"/>
        <v>4.2333530304908929E-4</v>
      </c>
      <c r="F895" s="29">
        <f t="shared" si="53"/>
        <v>7.7666755325584811</v>
      </c>
      <c r="G895" s="29">
        <f t="shared" si="54"/>
        <v>2.0575113682531363</v>
      </c>
    </row>
    <row r="896" spans="1:7" ht="16" customHeight="1" x14ac:dyDescent="0.35">
      <c r="A896" s="13">
        <v>39847</v>
      </c>
      <c r="B896" s="14">
        <v>893</v>
      </c>
      <c r="C896" s="12">
        <v>838.51</v>
      </c>
      <c r="D896" s="29">
        <f t="shared" si="52"/>
        <v>1.5833979453382385E-2</v>
      </c>
      <c r="E896" s="30">
        <f t="shared" si="55"/>
        <v>3.9101596467413813E-4</v>
      </c>
      <c r="F896" s="29">
        <f t="shared" si="53"/>
        <v>7.2055737567658467</v>
      </c>
      <c r="G896" s="29">
        <f t="shared" si="54"/>
        <v>1.9774123613301757</v>
      </c>
    </row>
    <row r="897" spans="1:7" ht="16" customHeight="1" x14ac:dyDescent="0.35">
      <c r="A897" s="13">
        <v>39848</v>
      </c>
      <c r="B897" s="14">
        <v>894</v>
      </c>
      <c r="C897" s="12">
        <v>832.23</v>
      </c>
      <c r="D897" s="29">
        <f t="shared" si="52"/>
        <v>-7.4894753789459534E-3</v>
      </c>
      <c r="E897" s="30">
        <f t="shared" si="55"/>
        <v>3.744501134732311E-4</v>
      </c>
      <c r="F897" s="29">
        <f t="shared" si="53"/>
        <v>7.7402530018628939</v>
      </c>
      <c r="G897" s="29">
        <f t="shared" si="54"/>
        <v>1.9350713513285009</v>
      </c>
    </row>
    <row r="898" spans="1:7" ht="16" customHeight="1" x14ac:dyDescent="0.35">
      <c r="A898" s="13">
        <v>39849</v>
      </c>
      <c r="B898" s="14">
        <v>895</v>
      </c>
      <c r="C898" s="12">
        <v>845.85</v>
      </c>
      <c r="D898" s="29">
        <f t="shared" si="52"/>
        <v>1.6365668144623591E-2</v>
      </c>
      <c r="E898" s="30">
        <f t="shared" si="55"/>
        <v>3.4980971419849995E-4</v>
      </c>
      <c r="F898" s="29">
        <f t="shared" si="53"/>
        <v>7.1924618309537367</v>
      </c>
      <c r="G898" s="29">
        <f t="shared" si="54"/>
        <v>1.8703200640491988</v>
      </c>
    </row>
    <row r="899" spans="1:7" ht="16" customHeight="1" x14ac:dyDescent="0.35">
      <c r="A899" s="13">
        <v>39850</v>
      </c>
      <c r="B899" s="14">
        <v>896</v>
      </c>
      <c r="C899" s="12">
        <v>868.6</v>
      </c>
      <c r="D899" s="29">
        <f t="shared" si="52"/>
        <v>2.6896021753265886E-2</v>
      </c>
      <c r="E899" s="30">
        <f t="shared" si="55"/>
        <v>3.3822049746964737E-4</v>
      </c>
      <c r="F899" s="29">
        <f t="shared" si="53"/>
        <v>5.8529829901946737</v>
      </c>
      <c r="G899" s="29">
        <f t="shared" si="54"/>
        <v>1.8390772073777855</v>
      </c>
    </row>
    <row r="900" spans="1:7" ht="16" customHeight="1" x14ac:dyDescent="0.35">
      <c r="A900" s="13">
        <v>39853</v>
      </c>
      <c r="B900" s="14">
        <v>897</v>
      </c>
      <c r="C900" s="12">
        <v>869.89</v>
      </c>
      <c r="D900" s="29">
        <f t="shared" si="52"/>
        <v>1.4851485148514865E-3</v>
      </c>
      <c r="E900" s="30">
        <f t="shared" si="55"/>
        <v>3.5056824703029026E-4</v>
      </c>
      <c r="F900" s="29">
        <f t="shared" si="53"/>
        <v>7.9496634688677252</v>
      </c>
      <c r="G900" s="29">
        <f t="shared" si="54"/>
        <v>1.8723467815292396</v>
      </c>
    </row>
    <row r="901" spans="1:7" ht="16" customHeight="1" x14ac:dyDescent="0.35">
      <c r="A901" s="13">
        <v>39854</v>
      </c>
      <c r="B901" s="14">
        <v>898</v>
      </c>
      <c r="C901" s="12">
        <v>827.16</v>
      </c>
      <c r="D901" s="29">
        <f t="shared" ref="D901:D964" si="56">C901/C900-1</f>
        <v>-4.9121153249261473E-2</v>
      </c>
      <c r="E901" s="30">
        <f t="shared" si="55"/>
        <v>3.2562170563281954E-4</v>
      </c>
      <c r="F901" s="29">
        <f t="shared" si="53"/>
        <v>0.61967949677614786</v>
      </c>
      <c r="G901" s="29">
        <f t="shared" si="54"/>
        <v>1.8044991150810232</v>
      </c>
    </row>
    <row r="902" spans="1:7" ht="16" customHeight="1" x14ac:dyDescent="0.35">
      <c r="A902" s="13">
        <v>39855</v>
      </c>
      <c r="B902" s="14">
        <v>899</v>
      </c>
      <c r="C902" s="12">
        <v>833.74</v>
      </c>
      <c r="D902" s="29">
        <f t="shared" si="56"/>
        <v>7.954930122346493E-3</v>
      </c>
      <c r="E902" s="30">
        <f t="shared" si="55"/>
        <v>4.2370391989640915E-4</v>
      </c>
      <c r="F902" s="29">
        <f t="shared" ref="F902:F965" si="57">-LN(E902)-D902*D902/E902</f>
        <v>7.6171239192451807</v>
      </c>
      <c r="G902" s="29">
        <f t="shared" ref="G902:G965" si="58">SQRT(E902)*100</f>
        <v>2.0584069565963121</v>
      </c>
    </row>
    <row r="903" spans="1:7" ht="16" customHeight="1" x14ac:dyDescent="0.35">
      <c r="A903" s="13">
        <v>39856</v>
      </c>
      <c r="B903" s="14">
        <v>900</v>
      </c>
      <c r="C903" s="12">
        <v>835.19</v>
      </c>
      <c r="D903" s="29">
        <f t="shared" si="56"/>
        <v>1.7391512941684617E-3</v>
      </c>
      <c r="E903" s="30">
        <f t="shared" ref="E903:E966" si="59">C$1283+C$1284*E902+C$1285*D902*D902</f>
        <v>3.9449757356933905E-4</v>
      </c>
      <c r="F903" s="29">
        <f t="shared" si="57"/>
        <v>7.8302304813297017</v>
      </c>
      <c r="G903" s="29">
        <f t="shared" si="58"/>
        <v>1.9861962983787353</v>
      </c>
    </row>
    <row r="904" spans="1:7" ht="16" customHeight="1" x14ac:dyDescent="0.35">
      <c r="A904" s="13">
        <v>39857</v>
      </c>
      <c r="B904" s="14">
        <v>901</v>
      </c>
      <c r="C904" s="12">
        <v>826.84</v>
      </c>
      <c r="D904" s="29">
        <f t="shared" si="56"/>
        <v>-9.9977250685473473E-3</v>
      </c>
      <c r="E904" s="30">
        <f t="shared" si="59"/>
        <v>3.6519904857360556E-4</v>
      </c>
      <c r="F904" s="29">
        <f t="shared" si="57"/>
        <v>7.6413693097834443</v>
      </c>
      <c r="G904" s="29">
        <f t="shared" si="58"/>
        <v>1.9110181803782127</v>
      </c>
    </row>
    <row r="905" spans="1:7" ht="16" customHeight="1" x14ac:dyDescent="0.35">
      <c r="A905" s="13">
        <v>39861</v>
      </c>
      <c r="B905" s="14">
        <v>902</v>
      </c>
      <c r="C905" s="12">
        <v>789.17</v>
      </c>
      <c r="D905" s="29">
        <f t="shared" si="56"/>
        <v>-4.555899569445121E-2</v>
      </c>
      <c r="E905" s="30">
        <f t="shared" si="59"/>
        <v>3.4367686904355804E-4</v>
      </c>
      <c r="F905" s="29">
        <f t="shared" si="57"/>
        <v>1.9363504651849928</v>
      </c>
      <c r="G905" s="29">
        <f t="shared" si="58"/>
        <v>1.8538523917603529</v>
      </c>
    </row>
    <row r="906" spans="1:7" ht="16" customHeight="1" x14ac:dyDescent="0.35">
      <c r="A906" s="13">
        <v>39862</v>
      </c>
      <c r="B906" s="14">
        <v>903</v>
      </c>
      <c r="C906" s="12">
        <v>788.42</v>
      </c>
      <c r="D906" s="29">
        <f t="shared" si="56"/>
        <v>-9.503655739574457E-4</v>
      </c>
      <c r="E906" s="30">
        <f t="shared" si="59"/>
        <v>4.2309028657355345E-4</v>
      </c>
      <c r="F906" s="29">
        <f t="shared" si="57"/>
        <v>7.7657902017934024</v>
      </c>
      <c r="G906" s="29">
        <f t="shared" si="58"/>
        <v>2.0569158625805612</v>
      </c>
    </row>
    <row r="907" spans="1:7" ht="16" customHeight="1" x14ac:dyDescent="0.35">
      <c r="A907" s="13">
        <v>39863</v>
      </c>
      <c r="B907" s="14">
        <v>904</v>
      </c>
      <c r="C907" s="12">
        <v>778.94</v>
      </c>
      <c r="D907" s="29">
        <f t="shared" si="56"/>
        <v>-1.2024048096192286E-2</v>
      </c>
      <c r="E907" s="30">
        <f t="shared" si="59"/>
        <v>3.908264176524063E-4</v>
      </c>
      <c r="F907" s="29">
        <f t="shared" si="57"/>
        <v>7.4773187914722739</v>
      </c>
      <c r="G907" s="29">
        <f t="shared" si="58"/>
        <v>1.9769330227713995</v>
      </c>
    </row>
    <row r="908" spans="1:7" ht="16" customHeight="1" x14ac:dyDescent="0.35">
      <c r="A908" s="13">
        <v>39864</v>
      </c>
      <c r="B908" s="14">
        <v>905</v>
      </c>
      <c r="C908" s="12">
        <v>770.05</v>
      </c>
      <c r="D908" s="29">
        <f t="shared" si="56"/>
        <v>-1.1412945798136009E-2</v>
      </c>
      <c r="E908" s="30">
        <f t="shared" si="59"/>
        <v>3.6897266251814296E-4</v>
      </c>
      <c r="F908" s="29">
        <f t="shared" si="57"/>
        <v>7.5517663691565033</v>
      </c>
      <c r="G908" s="29">
        <f t="shared" si="58"/>
        <v>1.9208661132888543</v>
      </c>
    </row>
    <row r="909" spans="1:7" ht="16" customHeight="1" x14ac:dyDescent="0.35">
      <c r="A909" s="13">
        <v>39867</v>
      </c>
      <c r="B909" s="14">
        <v>906</v>
      </c>
      <c r="C909" s="12">
        <v>743.33</v>
      </c>
      <c r="D909" s="29">
        <f t="shared" si="56"/>
        <v>-3.4699045516524807E-2</v>
      </c>
      <c r="E909" s="30">
        <f t="shared" si="59"/>
        <v>3.4858816285588822E-4</v>
      </c>
      <c r="F909" s="29">
        <f t="shared" si="57"/>
        <v>4.5076186781288925</v>
      </c>
      <c r="G909" s="29">
        <f t="shared" si="58"/>
        <v>1.8670515870106219</v>
      </c>
    </row>
    <row r="910" spans="1:7" ht="16" customHeight="1" x14ac:dyDescent="0.35">
      <c r="A910" s="13">
        <v>39868</v>
      </c>
      <c r="B910" s="14">
        <v>907</v>
      </c>
      <c r="C910" s="12">
        <v>773.14</v>
      </c>
      <c r="D910" s="29">
        <f t="shared" si="56"/>
        <v>4.0103318848963454E-2</v>
      </c>
      <c r="E910" s="30">
        <f t="shared" si="59"/>
        <v>3.8393053455819246E-4</v>
      </c>
      <c r="F910" s="29">
        <f t="shared" si="57"/>
        <v>3.6760719113279832</v>
      </c>
      <c r="G910" s="29">
        <f t="shared" si="58"/>
        <v>1.9594145415357935</v>
      </c>
    </row>
    <row r="911" spans="1:7" ht="16" customHeight="1" x14ac:dyDescent="0.35">
      <c r="A911" s="13">
        <v>39869</v>
      </c>
      <c r="B911" s="14">
        <v>908</v>
      </c>
      <c r="C911" s="12">
        <v>764.9</v>
      </c>
      <c r="D911" s="29">
        <f t="shared" si="56"/>
        <v>-1.0657836873011362E-2</v>
      </c>
      <c r="E911" s="30">
        <f t="shared" si="59"/>
        <v>4.3595129023745458E-4</v>
      </c>
      <c r="F911" s="29">
        <f t="shared" si="57"/>
        <v>7.4774245854354238</v>
      </c>
      <c r="G911" s="29">
        <f t="shared" si="58"/>
        <v>2.0879446597969369</v>
      </c>
    </row>
    <row r="912" spans="1:7" ht="16" customHeight="1" x14ac:dyDescent="0.35">
      <c r="A912" s="13">
        <v>39870</v>
      </c>
      <c r="B912" s="14">
        <v>909</v>
      </c>
      <c r="C912" s="12">
        <v>752.83</v>
      </c>
      <c r="D912" s="29">
        <f t="shared" si="56"/>
        <v>-1.5779840502026299E-2</v>
      </c>
      <c r="E912" s="30">
        <f t="shared" si="59"/>
        <v>4.0803563555429518E-4</v>
      </c>
      <c r="F912" s="29">
        <f t="shared" si="57"/>
        <v>7.1939069774234916</v>
      </c>
      <c r="G912" s="29">
        <f t="shared" si="58"/>
        <v>2.0199891968876846</v>
      </c>
    </row>
    <row r="913" spans="1:7" ht="16" customHeight="1" x14ac:dyDescent="0.35">
      <c r="A913" s="13">
        <v>39871</v>
      </c>
      <c r="B913" s="14">
        <v>910</v>
      </c>
      <c r="C913" s="12">
        <v>735.09</v>
      </c>
      <c r="D913" s="29">
        <f t="shared" si="56"/>
        <v>-2.3564416933437804E-2</v>
      </c>
      <c r="E913" s="30">
        <f t="shared" si="59"/>
        <v>3.8968224031233522E-4</v>
      </c>
      <c r="F913" s="29">
        <f t="shared" si="57"/>
        <v>6.4252185594470124</v>
      </c>
      <c r="G913" s="29">
        <f t="shared" si="58"/>
        <v>1.9740370825096858</v>
      </c>
    </row>
    <row r="914" spans="1:7" ht="16" customHeight="1" x14ac:dyDescent="0.35">
      <c r="A914" s="13">
        <v>39874</v>
      </c>
      <c r="B914" s="14">
        <v>911</v>
      </c>
      <c r="C914" s="12">
        <v>700.82</v>
      </c>
      <c r="D914" s="29">
        <f t="shared" si="56"/>
        <v>-4.6620141751350097E-2</v>
      </c>
      <c r="E914" s="30">
        <f t="shared" si="59"/>
        <v>3.8847810355174627E-4</v>
      </c>
      <c r="F914" s="29">
        <f t="shared" si="57"/>
        <v>2.2585244023386766</v>
      </c>
      <c r="G914" s="29">
        <f t="shared" si="58"/>
        <v>1.970984788251158</v>
      </c>
    </row>
    <row r="915" spans="1:7" ht="16" customHeight="1" x14ac:dyDescent="0.35">
      <c r="A915" s="13">
        <v>39875</v>
      </c>
      <c r="B915" s="14">
        <v>912</v>
      </c>
      <c r="C915" s="12">
        <v>696.33</v>
      </c>
      <c r="D915" s="29">
        <f t="shared" si="56"/>
        <v>-6.4067806284067164E-3</v>
      </c>
      <c r="E915" s="30">
        <f t="shared" si="59"/>
        <v>4.683021740423705E-4</v>
      </c>
      <c r="F915" s="29">
        <f t="shared" si="57"/>
        <v>7.5787464738005523</v>
      </c>
      <c r="G915" s="29">
        <f t="shared" si="58"/>
        <v>2.164029052583099</v>
      </c>
    </row>
    <row r="916" spans="1:7" ht="16" customHeight="1" x14ac:dyDescent="0.35">
      <c r="A916" s="13">
        <v>39876</v>
      </c>
      <c r="B916" s="14">
        <v>913</v>
      </c>
      <c r="C916" s="12">
        <v>712.87</v>
      </c>
      <c r="D916" s="29">
        <f t="shared" si="56"/>
        <v>2.3753105567762445E-2</v>
      </c>
      <c r="E916" s="30">
        <f t="shared" si="59"/>
        <v>4.3352429853915983E-4</v>
      </c>
      <c r="F916" s="29">
        <f t="shared" si="57"/>
        <v>6.4421131131913434</v>
      </c>
      <c r="G916" s="29">
        <f t="shared" si="58"/>
        <v>2.0821246325308191</v>
      </c>
    </row>
    <row r="917" spans="1:7" ht="16" customHeight="1" x14ac:dyDescent="0.35">
      <c r="A917" s="13">
        <v>39877</v>
      </c>
      <c r="B917" s="14">
        <v>914</v>
      </c>
      <c r="C917" s="12">
        <v>682.55</v>
      </c>
      <c r="D917" s="29">
        <f t="shared" si="56"/>
        <v>-4.2532299016651121E-2</v>
      </c>
      <c r="E917" s="30">
        <f t="shared" si="59"/>
        <v>4.2838236989090723E-4</v>
      </c>
      <c r="F917" s="29">
        <f t="shared" si="57"/>
        <v>3.5326397773804921</v>
      </c>
      <c r="G917" s="29">
        <f t="shared" si="58"/>
        <v>2.0697400075635275</v>
      </c>
    </row>
    <row r="918" spans="1:7" ht="16" customHeight="1" x14ac:dyDescent="0.35">
      <c r="A918" s="13">
        <v>39878</v>
      </c>
      <c r="B918" s="14">
        <v>915</v>
      </c>
      <c r="C918" s="12">
        <v>683.38</v>
      </c>
      <c r="D918" s="29">
        <f t="shared" si="56"/>
        <v>1.2160281298074782E-3</v>
      </c>
      <c r="E918" s="30">
        <f t="shared" si="59"/>
        <v>4.8599395588390767E-4</v>
      </c>
      <c r="F918" s="29">
        <f t="shared" si="57"/>
        <v>7.6262716899297844</v>
      </c>
      <c r="G918" s="29">
        <f t="shared" si="58"/>
        <v>2.2045270601285609</v>
      </c>
    </row>
    <row r="919" spans="1:7" ht="16" customHeight="1" x14ac:dyDescent="0.35">
      <c r="A919" s="13">
        <v>39881</v>
      </c>
      <c r="B919" s="14">
        <v>916</v>
      </c>
      <c r="C919" s="12">
        <v>676.53</v>
      </c>
      <c r="D919" s="29">
        <f t="shared" si="56"/>
        <v>-1.0023705698147478E-2</v>
      </c>
      <c r="E919" s="30">
        <f t="shared" si="59"/>
        <v>4.474684965161411E-4</v>
      </c>
      <c r="F919" s="29">
        <f t="shared" si="57"/>
        <v>7.4873641987308277</v>
      </c>
      <c r="G919" s="29">
        <f t="shared" si="58"/>
        <v>2.1153451172707989</v>
      </c>
    </row>
    <row r="920" spans="1:7" ht="16" customHeight="1" x14ac:dyDescent="0.35">
      <c r="A920" s="13">
        <v>39882</v>
      </c>
      <c r="B920" s="14">
        <v>917</v>
      </c>
      <c r="C920" s="12">
        <v>719.6</v>
      </c>
      <c r="D920" s="29">
        <f t="shared" si="56"/>
        <v>6.3663104370833556E-2</v>
      </c>
      <c r="E920" s="30">
        <f t="shared" si="59"/>
        <v>4.1774538066068073E-4</v>
      </c>
      <c r="F920" s="29">
        <f t="shared" si="57"/>
        <v>-1.9214218156757825</v>
      </c>
      <c r="G920" s="29">
        <f t="shared" si="58"/>
        <v>2.0438820432223599</v>
      </c>
    </row>
    <row r="921" spans="1:7" ht="16" customHeight="1" x14ac:dyDescent="0.35">
      <c r="A921" s="13">
        <v>39883</v>
      </c>
      <c r="B921" s="14">
        <v>918</v>
      </c>
      <c r="C921" s="12">
        <v>721.36</v>
      </c>
      <c r="D921" s="29">
        <f t="shared" si="56"/>
        <v>2.4458032240133321E-3</v>
      </c>
      <c r="E921" s="30">
        <f t="shared" si="59"/>
        <v>5.8862038550119497E-4</v>
      </c>
      <c r="F921" s="29">
        <f t="shared" si="57"/>
        <v>7.4275664211324406</v>
      </c>
      <c r="G921" s="29">
        <f t="shared" si="58"/>
        <v>2.4261500067003174</v>
      </c>
    </row>
    <row r="922" spans="1:7" ht="16" customHeight="1" x14ac:dyDescent="0.35">
      <c r="A922" s="13">
        <v>39884</v>
      </c>
      <c r="B922" s="14">
        <v>919</v>
      </c>
      <c r="C922" s="12">
        <v>750.74</v>
      </c>
      <c r="D922" s="29">
        <f t="shared" si="56"/>
        <v>4.0728623710768463E-2</v>
      </c>
      <c r="E922" s="30">
        <f t="shared" si="59"/>
        <v>5.400574446216052E-4</v>
      </c>
      <c r="F922" s="29">
        <f t="shared" si="57"/>
        <v>4.4522714440893871</v>
      </c>
      <c r="G922" s="29">
        <f t="shared" si="58"/>
        <v>2.3239136055834888</v>
      </c>
    </row>
    <row r="923" spans="1:7" ht="16" customHeight="1" x14ac:dyDescent="0.35">
      <c r="A923" s="13">
        <v>39885</v>
      </c>
      <c r="B923" s="14">
        <v>920</v>
      </c>
      <c r="C923" s="12">
        <v>756.55</v>
      </c>
      <c r="D923" s="29">
        <f t="shared" si="56"/>
        <v>7.7390308229212668E-3</v>
      </c>
      <c r="E923" s="30">
        <f t="shared" si="59"/>
        <v>5.7899273962811327E-4</v>
      </c>
      <c r="F923" s="29">
        <f t="shared" si="57"/>
        <v>7.3507778753938489</v>
      </c>
      <c r="G923" s="29">
        <f t="shared" si="58"/>
        <v>2.40622679651797</v>
      </c>
    </row>
    <row r="924" spans="1:7" ht="16" customHeight="1" x14ac:dyDescent="0.35">
      <c r="A924" s="13">
        <v>39888</v>
      </c>
      <c r="B924" s="14">
        <v>921</v>
      </c>
      <c r="C924" s="12">
        <v>753.89</v>
      </c>
      <c r="D924" s="29">
        <f t="shared" si="56"/>
        <v>-3.5159606106668351E-3</v>
      </c>
      <c r="E924" s="30">
        <f t="shared" si="59"/>
        <v>5.340880955692082E-4</v>
      </c>
      <c r="F924" s="29">
        <f t="shared" si="57"/>
        <v>7.5118038046539013</v>
      </c>
      <c r="G924" s="29">
        <f t="shared" si="58"/>
        <v>2.3110346072034669</v>
      </c>
    </row>
    <row r="925" spans="1:7" ht="16" customHeight="1" x14ac:dyDescent="0.35">
      <c r="A925" s="13">
        <v>39889</v>
      </c>
      <c r="B925" s="14">
        <v>922</v>
      </c>
      <c r="C925" s="12">
        <v>778.12</v>
      </c>
      <c r="D925" s="29">
        <f t="shared" si="56"/>
        <v>3.2139967369244848E-2</v>
      </c>
      <c r="E925" s="30">
        <f t="shared" si="59"/>
        <v>4.9129738496307544E-4</v>
      </c>
      <c r="F925" s="29">
        <f t="shared" si="57"/>
        <v>5.5159105634281538</v>
      </c>
      <c r="G925" s="29">
        <f t="shared" si="58"/>
        <v>2.2165229188146811</v>
      </c>
    </row>
    <row r="926" spans="1:7" ht="16" customHeight="1" x14ac:dyDescent="0.35">
      <c r="A926" s="13">
        <v>39890</v>
      </c>
      <c r="B926" s="14">
        <v>923</v>
      </c>
      <c r="C926" s="12">
        <v>794.35</v>
      </c>
      <c r="D926" s="29">
        <f t="shared" si="56"/>
        <v>2.085796535238793E-2</v>
      </c>
      <c r="E926" s="30">
        <f t="shared" si="59"/>
        <v>5.0381652159157411E-4</v>
      </c>
      <c r="F926" s="29">
        <f t="shared" si="57"/>
        <v>6.7297802348007494</v>
      </c>
      <c r="G926" s="29">
        <f t="shared" si="58"/>
        <v>2.2445857559727456</v>
      </c>
    </row>
    <row r="927" spans="1:7" ht="16" customHeight="1" x14ac:dyDescent="0.35">
      <c r="A927" s="13">
        <v>39891</v>
      </c>
      <c r="B927" s="14">
        <v>924</v>
      </c>
      <c r="C927" s="12">
        <v>784.04</v>
      </c>
      <c r="D927" s="29">
        <f t="shared" si="56"/>
        <v>-1.2979165355322064E-2</v>
      </c>
      <c r="E927" s="30">
        <f t="shared" si="59"/>
        <v>4.8518760536448748E-4</v>
      </c>
      <c r="F927" s="29">
        <f t="shared" si="57"/>
        <v>7.2837716356651852</v>
      </c>
      <c r="G927" s="29">
        <f t="shared" si="58"/>
        <v>2.2026974494117151</v>
      </c>
    </row>
    <row r="928" spans="1:7" ht="16" customHeight="1" x14ac:dyDescent="0.35">
      <c r="A928" s="13">
        <v>39892</v>
      </c>
      <c r="B928" s="14">
        <v>925</v>
      </c>
      <c r="C928" s="12">
        <v>768.54</v>
      </c>
      <c r="D928" s="29">
        <f t="shared" si="56"/>
        <v>-1.9769399520432662E-2</v>
      </c>
      <c r="E928" s="30">
        <f t="shared" si="59"/>
        <v>4.5509178149407835E-4</v>
      </c>
      <c r="F928" s="29">
        <f t="shared" si="57"/>
        <v>6.8362194941149133</v>
      </c>
      <c r="G928" s="29">
        <f t="shared" si="58"/>
        <v>2.1332880290623635</v>
      </c>
    </row>
    <row r="929" spans="1:7" ht="16" customHeight="1" x14ac:dyDescent="0.35">
      <c r="A929" s="13">
        <v>39895</v>
      </c>
      <c r="B929" s="14">
        <v>926</v>
      </c>
      <c r="C929" s="12">
        <v>822.92</v>
      </c>
      <c r="D929" s="29">
        <f t="shared" si="56"/>
        <v>7.0757540271163544E-2</v>
      </c>
      <c r="E929" s="30">
        <f t="shared" si="59"/>
        <v>4.3912406121459469E-4</v>
      </c>
      <c r="F929" s="29">
        <f t="shared" si="57"/>
        <v>-3.6706724023974511</v>
      </c>
      <c r="G929" s="29">
        <f t="shared" si="58"/>
        <v>2.0955287189981306</v>
      </c>
    </row>
    <row r="930" spans="1:7" ht="16" customHeight="1" x14ac:dyDescent="0.35">
      <c r="A930" s="13">
        <v>39896</v>
      </c>
      <c r="B930" s="14">
        <v>927</v>
      </c>
      <c r="C930" s="12">
        <v>806.12</v>
      </c>
      <c r="D930" s="29">
        <f t="shared" si="56"/>
        <v>-2.0415107179312608E-2</v>
      </c>
      <c r="E930" s="30">
        <f t="shared" si="59"/>
        <v>6.5554313035440183E-4</v>
      </c>
      <c r="F930" s="29">
        <f t="shared" si="57"/>
        <v>6.6942734920374827</v>
      </c>
      <c r="G930" s="29">
        <f t="shared" si="58"/>
        <v>2.560357651490123</v>
      </c>
    </row>
    <row r="931" spans="1:7" ht="16" customHeight="1" x14ac:dyDescent="0.35">
      <c r="A931" s="13">
        <v>39897</v>
      </c>
      <c r="B931" s="14">
        <v>928</v>
      </c>
      <c r="C931" s="12">
        <v>813.88</v>
      </c>
      <c r="D931" s="29">
        <f t="shared" si="56"/>
        <v>9.6263583585569634E-3</v>
      </c>
      <c r="E931" s="30">
        <f t="shared" si="59"/>
        <v>6.2082764737610282E-4</v>
      </c>
      <c r="F931" s="29">
        <f t="shared" si="57"/>
        <v>7.2351937681068472</v>
      </c>
      <c r="G931" s="29">
        <f t="shared" si="58"/>
        <v>2.4916413212501167</v>
      </c>
    </row>
    <row r="932" spans="1:7" ht="16" customHeight="1" x14ac:dyDescent="0.35">
      <c r="A932" s="13">
        <v>39898</v>
      </c>
      <c r="B932" s="14">
        <v>929</v>
      </c>
      <c r="C932" s="12">
        <v>832.86</v>
      </c>
      <c r="D932" s="29">
        <f t="shared" si="56"/>
        <v>2.3320391212463765E-2</v>
      </c>
      <c r="E932" s="30">
        <f t="shared" si="59"/>
        <v>5.7337822140086057E-4</v>
      </c>
      <c r="F932" s="29">
        <f t="shared" si="57"/>
        <v>6.5154799798125786</v>
      </c>
      <c r="G932" s="29">
        <f t="shared" si="58"/>
        <v>2.3945317316771155</v>
      </c>
    </row>
    <row r="933" spans="1:7" ht="16" customHeight="1" x14ac:dyDescent="0.35">
      <c r="A933" s="13">
        <v>39899</v>
      </c>
      <c r="B933" s="14">
        <v>930</v>
      </c>
      <c r="C933" s="12">
        <v>815.94</v>
      </c>
      <c r="D933" s="29">
        <f t="shared" si="56"/>
        <v>-2.0315539226280488E-2</v>
      </c>
      <c r="E933" s="30">
        <f t="shared" si="59"/>
        <v>5.5323243157589239E-4</v>
      </c>
      <c r="F933" s="29">
        <f t="shared" si="57"/>
        <v>6.7537147286848533</v>
      </c>
      <c r="G933" s="29">
        <f t="shared" si="58"/>
        <v>2.3520893511427077</v>
      </c>
    </row>
    <row r="934" spans="1:7" ht="16" customHeight="1" x14ac:dyDescent="0.35">
      <c r="A934" s="13">
        <v>39902</v>
      </c>
      <c r="B934" s="14">
        <v>931</v>
      </c>
      <c r="C934" s="12">
        <v>787.53</v>
      </c>
      <c r="D934" s="29">
        <f t="shared" si="56"/>
        <v>-3.4818736671814232E-2</v>
      </c>
      <c r="E934" s="30">
        <f t="shared" si="59"/>
        <v>5.2854524512103019E-4</v>
      </c>
      <c r="F934" s="29">
        <f t="shared" si="57"/>
        <v>5.2516439378144</v>
      </c>
      <c r="G934" s="29">
        <f t="shared" si="58"/>
        <v>2.2990111898836645</v>
      </c>
    </row>
    <row r="935" spans="1:7" ht="16" customHeight="1" x14ac:dyDescent="0.35">
      <c r="A935" s="13">
        <v>39903</v>
      </c>
      <c r="B935" s="14">
        <v>932</v>
      </c>
      <c r="C935" s="12">
        <v>797.87</v>
      </c>
      <c r="D935" s="29">
        <f t="shared" si="56"/>
        <v>1.3129658552690104E-2</v>
      </c>
      <c r="E935" s="30">
        <f t="shared" si="59"/>
        <v>5.4630794177998429E-4</v>
      </c>
      <c r="F935" s="29">
        <f t="shared" si="57"/>
        <v>7.196776898346811</v>
      </c>
      <c r="G935" s="29">
        <f t="shared" si="58"/>
        <v>2.3373231308058036</v>
      </c>
    </row>
    <row r="936" spans="1:7" ht="16" customHeight="1" x14ac:dyDescent="0.35">
      <c r="A936" s="13">
        <v>39904</v>
      </c>
      <c r="B936" s="14">
        <v>933</v>
      </c>
      <c r="C936" s="12">
        <v>811.08</v>
      </c>
      <c r="D936" s="29">
        <f t="shared" si="56"/>
        <v>1.6556581899306977E-2</v>
      </c>
      <c r="E936" s="30">
        <f t="shared" si="59"/>
        <v>5.1029654428749738E-4</v>
      </c>
      <c r="F936" s="29">
        <f t="shared" si="57"/>
        <v>7.0433399007993032</v>
      </c>
      <c r="G936" s="29">
        <f t="shared" si="58"/>
        <v>2.2589744228022979</v>
      </c>
    </row>
    <row r="937" spans="1:7" ht="16" customHeight="1" x14ac:dyDescent="0.35">
      <c r="A937" s="13">
        <v>39905</v>
      </c>
      <c r="B937" s="14">
        <v>934</v>
      </c>
      <c r="C937" s="12">
        <v>834.38</v>
      </c>
      <c r="D937" s="29">
        <f t="shared" si="56"/>
        <v>2.8727129259752404E-2</v>
      </c>
      <c r="E937" s="30">
        <f t="shared" si="59"/>
        <v>4.8297291006817069E-4</v>
      </c>
      <c r="F937" s="29">
        <f t="shared" si="57"/>
        <v>5.9268662584714349</v>
      </c>
      <c r="G937" s="29">
        <f t="shared" si="58"/>
        <v>2.1976644649904378</v>
      </c>
    </row>
    <row r="938" spans="1:7" ht="16" customHeight="1" x14ac:dyDescent="0.35">
      <c r="A938" s="13">
        <v>39906</v>
      </c>
      <c r="B938" s="14">
        <v>935</v>
      </c>
      <c r="C938" s="12">
        <v>842.5</v>
      </c>
      <c r="D938" s="29">
        <f t="shared" si="56"/>
        <v>9.7317768882283495E-3</v>
      </c>
      <c r="E938" s="30">
        <f t="shared" si="59"/>
        <v>4.8593801683667983E-4</v>
      </c>
      <c r="F938" s="29">
        <f t="shared" si="57"/>
        <v>7.4345332621088591</v>
      </c>
      <c r="G938" s="29">
        <f t="shared" si="58"/>
        <v>2.2044001833530129</v>
      </c>
    </row>
    <row r="939" spans="1:7" ht="16" customHeight="1" x14ac:dyDescent="0.35">
      <c r="A939" s="13">
        <v>39909</v>
      </c>
      <c r="B939" s="14">
        <v>936</v>
      </c>
      <c r="C939" s="12">
        <v>835.48</v>
      </c>
      <c r="D939" s="29">
        <f t="shared" si="56"/>
        <v>-8.3323442136498116E-3</v>
      </c>
      <c r="E939" s="30">
        <f t="shared" si="59"/>
        <v>4.520795892231247E-4</v>
      </c>
      <c r="F939" s="29">
        <f t="shared" si="57"/>
        <v>7.5480776714389348</v>
      </c>
      <c r="G939" s="29">
        <f t="shared" si="58"/>
        <v>2.1262163324156944</v>
      </c>
    </row>
    <row r="940" spans="1:7" ht="16" customHeight="1" x14ac:dyDescent="0.35">
      <c r="A940" s="13">
        <v>39910</v>
      </c>
      <c r="B940" s="14">
        <v>937</v>
      </c>
      <c r="C940" s="12">
        <v>815.55</v>
      </c>
      <c r="D940" s="29">
        <f t="shared" si="56"/>
        <v>-2.38545506774549E-2</v>
      </c>
      <c r="E940" s="30">
        <f t="shared" si="59"/>
        <v>4.2034302830554947E-4</v>
      </c>
      <c r="F940" s="29">
        <f t="shared" si="57"/>
        <v>6.4206889381612449</v>
      </c>
      <c r="G940" s="29">
        <f t="shared" si="58"/>
        <v>2.0502268857508175</v>
      </c>
    </row>
    <row r="941" spans="1:7" ht="16" customHeight="1" x14ac:dyDescent="0.35">
      <c r="A941" s="13">
        <v>39911</v>
      </c>
      <c r="B941" s="14">
        <v>938</v>
      </c>
      <c r="C941" s="12">
        <v>825.16</v>
      </c>
      <c r="D941" s="29">
        <f t="shared" si="56"/>
        <v>1.1783459015388464E-2</v>
      </c>
      <c r="E941" s="30">
        <f t="shared" si="59"/>
        <v>4.1676070487615778E-4</v>
      </c>
      <c r="F941" s="29">
        <f t="shared" si="57"/>
        <v>7.4498337672981823</v>
      </c>
      <c r="G941" s="29">
        <f t="shared" si="58"/>
        <v>2.0414717849535853</v>
      </c>
    </row>
    <row r="942" spans="1:7" ht="16" customHeight="1" x14ac:dyDescent="0.35">
      <c r="A942" s="13">
        <v>39912</v>
      </c>
      <c r="B942" s="14">
        <v>939</v>
      </c>
      <c r="C942" s="12">
        <v>856.56</v>
      </c>
      <c r="D942" s="29">
        <f t="shared" si="56"/>
        <v>3.8053226041010246E-2</v>
      </c>
      <c r="E942" s="30">
        <f t="shared" si="59"/>
        <v>3.9202712970690898E-4</v>
      </c>
      <c r="F942" s="29">
        <f t="shared" si="57"/>
        <v>4.1504351194656461</v>
      </c>
      <c r="G942" s="29">
        <f t="shared" si="58"/>
        <v>1.9799674989931249</v>
      </c>
    </row>
    <row r="943" spans="1:7" ht="16" customHeight="1" x14ac:dyDescent="0.35">
      <c r="A943" s="13">
        <v>39916</v>
      </c>
      <c r="B943" s="14">
        <v>940</v>
      </c>
      <c r="C943" s="12">
        <v>858.73</v>
      </c>
      <c r="D943" s="29">
        <f t="shared" si="56"/>
        <v>2.5333893714394318E-3</v>
      </c>
      <c r="E943" s="30">
        <f t="shared" si="59"/>
        <v>4.3522681734262911E-4</v>
      </c>
      <c r="F943" s="29">
        <f t="shared" si="57"/>
        <v>7.7248967678397271</v>
      </c>
      <c r="G943" s="29">
        <f t="shared" si="58"/>
        <v>2.0862090435587444</v>
      </c>
    </row>
    <row r="944" spans="1:7" ht="16" customHeight="1" x14ac:dyDescent="0.35">
      <c r="A944" s="13">
        <v>39917</v>
      </c>
      <c r="B944" s="14">
        <v>941</v>
      </c>
      <c r="C944" s="12">
        <v>841.5</v>
      </c>
      <c r="D944" s="29">
        <f t="shared" si="56"/>
        <v>-2.0064513875141188E-2</v>
      </c>
      <c r="E944" s="30">
        <f t="shared" si="59"/>
        <v>4.0202503869373233E-4</v>
      </c>
      <c r="F944" s="29">
        <f t="shared" si="57"/>
        <v>6.817604037981007</v>
      </c>
      <c r="G944" s="29">
        <f t="shared" si="58"/>
        <v>2.0050562054309906</v>
      </c>
    </row>
    <row r="945" spans="1:7" ht="16" customHeight="1" x14ac:dyDescent="0.35">
      <c r="A945" s="13">
        <v>39918</v>
      </c>
      <c r="B945" s="14">
        <v>942</v>
      </c>
      <c r="C945" s="12">
        <v>852.06</v>
      </c>
      <c r="D945" s="29">
        <f t="shared" si="56"/>
        <v>1.2549019607843048E-2</v>
      </c>
      <c r="E945" s="30">
        <f t="shared" si="59"/>
        <v>3.9195177067664579E-4</v>
      </c>
      <c r="F945" s="29">
        <f t="shared" si="57"/>
        <v>7.4425930081104505</v>
      </c>
      <c r="G945" s="29">
        <f t="shared" si="58"/>
        <v>1.9797771861415256</v>
      </c>
    </row>
    <row r="946" spans="1:7" ht="16" customHeight="1" x14ac:dyDescent="0.35">
      <c r="A946" s="13">
        <v>39919</v>
      </c>
      <c r="B946" s="14">
        <v>943</v>
      </c>
      <c r="C946" s="12">
        <v>865.3</v>
      </c>
      <c r="D946" s="29">
        <f t="shared" si="56"/>
        <v>1.5538811820763776E-2</v>
      </c>
      <c r="E946" s="30">
        <f t="shared" si="59"/>
        <v>3.7063048826488273E-4</v>
      </c>
      <c r="F946" s="29">
        <f t="shared" si="57"/>
        <v>7.2488349029913497</v>
      </c>
      <c r="G946" s="29">
        <f t="shared" si="58"/>
        <v>1.9251765847965292</v>
      </c>
    </row>
    <row r="947" spans="1:7" ht="16" customHeight="1" x14ac:dyDescent="0.35">
      <c r="A947" s="13">
        <v>39920</v>
      </c>
      <c r="B947" s="14">
        <v>944</v>
      </c>
      <c r="C947" s="12">
        <v>869.6</v>
      </c>
      <c r="D947" s="29">
        <f t="shared" si="56"/>
        <v>4.9693747833121638E-3</v>
      </c>
      <c r="E947" s="30">
        <f t="shared" si="59"/>
        <v>3.556401730784499E-4</v>
      </c>
      <c r="F947" s="29">
        <f t="shared" si="57"/>
        <v>7.8721538095630672</v>
      </c>
      <c r="G947" s="29">
        <f t="shared" si="58"/>
        <v>1.8858424459070007</v>
      </c>
    </row>
    <row r="948" spans="1:7" ht="16" customHeight="1" x14ac:dyDescent="0.35">
      <c r="A948" s="13">
        <v>39923</v>
      </c>
      <c r="B948" s="14">
        <v>945</v>
      </c>
      <c r="C948" s="12">
        <v>832.39</v>
      </c>
      <c r="D948" s="29">
        <f t="shared" si="56"/>
        <v>-4.2789788408463703E-2</v>
      </c>
      <c r="E948" s="30">
        <f t="shared" si="59"/>
        <v>3.3131089005745593E-4</v>
      </c>
      <c r="F948" s="29">
        <f t="shared" si="57"/>
        <v>2.4860247370552209</v>
      </c>
      <c r="G948" s="29">
        <f t="shared" si="58"/>
        <v>1.8201947424862426</v>
      </c>
    </row>
    <row r="949" spans="1:7" ht="16" customHeight="1" x14ac:dyDescent="0.35">
      <c r="A949" s="13">
        <v>39924</v>
      </c>
      <c r="B949" s="14">
        <v>946</v>
      </c>
      <c r="C949" s="12">
        <v>850.08</v>
      </c>
      <c r="D949" s="29">
        <f t="shared" si="56"/>
        <v>2.1252057328896345E-2</v>
      </c>
      <c r="E949" s="30">
        <f t="shared" si="59"/>
        <v>3.9972810065376507E-4</v>
      </c>
      <c r="F949" s="29">
        <f t="shared" si="57"/>
        <v>6.6948330957303952</v>
      </c>
      <c r="G949" s="29">
        <f t="shared" si="58"/>
        <v>1.9993201360806754</v>
      </c>
    </row>
    <row r="950" spans="1:7" ht="16" customHeight="1" x14ac:dyDescent="0.35">
      <c r="A950" s="13">
        <v>39925</v>
      </c>
      <c r="B950" s="14">
        <v>947</v>
      </c>
      <c r="C950" s="12">
        <v>843.55</v>
      </c>
      <c r="D950" s="29">
        <f t="shared" si="56"/>
        <v>-7.681629964238712E-3</v>
      </c>
      <c r="E950" s="30">
        <f t="shared" si="59"/>
        <v>3.9233778762392347E-4</v>
      </c>
      <c r="F950" s="29">
        <f t="shared" si="57"/>
        <v>7.6929878050067133</v>
      </c>
      <c r="G950" s="29">
        <f t="shared" si="58"/>
        <v>1.9807518462036668</v>
      </c>
    </row>
    <row r="951" spans="1:7" ht="16" customHeight="1" x14ac:dyDescent="0.35">
      <c r="A951" s="13">
        <v>39926</v>
      </c>
      <c r="B951" s="14">
        <v>948</v>
      </c>
      <c r="C951" s="12">
        <v>851.92</v>
      </c>
      <c r="D951" s="29">
        <f t="shared" si="56"/>
        <v>9.9223519649103142E-3</v>
      </c>
      <c r="E951" s="30">
        <f t="shared" si="59"/>
        <v>3.6605438080690564E-4</v>
      </c>
      <c r="F951" s="29">
        <f t="shared" si="57"/>
        <v>7.6437711612913493</v>
      </c>
      <c r="G951" s="29">
        <f t="shared" si="58"/>
        <v>1.913254768207584</v>
      </c>
    </row>
    <row r="952" spans="1:7" ht="16" customHeight="1" x14ac:dyDescent="0.35">
      <c r="A952" s="13">
        <v>39927</v>
      </c>
      <c r="B952" s="14">
        <v>949</v>
      </c>
      <c r="C952" s="12">
        <v>866.23</v>
      </c>
      <c r="D952" s="29">
        <f t="shared" si="56"/>
        <v>1.6797351864024757E-2</v>
      </c>
      <c r="E952" s="30">
        <f t="shared" si="59"/>
        <v>3.4437159615199311E-4</v>
      </c>
      <c r="F952" s="29">
        <f t="shared" si="57"/>
        <v>7.1544678292377748</v>
      </c>
      <c r="G952" s="29">
        <f t="shared" si="58"/>
        <v>1.8557251848051022</v>
      </c>
    </row>
    <row r="953" spans="1:7" ht="16" customHeight="1" x14ac:dyDescent="0.35">
      <c r="A953" s="13">
        <v>39930</v>
      </c>
      <c r="B953" s="14">
        <v>950</v>
      </c>
      <c r="C953" s="12">
        <v>857.51</v>
      </c>
      <c r="D953" s="29">
        <f t="shared" si="56"/>
        <v>-1.0066610484513405E-2</v>
      </c>
      <c r="E953" s="30">
        <f t="shared" si="59"/>
        <v>3.3404198801898659E-4</v>
      </c>
      <c r="F953" s="29">
        <f t="shared" si="57"/>
        <v>7.7008788633957694</v>
      </c>
      <c r="G953" s="29">
        <f t="shared" si="58"/>
        <v>1.8276815587486419</v>
      </c>
    </row>
    <row r="954" spans="1:7" ht="16" customHeight="1" x14ac:dyDescent="0.35">
      <c r="A954" s="13">
        <v>39931</v>
      </c>
      <c r="B954" s="14">
        <v>951</v>
      </c>
      <c r="C954" s="12">
        <v>855.16</v>
      </c>
      <c r="D954" s="29">
        <f t="shared" si="56"/>
        <v>-2.7404928222412028E-3</v>
      </c>
      <c r="E954" s="30">
        <f t="shared" si="59"/>
        <v>3.1570462154943371E-4</v>
      </c>
      <c r="F954" s="29">
        <f t="shared" si="57"/>
        <v>8.0369145118388179</v>
      </c>
      <c r="G954" s="29">
        <f t="shared" si="58"/>
        <v>1.776807872420183</v>
      </c>
    </row>
    <row r="955" spans="1:7" ht="16" customHeight="1" x14ac:dyDescent="0.35">
      <c r="A955" s="13">
        <v>39932</v>
      </c>
      <c r="B955" s="14">
        <v>952</v>
      </c>
      <c r="C955" s="12">
        <v>873.64</v>
      </c>
      <c r="D955" s="29">
        <f t="shared" si="56"/>
        <v>2.1609991112774285E-2</v>
      </c>
      <c r="E955" s="30">
        <f t="shared" si="59"/>
        <v>2.9450967443992815E-4</v>
      </c>
      <c r="F955" s="29">
        <f t="shared" si="57"/>
        <v>6.5445403840100269</v>
      </c>
      <c r="G955" s="29">
        <f t="shared" si="58"/>
        <v>1.7161284172226978</v>
      </c>
    </row>
    <row r="956" spans="1:7" ht="16" customHeight="1" x14ac:dyDescent="0.35">
      <c r="A956" s="13">
        <v>39933</v>
      </c>
      <c r="B956" s="14">
        <v>953</v>
      </c>
      <c r="C956" s="12">
        <v>872.81</v>
      </c>
      <c r="D956" s="29">
        <f t="shared" si="56"/>
        <v>-9.5004807472187647E-4</v>
      </c>
      <c r="E956" s="30">
        <f t="shared" si="59"/>
        <v>2.9840829279064455E-4</v>
      </c>
      <c r="F956" s="29">
        <f t="shared" si="57"/>
        <v>8.1140232133055434</v>
      </c>
      <c r="G956" s="29">
        <f t="shared" si="58"/>
        <v>1.7274498336873476</v>
      </c>
    </row>
    <row r="957" spans="1:7" ht="16" customHeight="1" x14ac:dyDescent="0.35">
      <c r="A957" s="13">
        <v>39934</v>
      </c>
      <c r="B957" s="14">
        <v>954</v>
      </c>
      <c r="C957" s="12">
        <v>877.52</v>
      </c>
      <c r="D957" s="29">
        <f t="shared" si="56"/>
        <v>5.3963634697127283E-3</v>
      </c>
      <c r="E957" s="30">
        <f t="shared" si="59"/>
        <v>2.7861259307879421E-4</v>
      </c>
      <c r="F957" s="29">
        <f t="shared" si="57"/>
        <v>8.0811677562881865</v>
      </c>
      <c r="G957" s="29">
        <f t="shared" si="58"/>
        <v>1.6691692337171631</v>
      </c>
    </row>
    <row r="958" spans="1:7" ht="16" customHeight="1" x14ac:dyDescent="0.35">
      <c r="A958" s="13">
        <v>39937</v>
      </c>
      <c r="B958" s="14">
        <v>955</v>
      </c>
      <c r="C958" s="12">
        <v>907.24</v>
      </c>
      <c r="D958" s="29">
        <f t="shared" si="56"/>
        <v>3.3868173944753499E-2</v>
      </c>
      <c r="E958" s="30">
        <f t="shared" si="59"/>
        <v>2.6220737070577731E-4</v>
      </c>
      <c r="F958" s="29">
        <f t="shared" si="57"/>
        <v>3.8717716630607439</v>
      </c>
      <c r="G958" s="29">
        <f t="shared" si="58"/>
        <v>1.6192818491719634</v>
      </c>
    </row>
    <row r="959" spans="1:7" ht="16" customHeight="1" x14ac:dyDescent="0.35">
      <c r="A959" s="13">
        <v>39938</v>
      </c>
      <c r="B959" s="14">
        <v>956</v>
      </c>
      <c r="C959" s="12">
        <v>903.8</v>
      </c>
      <c r="D959" s="29">
        <f t="shared" si="56"/>
        <v>-3.7917199418016079E-3</v>
      </c>
      <c r="E959" s="30">
        <f t="shared" si="59"/>
        <v>3.0333929395280363E-4</v>
      </c>
      <c r="F959" s="29">
        <f t="shared" si="57"/>
        <v>8.0532623630542961</v>
      </c>
      <c r="G959" s="29">
        <f t="shared" si="58"/>
        <v>1.7416638422864603</v>
      </c>
    </row>
    <row r="960" spans="1:7" ht="16" customHeight="1" x14ac:dyDescent="0.35">
      <c r="A960" s="13">
        <v>39939</v>
      </c>
      <c r="B960" s="14">
        <v>957</v>
      </c>
      <c r="C960" s="12">
        <v>919.53</v>
      </c>
      <c r="D960" s="29">
        <f t="shared" si="56"/>
        <v>1.7404292985173653E-2</v>
      </c>
      <c r="E960" s="30">
        <f t="shared" si="59"/>
        <v>2.8372422156337611E-4</v>
      </c>
      <c r="F960" s="29">
        <f t="shared" si="57"/>
        <v>7.0998886851726111</v>
      </c>
      <c r="G960" s="29">
        <f t="shared" si="58"/>
        <v>1.6844115339292123</v>
      </c>
    </row>
    <row r="961" spans="1:7" ht="16" customHeight="1" x14ac:dyDescent="0.35">
      <c r="A961" s="13">
        <v>39940</v>
      </c>
      <c r="B961" s="14">
        <v>958</v>
      </c>
      <c r="C961" s="12">
        <v>907.39</v>
      </c>
      <c r="D961" s="29">
        <f t="shared" si="56"/>
        <v>-1.3202396876665246E-2</v>
      </c>
      <c r="E961" s="30">
        <f t="shared" si="59"/>
        <v>2.8049727012272681E-4</v>
      </c>
      <c r="F961" s="29">
        <f t="shared" si="57"/>
        <v>7.5575384381125863</v>
      </c>
      <c r="G961" s="29">
        <f t="shared" si="58"/>
        <v>1.6748052726294087</v>
      </c>
    </row>
    <row r="962" spans="1:7" ht="16" customHeight="1" x14ac:dyDescent="0.35">
      <c r="A962" s="13">
        <v>39941</v>
      </c>
      <c r="B962" s="14">
        <v>959</v>
      </c>
      <c r="C962" s="12">
        <v>929.23</v>
      </c>
      <c r="D962" s="29">
        <f t="shared" si="56"/>
        <v>2.4069033161044251E-2</v>
      </c>
      <c r="E962" s="30">
        <f t="shared" si="59"/>
        <v>2.7116270727490317E-4</v>
      </c>
      <c r="F962" s="29">
        <f t="shared" si="57"/>
        <v>6.0763681056252139</v>
      </c>
      <c r="G962" s="29">
        <f t="shared" si="58"/>
        <v>1.6467018773138724</v>
      </c>
    </row>
    <row r="963" spans="1:7" ht="16" customHeight="1" x14ac:dyDescent="0.35">
      <c r="A963" s="13">
        <v>39944</v>
      </c>
      <c r="B963" s="14">
        <v>960</v>
      </c>
      <c r="C963" s="12">
        <v>909.24</v>
      </c>
      <c r="D963" s="29">
        <f t="shared" si="56"/>
        <v>-2.1512435026850185E-2</v>
      </c>
      <c r="E963" s="30">
        <f t="shared" si="59"/>
        <v>2.8301235441278527E-4</v>
      </c>
      <c r="F963" s="29">
        <f t="shared" si="57"/>
        <v>6.5348091979243517</v>
      </c>
      <c r="G963" s="29">
        <f t="shared" si="58"/>
        <v>1.6822971034058916</v>
      </c>
    </row>
    <row r="964" spans="1:7" ht="16" customHeight="1" x14ac:dyDescent="0.35">
      <c r="A964" s="13">
        <v>39945</v>
      </c>
      <c r="B964" s="14">
        <v>961</v>
      </c>
      <c r="C964" s="12">
        <v>908.35</v>
      </c>
      <c r="D964" s="29">
        <f t="shared" si="56"/>
        <v>-9.7883947032684215E-4</v>
      </c>
      <c r="E964" s="30">
        <f t="shared" si="59"/>
        <v>2.8785036201072931E-4</v>
      </c>
      <c r="F964" s="29">
        <f t="shared" si="57"/>
        <v>8.149741230916808</v>
      </c>
      <c r="G964" s="29">
        <f t="shared" si="58"/>
        <v>1.696615342411854</v>
      </c>
    </row>
    <row r="965" spans="1:7" ht="16" customHeight="1" x14ac:dyDescent="0.35">
      <c r="A965" s="13">
        <v>39946</v>
      </c>
      <c r="B965" s="14">
        <v>962</v>
      </c>
      <c r="C965" s="12">
        <v>883.92</v>
      </c>
      <c r="D965" s="29">
        <f t="shared" ref="D965:D1028" si="60">C965/C964-1</f>
        <v>-2.6894919359277902E-2</v>
      </c>
      <c r="E965" s="30">
        <f t="shared" si="59"/>
        <v>2.691132321450899E-4</v>
      </c>
      <c r="F965" s="29">
        <f t="shared" si="57"/>
        <v>5.5325257792841391</v>
      </c>
      <c r="G965" s="29">
        <f t="shared" si="58"/>
        <v>1.6404671046537016</v>
      </c>
    </row>
    <row r="966" spans="1:7" ht="16" customHeight="1" x14ac:dyDescent="0.35">
      <c r="A966" s="13">
        <v>39947</v>
      </c>
      <c r="B966" s="14">
        <v>963</v>
      </c>
      <c r="C966" s="12">
        <v>893.07</v>
      </c>
      <c r="D966" s="29">
        <f t="shared" si="60"/>
        <v>1.0351615530817426E-2</v>
      </c>
      <c r="E966" s="30">
        <f t="shared" si="59"/>
        <v>2.8836874329768404E-4</v>
      </c>
      <c r="F966" s="29">
        <f t="shared" ref="F966:F1029" si="61">-LN(E966)-D966*D966/E966</f>
        <v>7.7796770607076686</v>
      </c>
      <c r="G966" s="29">
        <f t="shared" ref="G966:G1029" si="62">SQRT(E966)*100</f>
        <v>1.6981423476778501</v>
      </c>
    </row>
    <row r="967" spans="1:7" ht="16" customHeight="1" x14ac:dyDescent="0.35">
      <c r="A967" s="13">
        <v>39948</v>
      </c>
      <c r="B967" s="14">
        <v>964</v>
      </c>
      <c r="C967" s="12">
        <v>882.88</v>
      </c>
      <c r="D967" s="29">
        <f t="shared" si="60"/>
        <v>-1.1410079836966958E-2</v>
      </c>
      <c r="E967" s="30">
        <f t="shared" ref="E967:E1030" si="63">C$1283+C$1284*E966+C$1285*D966*D966</f>
        <v>2.7488966617280871E-4</v>
      </c>
      <c r="F967" s="29">
        <f t="shared" si="61"/>
        <v>7.7255328388684035</v>
      </c>
      <c r="G967" s="29">
        <f t="shared" si="62"/>
        <v>1.6579796927972572</v>
      </c>
    </row>
    <row r="968" spans="1:7" ht="16" customHeight="1" x14ac:dyDescent="0.35">
      <c r="A968" s="13">
        <v>39951</v>
      </c>
      <c r="B968" s="14">
        <v>965</v>
      </c>
      <c r="C968" s="12">
        <v>909.71</v>
      </c>
      <c r="D968" s="29">
        <f t="shared" si="60"/>
        <v>3.0389180862631537E-2</v>
      </c>
      <c r="E968" s="30">
        <f t="shared" si="63"/>
        <v>2.6391019564982589E-4</v>
      </c>
      <c r="F968" s="29">
        <f t="shared" si="61"/>
        <v>4.7405965051923715</v>
      </c>
      <c r="G968" s="29">
        <f t="shared" si="62"/>
        <v>1.624531303637532</v>
      </c>
    </row>
    <row r="969" spans="1:7" ht="16" customHeight="1" x14ac:dyDescent="0.35">
      <c r="A969" s="13">
        <v>39952</v>
      </c>
      <c r="B969" s="14">
        <v>966</v>
      </c>
      <c r="C969" s="12">
        <v>908.13</v>
      </c>
      <c r="D969" s="29">
        <f t="shared" si="60"/>
        <v>-1.7368172274681015E-3</v>
      </c>
      <c r="E969" s="30">
        <f t="shared" si="63"/>
        <v>2.9369429175992985E-4</v>
      </c>
      <c r="F969" s="29">
        <f t="shared" si="61"/>
        <v>8.1227001555260561</v>
      </c>
      <c r="G969" s="29">
        <f t="shared" si="62"/>
        <v>1.713751124755079</v>
      </c>
    </row>
    <row r="970" spans="1:7" ht="16" customHeight="1" x14ac:dyDescent="0.35">
      <c r="A970" s="13">
        <v>39953</v>
      </c>
      <c r="B970" s="14">
        <v>967</v>
      </c>
      <c r="C970" s="12">
        <v>903.47</v>
      </c>
      <c r="D970" s="29">
        <f t="shared" si="60"/>
        <v>-5.1314239150781482E-3</v>
      </c>
      <c r="E970" s="30">
        <f t="shared" si="63"/>
        <v>2.7447568928801842E-4</v>
      </c>
      <c r="F970" s="29">
        <f t="shared" si="61"/>
        <v>8.1047140080237092</v>
      </c>
      <c r="G970" s="29">
        <f t="shared" si="62"/>
        <v>1.6567307846720856</v>
      </c>
    </row>
    <row r="971" spans="1:7" ht="16" customHeight="1" x14ac:dyDescent="0.35">
      <c r="A971" s="13">
        <v>39954</v>
      </c>
      <c r="B971" s="14">
        <v>968</v>
      </c>
      <c r="C971" s="12">
        <v>888.33</v>
      </c>
      <c r="D971" s="29">
        <f t="shared" si="60"/>
        <v>-1.6757612316955717E-2</v>
      </c>
      <c r="E971" s="30">
        <f t="shared" si="63"/>
        <v>2.5834469592902841E-4</v>
      </c>
      <c r="F971" s="29">
        <f t="shared" si="61"/>
        <v>7.1742278873178602</v>
      </c>
      <c r="G971" s="29">
        <f t="shared" si="62"/>
        <v>1.6073104738320731</v>
      </c>
    </row>
    <row r="972" spans="1:7" ht="16" customHeight="1" x14ac:dyDescent="0.35">
      <c r="A972" s="13">
        <v>39955</v>
      </c>
      <c r="B972" s="14">
        <v>969</v>
      </c>
      <c r="C972" s="12">
        <v>887</v>
      </c>
      <c r="D972" s="29">
        <f t="shared" si="60"/>
        <v>-1.4971913590670072E-3</v>
      </c>
      <c r="E972" s="30">
        <f t="shared" si="63"/>
        <v>2.5655110486439488E-4</v>
      </c>
      <c r="F972" s="29">
        <f t="shared" si="61"/>
        <v>8.2594453038112583</v>
      </c>
      <c r="G972" s="29">
        <f t="shared" si="62"/>
        <v>1.6017212768281344</v>
      </c>
    </row>
    <row r="973" spans="1:7" ht="16" customHeight="1" x14ac:dyDescent="0.35">
      <c r="A973" s="13">
        <v>39959</v>
      </c>
      <c r="B973" s="14">
        <v>970</v>
      </c>
      <c r="C973" s="12">
        <v>910.33</v>
      </c>
      <c r="D973" s="29">
        <f t="shared" si="60"/>
        <v>2.6302142051860322E-2</v>
      </c>
      <c r="E973" s="30">
        <f t="shared" si="63"/>
        <v>2.4100807347623862E-4</v>
      </c>
      <c r="F973" s="29">
        <f t="shared" si="61"/>
        <v>5.4602257601078916</v>
      </c>
      <c r="G973" s="29">
        <f t="shared" si="62"/>
        <v>1.5524434723243183</v>
      </c>
    </row>
    <row r="974" spans="1:7" ht="16" customHeight="1" x14ac:dyDescent="0.35">
      <c r="A974" s="13">
        <v>39960</v>
      </c>
      <c r="B974" s="14">
        <v>971</v>
      </c>
      <c r="C974" s="12">
        <v>893.06</v>
      </c>
      <c r="D974" s="29">
        <f t="shared" si="60"/>
        <v>-1.8971142333000235E-2</v>
      </c>
      <c r="E974" s="30">
        <f t="shared" si="63"/>
        <v>2.6149739995442675E-4</v>
      </c>
      <c r="F974" s="29">
        <f t="shared" si="61"/>
        <v>6.8727656822735641</v>
      </c>
      <c r="G974" s="29">
        <f t="shared" si="62"/>
        <v>1.6170881236173458</v>
      </c>
    </row>
    <row r="975" spans="1:7" ht="16" customHeight="1" x14ac:dyDescent="0.35">
      <c r="A975" s="13">
        <v>39961</v>
      </c>
      <c r="B975" s="14">
        <v>972</v>
      </c>
      <c r="C975" s="12">
        <v>906.83</v>
      </c>
      <c r="D975" s="29">
        <f t="shared" si="60"/>
        <v>1.5418896826641104E-2</v>
      </c>
      <c r="E975" s="30">
        <f t="shared" si="63"/>
        <v>2.6334287202993179E-4</v>
      </c>
      <c r="F975" s="29">
        <f t="shared" si="61"/>
        <v>7.3392672183802814</v>
      </c>
      <c r="G975" s="29">
        <f t="shared" si="62"/>
        <v>1.6227842494611899</v>
      </c>
    </row>
    <row r="976" spans="1:7" ht="16" customHeight="1" x14ac:dyDescent="0.35">
      <c r="A976" s="13">
        <v>39962</v>
      </c>
      <c r="B976" s="14">
        <v>973</v>
      </c>
      <c r="C976" s="12">
        <v>919.14</v>
      </c>
      <c r="D976" s="29">
        <f t="shared" si="60"/>
        <v>1.3574760429187371E-2</v>
      </c>
      <c r="E976" s="30">
        <f t="shared" si="63"/>
        <v>2.5889570379446876E-4</v>
      </c>
      <c r="F976" s="29">
        <f t="shared" si="61"/>
        <v>7.5473155527145828</v>
      </c>
      <c r="G976" s="29">
        <f t="shared" si="62"/>
        <v>1.609023628771401</v>
      </c>
    </row>
    <row r="977" spans="1:7" ht="16" customHeight="1" x14ac:dyDescent="0.35">
      <c r="A977" s="13">
        <v>39965</v>
      </c>
      <c r="B977" s="14">
        <v>974</v>
      </c>
      <c r="C977" s="12">
        <v>942.87</v>
      </c>
      <c r="D977" s="29">
        <f t="shared" si="60"/>
        <v>2.5817612115673461E-2</v>
      </c>
      <c r="E977" s="30">
        <f t="shared" si="63"/>
        <v>2.5221983945051342E-4</v>
      </c>
      <c r="F977" s="29">
        <f t="shared" si="61"/>
        <v>5.6424788414040439</v>
      </c>
      <c r="G977" s="29">
        <f t="shared" si="62"/>
        <v>1.5881430648732924</v>
      </c>
    </row>
    <row r="978" spans="1:7" ht="16" customHeight="1" x14ac:dyDescent="0.35">
      <c r="A978" s="13">
        <v>39966</v>
      </c>
      <c r="B978" s="14">
        <v>975</v>
      </c>
      <c r="C978" s="12">
        <v>944.74</v>
      </c>
      <c r="D978" s="29">
        <f t="shared" si="60"/>
        <v>1.9833062882474994E-3</v>
      </c>
      <c r="E978" s="30">
        <f t="shared" si="63"/>
        <v>2.7032531027323053E-4</v>
      </c>
      <c r="F978" s="29">
        <f t="shared" si="61"/>
        <v>8.2013334704550882</v>
      </c>
      <c r="G978" s="29">
        <f t="shared" si="62"/>
        <v>1.644157262165729</v>
      </c>
    </row>
    <row r="979" spans="1:7" ht="16" customHeight="1" x14ac:dyDescent="0.35">
      <c r="A979" s="13">
        <v>39967</v>
      </c>
      <c r="B979" s="14">
        <v>976</v>
      </c>
      <c r="C979" s="12">
        <v>931.76</v>
      </c>
      <c r="D979" s="29">
        <f t="shared" si="60"/>
        <v>-1.37392298410145E-2</v>
      </c>
      <c r="E979" s="30">
        <f t="shared" si="63"/>
        <v>2.534894544375576E-4</v>
      </c>
      <c r="F979" s="29">
        <f t="shared" si="61"/>
        <v>7.5355165817775838</v>
      </c>
      <c r="G979" s="29">
        <f t="shared" si="62"/>
        <v>1.5921352154812656</v>
      </c>
    </row>
    <row r="980" spans="1:7" ht="16" customHeight="1" x14ac:dyDescent="0.35">
      <c r="A980" s="13">
        <v>39968</v>
      </c>
      <c r="B980" s="14">
        <v>977</v>
      </c>
      <c r="C980" s="12">
        <v>942.46</v>
      </c>
      <c r="D980" s="29">
        <f t="shared" si="60"/>
        <v>1.1483643856787129E-2</v>
      </c>
      <c r="E980" s="30">
        <f t="shared" si="63"/>
        <v>2.4757883082501304E-4</v>
      </c>
      <c r="F980" s="29">
        <f t="shared" si="61"/>
        <v>7.7711266229122398</v>
      </c>
      <c r="G980" s="29">
        <f t="shared" si="62"/>
        <v>1.5734637931169977</v>
      </c>
    </row>
    <row r="981" spans="1:7" ht="16" customHeight="1" x14ac:dyDescent="0.35">
      <c r="A981" s="13">
        <v>39969</v>
      </c>
      <c r="B981" s="14">
        <v>978</v>
      </c>
      <c r="C981" s="12">
        <v>940.09</v>
      </c>
      <c r="D981" s="29">
        <f t="shared" si="60"/>
        <v>-2.5146955838974971E-3</v>
      </c>
      <c r="E981" s="30">
        <f t="shared" si="63"/>
        <v>2.3941465155398798E-4</v>
      </c>
      <c r="F981" s="29">
        <f t="shared" si="61"/>
        <v>8.3109004206811878</v>
      </c>
      <c r="G981" s="29">
        <f t="shared" si="62"/>
        <v>1.5473029811707466</v>
      </c>
    </row>
    <row r="982" spans="1:7" ht="16" customHeight="1" x14ac:dyDescent="0.35">
      <c r="A982" s="13">
        <v>39972</v>
      </c>
      <c r="B982" s="14">
        <v>979</v>
      </c>
      <c r="C982" s="12">
        <v>939.14</v>
      </c>
      <c r="D982" s="29">
        <f t="shared" si="60"/>
        <v>-1.010541543894794E-3</v>
      </c>
      <c r="E982" s="30">
        <f t="shared" si="63"/>
        <v>2.2578937109257285E-4</v>
      </c>
      <c r="F982" s="29">
        <f t="shared" si="61"/>
        <v>8.3913852059542862</v>
      </c>
      <c r="G982" s="29">
        <f t="shared" si="62"/>
        <v>1.5026289332119651</v>
      </c>
    </row>
    <row r="983" spans="1:7" ht="16" customHeight="1" x14ac:dyDescent="0.35">
      <c r="A983" s="13">
        <v>39973</v>
      </c>
      <c r="B983" s="14">
        <v>980</v>
      </c>
      <c r="C983" s="12">
        <v>942.43</v>
      </c>
      <c r="D983" s="29">
        <f t="shared" si="60"/>
        <v>3.5032050599483888E-3</v>
      </c>
      <c r="E983" s="30">
        <f t="shared" si="63"/>
        <v>2.1326149369391243E-4</v>
      </c>
      <c r="F983" s="29">
        <f t="shared" si="61"/>
        <v>8.3954450074436355</v>
      </c>
      <c r="G983" s="29">
        <f t="shared" si="62"/>
        <v>1.460347539779187</v>
      </c>
    </row>
    <row r="984" spans="1:7" ht="16" customHeight="1" x14ac:dyDescent="0.35">
      <c r="A984" s="13">
        <v>39974</v>
      </c>
      <c r="B984" s="14">
        <v>981</v>
      </c>
      <c r="C984" s="12">
        <v>939.15</v>
      </c>
      <c r="D984" s="29">
        <f t="shared" si="60"/>
        <v>-3.4803645894124768E-3</v>
      </c>
      <c r="E984" s="30">
        <f t="shared" si="63"/>
        <v>2.0254896660912359E-4</v>
      </c>
      <c r="F984" s="29">
        <f t="shared" si="61"/>
        <v>8.4447263749307435</v>
      </c>
      <c r="G984" s="29">
        <f t="shared" si="62"/>
        <v>1.4231969878028958</v>
      </c>
    </row>
    <row r="985" spans="1:7" ht="16" customHeight="1" x14ac:dyDescent="0.35">
      <c r="A985" s="13">
        <v>39975</v>
      </c>
      <c r="B985" s="14">
        <v>982</v>
      </c>
      <c r="C985" s="12">
        <v>944.89</v>
      </c>
      <c r="D985" s="29">
        <f t="shared" si="60"/>
        <v>6.1119097055848393E-3</v>
      </c>
      <c r="E985" s="30">
        <f t="shared" si="63"/>
        <v>1.9289971683197305E-4</v>
      </c>
      <c r="F985" s="29">
        <f t="shared" si="61"/>
        <v>8.3596879801102482</v>
      </c>
      <c r="G985" s="29">
        <f t="shared" si="62"/>
        <v>1.3888834250288</v>
      </c>
    </row>
    <row r="986" spans="1:7" ht="16" customHeight="1" x14ac:dyDescent="0.35">
      <c r="A986" s="13">
        <v>39976</v>
      </c>
      <c r="B986" s="14">
        <v>983</v>
      </c>
      <c r="C986" s="12">
        <v>946.21</v>
      </c>
      <c r="D986" s="29">
        <f t="shared" si="60"/>
        <v>1.3969880091864173E-3</v>
      </c>
      <c r="E986" s="30">
        <f t="shared" si="63"/>
        <v>1.8547751716123685E-4</v>
      </c>
      <c r="F986" s="29">
        <f t="shared" si="61"/>
        <v>8.5820549866521105</v>
      </c>
      <c r="G986" s="29">
        <f t="shared" si="62"/>
        <v>1.3619013075889048</v>
      </c>
    </row>
    <row r="987" spans="1:7" ht="16" customHeight="1" x14ac:dyDescent="0.35">
      <c r="A987" s="13">
        <v>39979</v>
      </c>
      <c r="B987" s="14">
        <v>984</v>
      </c>
      <c r="C987" s="12">
        <v>923.72</v>
      </c>
      <c r="D987" s="29">
        <f t="shared" si="60"/>
        <v>-2.376850804789632E-2</v>
      </c>
      <c r="E987" s="30">
        <f t="shared" si="63"/>
        <v>1.7702734422000369E-4</v>
      </c>
      <c r="F987" s="29">
        <f t="shared" si="61"/>
        <v>5.4479367906218563</v>
      </c>
      <c r="G987" s="29">
        <f t="shared" si="62"/>
        <v>1.3305162314680858</v>
      </c>
    </row>
    <row r="988" spans="1:7" ht="16" customHeight="1" x14ac:dyDescent="0.35">
      <c r="A988" s="13">
        <v>39980</v>
      </c>
      <c r="B988" s="14">
        <v>985</v>
      </c>
      <c r="C988" s="12">
        <v>911.97</v>
      </c>
      <c r="D988" s="29">
        <f t="shared" si="60"/>
        <v>-1.2720304854284881E-2</v>
      </c>
      <c r="E988" s="30">
        <f t="shared" si="63"/>
        <v>1.9757170853914894E-4</v>
      </c>
      <c r="F988" s="29">
        <f t="shared" si="61"/>
        <v>7.7104346386450349</v>
      </c>
      <c r="G988" s="29">
        <f t="shared" si="62"/>
        <v>1.4056020366346547</v>
      </c>
    </row>
    <row r="989" spans="1:7" ht="16" customHeight="1" x14ac:dyDescent="0.35">
      <c r="A989" s="13">
        <v>39981</v>
      </c>
      <c r="B989" s="14">
        <v>986</v>
      </c>
      <c r="C989" s="12">
        <v>910.71</v>
      </c>
      <c r="D989" s="29">
        <f t="shared" si="60"/>
        <v>-1.3816243955393492E-3</v>
      </c>
      <c r="E989" s="30">
        <f t="shared" si="63"/>
        <v>1.9590484546453123E-4</v>
      </c>
      <c r="F989" s="29">
        <f t="shared" si="61"/>
        <v>8.5281375542949505</v>
      </c>
      <c r="G989" s="29">
        <f t="shared" si="62"/>
        <v>1.3996601211170203</v>
      </c>
    </row>
    <row r="990" spans="1:7" ht="16" customHeight="1" x14ac:dyDescent="0.35">
      <c r="A990" s="13">
        <v>39982</v>
      </c>
      <c r="B990" s="14">
        <v>987</v>
      </c>
      <c r="C990" s="12">
        <v>918.37</v>
      </c>
      <c r="D990" s="29">
        <f t="shared" si="60"/>
        <v>8.4110199734273028E-3</v>
      </c>
      <c r="E990" s="30">
        <f t="shared" si="63"/>
        <v>1.8640980521659559E-4</v>
      </c>
      <c r="F990" s="29">
        <f t="shared" si="61"/>
        <v>8.2080483771264259</v>
      </c>
      <c r="G990" s="29">
        <f t="shared" si="62"/>
        <v>1.3653197618748347</v>
      </c>
    </row>
    <row r="991" spans="1:7" ht="16" customHeight="1" x14ac:dyDescent="0.35">
      <c r="A991" s="13">
        <v>39983</v>
      </c>
      <c r="B991" s="14">
        <v>988</v>
      </c>
      <c r="C991" s="12">
        <v>921.23</v>
      </c>
      <c r="D991" s="29">
        <f t="shared" si="60"/>
        <v>3.1142132256063437E-3</v>
      </c>
      <c r="E991" s="30">
        <f t="shared" si="63"/>
        <v>1.8130608754460568E-4</v>
      </c>
      <c r="F991" s="29">
        <f t="shared" si="61"/>
        <v>8.5618324218614354</v>
      </c>
      <c r="G991" s="29">
        <f t="shared" si="62"/>
        <v>1.3464994895825459</v>
      </c>
    </row>
    <row r="992" spans="1:7" ht="16" customHeight="1" x14ac:dyDescent="0.35">
      <c r="A992" s="13">
        <v>39986</v>
      </c>
      <c r="B992" s="14">
        <v>989</v>
      </c>
      <c r="C992" s="12">
        <v>893.04</v>
      </c>
      <c r="D992" s="29">
        <f t="shared" si="60"/>
        <v>-3.0600392952899957E-2</v>
      </c>
      <c r="E992" s="30">
        <f t="shared" si="63"/>
        <v>1.7366039499087219E-4</v>
      </c>
      <c r="F992" s="29">
        <f t="shared" si="61"/>
        <v>3.266367463888292</v>
      </c>
      <c r="G992" s="29">
        <f t="shared" si="62"/>
        <v>1.3178026976405541</v>
      </c>
    </row>
    <row r="993" spans="1:7" ht="16" customHeight="1" x14ac:dyDescent="0.35">
      <c r="A993" s="13">
        <v>39987</v>
      </c>
      <c r="B993" s="14">
        <v>990</v>
      </c>
      <c r="C993" s="12">
        <v>895.1</v>
      </c>
      <c r="D993" s="29">
        <f t="shared" si="60"/>
        <v>2.3067275821913036E-3</v>
      </c>
      <c r="E993" s="30">
        <f t="shared" si="63"/>
        <v>2.1311355793537945E-4</v>
      </c>
      <c r="F993" s="29">
        <f t="shared" si="61"/>
        <v>8.4287175259937062</v>
      </c>
      <c r="G993" s="29">
        <f t="shared" si="62"/>
        <v>1.4598409431694244</v>
      </c>
    </row>
    <row r="994" spans="1:7" ht="16" customHeight="1" x14ac:dyDescent="0.35">
      <c r="A994" s="13">
        <v>39988</v>
      </c>
      <c r="B994" s="14">
        <v>991</v>
      </c>
      <c r="C994" s="12">
        <v>900.94</v>
      </c>
      <c r="D994" s="29">
        <f t="shared" si="60"/>
        <v>6.5244106803710178E-3</v>
      </c>
      <c r="E994" s="30">
        <f t="shared" si="63"/>
        <v>2.0206825174876362E-4</v>
      </c>
      <c r="F994" s="29">
        <f t="shared" si="61"/>
        <v>8.2962438657429232</v>
      </c>
      <c r="G994" s="29">
        <f t="shared" si="62"/>
        <v>1.4215071288908951</v>
      </c>
    </row>
    <row r="995" spans="1:7" ht="16" customHeight="1" x14ac:dyDescent="0.35">
      <c r="A995" s="13">
        <v>39989</v>
      </c>
      <c r="B995" s="14">
        <v>992</v>
      </c>
      <c r="C995" s="12">
        <v>920.26</v>
      </c>
      <c r="D995" s="29">
        <f t="shared" si="60"/>
        <v>2.1444269318711573E-2</v>
      </c>
      <c r="E995" s="30">
        <f t="shared" si="63"/>
        <v>1.9398982331019423E-4</v>
      </c>
      <c r="F995" s="29">
        <f t="shared" si="61"/>
        <v>6.1771852148814608</v>
      </c>
      <c r="G995" s="29">
        <f t="shared" si="62"/>
        <v>1.3928022950519368</v>
      </c>
    </row>
    <row r="996" spans="1:7" ht="16" customHeight="1" x14ac:dyDescent="0.35">
      <c r="A996" s="13">
        <v>39990</v>
      </c>
      <c r="B996" s="14">
        <v>993</v>
      </c>
      <c r="C996" s="12">
        <v>918.9</v>
      </c>
      <c r="D996" s="29">
        <f t="shared" si="60"/>
        <v>-1.4778432182209755E-3</v>
      </c>
      <c r="E996" s="30">
        <f t="shared" si="63"/>
        <v>2.0758367530984652E-4</v>
      </c>
      <c r="F996" s="29">
        <f t="shared" si="61"/>
        <v>8.469454887403538</v>
      </c>
      <c r="G996" s="29">
        <f t="shared" si="62"/>
        <v>1.4407764410547756</v>
      </c>
    </row>
    <row r="997" spans="1:7" ht="16" customHeight="1" x14ac:dyDescent="0.35">
      <c r="A997" s="13">
        <v>39993</v>
      </c>
      <c r="B997" s="14">
        <v>994</v>
      </c>
      <c r="C997" s="12">
        <v>927.23</v>
      </c>
      <c r="D997" s="29">
        <f t="shared" si="60"/>
        <v>9.065186636195488E-3</v>
      </c>
      <c r="E997" s="30">
        <f t="shared" si="63"/>
        <v>1.9693450880774394E-4</v>
      </c>
      <c r="F997" s="29">
        <f t="shared" si="61"/>
        <v>8.1153553820616828</v>
      </c>
      <c r="G997" s="29">
        <f t="shared" si="62"/>
        <v>1.4033335626562344</v>
      </c>
    </row>
    <row r="998" spans="1:7" ht="16" customHeight="1" x14ac:dyDescent="0.35">
      <c r="A998" s="13">
        <v>39994</v>
      </c>
      <c r="B998" s="14">
        <v>995</v>
      </c>
      <c r="C998" s="12">
        <v>919.32</v>
      </c>
      <c r="D998" s="29">
        <f t="shared" si="60"/>
        <v>-8.5307852420650754E-3</v>
      </c>
      <c r="E998" s="30">
        <f t="shared" si="63"/>
        <v>1.9134993836442241E-4</v>
      </c>
      <c r="F998" s="29">
        <f t="shared" si="61"/>
        <v>8.1810862068089509</v>
      </c>
      <c r="G998" s="29">
        <f t="shared" si="62"/>
        <v>1.3832929493220965</v>
      </c>
    </row>
    <row r="999" spans="1:7" ht="16" customHeight="1" x14ac:dyDescent="0.35">
      <c r="A999" s="13">
        <v>39995</v>
      </c>
      <c r="B999" s="14">
        <v>996</v>
      </c>
      <c r="C999" s="12">
        <v>923.33</v>
      </c>
      <c r="D999" s="29">
        <f t="shared" si="60"/>
        <v>4.3619196797632931E-3</v>
      </c>
      <c r="E999" s="30">
        <f t="shared" si="63"/>
        <v>1.8585365937029194E-4</v>
      </c>
      <c r="F999" s="29">
        <f t="shared" si="61"/>
        <v>8.4881782587065739</v>
      </c>
      <c r="G999" s="29">
        <f t="shared" si="62"/>
        <v>1.3632815533494611</v>
      </c>
    </row>
    <row r="1000" spans="1:7" ht="16" customHeight="1" x14ac:dyDescent="0.35">
      <c r="A1000" s="13">
        <v>39996</v>
      </c>
      <c r="B1000" s="14">
        <v>997</v>
      </c>
      <c r="C1000" s="12">
        <v>896.42</v>
      </c>
      <c r="D1000" s="29">
        <f t="shared" si="60"/>
        <v>-2.9144509546966013E-2</v>
      </c>
      <c r="E1000" s="30">
        <f t="shared" si="63"/>
        <v>1.7821961059789806E-4</v>
      </c>
      <c r="F1000" s="29">
        <f t="shared" si="61"/>
        <v>3.8664503881168875</v>
      </c>
      <c r="G1000" s="29">
        <f t="shared" si="62"/>
        <v>1.3349891782254195</v>
      </c>
    </row>
    <row r="1001" spans="1:7" ht="16" customHeight="1" x14ac:dyDescent="0.35">
      <c r="A1001" s="13">
        <v>40000</v>
      </c>
      <c r="B1001" s="14">
        <v>998</v>
      </c>
      <c r="C1001" s="12">
        <v>898.72</v>
      </c>
      <c r="D1001" s="29">
        <f t="shared" si="60"/>
        <v>2.5657615849714599E-3</v>
      </c>
      <c r="E1001" s="30">
        <f t="shared" si="63"/>
        <v>2.128677713747679E-4</v>
      </c>
      <c r="F1001" s="29">
        <f t="shared" si="61"/>
        <v>8.4239134527342667</v>
      </c>
      <c r="G1001" s="29">
        <f t="shared" si="62"/>
        <v>1.4589988737993183</v>
      </c>
    </row>
    <row r="1002" spans="1:7" ht="16" customHeight="1" x14ac:dyDescent="0.35">
      <c r="A1002" s="13">
        <v>40001</v>
      </c>
      <c r="B1002" s="14">
        <v>999</v>
      </c>
      <c r="C1002" s="12">
        <v>881.03</v>
      </c>
      <c r="D1002" s="29">
        <f t="shared" si="60"/>
        <v>-1.9683549937689171E-2</v>
      </c>
      <c r="E1002" s="30">
        <f t="shared" si="63"/>
        <v>2.0191015086283687E-4</v>
      </c>
      <c r="F1002" s="29">
        <f t="shared" si="61"/>
        <v>6.5888038551819692</v>
      </c>
      <c r="G1002" s="29">
        <f t="shared" si="62"/>
        <v>1.4209509170370271</v>
      </c>
    </row>
    <row r="1003" spans="1:7" ht="16" customHeight="1" x14ac:dyDescent="0.35">
      <c r="A1003" s="13">
        <v>40002</v>
      </c>
      <c r="B1003" s="14">
        <v>1000</v>
      </c>
      <c r="C1003" s="12">
        <v>879.56</v>
      </c>
      <c r="D1003" s="29">
        <f t="shared" si="60"/>
        <v>-1.6685016401257746E-3</v>
      </c>
      <c r="E1003" s="30">
        <f t="shared" si="63"/>
        <v>2.1109124268402837E-4</v>
      </c>
      <c r="F1003" s="29">
        <f t="shared" si="61"/>
        <v>8.4500319630433971</v>
      </c>
      <c r="G1003" s="29">
        <f t="shared" si="62"/>
        <v>1.4528979409580989</v>
      </c>
    </row>
    <row r="1004" spans="1:7" ht="16" customHeight="1" x14ac:dyDescent="0.35">
      <c r="A1004" s="13">
        <v>40003</v>
      </c>
      <c r="B1004" s="14">
        <v>1001</v>
      </c>
      <c r="C1004" s="12">
        <v>882.68</v>
      </c>
      <c r="D1004" s="29">
        <f t="shared" si="60"/>
        <v>3.5472281595343436E-3</v>
      </c>
      <c r="E1004" s="30">
        <f t="shared" si="63"/>
        <v>2.0012131330178064E-4</v>
      </c>
      <c r="F1004" s="29">
        <f t="shared" si="61"/>
        <v>8.4537108091910493</v>
      </c>
      <c r="G1004" s="29">
        <f t="shared" si="62"/>
        <v>1.4146424046442996</v>
      </c>
    </row>
    <row r="1005" spans="1:7" ht="16" customHeight="1" x14ac:dyDescent="0.35">
      <c r="A1005" s="13">
        <v>40004</v>
      </c>
      <c r="B1005" s="14">
        <v>1002</v>
      </c>
      <c r="C1005" s="12">
        <v>879.13</v>
      </c>
      <c r="D1005" s="29">
        <f t="shared" si="60"/>
        <v>-4.0218425703538729E-3</v>
      </c>
      <c r="E1005" s="30">
        <f t="shared" si="63"/>
        <v>1.9073832335239225E-4</v>
      </c>
      <c r="F1005" s="29">
        <f t="shared" si="61"/>
        <v>8.4798049173010099</v>
      </c>
      <c r="G1005" s="29">
        <f t="shared" si="62"/>
        <v>1.3810804587437773</v>
      </c>
    </row>
    <row r="1006" spans="1:7" ht="16" customHeight="1" x14ac:dyDescent="0.35">
      <c r="A1006" s="13">
        <v>40007</v>
      </c>
      <c r="B1006" s="14">
        <v>1003</v>
      </c>
      <c r="C1006" s="12">
        <v>901.05</v>
      </c>
      <c r="D1006" s="29">
        <f t="shared" si="60"/>
        <v>2.4933741312433755E-2</v>
      </c>
      <c r="E1006" s="30">
        <f t="shared" si="63"/>
        <v>1.8247325190018859E-4</v>
      </c>
      <c r="F1006" s="29">
        <f t="shared" si="61"/>
        <v>5.2018790846848422</v>
      </c>
      <c r="G1006" s="29">
        <f t="shared" si="62"/>
        <v>1.3508266058239622</v>
      </c>
    </row>
    <row r="1007" spans="1:7" ht="16" customHeight="1" x14ac:dyDescent="0.35">
      <c r="A1007" s="13">
        <v>40008</v>
      </c>
      <c r="B1007" s="14">
        <v>1004</v>
      </c>
      <c r="C1007" s="12">
        <v>905.84</v>
      </c>
      <c r="D1007" s="29">
        <f t="shared" si="60"/>
        <v>5.3160201986572897E-3</v>
      </c>
      <c r="E1007" s="30">
        <f t="shared" si="63"/>
        <v>2.0531049950193802E-4</v>
      </c>
      <c r="F1007" s="29">
        <f t="shared" si="61"/>
        <v>8.3533415716082775</v>
      </c>
      <c r="G1007" s="29">
        <f t="shared" si="62"/>
        <v>1.4328660073500872</v>
      </c>
    </row>
    <row r="1008" spans="1:7" ht="16" customHeight="1" x14ac:dyDescent="0.35">
      <c r="A1008" s="13">
        <v>40009</v>
      </c>
      <c r="B1008" s="14">
        <v>1005</v>
      </c>
      <c r="C1008" s="12">
        <v>932.68</v>
      </c>
      <c r="D1008" s="29">
        <f t="shared" si="60"/>
        <v>2.9629956725249373E-2</v>
      </c>
      <c r="E1008" s="30">
        <f t="shared" si="63"/>
        <v>1.9619245308937085E-4</v>
      </c>
      <c r="F1008" s="29">
        <f t="shared" si="61"/>
        <v>4.0615515466383973</v>
      </c>
      <c r="G1008" s="29">
        <f t="shared" si="62"/>
        <v>1.4006871638212826</v>
      </c>
    </row>
    <row r="1009" spans="1:7" ht="16" customHeight="1" x14ac:dyDescent="0.35">
      <c r="A1009" s="13">
        <v>40010</v>
      </c>
      <c r="B1009" s="14">
        <v>1006</v>
      </c>
      <c r="C1009" s="12">
        <v>940.74</v>
      </c>
      <c r="D1009" s="29">
        <f t="shared" si="60"/>
        <v>8.6417635201785359E-3</v>
      </c>
      <c r="E1009" s="30">
        <f t="shared" si="63"/>
        <v>2.3046992455744131E-4</v>
      </c>
      <c r="F1009" s="29">
        <f t="shared" si="61"/>
        <v>8.051356247380614</v>
      </c>
      <c r="G1009" s="29">
        <f t="shared" si="62"/>
        <v>1.5181235936426301</v>
      </c>
    </row>
    <row r="1010" spans="1:7" ht="16" customHeight="1" x14ac:dyDescent="0.35">
      <c r="A1010" s="13">
        <v>40011</v>
      </c>
      <c r="B1010" s="14">
        <v>1007</v>
      </c>
      <c r="C1010" s="12">
        <v>940.38</v>
      </c>
      <c r="D1010" s="29">
        <f t="shared" si="60"/>
        <v>-3.8267746667519642E-4</v>
      </c>
      <c r="E1010" s="30">
        <f t="shared" si="63"/>
        <v>2.2115693593863163E-4</v>
      </c>
      <c r="F1010" s="29">
        <f t="shared" si="61"/>
        <v>8.4159758276239671</v>
      </c>
      <c r="G1010" s="29">
        <f t="shared" si="62"/>
        <v>1.4871346137409069</v>
      </c>
    </row>
    <row r="1011" spans="1:7" ht="16" customHeight="1" x14ac:dyDescent="0.35">
      <c r="A1011" s="13">
        <v>40014</v>
      </c>
      <c r="B1011" s="14">
        <v>1008</v>
      </c>
      <c r="C1011" s="12">
        <v>951.13</v>
      </c>
      <c r="D1011" s="29">
        <f t="shared" si="60"/>
        <v>1.1431548948297454E-2</v>
      </c>
      <c r="E1011" s="30">
        <f t="shared" si="63"/>
        <v>2.0904856444694351E-4</v>
      </c>
      <c r="F1011" s="29">
        <f t="shared" si="61"/>
        <v>7.847824575926408</v>
      </c>
      <c r="G1011" s="29">
        <f t="shared" si="62"/>
        <v>1.4458511833758809</v>
      </c>
    </row>
    <row r="1012" spans="1:7" ht="16" customHeight="1" x14ac:dyDescent="0.35">
      <c r="A1012" s="13">
        <v>40015</v>
      </c>
      <c r="B1012" s="14">
        <v>1009</v>
      </c>
      <c r="C1012" s="12">
        <v>954.58</v>
      </c>
      <c r="D1012" s="29">
        <f t="shared" si="60"/>
        <v>3.6272644118049424E-3</v>
      </c>
      <c r="E1012" s="30">
        <f t="shared" si="63"/>
        <v>2.0467772357011518E-4</v>
      </c>
      <c r="F1012" s="29">
        <f t="shared" si="61"/>
        <v>8.4297921222609506</v>
      </c>
      <c r="G1012" s="29">
        <f t="shared" si="62"/>
        <v>1.4306562255486648</v>
      </c>
    </row>
    <row r="1013" spans="1:7" ht="16" customHeight="1" x14ac:dyDescent="0.35">
      <c r="A1013" s="13">
        <v>40016</v>
      </c>
      <c r="B1013" s="14">
        <v>1010</v>
      </c>
      <c r="C1013" s="12">
        <v>954.07</v>
      </c>
      <c r="D1013" s="29">
        <f t="shared" si="60"/>
        <v>-5.3426637893105866E-4</v>
      </c>
      <c r="E1013" s="30">
        <f t="shared" si="63"/>
        <v>1.94867803568761E-4</v>
      </c>
      <c r="F1013" s="29">
        <f t="shared" si="61"/>
        <v>8.5417243689273032</v>
      </c>
      <c r="G1013" s="29">
        <f t="shared" si="62"/>
        <v>1.3959505849734115</v>
      </c>
    </row>
    <row r="1014" spans="1:7" ht="16" customHeight="1" x14ac:dyDescent="0.35">
      <c r="A1014" s="13">
        <v>40017</v>
      </c>
      <c r="B1014" s="14">
        <v>1011</v>
      </c>
      <c r="C1014" s="12">
        <v>976.29</v>
      </c>
      <c r="D1014" s="29">
        <f t="shared" si="60"/>
        <v>2.3289695724632242E-2</v>
      </c>
      <c r="E1014" s="30">
        <f t="shared" si="63"/>
        <v>1.853952952400677E-4</v>
      </c>
      <c r="F1014" s="29">
        <f t="shared" si="61"/>
        <v>5.6673261517859146</v>
      </c>
      <c r="G1014" s="29">
        <f t="shared" si="62"/>
        <v>1.3615994096652204</v>
      </c>
    </row>
    <row r="1015" spans="1:7" ht="16" customHeight="1" x14ac:dyDescent="0.35">
      <c r="A1015" s="13">
        <v>40018</v>
      </c>
      <c r="B1015" s="14">
        <v>1012</v>
      </c>
      <c r="C1015" s="12">
        <v>979.26</v>
      </c>
      <c r="D1015" s="29">
        <f t="shared" si="60"/>
        <v>3.042128875641481E-3</v>
      </c>
      <c r="E1015" s="30">
        <f t="shared" si="63"/>
        <v>2.0397626206335862E-4</v>
      </c>
      <c r="F1015" s="29">
        <f t="shared" si="61"/>
        <v>8.4521362220355911</v>
      </c>
      <c r="G1015" s="29">
        <f t="shared" si="62"/>
        <v>1.42820258389123</v>
      </c>
    </row>
    <row r="1016" spans="1:7" ht="16" customHeight="1" x14ac:dyDescent="0.35">
      <c r="A1016" s="13">
        <v>40021</v>
      </c>
      <c r="B1016" s="14">
        <v>1013</v>
      </c>
      <c r="C1016" s="12">
        <v>982.18</v>
      </c>
      <c r="D1016" s="29">
        <f t="shared" si="60"/>
        <v>2.9818434327961718E-3</v>
      </c>
      <c r="E1016" s="30">
        <f t="shared" si="63"/>
        <v>1.9404136326182334E-4</v>
      </c>
      <c r="F1016" s="29">
        <f t="shared" si="61"/>
        <v>8.5016170702542766</v>
      </c>
      <c r="G1016" s="29">
        <f t="shared" si="62"/>
        <v>1.3929873052609751</v>
      </c>
    </row>
    <row r="1017" spans="1:7" ht="16" customHeight="1" x14ac:dyDescent="0.35">
      <c r="A1017" s="13">
        <v>40022</v>
      </c>
      <c r="B1017" s="14">
        <v>1014</v>
      </c>
      <c r="C1017" s="12">
        <v>979.62</v>
      </c>
      <c r="D1017" s="29">
        <f t="shared" si="60"/>
        <v>-2.6064468834632315E-3</v>
      </c>
      <c r="E1017" s="30">
        <f t="shared" si="63"/>
        <v>1.8508179644852649E-4</v>
      </c>
      <c r="F1017" s="29">
        <f t="shared" si="61"/>
        <v>8.5580069419255818</v>
      </c>
      <c r="G1017" s="29">
        <f t="shared" si="62"/>
        <v>1.3604477073688885</v>
      </c>
    </row>
    <row r="1018" spans="1:7" ht="16" customHeight="1" x14ac:dyDescent="0.35">
      <c r="A1018" s="13">
        <v>40023</v>
      </c>
      <c r="B1018" s="14">
        <v>1015</v>
      </c>
      <c r="C1018" s="12">
        <v>975.15</v>
      </c>
      <c r="D1018" s="29">
        <f t="shared" si="60"/>
        <v>-4.5629938139278847E-3</v>
      </c>
      <c r="E1018" s="30">
        <f t="shared" si="63"/>
        <v>1.769132950714896E-4</v>
      </c>
      <c r="F1018" s="29">
        <f t="shared" si="61"/>
        <v>8.5221608780993705</v>
      </c>
      <c r="G1018" s="29">
        <f t="shared" si="62"/>
        <v>1.3300875725736618</v>
      </c>
    </row>
    <row r="1019" spans="1:7" ht="16" customHeight="1" x14ac:dyDescent="0.35">
      <c r="A1019" s="13">
        <v>40024</v>
      </c>
      <c r="B1019" s="14">
        <v>1016</v>
      </c>
      <c r="C1019" s="12">
        <v>986.75</v>
      </c>
      <c r="D1019" s="29">
        <f t="shared" si="60"/>
        <v>1.189560580423521E-2</v>
      </c>
      <c r="E1019" s="30">
        <f t="shared" si="63"/>
        <v>1.7026301119163785E-4</v>
      </c>
      <c r="F1019" s="29">
        <f t="shared" si="61"/>
        <v>7.8470670795753907</v>
      </c>
      <c r="G1019" s="29">
        <f t="shared" si="62"/>
        <v>1.3048486931121088</v>
      </c>
    </row>
    <row r="1020" spans="1:7" ht="16" customHeight="1" x14ac:dyDescent="0.35">
      <c r="A1020" s="13">
        <v>40025</v>
      </c>
      <c r="B1020" s="14">
        <v>1017</v>
      </c>
      <c r="C1020" s="12">
        <v>987.48</v>
      </c>
      <c r="D1020" s="29">
        <f t="shared" si="60"/>
        <v>7.3980238155568756E-4</v>
      </c>
      <c r="E1020" s="30">
        <f t="shared" si="63"/>
        <v>1.7031198194496176E-4</v>
      </c>
      <c r="F1020" s="29">
        <f t="shared" si="61"/>
        <v>8.6746650561292142</v>
      </c>
      <c r="G1020" s="29">
        <f t="shared" si="62"/>
        <v>1.3050363287853781</v>
      </c>
    </row>
    <row r="1021" spans="1:7" ht="16" customHeight="1" x14ac:dyDescent="0.35">
      <c r="A1021" s="13">
        <v>40028</v>
      </c>
      <c r="B1021" s="14">
        <v>1018</v>
      </c>
      <c r="C1021" s="12">
        <v>1002.63</v>
      </c>
      <c r="D1021" s="29">
        <f t="shared" si="60"/>
        <v>1.5342082877627838E-2</v>
      </c>
      <c r="E1021" s="30">
        <f t="shared" si="63"/>
        <v>1.6330814912865336E-4</v>
      </c>
      <c r="F1021" s="29">
        <f t="shared" si="61"/>
        <v>7.2785503979329675</v>
      </c>
      <c r="G1021" s="29">
        <f t="shared" si="62"/>
        <v>1.2779207687828433</v>
      </c>
    </row>
    <row r="1022" spans="1:7" ht="16" customHeight="1" x14ac:dyDescent="0.35">
      <c r="A1022" s="13">
        <v>40029</v>
      </c>
      <c r="B1022" s="14">
        <v>1019</v>
      </c>
      <c r="C1022" s="12">
        <v>1005.65</v>
      </c>
      <c r="D1022" s="29">
        <f t="shared" si="60"/>
        <v>3.0120782342439867E-3</v>
      </c>
      <c r="E1022" s="30">
        <f t="shared" si="63"/>
        <v>1.6874630956698809E-4</v>
      </c>
      <c r="F1022" s="29">
        <f t="shared" si="61"/>
        <v>8.6333492757297741</v>
      </c>
      <c r="G1022" s="29">
        <f t="shared" si="62"/>
        <v>1.2990239011157112</v>
      </c>
    </row>
    <row r="1023" spans="1:7" ht="16" customHeight="1" x14ac:dyDescent="0.35">
      <c r="A1023" s="13">
        <v>40030</v>
      </c>
      <c r="B1023" s="14">
        <v>1020</v>
      </c>
      <c r="C1023" s="12">
        <v>1002.72</v>
      </c>
      <c r="D1023" s="29">
        <f t="shared" si="60"/>
        <v>-2.9135385074329223E-3</v>
      </c>
      <c r="E1023" s="30">
        <f t="shared" si="63"/>
        <v>1.6232530937474959E-4</v>
      </c>
      <c r="F1023" s="29">
        <f t="shared" si="61"/>
        <v>8.673613741503015</v>
      </c>
      <c r="G1023" s="29">
        <f t="shared" si="62"/>
        <v>1.2740695011448535</v>
      </c>
    </row>
    <row r="1024" spans="1:7" ht="16" customHeight="1" x14ac:dyDescent="0.35">
      <c r="A1024" s="13">
        <v>40031</v>
      </c>
      <c r="B1024" s="14">
        <v>1021</v>
      </c>
      <c r="C1024" s="12">
        <v>997.08</v>
      </c>
      <c r="D1024" s="29">
        <f t="shared" si="60"/>
        <v>-5.6247008137865206E-3</v>
      </c>
      <c r="E1024" s="30">
        <f t="shared" si="63"/>
        <v>1.5651721376898936E-4</v>
      </c>
      <c r="F1024" s="29">
        <f t="shared" si="61"/>
        <v>8.5602117837666096</v>
      </c>
      <c r="G1024" s="29">
        <f t="shared" si="62"/>
        <v>1.2510683984858277</v>
      </c>
    </row>
    <row r="1025" spans="1:7" ht="16" customHeight="1" x14ac:dyDescent="0.35">
      <c r="A1025" s="13">
        <v>40032</v>
      </c>
      <c r="B1025" s="14">
        <v>1022</v>
      </c>
      <c r="C1025" s="12">
        <v>1010.48</v>
      </c>
      <c r="D1025" s="29">
        <f t="shared" si="60"/>
        <v>1.3439242588358047E-2</v>
      </c>
      <c r="E1025" s="30">
        <f t="shared" si="63"/>
        <v>1.5244735535432097E-4</v>
      </c>
      <c r="F1025" s="29">
        <f t="shared" si="61"/>
        <v>7.60393311742245</v>
      </c>
      <c r="G1025" s="29">
        <f t="shared" si="62"/>
        <v>1.2346957331841759</v>
      </c>
    </row>
    <row r="1026" spans="1:7" ht="16" customHeight="1" x14ac:dyDescent="0.35">
      <c r="A1026" s="13">
        <v>40035</v>
      </c>
      <c r="B1026" s="14">
        <v>1023</v>
      </c>
      <c r="C1026" s="12">
        <v>1007.1</v>
      </c>
      <c r="D1026" s="29">
        <f t="shared" si="60"/>
        <v>-3.3449449766447259E-3</v>
      </c>
      <c r="E1026" s="30">
        <f t="shared" si="63"/>
        <v>1.562332818863257E-4</v>
      </c>
      <c r="F1026" s="29">
        <f t="shared" si="61"/>
        <v>8.6925452043398721</v>
      </c>
      <c r="G1026" s="29">
        <f t="shared" si="62"/>
        <v>1.249933125756437</v>
      </c>
    </row>
    <row r="1027" spans="1:7" ht="16" customHeight="1" x14ac:dyDescent="0.35">
      <c r="A1027" s="13">
        <v>40036</v>
      </c>
      <c r="B1027" s="14">
        <v>1024</v>
      </c>
      <c r="C1027" s="12">
        <v>994.35</v>
      </c>
      <c r="D1027" s="29">
        <f t="shared" si="60"/>
        <v>-1.2660113196306222E-2</v>
      </c>
      <c r="E1027" s="30">
        <f t="shared" si="63"/>
        <v>1.5116938654253218E-4</v>
      </c>
      <c r="F1027" s="29">
        <f t="shared" si="61"/>
        <v>7.7368521489003026</v>
      </c>
      <c r="G1027" s="29">
        <f t="shared" si="62"/>
        <v>1.229509603632815</v>
      </c>
    </row>
    <row r="1028" spans="1:7" ht="16" customHeight="1" x14ac:dyDescent="0.35">
      <c r="A1028" s="13">
        <v>40037</v>
      </c>
      <c r="B1028" s="14">
        <v>1025</v>
      </c>
      <c r="C1028" s="12">
        <v>1005.81</v>
      </c>
      <c r="D1028" s="29">
        <f t="shared" si="60"/>
        <v>1.1525116910544586E-2</v>
      </c>
      <c r="E1028" s="30">
        <f t="shared" si="63"/>
        <v>1.5406637119544332E-4</v>
      </c>
      <c r="F1028" s="29">
        <f t="shared" si="61"/>
        <v>7.9159770803970888</v>
      </c>
      <c r="G1028" s="29">
        <f t="shared" si="62"/>
        <v>1.2412347529595009</v>
      </c>
    </row>
    <row r="1029" spans="1:7" ht="16" customHeight="1" x14ac:dyDescent="0.35">
      <c r="A1029" s="13">
        <v>40038</v>
      </c>
      <c r="B1029" s="14">
        <v>1026</v>
      </c>
      <c r="C1029" s="12">
        <v>1012.73</v>
      </c>
      <c r="D1029" s="29">
        <f t="shared" ref="D1029:D1092" si="64">C1029/C1028-1</f>
        <v>6.8800270428810428E-3</v>
      </c>
      <c r="E1029" s="30">
        <f t="shared" si="63"/>
        <v>1.5530115006598502E-4</v>
      </c>
      <c r="F1029" s="29">
        <f t="shared" si="61"/>
        <v>8.4653509801603697</v>
      </c>
      <c r="G1029" s="29">
        <f t="shared" si="62"/>
        <v>1.2461988206782455</v>
      </c>
    </row>
    <row r="1030" spans="1:7" ht="16" customHeight="1" x14ac:dyDescent="0.35">
      <c r="A1030" s="13">
        <v>40039</v>
      </c>
      <c r="B1030" s="14">
        <v>1027</v>
      </c>
      <c r="C1030" s="12">
        <v>1004.09</v>
      </c>
      <c r="D1030" s="29">
        <f t="shared" si="64"/>
        <v>-8.5313953373554741E-3</v>
      </c>
      <c r="E1030" s="30">
        <f t="shared" si="63"/>
        <v>1.5213777366492525E-4</v>
      </c>
      <c r="F1030" s="29">
        <f t="shared" ref="F1030:F1093" si="65">-LN(E1030)-D1030*D1030/E1030</f>
        <v>8.3123109256897987</v>
      </c>
      <c r="G1030" s="29">
        <f t="shared" ref="G1030:G1093" si="66">SQRT(E1030)*100</f>
        <v>1.2334414200314714</v>
      </c>
    </row>
    <row r="1031" spans="1:7" ht="16" customHeight="1" x14ac:dyDescent="0.35">
      <c r="A1031" s="13">
        <v>40042</v>
      </c>
      <c r="B1031" s="14">
        <v>1028</v>
      </c>
      <c r="C1031" s="12">
        <v>979.73</v>
      </c>
      <c r="D1031" s="29">
        <f t="shared" si="64"/>
        <v>-2.4260773436644123E-2</v>
      </c>
      <c r="E1031" s="30">
        <f t="shared" ref="E1031:E1094" si="67">C$1283+C$1284*E1030+C$1285*D1030*D1030</f>
        <v>1.5056323161854527E-4</v>
      </c>
      <c r="F1031" s="29">
        <f t="shared" si="65"/>
        <v>4.8919052170562836</v>
      </c>
      <c r="G1031" s="29">
        <f t="shared" si="66"/>
        <v>1.2270421004127987</v>
      </c>
    </row>
    <row r="1032" spans="1:7" ht="16" customHeight="1" x14ac:dyDescent="0.35">
      <c r="A1032" s="13">
        <v>40043</v>
      </c>
      <c r="B1032" s="14">
        <v>1029</v>
      </c>
      <c r="C1032" s="12">
        <v>989.67</v>
      </c>
      <c r="D1032" s="29">
        <f t="shared" si="64"/>
        <v>1.0145652373612979E-2</v>
      </c>
      <c r="E1032" s="30">
        <f t="shared" si="67"/>
        <v>1.7493616484389959E-4</v>
      </c>
      <c r="F1032" s="29">
        <f t="shared" si="65"/>
        <v>8.0626790037231775</v>
      </c>
      <c r="G1032" s="29">
        <f t="shared" si="66"/>
        <v>1.3226343593143934</v>
      </c>
    </row>
    <row r="1033" spans="1:7" ht="16" customHeight="1" x14ac:dyDescent="0.35">
      <c r="A1033" s="13">
        <v>40044</v>
      </c>
      <c r="B1033" s="14">
        <v>1030</v>
      </c>
      <c r="C1033" s="12">
        <v>996.46</v>
      </c>
      <c r="D1033" s="29">
        <f t="shared" si="64"/>
        <v>6.8608728161914101E-3</v>
      </c>
      <c r="E1033" s="30">
        <f t="shared" si="67"/>
        <v>1.7258926146381957E-4</v>
      </c>
      <c r="F1033" s="29">
        <f t="shared" si="65"/>
        <v>8.3918584274495451</v>
      </c>
      <c r="G1033" s="29">
        <f t="shared" si="66"/>
        <v>1.3137323222933186</v>
      </c>
    </row>
    <row r="1034" spans="1:7" ht="16" customHeight="1" x14ac:dyDescent="0.35">
      <c r="A1034" s="13">
        <v>40045</v>
      </c>
      <c r="B1034" s="14">
        <v>1031</v>
      </c>
      <c r="C1034" s="12">
        <v>1007.37</v>
      </c>
      <c r="D1034" s="29">
        <f t="shared" si="64"/>
        <v>1.0948758605463293E-2</v>
      </c>
      <c r="E1034" s="30">
        <f t="shared" si="67"/>
        <v>1.6768391410743535E-4</v>
      </c>
      <c r="F1034" s="29">
        <f t="shared" si="65"/>
        <v>7.9785412358406687</v>
      </c>
      <c r="G1034" s="29">
        <f t="shared" si="66"/>
        <v>1.2949282378087033</v>
      </c>
    </row>
    <row r="1035" spans="1:7" ht="16" customHeight="1" x14ac:dyDescent="0.35">
      <c r="A1035" s="13">
        <v>40046</v>
      </c>
      <c r="B1035" s="14">
        <v>1032</v>
      </c>
      <c r="C1035" s="12">
        <v>1026.1300000000001</v>
      </c>
      <c r="D1035" s="29">
        <f t="shared" si="64"/>
        <v>1.862275033006755E-2</v>
      </c>
      <c r="E1035" s="30">
        <f t="shared" si="67"/>
        <v>1.6690928844672714E-4</v>
      </c>
      <c r="F1035" s="29">
        <f t="shared" si="65"/>
        <v>6.6202438377886015</v>
      </c>
      <c r="G1035" s="29">
        <f t="shared" si="66"/>
        <v>1.2919337771214403</v>
      </c>
    </row>
    <row r="1036" spans="1:7" ht="16" customHeight="1" x14ac:dyDescent="0.35">
      <c r="A1036" s="13">
        <v>40049</v>
      </c>
      <c r="B1036" s="14">
        <v>1033</v>
      </c>
      <c r="C1036" s="12">
        <v>1025.57</v>
      </c>
      <c r="D1036" s="29">
        <f t="shared" si="64"/>
        <v>-5.4573981854166842E-4</v>
      </c>
      <c r="E1036" s="30">
        <f t="shared" si="67"/>
        <v>1.77558701094856E-4</v>
      </c>
      <c r="F1036" s="29">
        <f t="shared" si="65"/>
        <v>8.6345319215758565</v>
      </c>
      <c r="G1036" s="29">
        <f t="shared" si="66"/>
        <v>1.3325115425198237</v>
      </c>
    </row>
    <row r="1037" spans="1:7" ht="16" customHeight="1" x14ac:dyDescent="0.35">
      <c r="A1037" s="13">
        <v>40050</v>
      </c>
      <c r="B1037" s="14">
        <v>1034</v>
      </c>
      <c r="C1037" s="12">
        <v>1028</v>
      </c>
      <c r="D1037" s="29">
        <f t="shared" si="64"/>
        <v>2.3694140819252585E-3</v>
      </c>
      <c r="E1037" s="30">
        <f t="shared" si="67"/>
        <v>1.6981772258284748E-4</v>
      </c>
      <c r="F1037" s="29">
        <f t="shared" si="65"/>
        <v>8.6477252154982764</v>
      </c>
      <c r="G1037" s="29">
        <f t="shared" si="66"/>
        <v>1.3031412915829483</v>
      </c>
    </row>
    <row r="1038" spans="1:7" ht="16" customHeight="1" x14ac:dyDescent="0.35">
      <c r="A1038" s="13">
        <v>40051</v>
      </c>
      <c r="B1038" s="14">
        <v>1035</v>
      </c>
      <c r="C1038" s="12">
        <v>1028.1199999999999</v>
      </c>
      <c r="D1038" s="29">
        <f t="shared" si="64"/>
        <v>1.167315175096828E-4</v>
      </c>
      <c r="E1038" s="30">
        <f t="shared" si="67"/>
        <v>1.6311665647914401E-4</v>
      </c>
      <c r="F1038" s="29">
        <f t="shared" si="65"/>
        <v>8.7209613923934874</v>
      </c>
      <c r="G1038" s="29">
        <f t="shared" si="66"/>
        <v>1.2771713137991474</v>
      </c>
    </row>
    <row r="1039" spans="1:7" ht="16" customHeight="1" x14ac:dyDescent="0.35">
      <c r="A1039" s="13">
        <v>40052</v>
      </c>
      <c r="B1039" s="14">
        <v>1036</v>
      </c>
      <c r="C1039" s="12">
        <v>1030.98</v>
      </c>
      <c r="D1039" s="29">
        <f t="shared" si="64"/>
        <v>2.7817764463293759E-3</v>
      </c>
      <c r="E1039" s="30">
        <f t="shared" si="67"/>
        <v>1.5680567214358863E-4</v>
      </c>
      <c r="F1039" s="29">
        <f t="shared" si="65"/>
        <v>8.7111537847357958</v>
      </c>
      <c r="G1039" s="29">
        <f t="shared" si="66"/>
        <v>1.2522207159426355</v>
      </c>
    </row>
    <row r="1040" spans="1:7" ht="16" customHeight="1" x14ac:dyDescent="0.35">
      <c r="A1040" s="13">
        <v>40053</v>
      </c>
      <c r="B1040" s="14">
        <v>1037</v>
      </c>
      <c r="C1040" s="12">
        <v>1028.93</v>
      </c>
      <c r="D1040" s="29">
        <f t="shared" si="64"/>
        <v>-1.9883993869910244E-3</v>
      </c>
      <c r="E1040" s="30">
        <f t="shared" si="67"/>
        <v>1.5151201893909741E-4</v>
      </c>
      <c r="F1040" s="29">
        <f t="shared" si="65"/>
        <v>8.768750431706053</v>
      </c>
      <c r="G1040" s="29">
        <f t="shared" si="66"/>
        <v>1.230902185143472</v>
      </c>
    </row>
    <row r="1041" spans="1:7" ht="16" customHeight="1" x14ac:dyDescent="0.35">
      <c r="A1041" s="13">
        <v>40056</v>
      </c>
      <c r="B1041" s="14">
        <v>1038</v>
      </c>
      <c r="C1041" s="12">
        <v>1020.62</v>
      </c>
      <c r="D1041" s="29">
        <f t="shared" si="64"/>
        <v>-8.0763511609147631E-3</v>
      </c>
      <c r="E1041" s="30">
        <f t="shared" si="67"/>
        <v>1.4655850365129697E-4</v>
      </c>
      <c r="F1041" s="29">
        <f t="shared" si="65"/>
        <v>8.3830250451098873</v>
      </c>
      <c r="G1041" s="29">
        <f t="shared" si="66"/>
        <v>1.2106134959238517</v>
      </c>
    </row>
    <row r="1042" spans="1:7" ht="16" customHeight="1" x14ac:dyDescent="0.35">
      <c r="A1042" s="13">
        <v>40057</v>
      </c>
      <c r="B1042" s="14">
        <v>1039</v>
      </c>
      <c r="C1042" s="12">
        <v>998.04</v>
      </c>
      <c r="D1042" s="29">
        <f t="shared" si="64"/>
        <v>-2.2123807097646608E-2</v>
      </c>
      <c r="E1042" s="30">
        <f t="shared" si="67"/>
        <v>1.4516402568988775E-4</v>
      </c>
      <c r="F1042" s="29">
        <f t="shared" si="65"/>
        <v>5.4658546566565249</v>
      </c>
      <c r="G1042" s="29">
        <f t="shared" si="66"/>
        <v>1.2048403449830511</v>
      </c>
    </row>
    <row r="1043" spans="1:7" ht="16" customHeight="1" x14ac:dyDescent="0.35">
      <c r="A1043" s="13">
        <v>40058</v>
      </c>
      <c r="B1043" s="14">
        <v>1040</v>
      </c>
      <c r="C1043" s="12">
        <v>994.75</v>
      </c>
      <c r="D1043" s="29">
        <f t="shared" si="64"/>
        <v>-3.2964610636847524E-3</v>
      </c>
      <c r="E1043" s="30">
        <f t="shared" si="67"/>
        <v>1.6512076514559293E-4</v>
      </c>
      <c r="F1043" s="29">
        <f t="shared" si="65"/>
        <v>8.6430230906074286</v>
      </c>
      <c r="G1043" s="29">
        <f t="shared" si="66"/>
        <v>1.2849932495760159</v>
      </c>
    </row>
    <row r="1044" spans="1:7" ht="16" customHeight="1" x14ac:dyDescent="0.35">
      <c r="A1044" s="13">
        <v>40059</v>
      </c>
      <c r="B1044" s="14">
        <v>1041</v>
      </c>
      <c r="C1044" s="12">
        <v>1003.24</v>
      </c>
      <c r="D1044" s="29">
        <f t="shared" si="64"/>
        <v>8.5348077406384171E-3</v>
      </c>
      <c r="E1044" s="30">
        <f t="shared" si="67"/>
        <v>1.5915202140825312E-4</v>
      </c>
      <c r="F1044" s="29">
        <f t="shared" si="65"/>
        <v>8.2879565906739909</v>
      </c>
      <c r="G1044" s="29">
        <f t="shared" si="66"/>
        <v>1.2615546813684022</v>
      </c>
    </row>
    <row r="1045" spans="1:7" ht="16" customHeight="1" x14ac:dyDescent="0.35">
      <c r="A1045" s="13">
        <v>40060</v>
      </c>
      <c r="B1045" s="14">
        <v>1042</v>
      </c>
      <c r="C1045" s="12">
        <v>1016.4</v>
      </c>
      <c r="D1045" s="29">
        <f t="shared" si="64"/>
        <v>1.3117499302260693E-2</v>
      </c>
      <c r="E1045" s="30">
        <f t="shared" si="67"/>
        <v>1.5687896642591087E-4</v>
      </c>
      <c r="F1045" s="29">
        <f t="shared" si="65"/>
        <v>7.663210865001993</v>
      </c>
      <c r="G1045" s="29">
        <f t="shared" si="66"/>
        <v>1.2525133389545633</v>
      </c>
    </row>
    <row r="1046" spans="1:7" ht="16" customHeight="1" x14ac:dyDescent="0.35">
      <c r="A1046" s="13">
        <v>40064</v>
      </c>
      <c r="B1046" s="14">
        <v>1043</v>
      </c>
      <c r="C1046" s="12">
        <v>1025.3900000000001</v>
      </c>
      <c r="D1046" s="29">
        <f t="shared" si="64"/>
        <v>8.8449429358521403E-3</v>
      </c>
      <c r="E1046" s="30">
        <f t="shared" si="67"/>
        <v>1.5979450918056029E-4</v>
      </c>
      <c r="F1046" s="29">
        <f t="shared" si="65"/>
        <v>8.2520367558695611</v>
      </c>
      <c r="G1046" s="29">
        <f t="shared" si="66"/>
        <v>1.2640985293107507</v>
      </c>
    </row>
    <row r="1047" spans="1:7" ht="16" customHeight="1" x14ac:dyDescent="0.35">
      <c r="A1047" s="13">
        <v>40065</v>
      </c>
      <c r="B1047" s="14">
        <v>1044</v>
      </c>
      <c r="C1047" s="12">
        <v>1033.3699999999999</v>
      </c>
      <c r="D1047" s="29">
        <f t="shared" si="64"/>
        <v>7.7824047435608446E-3</v>
      </c>
      <c r="E1047" s="30">
        <f t="shared" si="67"/>
        <v>1.5772670903942831E-4</v>
      </c>
      <c r="F1047" s="29">
        <f t="shared" si="65"/>
        <v>8.3706545274824293</v>
      </c>
      <c r="G1047" s="29">
        <f t="shared" si="66"/>
        <v>1.2558929454353516</v>
      </c>
    </row>
    <row r="1048" spans="1:7" ht="16" customHeight="1" x14ac:dyDescent="0.35">
      <c r="A1048" s="13">
        <v>40066</v>
      </c>
      <c r="B1048" s="14">
        <v>1045</v>
      </c>
      <c r="C1048" s="12">
        <v>1044.1400000000001</v>
      </c>
      <c r="D1048" s="29">
        <f t="shared" si="64"/>
        <v>1.0422210824777345E-2</v>
      </c>
      <c r="E1048" s="30">
        <f t="shared" si="67"/>
        <v>1.5498232931511539E-4</v>
      </c>
      <c r="F1048" s="29">
        <f t="shared" si="65"/>
        <v>8.0713293659591461</v>
      </c>
      <c r="G1048" s="29">
        <f t="shared" si="66"/>
        <v>1.2449189905978435</v>
      </c>
    </row>
    <row r="1049" spans="1:7" ht="16" customHeight="1" x14ac:dyDescent="0.35">
      <c r="A1049" s="13">
        <v>40067</v>
      </c>
      <c r="B1049" s="14">
        <v>1046</v>
      </c>
      <c r="C1049" s="12">
        <v>1042.73</v>
      </c>
      <c r="D1049" s="29">
        <f t="shared" si="64"/>
        <v>-1.350393625376034E-3</v>
      </c>
      <c r="E1049" s="30">
        <f t="shared" si="67"/>
        <v>1.5491522030740916E-4</v>
      </c>
      <c r="F1049" s="29">
        <f t="shared" si="65"/>
        <v>8.7608611956969078</v>
      </c>
      <c r="G1049" s="29">
        <f t="shared" si="66"/>
        <v>1.2446494297890034</v>
      </c>
    </row>
    <row r="1050" spans="1:7" ht="16" customHeight="1" x14ac:dyDescent="0.35">
      <c r="A1050" s="13">
        <v>40070</v>
      </c>
      <c r="B1050" s="14">
        <v>1047</v>
      </c>
      <c r="C1050" s="12">
        <v>1049.3399999999999</v>
      </c>
      <c r="D1050" s="29">
        <f t="shared" si="64"/>
        <v>6.3391290170993209E-3</v>
      </c>
      <c r="E1050" s="30">
        <f t="shared" si="67"/>
        <v>1.4951487642384106E-4</v>
      </c>
      <c r="F1050" s="29">
        <f t="shared" si="65"/>
        <v>8.5393483852130707</v>
      </c>
      <c r="G1050" s="29">
        <f t="shared" si="66"/>
        <v>1.2227627587714678</v>
      </c>
    </row>
    <row r="1051" spans="1:7" ht="16" customHeight="1" x14ac:dyDescent="0.35">
      <c r="A1051" s="13">
        <v>40071</v>
      </c>
      <c r="B1051" s="14">
        <v>1048</v>
      </c>
      <c r="C1051" s="12">
        <v>1052.6300000000001</v>
      </c>
      <c r="D1051" s="29">
        <f t="shared" si="64"/>
        <v>3.1353040959081202E-3</v>
      </c>
      <c r="E1051" s="30">
        <f t="shared" si="67"/>
        <v>1.4657261661622849E-4</v>
      </c>
      <c r="F1051" s="29">
        <f t="shared" si="65"/>
        <v>8.7609229435213507</v>
      </c>
      <c r="G1051" s="29">
        <f t="shared" si="66"/>
        <v>1.2106717830040827</v>
      </c>
    </row>
    <row r="1052" spans="1:7" ht="16" customHeight="1" x14ac:dyDescent="0.35">
      <c r="A1052" s="13">
        <v>40072</v>
      </c>
      <c r="B1052" s="14">
        <v>1049</v>
      </c>
      <c r="C1052" s="12">
        <v>1068.76</v>
      </c>
      <c r="D1052" s="29">
        <f t="shared" si="64"/>
        <v>1.5323522985284388E-2</v>
      </c>
      <c r="E1052" s="30">
        <f t="shared" si="67"/>
        <v>1.4240686154329656E-4</v>
      </c>
      <c r="F1052" s="29">
        <f t="shared" si="65"/>
        <v>7.2079526919371899</v>
      </c>
      <c r="G1052" s="29">
        <f t="shared" si="66"/>
        <v>1.1933434607995159</v>
      </c>
    </row>
    <row r="1053" spans="1:7" ht="16" customHeight="1" x14ac:dyDescent="0.35">
      <c r="A1053" s="13">
        <v>40073</v>
      </c>
      <c r="B1053" s="14">
        <v>1050</v>
      </c>
      <c r="C1053" s="12">
        <v>1065.49</v>
      </c>
      <c r="D1053" s="29">
        <f t="shared" si="64"/>
        <v>-3.0596204947789252E-3</v>
      </c>
      <c r="E1053" s="30">
        <f t="shared" si="67"/>
        <v>1.4990669322299387E-4</v>
      </c>
      <c r="F1053" s="29">
        <f t="shared" si="65"/>
        <v>8.7430501403706096</v>
      </c>
      <c r="G1053" s="29">
        <f t="shared" si="66"/>
        <v>1.224363888813264</v>
      </c>
    </row>
    <row r="1054" spans="1:7" ht="16" customHeight="1" x14ac:dyDescent="0.35">
      <c r="A1054" s="13">
        <v>40074</v>
      </c>
      <c r="B1054" s="14">
        <v>1051</v>
      </c>
      <c r="C1054" s="12">
        <v>1068.3</v>
      </c>
      <c r="D1054" s="29">
        <f t="shared" si="64"/>
        <v>2.637284254192851E-3</v>
      </c>
      <c r="E1054" s="30">
        <f t="shared" si="67"/>
        <v>1.4538408777929807E-4</v>
      </c>
      <c r="F1054" s="29">
        <f t="shared" si="65"/>
        <v>8.7882907934369303</v>
      </c>
      <c r="G1054" s="29">
        <f t="shared" si="66"/>
        <v>1.2057532408386802</v>
      </c>
    </row>
    <row r="1055" spans="1:7" ht="16" customHeight="1" x14ac:dyDescent="0.35">
      <c r="A1055" s="13">
        <v>40077</v>
      </c>
      <c r="B1055" s="14">
        <v>1052</v>
      </c>
      <c r="C1055" s="12">
        <v>1064.6600000000001</v>
      </c>
      <c r="D1055" s="29">
        <f t="shared" si="64"/>
        <v>-3.4072825985208555E-3</v>
      </c>
      <c r="E1055" s="30">
        <f t="shared" si="67"/>
        <v>1.4119344241323895E-4</v>
      </c>
      <c r="F1055" s="29">
        <f t="shared" si="65"/>
        <v>8.7831550731168164</v>
      </c>
      <c r="G1055" s="29">
        <f t="shared" si="66"/>
        <v>1.1882484690216899</v>
      </c>
    </row>
    <row r="1056" spans="1:7" ht="16" customHeight="1" x14ac:dyDescent="0.35">
      <c r="A1056" s="13">
        <v>40078</v>
      </c>
      <c r="B1056" s="14">
        <v>1053</v>
      </c>
      <c r="C1056" s="12">
        <v>1071.6600000000001</v>
      </c>
      <c r="D1056" s="29">
        <f t="shared" si="64"/>
        <v>6.574868972254011E-3</v>
      </c>
      <c r="E1056" s="30">
        <f t="shared" si="67"/>
        <v>1.3765457690722422E-4</v>
      </c>
      <c r="F1056" s="29">
        <f t="shared" si="65"/>
        <v>8.5767241033012152</v>
      </c>
      <c r="G1056" s="29">
        <f t="shared" si="66"/>
        <v>1.1732628729625096</v>
      </c>
    </row>
    <row r="1057" spans="1:7" ht="16" customHeight="1" x14ac:dyDescent="0.35">
      <c r="A1057" s="13">
        <v>40079</v>
      </c>
      <c r="B1057" s="14">
        <v>1054</v>
      </c>
      <c r="C1057" s="12">
        <v>1060.8699999999999</v>
      </c>
      <c r="D1057" s="29">
        <f t="shared" si="64"/>
        <v>-1.0068491872422425E-2</v>
      </c>
      <c r="E1057" s="30">
        <f t="shared" si="67"/>
        <v>1.3605056431661723E-4</v>
      </c>
      <c r="F1057" s="29">
        <f t="shared" si="65"/>
        <v>8.157360033825217</v>
      </c>
      <c r="G1057" s="29">
        <f t="shared" si="66"/>
        <v>1.1664071515410783</v>
      </c>
    </row>
    <row r="1058" spans="1:7" ht="16" customHeight="1" x14ac:dyDescent="0.35">
      <c r="A1058" s="13">
        <v>40080</v>
      </c>
      <c r="B1058" s="14">
        <v>1055</v>
      </c>
      <c r="C1058" s="12">
        <v>1050.78</v>
      </c>
      <c r="D1058" s="29">
        <f t="shared" si="64"/>
        <v>-9.5110616757942967E-3</v>
      </c>
      <c r="E1058" s="30">
        <f t="shared" si="67"/>
        <v>1.3751423431420732E-4</v>
      </c>
      <c r="F1058" s="29">
        <f t="shared" si="65"/>
        <v>8.2339581747397084</v>
      </c>
      <c r="G1058" s="29">
        <f t="shared" si="66"/>
        <v>1.1726646337048257</v>
      </c>
    </row>
    <row r="1059" spans="1:7" ht="16" customHeight="1" x14ac:dyDescent="0.35">
      <c r="A1059" s="13">
        <v>40081</v>
      </c>
      <c r="B1059" s="14">
        <v>1056</v>
      </c>
      <c r="C1059" s="12">
        <v>1044.3800000000001</v>
      </c>
      <c r="D1059" s="29">
        <f t="shared" si="64"/>
        <v>-6.0907135651609989E-3</v>
      </c>
      <c r="E1059" s="30">
        <f t="shared" si="67"/>
        <v>1.3828582559282474E-4</v>
      </c>
      <c r="F1059" s="29">
        <f t="shared" si="65"/>
        <v>8.61792610707435</v>
      </c>
      <c r="G1059" s="29">
        <f t="shared" si="66"/>
        <v>1.1759499376794267</v>
      </c>
    </row>
    <row r="1060" spans="1:7" ht="16" customHeight="1" x14ac:dyDescent="0.35">
      <c r="A1060" s="13">
        <v>40084</v>
      </c>
      <c r="B1060" s="14">
        <v>1057</v>
      </c>
      <c r="C1060" s="12">
        <v>1062.98</v>
      </c>
      <c r="D1060" s="29">
        <f t="shared" si="64"/>
        <v>1.7809609529098491E-2</v>
      </c>
      <c r="E1060" s="30">
        <f t="shared" si="67"/>
        <v>1.3631208262018408E-4</v>
      </c>
      <c r="F1060" s="29">
        <f t="shared" si="65"/>
        <v>6.5736811346919009</v>
      </c>
      <c r="G1060" s="29">
        <f t="shared" si="66"/>
        <v>1.1675276554334124</v>
      </c>
    </row>
    <row r="1061" spans="1:7" ht="16" customHeight="1" x14ac:dyDescent="0.35">
      <c r="A1061" s="13">
        <v>40085</v>
      </c>
      <c r="B1061" s="14">
        <v>1058</v>
      </c>
      <c r="C1061" s="12">
        <v>1060.6099999999999</v>
      </c>
      <c r="D1061" s="29">
        <f t="shared" si="64"/>
        <v>-2.2295809892943774E-3</v>
      </c>
      <c r="E1061" s="30">
        <f t="shared" si="67"/>
        <v>1.4853998393711348E-4</v>
      </c>
      <c r="F1061" s="29">
        <f t="shared" si="65"/>
        <v>8.7811904357978836</v>
      </c>
      <c r="G1061" s="29">
        <f t="shared" si="66"/>
        <v>1.2187698057349201</v>
      </c>
    </row>
    <row r="1062" spans="1:7" ht="16" customHeight="1" x14ac:dyDescent="0.35">
      <c r="A1062" s="13">
        <v>40086</v>
      </c>
      <c r="B1062" s="14">
        <v>1059</v>
      </c>
      <c r="C1062" s="12">
        <v>1057.08</v>
      </c>
      <c r="D1062" s="29">
        <f t="shared" si="64"/>
        <v>-3.3282733521274865E-3</v>
      </c>
      <c r="E1062" s="30">
        <f t="shared" si="67"/>
        <v>1.4393453711279328E-4</v>
      </c>
      <c r="F1062" s="29">
        <f t="shared" si="65"/>
        <v>8.7691905649827433</v>
      </c>
      <c r="G1062" s="29">
        <f t="shared" si="66"/>
        <v>1.1997272069632883</v>
      </c>
    </row>
    <row r="1063" spans="1:7" ht="16" customHeight="1" x14ac:dyDescent="0.35">
      <c r="A1063" s="13">
        <v>40087</v>
      </c>
      <c r="B1063" s="14">
        <v>1060</v>
      </c>
      <c r="C1063" s="12">
        <v>1029.8499999999999</v>
      </c>
      <c r="D1063" s="29">
        <f t="shared" si="64"/>
        <v>-2.5759639762364284E-2</v>
      </c>
      <c r="E1063" s="30">
        <f t="shared" si="67"/>
        <v>1.4009495357683807E-4</v>
      </c>
      <c r="F1063" s="29">
        <f t="shared" si="65"/>
        <v>4.1366951714980411</v>
      </c>
      <c r="G1063" s="29">
        <f t="shared" si="66"/>
        <v>1.1836171407040288</v>
      </c>
    </row>
    <row r="1064" spans="1:7" ht="16" customHeight="1" x14ac:dyDescent="0.35">
      <c r="A1064" s="13">
        <v>40088</v>
      </c>
      <c r="B1064" s="14">
        <v>1061</v>
      </c>
      <c r="C1064" s="12">
        <v>1025.21</v>
      </c>
      <c r="D1064" s="29">
        <f t="shared" si="64"/>
        <v>-4.5055105112393745E-3</v>
      </c>
      <c r="E1064" s="30">
        <f t="shared" si="67"/>
        <v>1.6926341025349324E-4</v>
      </c>
      <c r="F1064" s="29">
        <f t="shared" si="65"/>
        <v>8.5641252183538725</v>
      </c>
      <c r="G1064" s="29">
        <f t="shared" si="66"/>
        <v>1.3010127218958822</v>
      </c>
    </row>
    <row r="1065" spans="1:7" ht="16" customHeight="1" x14ac:dyDescent="0.35">
      <c r="A1065" s="13">
        <v>40091</v>
      </c>
      <c r="B1065" s="14">
        <v>1062</v>
      </c>
      <c r="C1065" s="12">
        <v>1040.46</v>
      </c>
      <c r="D1065" s="29">
        <f t="shared" si="64"/>
        <v>1.487500121926244E-2</v>
      </c>
      <c r="E1065" s="30">
        <f t="shared" si="67"/>
        <v>1.6335205047648835E-4</v>
      </c>
      <c r="F1065" s="29">
        <f t="shared" si="65"/>
        <v>7.3650703675778342</v>
      </c>
      <c r="G1065" s="29">
        <f t="shared" si="66"/>
        <v>1.2780925259013463</v>
      </c>
    </row>
    <row r="1066" spans="1:7" ht="16" customHeight="1" x14ac:dyDescent="0.35">
      <c r="A1066" s="13">
        <v>40092</v>
      </c>
      <c r="B1066" s="14">
        <v>1063</v>
      </c>
      <c r="C1066" s="12">
        <v>1054.72</v>
      </c>
      <c r="D1066" s="29">
        <f t="shared" si="64"/>
        <v>1.3705476423889529E-2</v>
      </c>
      <c r="E1066" s="30">
        <f t="shared" si="67"/>
        <v>1.6808012849249247E-4</v>
      </c>
      <c r="F1066" s="29">
        <f t="shared" si="65"/>
        <v>7.5735070262977278</v>
      </c>
      <c r="G1066" s="29">
        <f t="shared" si="66"/>
        <v>1.2964572052038297</v>
      </c>
    </row>
    <row r="1067" spans="1:7" ht="16" customHeight="1" x14ac:dyDescent="0.35">
      <c r="A1067" s="13">
        <v>40093</v>
      </c>
      <c r="B1067" s="14">
        <v>1064</v>
      </c>
      <c r="C1067" s="12">
        <v>1057.58</v>
      </c>
      <c r="D1067" s="29">
        <f t="shared" si="64"/>
        <v>2.7116201456309774E-3</v>
      </c>
      <c r="E1067" s="30">
        <f t="shared" si="67"/>
        <v>1.7066411984353281E-4</v>
      </c>
      <c r="F1067" s="29">
        <f t="shared" si="65"/>
        <v>8.632729197964478</v>
      </c>
      <c r="G1067" s="29">
        <f t="shared" si="66"/>
        <v>1.3063847819212102</v>
      </c>
    </row>
    <row r="1068" spans="1:7" ht="16" customHeight="1" x14ac:dyDescent="0.35">
      <c r="A1068" s="13">
        <v>40094</v>
      </c>
      <c r="B1068" s="14">
        <v>1065</v>
      </c>
      <c r="C1068" s="12">
        <v>1065.48</v>
      </c>
      <c r="D1068" s="29">
        <f t="shared" si="64"/>
        <v>7.4698840749636286E-3</v>
      </c>
      <c r="E1068" s="30">
        <f t="shared" si="67"/>
        <v>1.6396535204988913E-4</v>
      </c>
      <c r="F1068" s="29">
        <f t="shared" si="65"/>
        <v>8.3755446938483384</v>
      </c>
      <c r="G1068" s="29">
        <f t="shared" si="66"/>
        <v>1.280489562823099</v>
      </c>
    </row>
    <row r="1069" spans="1:7" ht="16" customHeight="1" x14ac:dyDescent="0.35">
      <c r="A1069" s="13">
        <v>40095</v>
      </c>
      <c r="B1069" s="14">
        <v>1066</v>
      </c>
      <c r="C1069" s="12">
        <v>1071.49</v>
      </c>
      <c r="D1069" s="29">
        <f t="shared" si="64"/>
        <v>5.6406502233734557E-3</v>
      </c>
      <c r="E1069" s="30">
        <f t="shared" si="67"/>
        <v>1.6035877524956998E-4</v>
      </c>
      <c r="F1069" s="29">
        <f t="shared" si="65"/>
        <v>8.5396859701699075</v>
      </c>
      <c r="G1069" s="29">
        <f t="shared" si="66"/>
        <v>1.2663284536389838</v>
      </c>
    </row>
    <row r="1070" spans="1:7" ht="16" customHeight="1" x14ac:dyDescent="0.35">
      <c r="A1070" s="13">
        <v>40098</v>
      </c>
      <c r="B1070" s="14">
        <v>1067</v>
      </c>
      <c r="C1070" s="12">
        <v>1076.19</v>
      </c>
      <c r="D1070" s="29">
        <f t="shared" si="64"/>
        <v>4.3864151788630679E-3</v>
      </c>
      <c r="E1070" s="30">
        <f t="shared" si="67"/>
        <v>1.5591374447173514E-4</v>
      </c>
      <c r="F1070" s="29">
        <f t="shared" si="65"/>
        <v>8.6428019663669229</v>
      </c>
      <c r="G1070" s="29">
        <f t="shared" si="66"/>
        <v>1.248654253473455</v>
      </c>
    </row>
    <row r="1071" spans="1:7" ht="16" customHeight="1" x14ac:dyDescent="0.35">
      <c r="A1071" s="13">
        <v>40099</v>
      </c>
      <c r="B1071" s="14">
        <v>1068</v>
      </c>
      <c r="C1071" s="12">
        <v>1073.19</v>
      </c>
      <c r="D1071" s="29">
        <f t="shared" si="64"/>
        <v>-2.7876118529256422E-3</v>
      </c>
      <c r="E1071" s="30">
        <f t="shared" si="67"/>
        <v>1.5128440193062963E-4</v>
      </c>
      <c r="F1071" s="29">
        <f t="shared" si="65"/>
        <v>8.7449836624192869</v>
      </c>
      <c r="G1071" s="29">
        <f t="shared" si="66"/>
        <v>1.2299772434099325</v>
      </c>
    </row>
    <row r="1072" spans="1:7" ht="16" customHeight="1" x14ac:dyDescent="0.35">
      <c r="A1072" s="13">
        <v>40100</v>
      </c>
      <c r="B1072" s="14">
        <v>1069</v>
      </c>
      <c r="C1072" s="12">
        <v>1092.02</v>
      </c>
      <c r="D1072" s="29">
        <f t="shared" si="64"/>
        <v>1.7545821336389489E-2</v>
      </c>
      <c r="E1072" s="30">
        <f t="shared" si="67"/>
        <v>1.4654450072969525E-4</v>
      </c>
      <c r="F1072" s="29">
        <f t="shared" si="65"/>
        <v>6.7274144491122927</v>
      </c>
      <c r="G1072" s="29">
        <f t="shared" si="66"/>
        <v>1.2105556605530174</v>
      </c>
    </row>
    <row r="1073" spans="1:7" ht="16" customHeight="1" x14ac:dyDescent="0.35">
      <c r="A1073" s="13">
        <v>40101</v>
      </c>
      <c r="B1073" s="14">
        <v>1070</v>
      </c>
      <c r="C1073" s="12">
        <v>1096.56</v>
      </c>
      <c r="D1073" s="29">
        <f t="shared" si="64"/>
        <v>4.1574330140472515E-3</v>
      </c>
      <c r="E1073" s="30">
        <f t="shared" si="67"/>
        <v>1.5728284297515077E-4</v>
      </c>
      <c r="F1073" s="29">
        <f t="shared" si="65"/>
        <v>8.64757204326623</v>
      </c>
      <c r="G1073" s="29">
        <f t="shared" si="66"/>
        <v>1.2541245670791668</v>
      </c>
    </row>
    <row r="1074" spans="1:7" ht="16" customHeight="1" x14ac:dyDescent="0.35">
      <c r="A1074" s="13">
        <v>40102</v>
      </c>
      <c r="B1074" s="14">
        <v>1071</v>
      </c>
      <c r="C1074" s="12">
        <v>1087.68</v>
      </c>
      <c r="D1074" s="29">
        <f t="shared" si="64"/>
        <v>-8.0980520901727804E-3</v>
      </c>
      <c r="E1074" s="30">
        <f t="shared" si="67"/>
        <v>1.524187711409502E-4</v>
      </c>
      <c r="F1074" s="29">
        <f t="shared" si="65"/>
        <v>8.3586269716450659</v>
      </c>
      <c r="G1074" s="29">
        <f t="shared" si="66"/>
        <v>1.2345799736791059</v>
      </c>
    </row>
    <row r="1075" spans="1:7" ht="16" customHeight="1" x14ac:dyDescent="0.35">
      <c r="A1075" s="13">
        <v>40105</v>
      </c>
      <c r="B1075" s="14">
        <v>1072</v>
      </c>
      <c r="C1075" s="12">
        <v>1097.9100000000001</v>
      </c>
      <c r="D1075" s="29">
        <f t="shared" si="64"/>
        <v>9.4053398058253634E-3</v>
      </c>
      <c r="E1075" s="30">
        <f t="shared" si="67"/>
        <v>1.5045581640961276E-4</v>
      </c>
      <c r="F1075" s="29">
        <f t="shared" si="65"/>
        <v>8.2138916298945102</v>
      </c>
      <c r="G1075" s="29">
        <f t="shared" si="66"/>
        <v>1.2266043225490963</v>
      </c>
    </row>
    <row r="1076" spans="1:7" ht="16" customHeight="1" x14ac:dyDescent="0.35">
      <c r="A1076" s="13">
        <v>40106</v>
      </c>
      <c r="B1076" s="14">
        <v>1073</v>
      </c>
      <c r="C1076" s="12">
        <v>1091.06</v>
      </c>
      <c r="D1076" s="29">
        <f t="shared" si="64"/>
        <v>-6.2391270687034428E-3</v>
      </c>
      <c r="E1076" s="30">
        <f t="shared" si="67"/>
        <v>1.4983325561180366E-4</v>
      </c>
      <c r="F1076" s="29">
        <f t="shared" si="65"/>
        <v>8.546187332765566</v>
      </c>
      <c r="G1076" s="29">
        <f t="shared" si="66"/>
        <v>1.2240639509919555</v>
      </c>
    </row>
    <row r="1077" spans="1:7" ht="16" customHeight="1" x14ac:dyDescent="0.35">
      <c r="A1077" s="13">
        <v>40107</v>
      </c>
      <c r="B1077" s="14">
        <v>1074</v>
      </c>
      <c r="C1077" s="12">
        <v>1081.4000000000001</v>
      </c>
      <c r="D1077" s="29">
        <f t="shared" si="64"/>
        <v>-8.8537752277599857E-3</v>
      </c>
      <c r="E1077" s="30">
        <f t="shared" si="67"/>
        <v>1.4679626537959469E-4</v>
      </c>
      <c r="F1077" s="29">
        <f t="shared" si="65"/>
        <v>8.2924639962362363</v>
      </c>
      <c r="G1077" s="29">
        <f t="shared" si="66"/>
        <v>1.2115950865680938</v>
      </c>
    </row>
    <row r="1078" spans="1:7" ht="16" customHeight="1" x14ac:dyDescent="0.35">
      <c r="A1078" s="13">
        <v>40108</v>
      </c>
      <c r="B1078" s="14">
        <v>1075</v>
      </c>
      <c r="C1078" s="12">
        <v>1092.9100000000001</v>
      </c>
      <c r="D1078" s="29">
        <f t="shared" si="64"/>
        <v>1.0643610135010251E-2</v>
      </c>
      <c r="E1078" s="30">
        <f t="shared" si="67"/>
        <v>1.4603610563082006E-4</v>
      </c>
      <c r="F1078" s="29">
        <f t="shared" si="65"/>
        <v>8.0559140102614357</v>
      </c>
      <c r="G1078" s="29">
        <f t="shared" si="66"/>
        <v>1.2084539942869983</v>
      </c>
    </row>
    <row r="1079" spans="1:7" ht="16" customHeight="1" x14ac:dyDescent="0.35">
      <c r="A1079" s="13">
        <v>40109</v>
      </c>
      <c r="B1079" s="14">
        <v>1076</v>
      </c>
      <c r="C1079" s="12">
        <v>1079.5999999999999</v>
      </c>
      <c r="D1079" s="29">
        <f t="shared" si="64"/>
        <v>-1.2178495942026468E-2</v>
      </c>
      <c r="E1079" s="30">
        <f t="shared" si="67"/>
        <v>1.470968169030427E-4</v>
      </c>
      <c r="F1079" s="29">
        <f t="shared" si="65"/>
        <v>7.8161328742530767</v>
      </c>
      <c r="G1079" s="29">
        <f t="shared" si="66"/>
        <v>1.2128347657576555</v>
      </c>
    </row>
    <row r="1080" spans="1:7" ht="16" customHeight="1" x14ac:dyDescent="0.35">
      <c r="A1080" s="13">
        <v>40112</v>
      </c>
      <c r="B1080" s="14">
        <v>1077</v>
      </c>
      <c r="C1080" s="12">
        <v>1066.95</v>
      </c>
      <c r="D1080" s="29">
        <f t="shared" si="64"/>
        <v>-1.1717302704705279E-2</v>
      </c>
      <c r="E1080" s="30">
        <f t="shared" si="67"/>
        <v>1.4980292338323621E-4</v>
      </c>
      <c r="F1080" s="29">
        <f t="shared" si="65"/>
        <v>7.8896846088304819</v>
      </c>
      <c r="G1080" s="29">
        <f t="shared" si="66"/>
        <v>1.2239400450317663</v>
      </c>
    </row>
    <row r="1081" spans="1:7" ht="16" customHeight="1" x14ac:dyDescent="0.35">
      <c r="A1081" s="13">
        <v>40113</v>
      </c>
      <c r="B1081" s="14">
        <v>1078</v>
      </c>
      <c r="C1081" s="12">
        <v>1063.4100000000001</v>
      </c>
      <c r="D1081" s="29">
        <f t="shared" si="64"/>
        <v>-3.3178686911289335E-3</v>
      </c>
      <c r="E1081" s="30">
        <f t="shared" si="67"/>
        <v>1.5168739017859726E-4</v>
      </c>
      <c r="F1081" s="29">
        <f t="shared" si="65"/>
        <v>8.7211168289886274</v>
      </c>
      <c r="G1081" s="29">
        <f t="shared" si="66"/>
        <v>1.231614347832134</v>
      </c>
    </row>
    <row r="1082" spans="1:7" ht="16" customHeight="1" x14ac:dyDescent="0.35">
      <c r="A1082" s="13">
        <v>40114</v>
      </c>
      <c r="B1082" s="14">
        <v>1079</v>
      </c>
      <c r="C1082" s="12">
        <v>1042.6300000000001</v>
      </c>
      <c r="D1082" s="29">
        <f t="shared" si="64"/>
        <v>-1.9540910843418802E-2</v>
      </c>
      <c r="E1082" s="30">
        <f t="shared" si="67"/>
        <v>1.4706906379331622E-4</v>
      </c>
      <c r="F1082" s="29">
        <f t="shared" si="65"/>
        <v>6.2282281187802724</v>
      </c>
      <c r="G1082" s="29">
        <f t="shared" si="66"/>
        <v>1.2127203461363887</v>
      </c>
    </row>
    <row r="1083" spans="1:7" ht="16" customHeight="1" x14ac:dyDescent="0.35">
      <c r="A1083" s="13">
        <v>40115</v>
      </c>
      <c r="B1083" s="14">
        <v>1080</v>
      </c>
      <c r="C1083" s="12">
        <v>1066.1099999999999</v>
      </c>
      <c r="D1083" s="29">
        <f t="shared" si="64"/>
        <v>2.2519973528480675E-2</v>
      </c>
      <c r="E1083" s="30">
        <f t="shared" si="67"/>
        <v>1.6145451724350674E-4</v>
      </c>
      <c r="F1083" s="29">
        <f t="shared" si="65"/>
        <v>5.5901596834516036</v>
      </c>
      <c r="G1083" s="29">
        <f t="shared" si="66"/>
        <v>1.270647540600881</v>
      </c>
    </row>
    <row r="1084" spans="1:7" ht="16" customHeight="1" x14ac:dyDescent="0.35">
      <c r="A1084" s="13">
        <v>40116</v>
      </c>
      <c r="B1084" s="14">
        <v>1081</v>
      </c>
      <c r="C1084" s="12">
        <v>1036.19</v>
      </c>
      <c r="D1084" s="29">
        <f t="shared" si="64"/>
        <v>-2.8064646237254909E-2</v>
      </c>
      <c r="E1084" s="30">
        <f t="shared" si="67"/>
        <v>1.8066652590532957E-4</v>
      </c>
      <c r="F1084" s="29">
        <f t="shared" si="65"/>
        <v>4.2593097530340938</v>
      </c>
      <c r="G1084" s="29">
        <f t="shared" si="66"/>
        <v>1.3441224866258639</v>
      </c>
    </row>
    <row r="1085" spans="1:7" ht="16" customHeight="1" x14ac:dyDescent="0.35">
      <c r="A1085" s="13">
        <v>40119</v>
      </c>
      <c r="B1085" s="14">
        <v>1082</v>
      </c>
      <c r="C1085" s="12">
        <v>1042.8800000000001</v>
      </c>
      <c r="D1085" s="29">
        <f t="shared" si="64"/>
        <v>6.456344878835063E-3</v>
      </c>
      <c r="E1085" s="30">
        <f t="shared" si="67"/>
        <v>2.1198109173590994E-4</v>
      </c>
      <c r="F1085" s="29">
        <f t="shared" si="65"/>
        <v>8.2623714613758814</v>
      </c>
      <c r="G1085" s="29">
        <f t="shared" si="66"/>
        <v>1.4559570451627684</v>
      </c>
    </row>
    <row r="1086" spans="1:7" ht="16" customHeight="1" x14ac:dyDescent="0.35">
      <c r="A1086" s="13">
        <v>40120</v>
      </c>
      <c r="B1086" s="14">
        <v>1083</v>
      </c>
      <c r="C1086" s="12">
        <v>1045.4100000000001</v>
      </c>
      <c r="D1086" s="29">
        <f t="shared" si="64"/>
        <v>2.4259742252223937E-3</v>
      </c>
      <c r="E1086" s="30">
        <f t="shared" si="67"/>
        <v>2.0286720202204194E-4</v>
      </c>
      <c r="F1086" s="29">
        <f t="shared" si="65"/>
        <v>8.4739481154215905</v>
      </c>
      <c r="G1086" s="29">
        <f t="shared" si="66"/>
        <v>1.4243145790942462</v>
      </c>
    </row>
    <row r="1087" spans="1:7" ht="16" customHeight="1" x14ac:dyDescent="0.35">
      <c r="A1087" s="13">
        <v>40121</v>
      </c>
      <c r="B1087" s="14">
        <v>1084</v>
      </c>
      <c r="C1087" s="12">
        <v>1046.5</v>
      </c>
      <c r="D1087" s="29">
        <f t="shared" si="64"/>
        <v>1.0426531217415658E-3</v>
      </c>
      <c r="E1087" s="30">
        <f t="shared" si="67"/>
        <v>1.9287474936690991E-4</v>
      </c>
      <c r="F1087" s="29">
        <f t="shared" si="65"/>
        <v>8.5478331141029784</v>
      </c>
      <c r="G1087" s="29">
        <f t="shared" si="66"/>
        <v>1.3887935388923363</v>
      </c>
    </row>
    <row r="1088" spans="1:7" ht="16" customHeight="1" x14ac:dyDescent="0.35">
      <c r="A1088" s="13">
        <v>40122</v>
      </c>
      <c r="B1088" s="14">
        <v>1085</v>
      </c>
      <c r="C1088" s="12">
        <v>1066.6300000000001</v>
      </c>
      <c r="D1088" s="29">
        <f t="shared" si="64"/>
        <v>1.9235547061634106E-2</v>
      </c>
      <c r="E1088" s="30">
        <f t="shared" si="67"/>
        <v>1.836416307068328E-4</v>
      </c>
      <c r="F1088" s="29">
        <f t="shared" si="65"/>
        <v>6.5876965152854865</v>
      </c>
      <c r="G1088" s="29">
        <f t="shared" si="66"/>
        <v>1.3551443860594072</v>
      </c>
    </row>
    <row r="1089" spans="1:7" ht="16" customHeight="1" x14ac:dyDescent="0.35">
      <c r="A1089" s="13">
        <v>40123</v>
      </c>
      <c r="B1089" s="14">
        <v>1086</v>
      </c>
      <c r="C1089" s="12">
        <v>1069.3</v>
      </c>
      <c r="D1089" s="29">
        <f t="shared" si="64"/>
        <v>2.5032110478795389E-3</v>
      </c>
      <c r="E1089" s="30">
        <f t="shared" si="67"/>
        <v>1.9377778117416654E-4</v>
      </c>
      <c r="F1089" s="29">
        <f t="shared" si="65"/>
        <v>8.5164621664215385</v>
      </c>
      <c r="G1089" s="29">
        <f t="shared" si="66"/>
        <v>1.392040880054054</v>
      </c>
    </row>
    <row r="1090" spans="1:7" ht="16" customHeight="1" x14ac:dyDescent="0.35">
      <c r="A1090" s="13">
        <v>40126</v>
      </c>
      <c r="B1090" s="14">
        <v>1087</v>
      </c>
      <c r="C1090" s="12">
        <v>1093.08</v>
      </c>
      <c r="D1090" s="29">
        <f t="shared" si="64"/>
        <v>2.2238847844384235E-2</v>
      </c>
      <c r="E1090" s="30">
        <f t="shared" si="67"/>
        <v>1.8471330633426121E-4</v>
      </c>
      <c r="F1090" s="29">
        <f t="shared" si="65"/>
        <v>5.9192247100414859</v>
      </c>
      <c r="G1090" s="29">
        <f t="shared" si="66"/>
        <v>1.3590927353726132</v>
      </c>
    </row>
    <row r="1091" spans="1:7" ht="16" customHeight="1" x14ac:dyDescent="0.35">
      <c r="A1091" s="13">
        <v>40127</v>
      </c>
      <c r="B1091" s="14">
        <v>1088</v>
      </c>
      <c r="C1091" s="12">
        <v>1093.01</v>
      </c>
      <c r="D1091" s="29">
        <f t="shared" si="64"/>
        <v>-6.4039228601653342E-5</v>
      </c>
      <c r="E1091" s="30">
        <f t="shared" si="67"/>
        <v>2.0097029337311876E-4</v>
      </c>
      <c r="F1091" s="29">
        <f t="shared" si="65"/>
        <v>8.512333048877009</v>
      </c>
      <c r="G1091" s="29">
        <f t="shared" si="66"/>
        <v>1.4176399168093383</v>
      </c>
    </row>
    <row r="1092" spans="1:7" ht="16" customHeight="1" x14ac:dyDescent="0.35">
      <c r="A1092" s="13">
        <v>40128</v>
      </c>
      <c r="B1092" s="14">
        <v>1089</v>
      </c>
      <c r="C1092" s="12">
        <v>1098.51</v>
      </c>
      <c r="D1092" s="29">
        <f t="shared" si="64"/>
        <v>5.0319759197079428E-3</v>
      </c>
      <c r="E1092" s="30">
        <f t="shared" si="67"/>
        <v>1.9087346908694687E-4</v>
      </c>
      <c r="F1092" s="29">
        <f t="shared" si="65"/>
        <v>8.4312423965247483</v>
      </c>
      <c r="G1092" s="29">
        <f t="shared" si="66"/>
        <v>1.3815696474913848</v>
      </c>
    </row>
    <row r="1093" spans="1:7" ht="16" customHeight="1" x14ac:dyDescent="0.35">
      <c r="A1093" s="13">
        <v>40129</v>
      </c>
      <c r="B1093" s="14">
        <v>1090</v>
      </c>
      <c r="C1093" s="12">
        <v>1087.24</v>
      </c>
      <c r="D1093" s="29">
        <f t="shared" ref="D1093:D1156" si="68">C1093/C1092-1</f>
        <v>-1.0259351303128716E-2</v>
      </c>
      <c r="E1093" s="30">
        <f t="shared" si="67"/>
        <v>1.830521612610782E-4</v>
      </c>
      <c r="F1093" s="29">
        <f t="shared" si="65"/>
        <v>8.0307432550409388</v>
      </c>
      <c r="G1093" s="29">
        <f t="shared" si="66"/>
        <v>1.3529677056791791</v>
      </c>
    </row>
    <row r="1094" spans="1:7" ht="16" customHeight="1" x14ac:dyDescent="0.35">
      <c r="A1094" s="13">
        <v>40130</v>
      </c>
      <c r="B1094" s="14">
        <v>1091</v>
      </c>
      <c r="C1094" s="12">
        <v>1093.48</v>
      </c>
      <c r="D1094" s="29">
        <f t="shared" si="68"/>
        <v>5.739303189728151E-3</v>
      </c>
      <c r="E1094" s="30">
        <f t="shared" si="67"/>
        <v>1.8000965959302082E-4</v>
      </c>
      <c r="F1094" s="29">
        <f t="shared" ref="F1094:F1157" si="69">-LN(E1094)-D1094*D1094/E1094</f>
        <v>8.4395120801395862</v>
      </c>
      <c r="G1094" s="29">
        <f t="shared" ref="G1094:G1157" si="70">SQRT(E1094)*100</f>
        <v>1.3416767851946341</v>
      </c>
    </row>
    <row r="1095" spans="1:7" ht="16" customHeight="1" x14ac:dyDescent="0.35">
      <c r="A1095" s="13">
        <v>40133</v>
      </c>
      <c r="B1095" s="14">
        <v>1092</v>
      </c>
      <c r="C1095" s="12">
        <v>1109.3</v>
      </c>
      <c r="D1095" s="29">
        <f t="shared" si="68"/>
        <v>1.4467571423345538E-2</v>
      </c>
      <c r="E1095" s="30">
        <f t="shared" ref="E1095:E1158" si="71">C$1283+C$1284*E1094+C$1285*D1094*D1094</f>
        <v>1.7365567368889993E-4</v>
      </c>
      <c r="F1095" s="29">
        <f t="shared" si="69"/>
        <v>7.4531163003623595</v>
      </c>
      <c r="G1095" s="29">
        <f t="shared" si="70"/>
        <v>1.3177847839799182</v>
      </c>
    </row>
    <row r="1096" spans="1:7" ht="16" customHeight="1" x14ac:dyDescent="0.35">
      <c r="A1096" s="13">
        <v>40134</v>
      </c>
      <c r="B1096" s="14">
        <v>1093</v>
      </c>
      <c r="C1096" s="12">
        <v>1110.32</v>
      </c>
      <c r="D1096" s="29">
        <f t="shared" si="68"/>
        <v>9.1949878301633703E-4</v>
      </c>
      <c r="E1096" s="30">
        <f t="shared" si="71"/>
        <v>1.7675563746449017E-4</v>
      </c>
      <c r="F1096" s="29">
        <f t="shared" si="69"/>
        <v>8.6359590428861246</v>
      </c>
      <c r="G1096" s="29">
        <f t="shared" si="70"/>
        <v>1.3294947817290979</v>
      </c>
    </row>
    <row r="1097" spans="1:7" ht="16" customHeight="1" x14ac:dyDescent="0.35">
      <c r="A1097" s="13">
        <v>40135</v>
      </c>
      <c r="B1097" s="14">
        <v>1094</v>
      </c>
      <c r="C1097" s="12">
        <v>1109.8</v>
      </c>
      <c r="D1097" s="29">
        <f t="shared" si="68"/>
        <v>-4.6833345341878996E-4</v>
      </c>
      <c r="E1097" s="30">
        <f t="shared" si="71"/>
        <v>1.6912234761863959E-4</v>
      </c>
      <c r="F1097" s="29">
        <f t="shared" si="69"/>
        <v>8.6835912459813596</v>
      </c>
      <c r="G1097" s="29">
        <f t="shared" si="70"/>
        <v>1.3004704826278819</v>
      </c>
    </row>
    <row r="1098" spans="1:7" ht="16" customHeight="1" x14ac:dyDescent="0.35">
      <c r="A1098" s="13">
        <v>40136</v>
      </c>
      <c r="B1098" s="14">
        <v>1095</v>
      </c>
      <c r="C1098" s="12">
        <v>1094.9000000000001</v>
      </c>
      <c r="D1098" s="29">
        <f t="shared" si="68"/>
        <v>-1.3425842494142914E-2</v>
      </c>
      <c r="E1098" s="30">
        <f t="shared" si="71"/>
        <v>1.6222107966795519E-4</v>
      </c>
      <c r="F1098" s="29">
        <f t="shared" si="69"/>
        <v>7.6153924869694976</v>
      </c>
      <c r="G1098" s="29">
        <f t="shared" si="70"/>
        <v>1.273660392993184</v>
      </c>
    </row>
    <row r="1099" spans="1:7" ht="16" customHeight="1" x14ac:dyDescent="0.35">
      <c r="A1099" s="13">
        <v>40137</v>
      </c>
      <c r="B1099" s="14">
        <v>1096</v>
      </c>
      <c r="C1099" s="12">
        <v>1091.3800000000001</v>
      </c>
      <c r="D1099" s="29">
        <f t="shared" si="68"/>
        <v>-3.2149054708192626E-3</v>
      </c>
      <c r="E1099" s="30">
        <f t="shared" si="71"/>
        <v>1.6501163403503637E-4</v>
      </c>
      <c r="F1099" s="29">
        <f t="shared" si="69"/>
        <v>8.6468588894853937</v>
      </c>
      <c r="G1099" s="29">
        <f t="shared" si="70"/>
        <v>1.2845685424882409</v>
      </c>
    </row>
    <row r="1100" spans="1:7" ht="16" customHeight="1" x14ac:dyDescent="0.35">
      <c r="A1100" s="13">
        <v>40140</v>
      </c>
      <c r="B1100" s="14">
        <v>1097</v>
      </c>
      <c r="C1100" s="12">
        <v>1106.24</v>
      </c>
      <c r="D1100" s="29">
        <f t="shared" si="68"/>
        <v>1.361578918433537E-2</v>
      </c>
      <c r="E1100" s="30">
        <f t="shared" si="71"/>
        <v>1.5902725149084793E-4</v>
      </c>
      <c r="F1100" s="29">
        <f t="shared" si="69"/>
        <v>7.5806617317875196</v>
      </c>
      <c r="G1100" s="29">
        <f t="shared" si="70"/>
        <v>1.2610600758522488</v>
      </c>
    </row>
    <row r="1101" spans="1:7" ht="16" customHeight="1" x14ac:dyDescent="0.35">
      <c r="A1101" s="13">
        <v>40141</v>
      </c>
      <c r="B1101" s="14">
        <v>1098</v>
      </c>
      <c r="C1101" s="12">
        <v>1105.6500000000001</v>
      </c>
      <c r="D1101" s="29">
        <f t="shared" si="68"/>
        <v>-5.3333815446909849E-4</v>
      </c>
      <c r="E1101" s="30">
        <f t="shared" si="71"/>
        <v>1.6239401209737635E-4</v>
      </c>
      <c r="F1101" s="29">
        <f t="shared" si="69"/>
        <v>8.7237334007883334</v>
      </c>
      <c r="G1101" s="29">
        <f t="shared" si="70"/>
        <v>1.2743390918330033</v>
      </c>
    </row>
    <row r="1102" spans="1:7" ht="16" customHeight="1" x14ac:dyDescent="0.35">
      <c r="A1102" s="13">
        <v>40142</v>
      </c>
      <c r="B1102" s="14">
        <v>1099</v>
      </c>
      <c r="C1102" s="12">
        <v>1110.6300000000001</v>
      </c>
      <c r="D1102" s="29">
        <f t="shared" si="68"/>
        <v>4.5041378374712782E-3</v>
      </c>
      <c r="E1102" s="30">
        <f t="shared" si="71"/>
        <v>1.5616883336698934E-4</v>
      </c>
      <c r="F1102" s="29">
        <f t="shared" si="69"/>
        <v>8.634666939978386</v>
      </c>
      <c r="G1102" s="29">
        <f t="shared" si="70"/>
        <v>1.2496752912936597</v>
      </c>
    </row>
    <row r="1103" spans="1:7" ht="16" customHeight="1" x14ac:dyDescent="0.35">
      <c r="A1103" s="13">
        <v>40144</v>
      </c>
      <c r="B1103" s="14">
        <v>1100</v>
      </c>
      <c r="C1103" s="12">
        <v>1091.49</v>
      </c>
      <c r="D1103" s="29">
        <f t="shared" si="68"/>
        <v>-1.7233462089084717E-2</v>
      </c>
      <c r="E1103" s="30">
        <f t="shared" si="71"/>
        <v>1.5156631291323743E-4</v>
      </c>
      <c r="F1103" s="29">
        <f t="shared" si="69"/>
        <v>6.8350003475961358</v>
      </c>
      <c r="G1103" s="29">
        <f t="shared" si="70"/>
        <v>1.231122710834454</v>
      </c>
    </row>
    <row r="1104" spans="1:7" ht="16" customHeight="1" x14ac:dyDescent="0.35">
      <c r="A1104" s="13">
        <v>40147</v>
      </c>
      <c r="B1104" s="14">
        <v>1101</v>
      </c>
      <c r="C1104" s="12">
        <v>1095.6300000000001</v>
      </c>
      <c r="D1104" s="29">
        <f t="shared" si="68"/>
        <v>3.7929802380234356E-3</v>
      </c>
      <c r="E1104" s="30">
        <f t="shared" si="71"/>
        <v>1.6125929240070971E-4</v>
      </c>
      <c r="F1104" s="29">
        <f t="shared" si="69"/>
        <v>8.6432822785656978</v>
      </c>
      <c r="G1104" s="29">
        <f t="shared" si="70"/>
        <v>1.2698790981849795</v>
      </c>
    </row>
    <row r="1105" spans="1:7" ht="16" customHeight="1" x14ac:dyDescent="0.35">
      <c r="A1105" s="13">
        <v>40148</v>
      </c>
      <c r="B1105" s="14">
        <v>1102</v>
      </c>
      <c r="C1105" s="12">
        <v>1108.8599999999999</v>
      </c>
      <c r="D1105" s="29">
        <f t="shared" si="68"/>
        <v>1.2075244379945671E-2</v>
      </c>
      <c r="E1105" s="30">
        <f t="shared" si="71"/>
        <v>1.5585269811494056E-4</v>
      </c>
      <c r="F1105" s="29">
        <f t="shared" si="69"/>
        <v>7.8310265572410609</v>
      </c>
      <c r="G1105" s="29">
        <f t="shared" si="70"/>
        <v>1.2484097809411001</v>
      </c>
    </row>
    <row r="1106" spans="1:7" ht="16" customHeight="1" x14ac:dyDescent="0.35">
      <c r="A1106" s="13">
        <v>40149</v>
      </c>
      <c r="B1106" s="14">
        <v>1103</v>
      </c>
      <c r="C1106" s="12">
        <v>1109.24</v>
      </c>
      <c r="D1106" s="29">
        <f t="shared" si="68"/>
        <v>3.4269429864908219E-4</v>
      </c>
      <c r="E1106" s="30">
        <f t="shared" si="71"/>
        <v>1.5755800464521696E-4</v>
      </c>
      <c r="F1106" s="29">
        <f t="shared" si="69"/>
        <v>8.7549715116730003</v>
      </c>
      <c r="G1106" s="29">
        <f t="shared" si="70"/>
        <v>1.2552211145659435</v>
      </c>
    </row>
    <row r="1107" spans="1:7" ht="16" customHeight="1" x14ac:dyDescent="0.35">
      <c r="A1107" s="13">
        <v>40150</v>
      </c>
      <c r="B1107" s="14">
        <v>1104</v>
      </c>
      <c r="C1107" s="12">
        <v>1099.92</v>
      </c>
      <c r="D1107" s="29">
        <f t="shared" si="68"/>
        <v>-8.402149219285171E-3</v>
      </c>
      <c r="E1107" s="30">
        <f t="shared" si="71"/>
        <v>1.518080761498116E-4</v>
      </c>
      <c r="F1107" s="29">
        <f t="shared" si="69"/>
        <v>8.3278582098438996</v>
      </c>
      <c r="G1107" s="29">
        <f t="shared" si="70"/>
        <v>1.2321042007468832</v>
      </c>
    </row>
    <row r="1108" spans="1:7" ht="16" customHeight="1" x14ac:dyDescent="0.35">
      <c r="A1108" s="13">
        <v>40151</v>
      </c>
      <c r="B1108" s="14">
        <v>1105</v>
      </c>
      <c r="C1108" s="12">
        <v>1105.98</v>
      </c>
      <c r="D1108" s="29">
        <f t="shared" si="68"/>
        <v>5.5094915993889604E-3</v>
      </c>
      <c r="E1108" s="30">
        <f t="shared" si="71"/>
        <v>1.5015707410998716E-4</v>
      </c>
      <c r="F1108" s="29">
        <f t="shared" si="69"/>
        <v>8.6016770183853968</v>
      </c>
      <c r="G1108" s="29">
        <f t="shared" si="70"/>
        <v>1.2253859559746356</v>
      </c>
    </row>
    <row r="1109" spans="1:7" ht="16" customHeight="1" x14ac:dyDescent="0.35">
      <c r="A1109" s="13">
        <v>40154</v>
      </c>
      <c r="B1109" s="14">
        <v>1106</v>
      </c>
      <c r="C1109" s="12">
        <v>1103.25</v>
      </c>
      <c r="D1109" s="29">
        <f t="shared" si="68"/>
        <v>-2.4683990668908917E-3</v>
      </c>
      <c r="E1109" s="30">
        <f t="shared" si="71"/>
        <v>1.4665909158317534E-4</v>
      </c>
      <c r="F1109" s="29">
        <f t="shared" si="69"/>
        <v>8.7858544830156067</v>
      </c>
      <c r="G1109" s="29">
        <f t="shared" si="70"/>
        <v>1.2110288666385096</v>
      </c>
    </row>
    <row r="1110" spans="1:7" ht="16" customHeight="1" x14ac:dyDescent="0.35">
      <c r="A1110" s="13">
        <v>40155</v>
      </c>
      <c r="B1110" s="14">
        <v>1107</v>
      </c>
      <c r="C1110" s="12">
        <v>1091.94</v>
      </c>
      <c r="D1110" s="29">
        <f t="shared" si="68"/>
        <v>-1.025152957171982E-2</v>
      </c>
      <c r="E1110" s="30">
        <f t="shared" si="71"/>
        <v>1.4229783212252919E-4</v>
      </c>
      <c r="F1110" s="29">
        <f t="shared" si="69"/>
        <v>8.1190397306714246</v>
      </c>
      <c r="G1110" s="29">
        <f t="shared" si="70"/>
        <v>1.1928865500227974</v>
      </c>
    </row>
    <row r="1111" spans="1:7" ht="16" customHeight="1" x14ac:dyDescent="0.35">
      <c r="A1111" s="13">
        <v>40156</v>
      </c>
      <c r="B1111" s="14">
        <v>1108</v>
      </c>
      <c r="C1111" s="12">
        <v>1095.95</v>
      </c>
      <c r="D1111" s="29">
        <f t="shared" si="68"/>
        <v>3.6723629503452315E-3</v>
      </c>
      <c r="E1111" s="30">
        <f t="shared" si="71"/>
        <v>1.4332274183826858E-4</v>
      </c>
      <c r="F1111" s="29">
        <f t="shared" si="69"/>
        <v>8.756314467842822</v>
      </c>
      <c r="G1111" s="29">
        <f t="shared" si="70"/>
        <v>1.1971747651795397</v>
      </c>
    </row>
    <row r="1112" spans="1:7" ht="16" customHeight="1" x14ac:dyDescent="0.35">
      <c r="A1112" s="13">
        <v>40157</v>
      </c>
      <c r="B1112" s="14">
        <v>1109</v>
      </c>
      <c r="C1112" s="12">
        <v>1102.3499999999999</v>
      </c>
      <c r="D1112" s="29">
        <f t="shared" si="68"/>
        <v>5.8396824672657388E-3</v>
      </c>
      <c r="E1112" s="30">
        <f t="shared" si="71"/>
        <v>1.3966478013639514E-4</v>
      </c>
      <c r="F1112" s="29">
        <f t="shared" si="69"/>
        <v>8.6320958497976648</v>
      </c>
      <c r="G1112" s="29">
        <f t="shared" si="70"/>
        <v>1.1817985451691635</v>
      </c>
    </row>
    <row r="1113" spans="1:7" ht="16" customHeight="1" x14ac:dyDescent="0.35">
      <c r="A1113" s="13">
        <v>40158</v>
      </c>
      <c r="B1113" s="14">
        <v>1110</v>
      </c>
      <c r="C1113" s="12">
        <v>1106.4100000000001</v>
      </c>
      <c r="D1113" s="29">
        <f t="shared" si="68"/>
        <v>3.6830407765231499E-3</v>
      </c>
      <c r="E1113" s="30">
        <f t="shared" si="71"/>
        <v>1.3740339668868017E-4</v>
      </c>
      <c r="F1113" s="29">
        <f t="shared" si="69"/>
        <v>8.7938670844419526</v>
      </c>
      <c r="G1113" s="29">
        <f t="shared" si="70"/>
        <v>1.1721919496766737</v>
      </c>
    </row>
    <row r="1114" spans="1:7" ht="16" customHeight="1" x14ac:dyDescent="0.35">
      <c r="A1114" s="13">
        <v>40161</v>
      </c>
      <c r="B1114" s="14">
        <v>1111</v>
      </c>
      <c r="C1114" s="12">
        <v>1114.1099999999999</v>
      </c>
      <c r="D1114" s="29">
        <f t="shared" si="68"/>
        <v>6.9594454135446515E-3</v>
      </c>
      <c r="E1114" s="30">
        <f t="shared" si="71"/>
        <v>1.3434129648788874E-4</v>
      </c>
      <c r="F1114" s="29">
        <f t="shared" si="69"/>
        <v>8.5545984005346067</v>
      </c>
      <c r="G1114" s="29">
        <f t="shared" si="70"/>
        <v>1.1590569290931692</v>
      </c>
    </row>
    <row r="1115" spans="1:7" ht="16" customHeight="1" x14ac:dyDescent="0.35">
      <c r="A1115" s="13">
        <v>40162</v>
      </c>
      <c r="B1115" s="14">
        <v>1112</v>
      </c>
      <c r="C1115" s="12">
        <v>1107.93</v>
      </c>
      <c r="D1115" s="29">
        <f t="shared" si="68"/>
        <v>-5.5470285698897559E-3</v>
      </c>
      <c r="E1115" s="30">
        <f t="shared" si="71"/>
        <v>1.3332886086230526E-4</v>
      </c>
      <c r="F1115" s="29">
        <f t="shared" si="69"/>
        <v>8.6919126578067427</v>
      </c>
      <c r="G1115" s="29">
        <f t="shared" si="70"/>
        <v>1.1546811718492047</v>
      </c>
    </row>
    <row r="1116" spans="1:7" ht="16" customHeight="1" x14ac:dyDescent="0.35">
      <c r="A1116" s="13">
        <v>40163</v>
      </c>
      <c r="B1116" s="14">
        <v>1113</v>
      </c>
      <c r="C1116" s="12">
        <v>1109.18</v>
      </c>
      <c r="D1116" s="29">
        <f t="shared" si="68"/>
        <v>1.1282301228416891E-3</v>
      </c>
      <c r="E1116" s="30">
        <f t="shared" si="71"/>
        <v>1.3153445107383339E-4</v>
      </c>
      <c r="F1116" s="29">
        <f t="shared" si="69"/>
        <v>8.9265644183067661</v>
      </c>
      <c r="G1116" s="29">
        <f t="shared" si="70"/>
        <v>1.1468846981010488</v>
      </c>
    </row>
    <row r="1117" spans="1:7" ht="16" customHeight="1" x14ac:dyDescent="0.35">
      <c r="A1117" s="13">
        <v>40164</v>
      </c>
      <c r="B1117" s="14">
        <v>1114</v>
      </c>
      <c r="C1117" s="12">
        <v>1096.08</v>
      </c>
      <c r="D1117" s="29">
        <f t="shared" si="68"/>
        <v>-1.1810526695396728E-2</v>
      </c>
      <c r="E1117" s="30">
        <f t="shared" si="71"/>
        <v>1.2844465112695443E-4</v>
      </c>
      <c r="F1117" s="29">
        <f t="shared" si="69"/>
        <v>7.8740307751128187</v>
      </c>
      <c r="G1117" s="29">
        <f t="shared" si="70"/>
        <v>1.1333342451675694</v>
      </c>
    </row>
    <row r="1118" spans="1:7" ht="16" customHeight="1" x14ac:dyDescent="0.35">
      <c r="A1118" s="13">
        <v>40165</v>
      </c>
      <c r="B1118" s="14">
        <v>1115</v>
      </c>
      <c r="C1118" s="12">
        <v>1102.47</v>
      </c>
      <c r="D1118" s="29">
        <f t="shared" si="68"/>
        <v>5.8298664331071226E-3</v>
      </c>
      <c r="E1118" s="30">
        <f t="shared" si="71"/>
        <v>1.3257461305539293E-4</v>
      </c>
      <c r="F1118" s="29">
        <f t="shared" si="69"/>
        <v>8.6720010703450434</v>
      </c>
      <c r="G1118" s="29">
        <f t="shared" si="70"/>
        <v>1.1514104961107179</v>
      </c>
    </row>
    <row r="1119" spans="1:7" ht="16" customHeight="1" x14ac:dyDescent="0.35">
      <c r="A1119" s="13">
        <v>40168</v>
      </c>
      <c r="B1119" s="14">
        <v>1116</v>
      </c>
      <c r="C1119" s="12">
        <v>1114.05</v>
      </c>
      <c r="D1119" s="29">
        <f t="shared" si="68"/>
        <v>1.0503687175161147E-2</v>
      </c>
      <c r="E1119" s="30">
        <f t="shared" si="71"/>
        <v>1.310165188812471E-4</v>
      </c>
      <c r="F1119" s="29">
        <f t="shared" si="69"/>
        <v>8.0980990991825159</v>
      </c>
      <c r="G1119" s="29">
        <f t="shared" si="70"/>
        <v>1.144624475018978</v>
      </c>
    </row>
    <row r="1120" spans="1:7" ht="16" customHeight="1" x14ac:dyDescent="0.35">
      <c r="A1120" s="13">
        <v>40169</v>
      </c>
      <c r="B1120" s="14">
        <v>1117</v>
      </c>
      <c r="C1120" s="12">
        <v>1118.02</v>
      </c>
      <c r="D1120" s="29">
        <f t="shared" si="68"/>
        <v>3.5635743458553026E-3</v>
      </c>
      <c r="E1120" s="30">
        <f t="shared" si="71"/>
        <v>1.3343123920680464E-4</v>
      </c>
      <c r="F1120" s="29">
        <f t="shared" si="69"/>
        <v>8.8267511940741521</v>
      </c>
      <c r="G1120" s="29">
        <f t="shared" si="70"/>
        <v>1.1551244054507923</v>
      </c>
    </row>
    <row r="1121" spans="1:7" ht="16" customHeight="1" x14ac:dyDescent="0.35">
      <c r="A1121" s="13">
        <v>40170</v>
      </c>
      <c r="B1121" s="14">
        <v>1118</v>
      </c>
      <c r="C1121" s="12">
        <v>1120.5899999999999</v>
      </c>
      <c r="D1121" s="29">
        <f t="shared" si="68"/>
        <v>2.2987066420994129E-3</v>
      </c>
      <c r="E1121" s="30">
        <f t="shared" si="71"/>
        <v>1.3072306839204608E-4</v>
      </c>
      <c r="F1121" s="29">
        <f t="shared" si="69"/>
        <v>8.9020077267855697</v>
      </c>
      <c r="G1121" s="29">
        <f t="shared" si="70"/>
        <v>1.1433418928389096</v>
      </c>
    </row>
    <row r="1122" spans="1:7" ht="16" customHeight="1" x14ac:dyDescent="0.35">
      <c r="A1122" s="13">
        <v>40171</v>
      </c>
      <c r="B1122" s="14">
        <v>1119</v>
      </c>
      <c r="C1122" s="12">
        <v>1126.48</v>
      </c>
      <c r="D1122" s="29">
        <f t="shared" si="68"/>
        <v>5.256159701585883E-3</v>
      </c>
      <c r="E1122" s="30">
        <f t="shared" si="71"/>
        <v>1.2791496416416308E-4</v>
      </c>
      <c r="F1122" s="29">
        <f t="shared" si="69"/>
        <v>8.7481637561757388</v>
      </c>
      <c r="G1122" s="29">
        <f t="shared" si="70"/>
        <v>1.1309949786102638</v>
      </c>
    </row>
    <row r="1123" spans="1:7" ht="16" customHeight="1" x14ac:dyDescent="0.35">
      <c r="A1123" s="13">
        <v>40175</v>
      </c>
      <c r="B1123" s="14">
        <v>1120</v>
      </c>
      <c r="C1123" s="12">
        <v>1127.78</v>
      </c>
      <c r="D1123" s="29">
        <f t="shared" si="68"/>
        <v>1.1540373553013961E-3</v>
      </c>
      <c r="E1123" s="30">
        <f t="shared" si="71"/>
        <v>1.2650482848817555E-4</v>
      </c>
      <c r="F1123" s="29">
        <f t="shared" si="69"/>
        <v>8.964702401728049</v>
      </c>
      <c r="G1123" s="29">
        <f t="shared" si="70"/>
        <v>1.1247436529635344</v>
      </c>
    </row>
    <row r="1124" spans="1:7" ht="16" customHeight="1" x14ac:dyDescent="0.35">
      <c r="A1124" s="13">
        <v>40176</v>
      </c>
      <c r="B1124" s="14">
        <v>1121</v>
      </c>
      <c r="C1124" s="12">
        <v>1126.2</v>
      </c>
      <c r="D1124" s="29">
        <f t="shared" si="68"/>
        <v>-1.4009824611181942E-3</v>
      </c>
      <c r="E1124" s="30">
        <f t="shared" si="71"/>
        <v>1.2392093575022955E-4</v>
      </c>
      <c r="F1124" s="29">
        <f t="shared" si="69"/>
        <v>8.9800280676178463</v>
      </c>
      <c r="G1124" s="29">
        <f t="shared" si="70"/>
        <v>1.113197806996715</v>
      </c>
    </row>
    <row r="1125" spans="1:7" ht="16" customHeight="1" x14ac:dyDescent="0.35">
      <c r="A1125" s="13">
        <v>40177</v>
      </c>
      <c r="B1125" s="14">
        <v>1122</v>
      </c>
      <c r="C1125" s="12">
        <v>1126.42</v>
      </c>
      <c r="D1125" s="29">
        <f t="shared" si="68"/>
        <v>1.9534718522473682E-4</v>
      </c>
      <c r="E1125" s="30">
        <f t="shared" si="71"/>
        <v>1.2162697976802464E-4</v>
      </c>
      <c r="F1125" s="29">
        <f t="shared" si="69"/>
        <v>9.0142379894742692</v>
      </c>
      <c r="G1125" s="29">
        <f t="shared" si="70"/>
        <v>1.1028462257632505</v>
      </c>
    </row>
    <row r="1126" spans="1:7" ht="16" customHeight="1" x14ac:dyDescent="0.35">
      <c r="A1126" s="13">
        <v>40178</v>
      </c>
      <c r="B1126" s="14">
        <v>1123</v>
      </c>
      <c r="C1126" s="12">
        <v>1115.0999999999999</v>
      </c>
      <c r="D1126" s="29">
        <f t="shared" si="68"/>
        <v>-1.004953747270132E-2</v>
      </c>
      <c r="E1126" s="30">
        <f t="shared" si="71"/>
        <v>1.1946618981736094E-4</v>
      </c>
      <c r="F1126" s="29">
        <f t="shared" si="69"/>
        <v>8.1871065666531226</v>
      </c>
      <c r="G1126" s="29">
        <f t="shared" si="70"/>
        <v>1.0930059003379666</v>
      </c>
    </row>
    <row r="1127" spans="1:7" ht="16" customHeight="1" x14ac:dyDescent="0.35">
      <c r="A1127" s="13">
        <v>40182</v>
      </c>
      <c r="B1127" s="14">
        <v>1124</v>
      </c>
      <c r="C1127" s="12">
        <v>1132.99</v>
      </c>
      <c r="D1127" s="29">
        <f t="shared" si="68"/>
        <v>1.6043404178997411E-2</v>
      </c>
      <c r="E1127" s="30">
        <f t="shared" si="71"/>
        <v>1.2256923100638625E-4</v>
      </c>
      <c r="F1127" s="29">
        <f t="shared" si="69"/>
        <v>6.9068718008948062</v>
      </c>
      <c r="G1127" s="29">
        <f t="shared" si="70"/>
        <v>1.1071098906901078</v>
      </c>
    </row>
    <row r="1128" spans="1:7" ht="16" customHeight="1" x14ac:dyDescent="0.35">
      <c r="A1128" s="13">
        <v>40183</v>
      </c>
      <c r="B1128" s="14">
        <v>1125</v>
      </c>
      <c r="C1128" s="12">
        <v>1136.52</v>
      </c>
      <c r="D1128" s="29">
        <f t="shared" si="68"/>
        <v>3.1156497409510209E-3</v>
      </c>
      <c r="E1128" s="30">
        <f t="shared" si="71"/>
        <v>1.3318184878828121E-4</v>
      </c>
      <c r="F1128" s="29">
        <f t="shared" si="69"/>
        <v>8.8509077198758739</v>
      </c>
      <c r="G1128" s="29">
        <f t="shared" si="70"/>
        <v>1.1540444046408318</v>
      </c>
    </row>
    <row r="1129" spans="1:7" ht="16" customHeight="1" x14ac:dyDescent="0.35">
      <c r="A1129" s="13">
        <v>40184</v>
      </c>
      <c r="B1129" s="14">
        <v>1126</v>
      </c>
      <c r="C1129" s="12">
        <v>1137.1400000000001</v>
      </c>
      <c r="D1129" s="29">
        <f t="shared" si="68"/>
        <v>5.4552493576887073E-4</v>
      </c>
      <c r="E1129" s="30">
        <f t="shared" si="71"/>
        <v>1.303490275748675E-4</v>
      </c>
      <c r="F1129" s="29">
        <f t="shared" si="69"/>
        <v>8.9430117962045426</v>
      </c>
      <c r="G1129" s="29">
        <f t="shared" si="70"/>
        <v>1.1417049863027993</v>
      </c>
    </row>
    <row r="1130" spans="1:7" ht="16" customHeight="1" x14ac:dyDescent="0.35">
      <c r="A1130" s="13">
        <v>40185</v>
      </c>
      <c r="B1130" s="14">
        <v>1127</v>
      </c>
      <c r="C1130" s="12">
        <v>1141.69</v>
      </c>
      <c r="D1130" s="29">
        <f t="shared" si="68"/>
        <v>4.0012663348401034E-3</v>
      </c>
      <c r="E1130" s="30">
        <f t="shared" si="71"/>
        <v>1.2732900469015804E-4</v>
      </c>
      <c r="F1130" s="29">
        <f t="shared" si="69"/>
        <v>8.842997935603325</v>
      </c>
      <c r="G1130" s="29">
        <f t="shared" si="70"/>
        <v>1.1284015450634497</v>
      </c>
    </row>
    <row r="1131" spans="1:7" ht="16" customHeight="1" x14ac:dyDescent="0.35">
      <c r="A1131" s="13">
        <v>40186</v>
      </c>
      <c r="B1131" s="14">
        <v>1128</v>
      </c>
      <c r="C1131" s="12">
        <v>1144.98</v>
      </c>
      <c r="D1131" s="29">
        <f t="shared" si="68"/>
        <v>2.8816929289035009E-3</v>
      </c>
      <c r="E1131" s="30">
        <f t="shared" si="71"/>
        <v>1.2539661083525849E-4</v>
      </c>
      <c r="F1131" s="29">
        <f t="shared" si="69"/>
        <v>8.9178058423093436</v>
      </c>
      <c r="G1131" s="29">
        <f t="shared" si="70"/>
        <v>1.1198062816186489</v>
      </c>
    </row>
    <row r="1132" spans="1:7" ht="16" customHeight="1" x14ac:dyDescent="0.35">
      <c r="A1132" s="13">
        <v>40189</v>
      </c>
      <c r="B1132" s="14">
        <v>1129</v>
      </c>
      <c r="C1132" s="12">
        <v>1146.98</v>
      </c>
      <c r="D1132" s="29">
        <f t="shared" si="68"/>
        <v>1.7467554018411047E-3</v>
      </c>
      <c r="E1132" s="30">
        <f t="shared" si="71"/>
        <v>1.2327215745855727E-4</v>
      </c>
      <c r="F1132" s="29">
        <f t="shared" si="69"/>
        <v>8.9763646174668814</v>
      </c>
      <c r="G1132" s="29">
        <f t="shared" si="70"/>
        <v>1.1102799532485366</v>
      </c>
    </row>
    <row r="1133" spans="1:7" ht="16" customHeight="1" x14ac:dyDescent="0.35">
      <c r="A1133" s="13">
        <v>40190</v>
      </c>
      <c r="B1133" s="14">
        <v>1130</v>
      </c>
      <c r="C1133" s="12">
        <v>1136.22</v>
      </c>
      <c r="D1133" s="29">
        <f t="shared" si="68"/>
        <v>-9.3811574744110393E-3</v>
      </c>
      <c r="E1133" s="30">
        <f t="shared" si="71"/>
        <v>1.2109749943439459E-4</v>
      </c>
      <c r="F1133" s="29">
        <f t="shared" si="69"/>
        <v>8.2921768783092951</v>
      </c>
      <c r="G1133" s="29">
        <f t="shared" si="70"/>
        <v>1.1004430900069053</v>
      </c>
    </row>
    <row r="1134" spans="1:7" ht="16" customHeight="1" x14ac:dyDescent="0.35">
      <c r="A1134" s="13">
        <v>40191</v>
      </c>
      <c r="B1134" s="14">
        <v>1131</v>
      </c>
      <c r="C1134" s="12">
        <v>1145.68</v>
      </c>
      <c r="D1134" s="29">
        <f t="shared" si="68"/>
        <v>8.3258523877418611E-3</v>
      </c>
      <c r="E1134" s="30">
        <f t="shared" si="71"/>
        <v>1.2338805526894002E-4</v>
      </c>
      <c r="F1134" s="29">
        <f t="shared" si="69"/>
        <v>8.4383729370706089</v>
      </c>
      <c r="G1134" s="29">
        <f t="shared" si="70"/>
        <v>1.1108017612019709</v>
      </c>
    </row>
    <row r="1135" spans="1:7" ht="16" customHeight="1" x14ac:dyDescent="0.35">
      <c r="A1135" s="13">
        <v>40192</v>
      </c>
      <c r="B1135" s="14">
        <v>1132</v>
      </c>
      <c r="C1135" s="12">
        <v>1148.46</v>
      </c>
      <c r="D1135" s="29">
        <f t="shared" si="68"/>
        <v>2.426506528873551E-3</v>
      </c>
      <c r="E1135" s="30">
        <f t="shared" si="71"/>
        <v>1.2451524064116938E-4</v>
      </c>
      <c r="F1135" s="29">
        <f t="shared" si="69"/>
        <v>8.9437955813277341</v>
      </c>
      <c r="G1135" s="29">
        <f t="shared" si="70"/>
        <v>1.1158639730772266</v>
      </c>
    </row>
    <row r="1136" spans="1:7" ht="16" customHeight="1" x14ac:dyDescent="0.35">
      <c r="A1136" s="13">
        <v>40193</v>
      </c>
      <c r="B1136" s="14">
        <v>1133</v>
      </c>
      <c r="C1136" s="12">
        <v>1136.03</v>
      </c>
      <c r="D1136" s="29">
        <f t="shared" si="68"/>
        <v>-1.0823189314386306E-2</v>
      </c>
      <c r="E1136" s="30">
        <f t="shared" si="71"/>
        <v>1.2235811327378573E-4</v>
      </c>
      <c r="F1136" s="29">
        <f t="shared" si="69"/>
        <v>8.0511930347527834</v>
      </c>
      <c r="G1136" s="29">
        <f t="shared" si="70"/>
        <v>1.1061560164542148</v>
      </c>
    </row>
    <row r="1137" spans="1:7" ht="16" customHeight="1" x14ac:dyDescent="0.35">
      <c r="A1137" s="13">
        <v>40197</v>
      </c>
      <c r="B1137" s="14">
        <v>1134</v>
      </c>
      <c r="C1137" s="12">
        <v>1150.23</v>
      </c>
      <c r="D1137" s="29">
        <f t="shared" si="68"/>
        <v>1.2499669903083488E-2</v>
      </c>
      <c r="E1137" s="30">
        <f t="shared" si="71"/>
        <v>1.2597937329315945E-4</v>
      </c>
      <c r="F1137" s="29">
        <f t="shared" si="69"/>
        <v>7.7391754694168942</v>
      </c>
      <c r="G1137" s="29">
        <f t="shared" si="70"/>
        <v>1.1224053336168689</v>
      </c>
    </row>
    <row r="1138" spans="1:7" ht="16" customHeight="1" x14ac:dyDescent="0.35">
      <c r="A1138" s="13">
        <v>40198</v>
      </c>
      <c r="B1138" s="14">
        <v>1135</v>
      </c>
      <c r="C1138" s="12">
        <v>1138.04</v>
      </c>
      <c r="D1138" s="29">
        <f t="shared" si="68"/>
        <v>-1.0597880423915296E-2</v>
      </c>
      <c r="E1138" s="30">
        <f t="shared" si="71"/>
        <v>1.3119352334814609E-4</v>
      </c>
      <c r="F1138" s="29">
        <f t="shared" si="69"/>
        <v>8.0827348053562531</v>
      </c>
      <c r="G1138" s="29">
        <f t="shared" si="70"/>
        <v>1.145397412901505</v>
      </c>
    </row>
    <row r="1139" spans="1:7" ht="16" customHeight="1" x14ac:dyDescent="0.35">
      <c r="A1139" s="13">
        <v>40199</v>
      </c>
      <c r="B1139" s="14">
        <v>1136</v>
      </c>
      <c r="C1139" s="12">
        <v>1116.48</v>
      </c>
      <c r="D1139" s="29">
        <f t="shared" si="68"/>
        <v>-1.894485255351297E-2</v>
      </c>
      <c r="E1139" s="30">
        <f t="shared" si="71"/>
        <v>1.3368992448731183E-4</v>
      </c>
      <c r="F1139" s="29">
        <f t="shared" si="69"/>
        <v>6.2353615026921965</v>
      </c>
      <c r="G1139" s="29">
        <f t="shared" si="70"/>
        <v>1.15624359235981</v>
      </c>
    </row>
    <row r="1140" spans="1:7" ht="16" customHeight="1" x14ac:dyDescent="0.35">
      <c r="A1140" s="13">
        <v>40200</v>
      </c>
      <c r="B1140" s="14">
        <v>1137</v>
      </c>
      <c r="C1140" s="12">
        <v>1091.76</v>
      </c>
      <c r="D1140" s="29">
        <f t="shared" si="68"/>
        <v>-2.2141014617368948E-2</v>
      </c>
      <c r="E1140" s="30">
        <f t="shared" si="71"/>
        <v>1.4826630395229799E-4</v>
      </c>
      <c r="F1140" s="29">
        <f t="shared" si="69"/>
        <v>5.5101219918969253</v>
      </c>
      <c r="G1140" s="29">
        <f t="shared" si="70"/>
        <v>1.2176465166553798</v>
      </c>
    </row>
    <row r="1141" spans="1:7" ht="16" customHeight="1" x14ac:dyDescent="0.35">
      <c r="A1141" s="13">
        <v>40203</v>
      </c>
      <c r="B1141" s="14">
        <v>1138</v>
      </c>
      <c r="C1141" s="12">
        <v>1096.78</v>
      </c>
      <c r="D1141" s="29">
        <f t="shared" si="68"/>
        <v>4.5980801641385405E-3</v>
      </c>
      <c r="E1141" s="30">
        <f t="shared" si="71"/>
        <v>1.6795089997139547E-4</v>
      </c>
      <c r="F1141" s="29">
        <f t="shared" si="69"/>
        <v>8.5659548231934082</v>
      </c>
      <c r="G1141" s="29">
        <f t="shared" si="70"/>
        <v>1.2959587183679713</v>
      </c>
    </row>
    <row r="1142" spans="1:7" ht="16" customHeight="1" x14ac:dyDescent="0.35">
      <c r="A1142" s="13">
        <v>40204</v>
      </c>
      <c r="B1142" s="14">
        <v>1139</v>
      </c>
      <c r="C1142" s="12">
        <v>1092.17</v>
      </c>
      <c r="D1142" s="29">
        <f t="shared" si="68"/>
        <v>-4.2032130418132585E-3</v>
      </c>
      <c r="E1142" s="30">
        <f t="shared" si="71"/>
        <v>1.6221292703404814E-4</v>
      </c>
      <c r="F1142" s="29">
        <f t="shared" si="69"/>
        <v>8.6176883171494403</v>
      </c>
      <c r="G1142" s="29">
        <f t="shared" si="70"/>
        <v>1.2736283878512136</v>
      </c>
    </row>
    <row r="1143" spans="1:7" ht="16" customHeight="1" x14ac:dyDescent="0.35">
      <c r="A1143" s="13">
        <v>40205</v>
      </c>
      <c r="B1143" s="14">
        <v>1140</v>
      </c>
      <c r="C1143" s="12">
        <v>1097.5</v>
      </c>
      <c r="D1143" s="29">
        <f t="shared" si="68"/>
        <v>4.8801926440023013E-3</v>
      </c>
      <c r="E1143" s="30">
        <f t="shared" si="71"/>
        <v>1.568749843243868E-4</v>
      </c>
      <c r="F1143" s="29">
        <f t="shared" si="69"/>
        <v>8.6082444069831894</v>
      </c>
      <c r="G1143" s="29">
        <f t="shared" si="70"/>
        <v>1.2524974424101105</v>
      </c>
    </row>
    <row r="1144" spans="1:7" ht="16" customHeight="1" x14ac:dyDescent="0.35">
      <c r="A1144" s="13">
        <v>40206</v>
      </c>
      <c r="B1144" s="14">
        <v>1141</v>
      </c>
      <c r="C1144" s="12">
        <v>1084.53</v>
      </c>
      <c r="D1144" s="29">
        <f t="shared" si="68"/>
        <v>-1.1817767653758526E-2</v>
      </c>
      <c r="E1144" s="30">
        <f t="shared" si="71"/>
        <v>1.5237829990407683E-4</v>
      </c>
      <c r="F1144" s="29">
        <f t="shared" si="69"/>
        <v>7.8726120228754048</v>
      </c>
      <c r="G1144" s="29">
        <f t="shared" si="70"/>
        <v>1.2344160558907067</v>
      </c>
    </row>
    <row r="1145" spans="1:7" ht="16" customHeight="1" x14ac:dyDescent="0.35">
      <c r="A1145" s="13">
        <v>40207</v>
      </c>
      <c r="B1145" s="14">
        <v>1142</v>
      </c>
      <c r="C1145" s="12">
        <v>1073.8699999999999</v>
      </c>
      <c r="D1145" s="29">
        <f t="shared" si="68"/>
        <v>-9.8291425778909147E-3</v>
      </c>
      <c r="E1145" s="30">
        <f t="shared" si="71"/>
        <v>1.5412345152958021E-4</v>
      </c>
      <c r="F1145" s="29">
        <f t="shared" si="69"/>
        <v>8.1509082120868186</v>
      </c>
      <c r="G1145" s="29">
        <f t="shared" si="70"/>
        <v>1.2414646653432397</v>
      </c>
    </row>
    <row r="1146" spans="1:7" ht="16" customHeight="1" x14ac:dyDescent="0.35">
      <c r="A1146" s="13">
        <v>40210</v>
      </c>
      <c r="B1146" s="14">
        <v>1143</v>
      </c>
      <c r="C1146" s="12">
        <v>1089.19</v>
      </c>
      <c r="D1146" s="29">
        <f t="shared" si="68"/>
        <v>1.4266158846042876E-2</v>
      </c>
      <c r="E1146" s="30">
        <f t="shared" si="71"/>
        <v>1.5354170856744759E-4</v>
      </c>
      <c r="F1146" s="29">
        <f t="shared" si="69"/>
        <v>7.4560138645737126</v>
      </c>
      <c r="G1146" s="29">
        <f t="shared" si="70"/>
        <v>1.2391194799834582</v>
      </c>
    </row>
    <row r="1147" spans="1:7" ht="16" customHeight="1" x14ac:dyDescent="0.35">
      <c r="A1147" s="13">
        <v>40211</v>
      </c>
      <c r="B1147" s="14">
        <v>1144</v>
      </c>
      <c r="C1147" s="12">
        <v>1103.32</v>
      </c>
      <c r="D1147" s="29">
        <f t="shared" si="68"/>
        <v>1.2972943196320141E-2</v>
      </c>
      <c r="E1147" s="30">
        <f t="shared" si="71"/>
        <v>1.5836370212172921E-4</v>
      </c>
      <c r="F1147" s="29">
        <f t="shared" si="69"/>
        <v>7.6878900593708739</v>
      </c>
      <c r="G1147" s="29">
        <f t="shared" si="70"/>
        <v>1.2584264067545992</v>
      </c>
    </row>
    <row r="1148" spans="1:7" ht="16" customHeight="1" x14ac:dyDescent="0.35">
      <c r="A1148" s="13">
        <v>40212</v>
      </c>
      <c r="B1148" s="14">
        <v>1145</v>
      </c>
      <c r="C1148" s="12">
        <v>1097.28</v>
      </c>
      <c r="D1148" s="29">
        <f t="shared" si="68"/>
        <v>-5.4743863974187068E-3</v>
      </c>
      <c r="E1148" s="30">
        <f t="shared" si="71"/>
        <v>1.6094219466830377E-4</v>
      </c>
      <c r="F1148" s="29">
        <f t="shared" si="69"/>
        <v>8.54825616442373</v>
      </c>
      <c r="G1148" s="29">
        <f t="shared" si="70"/>
        <v>1.2686299486781154</v>
      </c>
    </row>
    <row r="1149" spans="1:7" ht="16" customHeight="1" x14ac:dyDescent="0.35">
      <c r="A1149" s="13">
        <v>40213</v>
      </c>
      <c r="B1149" s="14">
        <v>1146</v>
      </c>
      <c r="C1149" s="12">
        <v>1063.1099999999999</v>
      </c>
      <c r="D1149" s="29">
        <f t="shared" si="68"/>
        <v>-3.1140638670166254E-2</v>
      </c>
      <c r="E1149" s="30">
        <f t="shared" si="71"/>
        <v>1.5634642052288555E-4</v>
      </c>
      <c r="F1149" s="29">
        <f t="shared" si="69"/>
        <v>2.5609318687475175</v>
      </c>
      <c r="G1149" s="29">
        <f t="shared" si="70"/>
        <v>1.2503856226096235</v>
      </c>
    </row>
    <row r="1150" spans="1:7" ht="16" customHeight="1" x14ac:dyDescent="0.35">
      <c r="A1150" s="13">
        <v>40214</v>
      </c>
      <c r="B1150" s="14">
        <v>1147</v>
      </c>
      <c r="C1150" s="12">
        <v>1066.19</v>
      </c>
      <c r="D1150" s="29">
        <f t="shared" si="68"/>
        <v>2.897160218604089E-3</v>
      </c>
      <c r="E1150" s="30">
        <f t="shared" si="71"/>
        <v>1.9919874730988968E-4</v>
      </c>
      <c r="F1150" s="29">
        <f t="shared" si="69"/>
        <v>8.4790710048710789</v>
      </c>
      <c r="G1150" s="29">
        <f t="shared" si="70"/>
        <v>1.4113778633303331</v>
      </c>
    </row>
    <row r="1151" spans="1:7" ht="16" customHeight="1" x14ac:dyDescent="0.35">
      <c r="A1151" s="13">
        <v>40217</v>
      </c>
      <c r="B1151" s="14">
        <v>1148</v>
      </c>
      <c r="C1151" s="12">
        <v>1056.74</v>
      </c>
      <c r="D1151" s="29">
        <f t="shared" si="68"/>
        <v>-8.8633358031871001E-3</v>
      </c>
      <c r="E1151" s="30">
        <f t="shared" si="71"/>
        <v>1.8969854944551382E-4</v>
      </c>
      <c r="F1151" s="29">
        <f t="shared" si="69"/>
        <v>8.1559503304199943</v>
      </c>
      <c r="G1151" s="29">
        <f t="shared" si="70"/>
        <v>1.377310965052968</v>
      </c>
    </row>
    <row r="1152" spans="1:7" ht="16" customHeight="1" x14ac:dyDescent="0.35">
      <c r="A1152" s="13">
        <v>40218</v>
      </c>
      <c r="B1152" s="14">
        <v>1149</v>
      </c>
      <c r="C1152" s="12">
        <v>1070.52</v>
      </c>
      <c r="D1152" s="29">
        <f t="shared" si="68"/>
        <v>1.3040104472244796E-2</v>
      </c>
      <c r="E1152" s="30">
        <f t="shared" si="71"/>
        <v>1.8465663057896535E-4</v>
      </c>
      <c r="F1152" s="29">
        <f t="shared" si="69"/>
        <v>7.6761448194761517</v>
      </c>
      <c r="G1152" s="29">
        <f t="shared" si="70"/>
        <v>1.3588842135331669</v>
      </c>
    </row>
    <row r="1153" spans="1:7" ht="16" customHeight="1" x14ac:dyDescent="0.35">
      <c r="A1153" s="13">
        <v>40219</v>
      </c>
      <c r="B1153" s="14">
        <v>1150</v>
      </c>
      <c r="C1153" s="12">
        <v>1068.1300000000001</v>
      </c>
      <c r="D1153" s="29">
        <f t="shared" si="68"/>
        <v>-2.2325598774426414E-3</v>
      </c>
      <c r="E1153" s="30">
        <f t="shared" si="71"/>
        <v>1.8469318375342176E-4</v>
      </c>
      <c r="F1153" s="29">
        <f t="shared" si="69"/>
        <v>8.5698275289920165</v>
      </c>
      <c r="G1153" s="29">
        <f t="shared" si="70"/>
        <v>1.3590187038941803</v>
      </c>
    </row>
    <row r="1154" spans="1:7" ht="16" customHeight="1" x14ac:dyDescent="0.35">
      <c r="A1154" s="13">
        <v>40220</v>
      </c>
      <c r="B1154" s="14">
        <v>1151</v>
      </c>
      <c r="C1154" s="12">
        <v>1078.47</v>
      </c>
      <c r="D1154" s="29">
        <f t="shared" si="68"/>
        <v>9.680469605759523E-3</v>
      </c>
      <c r="E1154" s="30">
        <f t="shared" si="71"/>
        <v>1.7647308155839794E-4</v>
      </c>
      <c r="F1154" s="29">
        <f t="shared" si="69"/>
        <v>8.1113179215925992</v>
      </c>
      <c r="G1154" s="29">
        <f t="shared" si="70"/>
        <v>1.3284317128042298</v>
      </c>
    </row>
    <row r="1155" spans="1:7" ht="16" customHeight="1" x14ac:dyDescent="0.35">
      <c r="A1155" s="13">
        <v>40221</v>
      </c>
      <c r="B1155" s="14">
        <v>1152</v>
      </c>
      <c r="C1155" s="12">
        <v>1075.51</v>
      </c>
      <c r="D1155" s="29">
        <f t="shared" si="68"/>
        <v>-2.7446289651079647E-3</v>
      </c>
      <c r="E1155" s="30">
        <f t="shared" si="71"/>
        <v>1.7351134799195985E-4</v>
      </c>
      <c r="F1155" s="29">
        <f t="shared" si="69"/>
        <v>8.6158525948634779</v>
      </c>
      <c r="G1155" s="29">
        <f t="shared" si="70"/>
        <v>1.3172370629160106</v>
      </c>
    </row>
    <row r="1156" spans="1:7" ht="16" customHeight="1" x14ac:dyDescent="0.35">
      <c r="A1156" s="13">
        <v>40225</v>
      </c>
      <c r="B1156" s="14">
        <v>1153</v>
      </c>
      <c r="C1156" s="12">
        <v>1094.8699999999999</v>
      </c>
      <c r="D1156" s="29">
        <f t="shared" si="68"/>
        <v>1.8000762428987072E-2</v>
      </c>
      <c r="E1156" s="30">
        <f t="shared" si="71"/>
        <v>1.6653686260056935E-4</v>
      </c>
      <c r="F1156" s="29">
        <f t="shared" si="69"/>
        <v>6.7546138448227975</v>
      </c>
      <c r="G1156" s="29">
        <f t="shared" si="70"/>
        <v>1.2904916218270048</v>
      </c>
    </row>
    <row r="1157" spans="1:7" ht="16" customHeight="1" x14ac:dyDescent="0.35">
      <c r="A1157" s="13">
        <v>40226</v>
      </c>
      <c r="B1157" s="14">
        <v>1154</v>
      </c>
      <c r="C1157" s="12">
        <v>1099.51</v>
      </c>
      <c r="D1157" s="29">
        <f t="shared" ref="D1157:D1220" si="72">C1157/C1156-1</f>
        <v>4.2379460575228123E-3</v>
      </c>
      <c r="E1157" s="30">
        <f t="shared" si="71"/>
        <v>1.7608454874175404E-4</v>
      </c>
      <c r="F1157" s="29">
        <f t="shared" si="69"/>
        <v>8.5425487705126031</v>
      </c>
      <c r="G1157" s="29">
        <f t="shared" si="70"/>
        <v>1.3269685329417349</v>
      </c>
    </row>
    <row r="1158" spans="1:7" ht="16" customHeight="1" x14ac:dyDescent="0.35">
      <c r="A1158" s="13">
        <v>40227</v>
      </c>
      <c r="B1158" s="14">
        <v>1155</v>
      </c>
      <c r="C1158" s="12">
        <v>1106.75</v>
      </c>
      <c r="D1158" s="29">
        <f t="shared" si="72"/>
        <v>6.5847513892551834E-3</v>
      </c>
      <c r="E1158" s="30">
        <f t="shared" si="71"/>
        <v>1.693741032069023E-4</v>
      </c>
      <c r="F1158" s="29">
        <f t="shared" ref="F1158:F1221" si="73">-LN(E1158)-D1158*D1158/E1158</f>
        <v>8.4274054998357268</v>
      </c>
      <c r="G1158" s="29">
        <f t="shared" ref="G1158:G1221" si="74">SQRT(E1158)*100</f>
        <v>1.3014380630936775</v>
      </c>
    </row>
    <row r="1159" spans="1:7" ht="16" customHeight="1" x14ac:dyDescent="0.35">
      <c r="A1159" s="13">
        <v>40228</v>
      </c>
      <c r="B1159" s="14">
        <v>1156</v>
      </c>
      <c r="C1159" s="12">
        <v>1109.17</v>
      </c>
      <c r="D1159" s="29">
        <f t="shared" si="72"/>
        <v>2.1865823356674863E-3</v>
      </c>
      <c r="E1159" s="30">
        <f t="shared" ref="E1159:E1222" si="75">C$1283+C$1284*E1158+C$1285*D1158*D1158</f>
        <v>1.6460464042912696E-4</v>
      </c>
      <c r="F1159" s="29">
        <f t="shared" si="73"/>
        <v>8.6829178597124823</v>
      </c>
      <c r="G1159" s="29">
        <f t="shared" si="74"/>
        <v>1.2829833998502356</v>
      </c>
    </row>
    <row r="1160" spans="1:7" ht="16" customHeight="1" x14ac:dyDescent="0.35">
      <c r="A1160" s="13">
        <v>40231</v>
      </c>
      <c r="B1160" s="14">
        <v>1157</v>
      </c>
      <c r="C1160" s="12">
        <v>1108.01</v>
      </c>
      <c r="D1160" s="29">
        <f t="shared" si="72"/>
        <v>-1.0458270598736608E-3</v>
      </c>
      <c r="E1160" s="30">
        <f t="shared" si="75"/>
        <v>1.5838323350174691E-4</v>
      </c>
      <c r="F1160" s="29">
        <f t="shared" si="73"/>
        <v>8.7435871881884175</v>
      </c>
      <c r="G1160" s="29">
        <f t="shared" si="74"/>
        <v>1.2585040067546345</v>
      </c>
    </row>
    <row r="1161" spans="1:7" ht="16" customHeight="1" x14ac:dyDescent="0.35">
      <c r="A1161" s="13">
        <v>40232</v>
      </c>
      <c r="B1161" s="14">
        <v>1158</v>
      </c>
      <c r="C1161" s="12">
        <v>1094.5999999999999</v>
      </c>
      <c r="D1161" s="29">
        <f t="shared" si="72"/>
        <v>-1.2102778855786589E-2</v>
      </c>
      <c r="E1161" s="30">
        <f t="shared" si="75"/>
        <v>1.5259959786353042E-4</v>
      </c>
      <c r="F1161" s="29">
        <f t="shared" si="73"/>
        <v>7.8278133755640571</v>
      </c>
      <c r="G1161" s="29">
        <f t="shared" si="74"/>
        <v>1.2353120976641101</v>
      </c>
    </row>
    <row r="1162" spans="1:7" ht="16" customHeight="1" x14ac:dyDescent="0.35">
      <c r="A1162" s="13">
        <v>40233</v>
      </c>
      <c r="B1162" s="14">
        <v>1159</v>
      </c>
      <c r="C1162" s="12">
        <v>1105.24</v>
      </c>
      <c r="D1162" s="29">
        <f t="shared" si="72"/>
        <v>9.720445824958901E-3</v>
      </c>
      <c r="E1162" s="30">
        <f t="shared" si="75"/>
        <v>1.5466350087878114E-4</v>
      </c>
      <c r="F1162" s="29">
        <f t="shared" si="73"/>
        <v>8.1633384974687271</v>
      </c>
      <c r="G1162" s="29">
        <f t="shared" si="74"/>
        <v>1.2436378125434315</v>
      </c>
    </row>
    <row r="1163" spans="1:7" ht="16" customHeight="1" x14ac:dyDescent="0.35">
      <c r="A1163" s="13">
        <v>40234</v>
      </c>
      <c r="B1163" s="14">
        <v>1160</v>
      </c>
      <c r="C1163" s="12">
        <v>1102.94</v>
      </c>
      <c r="D1163" s="29">
        <f t="shared" si="72"/>
        <v>-2.080995982772893E-3</v>
      </c>
      <c r="E1163" s="30">
        <f t="shared" si="75"/>
        <v>1.5392150414270109E-4</v>
      </c>
      <c r="F1163" s="29">
        <f t="shared" si="73"/>
        <v>8.7509330407910451</v>
      </c>
      <c r="G1163" s="29">
        <f t="shared" si="74"/>
        <v>1.2406510554652388</v>
      </c>
    </row>
    <row r="1164" spans="1:7" ht="16" customHeight="1" x14ac:dyDescent="0.35">
      <c r="A1164" s="13">
        <v>40235</v>
      </c>
      <c r="B1164" s="14">
        <v>1161</v>
      </c>
      <c r="C1164" s="12">
        <v>1104.49</v>
      </c>
      <c r="D1164" s="29">
        <f t="shared" si="72"/>
        <v>1.4053348323570525E-3</v>
      </c>
      <c r="E1164" s="30">
        <f t="shared" si="75"/>
        <v>1.4874588094244682E-4</v>
      </c>
      <c r="F1164" s="29">
        <f t="shared" si="73"/>
        <v>8.7999937551047083</v>
      </c>
      <c r="G1164" s="29">
        <f t="shared" si="74"/>
        <v>1.2196142051585281</v>
      </c>
    </row>
    <row r="1165" spans="1:7" ht="16" customHeight="1" x14ac:dyDescent="0.35">
      <c r="A1165" s="13">
        <v>40238</v>
      </c>
      <c r="B1165" s="14">
        <v>1162</v>
      </c>
      <c r="C1165" s="12">
        <v>1115.71</v>
      </c>
      <c r="D1165" s="29">
        <f t="shared" si="72"/>
        <v>1.0158534708326838E-2</v>
      </c>
      <c r="E1165" s="30">
        <f t="shared" si="75"/>
        <v>1.4397004114775395E-4</v>
      </c>
      <c r="F1165" s="29">
        <f t="shared" si="73"/>
        <v>8.1291185114335018</v>
      </c>
      <c r="G1165" s="29">
        <f t="shared" si="74"/>
        <v>1.1998751649557298</v>
      </c>
    </row>
    <row r="1166" spans="1:7" ht="16" customHeight="1" x14ac:dyDescent="0.35">
      <c r="A1166" s="13">
        <v>40239</v>
      </c>
      <c r="B1166" s="14">
        <v>1163</v>
      </c>
      <c r="C1166" s="12">
        <v>1118.31</v>
      </c>
      <c r="D1166" s="29">
        <f t="shared" si="72"/>
        <v>2.3303546620536686E-3</v>
      </c>
      <c r="E1166" s="30">
        <f t="shared" si="75"/>
        <v>1.447328284039926E-4</v>
      </c>
      <c r="F1166" s="29">
        <f t="shared" si="73"/>
        <v>8.8030998540456284</v>
      </c>
      <c r="G1166" s="29">
        <f t="shared" si="74"/>
        <v>1.2030495767174045</v>
      </c>
    </row>
    <row r="1167" spans="1:7" ht="16" customHeight="1" x14ac:dyDescent="0.35">
      <c r="A1167" s="13">
        <v>40240</v>
      </c>
      <c r="B1167" s="14">
        <v>1164</v>
      </c>
      <c r="C1167" s="12">
        <v>1118.79</v>
      </c>
      <c r="D1167" s="29">
        <f t="shared" si="72"/>
        <v>4.2921908951898402E-4</v>
      </c>
      <c r="E1167" s="30">
        <f t="shared" si="75"/>
        <v>1.4053107320614113E-4</v>
      </c>
      <c r="F1167" s="29">
        <f t="shared" si="73"/>
        <v>8.8687709833401094</v>
      </c>
      <c r="G1167" s="29">
        <f t="shared" si="74"/>
        <v>1.1854580262756718</v>
      </c>
    </row>
    <row r="1168" spans="1:7" ht="16" customHeight="1" x14ac:dyDescent="0.35">
      <c r="A1168" s="13">
        <v>40241</v>
      </c>
      <c r="B1168" s="14">
        <v>1165</v>
      </c>
      <c r="C1168" s="12">
        <v>1122.97</v>
      </c>
      <c r="D1168" s="29">
        <f t="shared" si="72"/>
        <v>3.7361792650989489E-3</v>
      </c>
      <c r="E1168" s="30">
        <f t="shared" si="75"/>
        <v>1.3648717733686741E-4</v>
      </c>
      <c r="F1168" s="29">
        <f t="shared" si="73"/>
        <v>8.7970062828595488</v>
      </c>
      <c r="G1168" s="29">
        <f t="shared" si="74"/>
        <v>1.1682772673336899</v>
      </c>
    </row>
    <row r="1169" spans="1:7" ht="16" customHeight="1" x14ac:dyDescent="0.35">
      <c r="A1169" s="13">
        <v>40242</v>
      </c>
      <c r="B1169" s="14">
        <v>1166</v>
      </c>
      <c r="C1169" s="12">
        <v>1138.7</v>
      </c>
      <c r="D1169" s="29">
        <f t="shared" si="72"/>
        <v>1.4007497974122263E-2</v>
      </c>
      <c r="E1169" s="30">
        <f t="shared" si="75"/>
        <v>1.3353641137822843E-4</v>
      </c>
      <c r="F1169" s="29">
        <f t="shared" si="73"/>
        <v>7.4517993024396798</v>
      </c>
      <c r="G1169" s="29">
        <f t="shared" si="74"/>
        <v>1.1555795575304559</v>
      </c>
    </row>
    <row r="1170" spans="1:7" ht="16" customHeight="1" x14ac:dyDescent="0.35">
      <c r="A1170" s="13">
        <v>40245</v>
      </c>
      <c r="B1170" s="14">
        <v>1167</v>
      </c>
      <c r="C1170" s="12">
        <v>1138.5</v>
      </c>
      <c r="D1170" s="29">
        <f t="shared" si="72"/>
        <v>-1.7563888644944736E-4</v>
      </c>
      <c r="E1170" s="30">
        <f t="shared" si="75"/>
        <v>1.3999327021515755E-4</v>
      </c>
      <c r="F1170" s="29">
        <f t="shared" si="73"/>
        <v>8.8736958456777142</v>
      </c>
      <c r="G1170" s="29">
        <f t="shared" si="74"/>
        <v>1.1831875177466908</v>
      </c>
    </row>
    <row r="1171" spans="1:7" ht="16" customHeight="1" x14ac:dyDescent="0.35">
      <c r="A1171" s="13">
        <v>40246</v>
      </c>
      <c r="B1171" s="14">
        <v>1168</v>
      </c>
      <c r="C1171" s="12">
        <v>1140.45</v>
      </c>
      <c r="D1171" s="29">
        <f t="shared" si="72"/>
        <v>1.712779973649603E-3</v>
      </c>
      <c r="E1171" s="30">
        <f t="shared" si="75"/>
        <v>1.3599548564456347E-4</v>
      </c>
      <c r="F1171" s="29">
        <f t="shared" si="73"/>
        <v>8.8813174502516556</v>
      </c>
      <c r="G1171" s="29">
        <f t="shared" si="74"/>
        <v>1.1661710236691849</v>
      </c>
    </row>
    <row r="1172" spans="1:7" ht="16" customHeight="1" x14ac:dyDescent="0.35">
      <c r="A1172" s="13">
        <v>40247</v>
      </c>
      <c r="B1172" s="14">
        <v>1169</v>
      </c>
      <c r="C1172" s="12">
        <v>1145.6099999999999</v>
      </c>
      <c r="D1172" s="29">
        <f t="shared" si="72"/>
        <v>4.5245297908718118E-3</v>
      </c>
      <c r="E1172" s="30">
        <f t="shared" si="75"/>
        <v>1.3254261784201386E-4</v>
      </c>
      <c r="F1172" s="29">
        <f t="shared" si="73"/>
        <v>8.774155094121916</v>
      </c>
      <c r="G1172" s="29">
        <f t="shared" si="74"/>
        <v>1.1512715485150056</v>
      </c>
    </row>
    <row r="1173" spans="1:7" ht="16" customHeight="1" x14ac:dyDescent="0.35">
      <c r="A1173" s="13">
        <v>40248</v>
      </c>
      <c r="B1173" s="14">
        <v>1170</v>
      </c>
      <c r="C1173" s="12">
        <v>1150.24</v>
      </c>
      <c r="D1173" s="29">
        <f t="shared" si="72"/>
        <v>4.0415150007420131E-3</v>
      </c>
      <c r="E1173" s="30">
        <f t="shared" si="75"/>
        <v>1.3031192454923682E-4</v>
      </c>
      <c r="F1173" s="29">
        <f t="shared" si="73"/>
        <v>8.8202353652240824</v>
      </c>
      <c r="G1173" s="29">
        <f t="shared" si="74"/>
        <v>1.1415424851893898</v>
      </c>
    </row>
    <row r="1174" spans="1:7" ht="16" customHeight="1" x14ac:dyDescent="0.35">
      <c r="A1174" s="13">
        <v>40249</v>
      </c>
      <c r="B1174" s="14">
        <v>1171</v>
      </c>
      <c r="C1174" s="12">
        <v>1149.99</v>
      </c>
      <c r="D1174" s="29">
        <f t="shared" si="72"/>
        <v>-2.1734594519406958E-4</v>
      </c>
      <c r="E1174" s="30">
        <f t="shared" si="75"/>
        <v>1.2809742426937428E-4</v>
      </c>
      <c r="F1174" s="29">
        <f t="shared" si="73"/>
        <v>8.9623506804180355</v>
      </c>
      <c r="G1174" s="29">
        <f t="shared" si="74"/>
        <v>1.1318013265117437</v>
      </c>
    </row>
    <row r="1175" spans="1:7" ht="16" customHeight="1" x14ac:dyDescent="0.35">
      <c r="A1175" s="13">
        <v>40252</v>
      </c>
      <c r="B1175" s="14">
        <v>1172</v>
      </c>
      <c r="C1175" s="12">
        <v>1150.51</v>
      </c>
      <c r="D1175" s="29">
        <f t="shared" si="72"/>
        <v>4.5217784502482594E-4</v>
      </c>
      <c r="E1175" s="30">
        <f t="shared" si="75"/>
        <v>1.2529004380543147E-4</v>
      </c>
      <c r="F1175" s="29">
        <f t="shared" si="73"/>
        <v>8.9832472262999357</v>
      </c>
      <c r="G1175" s="29">
        <f t="shared" si="74"/>
        <v>1.1193303525118554</v>
      </c>
    </row>
    <row r="1176" spans="1:7" ht="16" customHeight="1" x14ac:dyDescent="0.35">
      <c r="A1176" s="13">
        <v>40253</v>
      </c>
      <c r="B1176" s="14">
        <v>1173</v>
      </c>
      <c r="C1176" s="12">
        <v>1159.46</v>
      </c>
      <c r="D1176" s="29">
        <f t="shared" si="72"/>
        <v>7.7791588078330864E-3</v>
      </c>
      <c r="E1176" s="30">
        <f t="shared" si="75"/>
        <v>1.2277126266506489E-4</v>
      </c>
      <c r="F1176" s="29">
        <f t="shared" si="73"/>
        <v>8.5122765389174209</v>
      </c>
      <c r="G1176" s="29">
        <f t="shared" si="74"/>
        <v>1.1080219432171228</v>
      </c>
    </row>
    <row r="1177" spans="1:7" ht="16" customHeight="1" x14ac:dyDescent="0.35">
      <c r="A1177" s="13">
        <v>40254</v>
      </c>
      <c r="B1177" s="14">
        <v>1174</v>
      </c>
      <c r="C1177" s="12">
        <v>1166.21</v>
      </c>
      <c r="D1177" s="29">
        <f t="shared" si="72"/>
        <v>5.8216756076103771E-3</v>
      </c>
      <c r="E1177" s="30">
        <f t="shared" si="75"/>
        <v>1.2351990198643275E-4</v>
      </c>
      <c r="F1177" s="29">
        <f t="shared" si="73"/>
        <v>8.7247240863250184</v>
      </c>
      <c r="G1177" s="29">
        <f t="shared" si="74"/>
        <v>1.1113950782077127</v>
      </c>
    </row>
    <row r="1178" spans="1:7" ht="16" customHeight="1" x14ac:dyDescent="0.35">
      <c r="A1178" s="13">
        <v>40255</v>
      </c>
      <c r="B1178" s="14">
        <v>1175</v>
      </c>
      <c r="C1178" s="12">
        <v>1165.83</v>
      </c>
      <c r="D1178" s="29">
        <f t="shared" si="72"/>
        <v>-3.2584182951622687E-4</v>
      </c>
      <c r="E1178" s="30">
        <f t="shared" si="75"/>
        <v>1.2286250713180175E-4</v>
      </c>
      <c r="F1178" s="29">
        <f t="shared" si="73"/>
        <v>9.0035804957502243</v>
      </c>
      <c r="G1178" s="29">
        <f t="shared" si="74"/>
        <v>1.1084336115970217</v>
      </c>
    </row>
    <row r="1179" spans="1:7" ht="16" customHeight="1" x14ac:dyDescent="0.35">
      <c r="A1179" s="13">
        <v>40256</v>
      </c>
      <c r="B1179" s="14">
        <v>1176</v>
      </c>
      <c r="C1179" s="12">
        <v>1159.9000000000001</v>
      </c>
      <c r="D1179" s="29">
        <f t="shared" si="72"/>
        <v>-5.0865048935092583E-3</v>
      </c>
      <c r="E1179" s="30">
        <f t="shared" si="75"/>
        <v>1.2058156506351471E-4</v>
      </c>
      <c r="F1179" s="29">
        <f t="shared" si="73"/>
        <v>8.8086195724244387</v>
      </c>
      <c r="G1179" s="29">
        <f t="shared" si="74"/>
        <v>1.0980963758410038</v>
      </c>
    </row>
    <row r="1180" spans="1:7" ht="16" customHeight="1" x14ac:dyDescent="0.35">
      <c r="A1180" s="13">
        <v>40259</v>
      </c>
      <c r="B1180" s="14">
        <v>1177</v>
      </c>
      <c r="C1180" s="12">
        <v>1165.81</v>
      </c>
      <c r="D1180" s="29">
        <f t="shared" si="72"/>
        <v>5.0952668333474893E-3</v>
      </c>
      <c r="E1180" s="30">
        <f t="shared" si="75"/>
        <v>1.1981703515874792E-4</v>
      </c>
      <c r="F1180" s="29">
        <f t="shared" si="73"/>
        <v>8.8128664473871421</v>
      </c>
      <c r="G1180" s="29">
        <f t="shared" si="74"/>
        <v>1.094609680017256</v>
      </c>
    </row>
    <row r="1181" spans="1:7" ht="16" customHeight="1" x14ac:dyDescent="0.35">
      <c r="A1181" s="13">
        <v>40260</v>
      </c>
      <c r="B1181" s="14">
        <v>1178</v>
      </c>
      <c r="C1181" s="12">
        <v>1174.17</v>
      </c>
      <c r="D1181" s="29">
        <f t="shared" si="72"/>
        <v>7.170979833763802E-3</v>
      </c>
      <c r="E1181" s="30">
        <f t="shared" si="75"/>
        <v>1.1913341884802367E-4</v>
      </c>
      <c r="F1181" s="29">
        <f t="shared" si="73"/>
        <v>8.6036248232646368</v>
      </c>
      <c r="G1181" s="29">
        <f t="shared" si="74"/>
        <v>1.0914825644417032</v>
      </c>
    </row>
    <row r="1182" spans="1:7" ht="16" customHeight="1" x14ac:dyDescent="0.35">
      <c r="A1182" s="13">
        <v>40261</v>
      </c>
      <c r="B1182" s="14">
        <v>1179</v>
      </c>
      <c r="C1182" s="12">
        <v>1167.72</v>
      </c>
      <c r="D1182" s="29">
        <f t="shared" si="72"/>
        <v>-5.4932420347990618E-3</v>
      </c>
      <c r="E1182" s="30">
        <f t="shared" si="75"/>
        <v>1.1979122455203367E-4</v>
      </c>
      <c r="F1182" s="29">
        <f t="shared" si="73"/>
        <v>8.7778576332118643</v>
      </c>
      <c r="G1182" s="29">
        <f t="shared" si="74"/>
        <v>1.0944917749898062</v>
      </c>
    </row>
    <row r="1183" spans="1:7" ht="16" customHeight="1" x14ac:dyDescent="0.35">
      <c r="A1183" s="13">
        <v>40262</v>
      </c>
      <c r="B1183" s="14">
        <v>1180</v>
      </c>
      <c r="C1183" s="12">
        <v>1165.73</v>
      </c>
      <c r="D1183" s="29">
        <f t="shared" si="72"/>
        <v>-1.7041756585483014E-3</v>
      </c>
      <c r="E1183" s="30">
        <f t="shared" si="75"/>
        <v>1.1932088749947447E-4</v>
      </c>
      <c r="F1183" s="29">
        <f t="shared" si="73"/>
        <v>9.0093546273988565</v>
      </c>
      <c r="G1183" s="29">
        <f t="shared" si="74"/>
        <v>1.0923410067349595</v>
      </c>
    </row>
    <row r="1184" spans="1:7" ht="16" customHeight="1" x14ac:dyDescent="0.35">
      <c r="A1184" s="13">
        <v>40263</v>
      </c>
      <c r="B1184" s="14">
        <v>1181</v>
      </c>
      <c r="C1184" s="12">
        <v>1166.5899999999999</v>
      </c>
      <c r="D1184" s="29">
        <f t="shared" si="72"/>
        <v>7.3773515307995474E-4</v>
      </c>
      <c r="E1184" s="30">
        <f t="shared" si="75"/>
        <v>1.1753400948328645E-4</v>
      </c>
      <c r="F1184" s="29">
        <f t="shared" si="73"/>
        <v>9.0441522223879804</v>
      </c>
      <c r="G1184" s="29">
        <f t="shared" si="74"/>
        <v>1.0841310321325852</v>
      </c>
    </row>
    <row r="1185" spans="1:7" ht="16" customHeight="1" x14ac:dyDescent="0.35">
      <c r="A1185" s="13">
        <v>40266</v>
      </c>
      <c r="B1185" s="14">
        <v>1182</v>
      </c>
      <c r="C1185" s="12">
        <v>1173.22</v>
      </c>
      <c r="D1185" s="29">
        <f t="shared" si="72"/>
        <v>5.683230612297363E-3</v>
      </c>
      <c r="E1185" s="30">
        <f t="shared" si="75"/>
        <v>1.1580782119276231E-4</v>
      </c>
      <c r="F1185" s="29">
        <f t="shared" si="73"/>
        <v>8.784675787560408</v>
      </c>
      <c r="G1185" s="29">
        <f t="shared" si="74"/>
        <v>1.0761404238888264</v>
      </c>
    </row>
    <row r="1186" spans="1:7" ht="16" customHeight="1" x14ac:dyDescent="0.35">
      <c r="A1186" s="13">
        <v>40267</v>
      </c>
      <c r="B1186" s="14">
        <v>1183</v>
      </c>
      <c r="C1186" s="12">
        <v>1173.27</v>
      </c>
      <c r="D1186" s="29">
        <f t="shared" si="72"/>
        <v>4.2617752851192847E-5</v>
      </c>
      <c r="E1186" s="30">
        <f t="shared" si="75"/>
        <v>1.1584199458311377E-4</v>
      </c>
      <c r="F1186" s="29">
        <f t="shared" si="73"/>
        <v>9.0632677321624389</v>
      </c>
      <c r="G1186" s="29">
        <f t="shared" si="74"/>
        <v>1.0762991897382148</v>
      </c>
    </row>
    <row r="1187" spans="1:7" ht="16" customHeight="1" x14ac:dyDescent="0.35">
      <c r="A1187" s="13">
        <v>40268</v>
      </c>
      <c r="B1187" s="14">
        <v>1184</v>
      </c>
      <c r="C1187" s="12">
        <v>1169.43</v>
      </c>
      <c r="D1187" s="29">
        <f t="shared" si="72"/>
        <v>-3.2729039351555578E-3</v>
      </c>
      <c r="E1187" s="30">
        <f t="shared" si="75"/>
        <v>1.142578859384453E-4</v>
      </c>
      <c r="F1187" s="29">
        <f t="shared" si="73"/>
        <v>8.9833005521469715</v>
      </c>
      <c r="G1187" s="29">
        <f t="shared" si="74"/>
        <v>1.0689148045491992</v>
      </c>
    </row>
    <row r="1188" spans="1:7" ht="16" customHeight="1" x14ac:dyDescent="0.35">
      <c r="A1188" s="13">
        <v>40269</v>
      </c>
      <c r="B1188" s="14">
        <v>1185</v>
      </c>
      <c r="C1188" s="12">
        <v>1178.0999999999999</v>
      </c>
      <c r="D1188" s="29">
        <f t="shared" si="72"/>
        <v>7.4138682948101664E-3</v>
      </c>
      <c r="E1188" s="30">
        <f t="shared" si="75"/>
        <v>1.133676923530386E-4</v>
      </c>
      <c r="F1188" s="29">
        <f t="shared" si="73"/>
        <v>8.6000318919452781</v>
      </c>
      <c r="G1188" s="29">
        <f t="shared" si="74"/>
        <v>1.0647426560114823</v>
      </c>
    </row>
    <row r="1189" spans="1:7" ht="16" customHeight="1" x14ac:dyDescent="0.35">
      <c r="A1189" s="13">
        <v>40273</v>
      </c>
      <c r="B1189" s="14">
        <v>1186</v>
      </c>
      <c r="C1189" s="12">
        <v>1187.44</v>
      </c>
      <c r="D1189" s="29">
        <f t="shared" si="72"/>
        <v>7.9280196927256075E-3</v>
      </c>
      <c r="E1189" s="30">
        <f t="shared" si="75"/>
        <v>1.1477919527237431E-4</v>
      </c>
      <c r="F1189" s="29">
        <f t="shared" si="73"/>
        <v>8.5248967537113707</v>
      </c>
      <c r="G1189" s="29">
        <f t="shared" si="74"/>
        <v>1.0713505274762984</v>
      </c>
    </row>
    <row r="1190" spans="1:7" ht="16" customHeight="1" x14ac:dyDescent="0.35">
      <c r="A1190" s="13">
        <v>40274</v>
      </c>
      <c r="B1190" s="14">
        <v>1187</v>
      </c>
      <c r="C1190" s="12">
        <v>1189.44</v>
      </c>
      <c r="D1190" s="29">
        <f t="shared" si="72"/>
        <v>1.684295627568444E-3</v>
      </c>
      <c r="E1190" s="30">
        <f t="shared" si="75"/>
        <v>1.1644395055754913E-4</v>
      </c>
      <c r="F1190" s="29">
        <f t="shared" si="73"/>
        <v>9.0337381319192467</v>
      </c>
      <c r="G1190" s="29">
        <f t="shared" si="74"/>
        <v>1.0790919819809113</v>
      </c>
    </row>
    <row r="1191" spans="1:7" ht="16" customHeight="1" x14ac:dyDescent="0.35">
      <c r="A1191" s="13">
        <v>40275</v>
      </c>
      <c r="B1191" s="14">
        <v>1188</v>
      </c>
      <c r="C1191" s="12">
        <v>1182.45</v>
      </c>
      <c r="D1191" s="29">
        <f t="shared" si="72"/>
        <v>-5.8767150928168421E-3</v>
      </c>
      <c r="E1191" s="30">
        <f t="shared" si="75"/>
        <v>1.1494139808984652E-4</v>
      </c>
      <c r="F1191" s="29">
        <f t="shared" si="73"/>
        <v>8.77062389730267</v>
      </c>
      <c r="G1191" s="29">
        <f t="shared" si="74"/>
        <v>1.0721072618439189</v>
      </c>
    </row>
    <row r="1192" spans="1:7" ht="16" customHeight="1" x14ac:dyDescent="0.35">
      <c r="A1192" s="13">
        <v>40276</v>
      </c>
      <c r="B1192" s="14">
        <v>1189</v>
      </c>
      <c r="C1192" s="12">
        <v>1186.44</v>
      </c>
      <c r="D1192" s="29">
        <f t="shared" si="72"/>
        <v>3.3743498668019622E-3</v>
      </c>
      <c r="E1192" s="30">
        <f t="shared" si="75"/>
        <v>1.1517404729496893E-4</v>
      </c>
      <c r="F1192" s="29">
        <f t="shared" si="73"/>
        <v>8.9702049841067772</v>
      </c>
      <c r="G1192" s="29">
        <f t="shared" si="74"/>
        <v>1.0731917223635716</v>
      </c>
    </row>
    <row r="1193" spans="1:7" ht="16" customHeight="1" x14ac:dyDescent="0.35">
      <c r="A1193" s="13">
        <v>40277</v>
      </c>
      <c r="B1193" s="14">
        <v>1190</v>
      </c>
      <c r="C1193" s="12">
        <v>1194.3699999999999</v>
      </c>
      <c r="D1193" s="29">
        <f t="shared" si="72"/>
        <v>6.6838609622061895E-3</v>
      </c>
      <c r="E1193" s="30">
        <f t="shared" si="75"/>
        <v>1.1422595441665135E-4</v>
      </c>
      <c r="F1193" s="29">
        <f t="shared" si="73"/>
        <v>8.6862300312676446</v>
      </c>
      <c r="G1193" s="29">
        <f t="shared" si="74"/>
        <v>1.0687654299080382</v>
      </c>
    </row>
    <row r="1194" spans="1:7" ht="16" customHeight="1" x14ac:dyDescent="0.35">
      <c r="A1194" s="13">
        <v>40280</v>
      </c>
      <c r="B1194" s="14">
        <v>1191</v>
      </c>
      <c r="C1194" s="12">
        <v>1196.48</v>
      </c>
      <c r="D1194" s="29">
        <f t="shared" si="72"/>
        <v>1.7666217336338441E-3</v>
      </c>
      <c r="E1194" s="30">
        <f t="shared" si="75"/>
        <v>1.1503705884309141E-4</v>
      </c>
      <c r="F1194" s="29">
        <f t="shared" si="73"/>
        <v>9.0431262572743112</v>
      </c>
      <c r="G1194" s="29">
        <f t="shared" si="74"/>
        <v>1.0725533033052081</v>
      </c>
    </row>
    <row r="1195" spans="1:7" ht="16" customHeight="1" x14ac:dyDescent="0.35">
      <c r="A1195" s="13">
        <v>40281</v>
      </c>
      <c r="B1195" s="14">
        <v>1192</v>
      </c>
      <c r="C1195" s="12">
        <v>1197.3</v>
      </c>
      <c r="D1195" s="29">
        <f t="shared" si="72"/>
        <v>6.8534367477934843E-4</v>
      </c>
      <c r="E1195" s="30">
        <f t="shared" si="75"/>
        <v>1.1368940057626965E-4</v>
      </c>
      <c r="F1195" s="29">
        <f t="shared" si="73"/>
        <v>9.0779089881210293</v>
      </c>
      <c r="G1195" s="29">
        <f t="shared" si="74"/>
        <v>1.0662523180573613</v>
      </c>
    </row>
    <row r="1196" spans="1:7" ht="16" customHeight="1" x14ac:dyDescent="0.35">
      <c r="A1196" s="13">
        <v>40282</v>
      </c>
      <c r="B1196" s="14">
        <v>1193</v>
      </c>
      <c r="C1196" s="12">
        <v>1210.6500000000001</v>
      </c>
      <c r="D1196" s="29">
        <f t="shared" si="72"/>
        <v>1.1150087697319178E-2</v>
      </c>
      <c r="E1196" s="30">
        <f t="shared" si="75"/>
        <v>1.123439453162707E-4</v>
      </c>
      <c r="F1196" s="29">
        <f t="shared" si="73"/>
        <v>7.9873040989464572</v>
      </c>
      <c r="G1196" s="29">
        <f t="shared" si="74"/>
        <v>1.0599242676543956</v>
      </c>
    </row>
    <row r="1197" spans="1:7" ht="16" customHeight="1" x14ac:dyDescent="0.35">
      <c r="A1197" s="13">
        <v>40283</v>
      </c>
      <c r="B1197" s="14">
        <v>1194</v>
      </c>
      <c r="C1197" s="12">
        <v>1211.67</v>
      </c>
      <c r="D1197" s="29">
        <f t="shared" si="72"/>
        <v>8.4252261182005128E-4</v>
      </c>
      <c r="E1197" s="30">
        <f t="shared" si="75"/>
        <v>1.1732577356753906E-4</v>
      </c>
      <c r="F1197" s="29">
        <f t="shared" si="73"/>
        <v>9.0445059033054935</v>
      </c>
      <c r="G1197" s="29">
        <f t="shared" si="74"/>
        <v>1.0831702246994195</v>
      </c>
    </row>
    <row r="1198" spans="1:7" ht="16" customHeight="1" x14ac:dyDescent="0.35">
      <c r="A1198" s="13">
        <v>40284</v>
      </c>
      <c r="B1198" s="14">
        <v>1195</v>
      </c>
      <c r="C1198" s="12">
        <v>1192.1300000000001</v>
      </c>
      <c r="D1198" s="29">
        <f t="shared" si="72"/>
        <v>-1.6126503090775457E-2</v>
      </c>
      <c r="E1198" s="30">
        <f t="shared" si="75"/>
        <v>1.1562868842835656E-4</v>
      </c>
      <c r="F1198" s="29">
        <f t="shared" si="73"/>
        <v>6.8159951660524136</v>
      </c>
      <c r="G1198" s="29">
        <f t="shared" si="74"/>
        <v>1.0753078090870378</v>
      </c>
    </row>
    <row r="1199" spans="1:7" ht="16" customHeight="1" x14ac:dyDescent="0.35">
      <c r="A1199" s="13">
        <v>40287</v>
      </c>
      <c r="B1199" s="14">
        <v>1196</v>
      </c>
      <c r="C1199" s="12">
        <v>1197.52</v>
      </c>
      <c r="D1199" s="29">
        <f t="shared" si="72"/>
        <v>4.5213189836676992E-3</v>
      </c>
      <c r="E1199" s="30">
        <f t="shared" si="75"/>
        <v>1.2706902468236043E-4</v>
      </c>
      <c r="F1199" s="29">
        <f t="shared" si="73"/>
        <v>8.8099043621687141</v>
      </c>
      <c r="G1199" s="29">
        <f t="shared" si="74"/>
        <v>1.1272489728642932</v>
      </c>
    </row>
    <row r="1200" spans="1:7" ht="16" customHeight="1" x14ac:dyDescent="0.35">
      <c r="A1200" s="13">
        <v>40288</v>
      </c>
      <c r="B1200" s="14">
        <v>1197</v>
      </c>
      <c r="C1200" s="12">
        <v>1207.17</v>
      </c>
      <c r="D1200" s="29">
        <f t="shared" si="72"/>
        <v>8.05832052909361E-3</v>
      </c>
      <c r="E1200" s="30">
        <f t="shared" si="75"/>
        <v>1.2538423848172808E-4</v>
      </c>
      <c r="F1200" s="29">
        <f t="shared" si="73"/>
        <v>8.4662273672842687</v>
      </c>
      <c r="G1200" s="29">
        <f t="shared" si="74"/>
        <v>1.1197510369797747</v>
      </c>
    </row>
    <row r="1201" spans="1:7" ht="16" customHeight="1" x14ac:dyDescent="0.35">
      <c r="A1201" s="13">
        <v>40289</v>
      </c>
      <c r="B1201" s="14">
        <v>1198</v>
      </c>
      <c r="C1201" s="12">
        <v>1205.94</v>
      </c>
      <c r="D1201" s="29">
        <f t="shared" si="72"/>
        <v>-1.0189120007952912E-3</v>
      </c>
      <c r="E1201" s="30">
        <f t="shared" si="75"/>
        <v>1.2609264112103586E-4</v>
      </c>
      <c r="F1201" s="29">
        <f t="shared" si="73"/>
        <v>8.9702601907992925</v>
      </c>
      <c r="G1201" s="29">
        <f t="shared" si="74"/>
        <v>1.1229097965599724</v>
      </c>
    </row>
    <row r="1202" spans="1:7" ht="16" customHeight="1" x14ac:dyDescent="0.35">
      <c r="A1202" s="13">
        <v>40290</v>
      </c>
      <c r="B1202" s="14">
        <v>1199</v>
      </c>
      <c r="C1202" s="12">
        <v>1208.67</v>
      </c>
      <c r="D1202" s="29">
        <f t="shared" si="72"/>
        <v>2.2637942186178872E-3</v>
      </c>
      <c r="E1202" s="30">
        <f t="shared" si="75"/>
        <v>1.2353528609220052E-4</v>
      </c>
      <c r="F1202" s="29">
        <f t="shared" si="73"/>
        <v>8.9574995112024904</v>
      </c>
      <c r="G1202" s="29">
        <f t="shared" si="74"/>
        <v>1.1114642868405646</v>
      </c>
    </row>
    <row r="1203" spans="1:7" ht="16" customHeight="1" x14ac:dyDescent="0.35">
      <c r="A1203" s="13">
        <v>40291</v>
      </c>
      <c r="B1203" s="14">
        <v>1200</v>
      </c>
      <c r="C1203" s="12">
        <v>1217.28</v>
      </c>
      <c r="D1203" s="29">
        <f t="shared" si="72"/>
        <v>7.1235324778473608E-3</v>
      </c>
      <c r="E1203" s="30">
        <f t="shared" si="75"/>
        <v>1.2143799569619286E-4</v>
      </c>
      <c r="F1203" s="29">
        <f t="shared" si="73"/>
        <v>8.5982415274901012</v>
      </c>
      <c r="G1203" s="29">
        <f t="shared" si="74"/>
        <v>1.101989091126554</v>
      </c>
    </row>
    <row r="1204" spans="1:7" ht="16" customHeight="1" x14ac:dyDescent="0.35">
      <c r="A1204" s="13">
        <v>40294</v>
      </c>
      <c r="B1204" s="14">
        <v>1201</v>
      </c>
      <c r="C1204" s="12">
        <v>1212.05</v>
      </c>
      <c r="D1204" s="29">
        <f t="shared" si="72"/>
        <v>-4.2964642481598814E-3</v>
      </c>
      <c r="E1204" s="30">
        <f t="shared" si="75"/>
        <v>1.2183143187472089E-4</v>
      </c>
      <c r="F1204" s="29">
        <f t="shared" si="73"/>
        <v>8.8613545838582013</v>
      </c>
      <c r="G1204" s="29">
        <f t="shared" si="74"/>
        <v>1.1037727659021166</v>
      </c>
    </row>
    <row r="1205" spans="1:7" ht="16" customHeight="1" x14ac:dyDescent="0.35">
      <c r="A1205" s="13">
        <v>40295</v>
      </c>
      <c r="B1205" s="14">
        <v>1202</v>
      </c>
      <c r="C1205" s="12">
        <v>1183.71</v>
      </c>
      <c r="D1205" s="29">
        <f t="shared" si="72"/>
        <v>-2.3381873685078935E-2</v>
      </c>
      <c r="E1205" s="30">
        <f t="shared" si="75"/>
        <v>1.2057126893903461E-4</v>
      </c>
      <c r="F1205" s="29">
        <f t="shared" si="73"/>
        <v>4.4889221596410502</v>
      </c>
      <c r="G1205" s="29">
        <f t="shared" si="74"/>
        <v>1.0980494931424294</v>
      </c>
    </row>
    <row r="1206" spans="1:7" ht="16" customHeight="1" x14ac:dyDescent="0.35">
      <c r="A1206" s="13">
        <v>40296</v>
      </c>
      <c r="B1206" s="14">
        <v>1203</v>
      </c>
      <c r="C1206" s="12">
        <v>1191.3599999999999</v>
      </c>
      <c r="D1206" s="29">
        <f t="shared" si="72"/>
        <v>6.4627315812149089E-3</v>
      </c>
      <c r="E1206" s="30">
        <f t="shared" si="75"/>
        <v>1.4584974289638049E-4</v>
      </c>
      <c r="F1206" s="29">
        <f t="shared" si="73"/>
        <v>8.546564250998582</v>
      </c>
      <c r="G1206" s="29">
        <f t="shared" si="74"/>
        <v>1.2076826689837876</v>
      </c>
    </row>
    <row r="1207" spans="1:7" ht="16" customHeight="1" x14ac:dyDescent="0.35">
      <c r="A1207" s="13">
        <v>40297</v>
      </c>
      <c r="B1207" s="14">
        <v>1204</v>
      </c>
      <c r="C1207" s="12">
        <v>1206.78</v>
      </c>
      <c r="D1207" s="29">
        <f t="shared" si="72"/>
        <v>1.2943190975020169E-2</v>
      </c>
      <c r="E1207" s="30">
        <f t="shared" si="75"/>
        <v>1.4335311358128406E-4</v>
      </c>
      <c r="F1207" s="29">
        <f t="shared" si="73"/>
        <v>7.6815735278190216</v>
      </c>
      <c r="G1207" s="29">
        <f t="shared" si="74"/>
        <v>1.1973016060345198</v>
      </c>
    </row>
    <row r="1208" spans="1:7" ht="16" customHeight="1" x14ac:dyDescent="0.35">
      <c r="A1208" s="13">
        <v>40298</v>
      </c>
      <c r="B1208" s="14">
        <v>1205</v>
      </c>
      <c r="C1208" s="12">
        <v>1186.69</v>
      </c>
      <c r="D1208" s="29">
        <f t="shared" si="72"/>
        <v>-1.6647607683256238E-2</v>
      </c>
      <c r="E1208" s="30">
        <f t="shared" si="75"/>
        <v>1.4739411185394784E-4</v>
      </c>
      <c r="F1208" s="29">
        <f t="shared" si="73"/>
        <v>6.9421161772537179</v>
      </c>
      <c r="G1208" s="29">
        <f t="shared" si="74"/>
        <v>1.2140597672847406</v>
      </c>
    </row>
    <row r="1209" spans="1:7" ht="16" customHeight="1" x14ac:dyDescent="0.35">
      <c r="A1209" s="13">
        <v>40301</v>
      </c>
      <c r="B1209" s="14">
        <v>1206</v>
      </c>
      <c r="C1209" s="12">
        <v>1202.26</v>
      </c>
      <c r="D1209" s="29">
        <f t="shared" si="72"/>
        <v>1.3120528528933306E-2</v>
      </c>
      <c r="E1209" s="30">
        <f t="shared" si="75"/>
        <v>1.5651184274733366E-4</v>
      </c>
      <c r="F1209" s="29">
        <f t="shared" si="73"/>
        <v>7.662473172441203</v>
      </c>
      <c r="G1209" s="29">
        <f t="shared" si="74"/>
        <v>1.2510469325622187</v>
      </c>
    </row>
    <row r="1210" spans="1:7" ht="16" customHeight="1" x14ac:dyDescent="0.35">
      <c r="A1210" s="13">
        <v>40302</v>
      </c>
      <c r="B1210" s="14">
        <v>1207</v>
      </c>
      <c r="C1210" s="12">
        <v>1173.5999999999999</v>
      </c>
      <c r="D1210" s="29">
        <f t="shared" si="72"/>
        <v>-2.3838437609169483E-2</v>
      </c>
      <c r="E1210" s="30">
        <f t="shared" si="75"/>
        <v>1.5946807191652792E-4</v>
      </c>
      <c r="F1210" s="29">
        <f t="shared" si="73"/>
        <v>5.1801252349850859</v>
      </c>
      <c r="G1210" s="29">
        <f t="shared" si="74"/>
        <v>1.2628066832121532</v>
      </c>
    </row>
    <row r="1211" spans="1:7" ht="16" customHeight="1" x14ac:dyDescent="0.35">
      <c r="A1211" s="13">
        <v>40303</v>
      </c>
      <c r="B1211" s="14">
        <v>1208</v>
      </c>
      <c r="C1211" s="12">
        <v>1165.8699999999999</v>
      </c>
      <c r="D1211" s="29">
        <f t="shared" si="72"/>
        <v>-6.5865712338105675E-3</v>
      </c>
      <c r="E1211" s="30">
        <f t="shared" si="75"/>
        <v>1.8193482010718843E-4</v>
      </c>
      <c r="F1211" s="29">
        <f t="shared" si="73"/>
        <v>8.3734089730960566</v>
      </c>
      <c r="G1211" s="29">
        <f t="shared" si="74"/>
        <v>1.3488321619356072</v>
      </c>
    </row>
    <row r="1212" spans="1:7" ht="16" customHeight="1" x14ac:dyDescent="0.35">
      <c r="A1212" s="13">
        <v>40304</v>
      </c>
      <c r="B1212" s="14">
        <v>1209</v>
      </c>
      <c r="C1212" s="12">
        <v>1128.1500000000001</v>
      </c>
      <c r="D1212" s="29">
        <f t="shared" si="72"/>
        <v>-3.2353521404616115E-2</v>
      </c>
      <c r="E1212" s="30">
        <f t="shared" si="75"/>
        <v>1.7591048412737265E-4</v>
      </c>
      <c r="F1212" s="29">
        <f t="shared" si="73"/>
        <v>2.6950636635187841</v>
      </c>
      <c r="G1212" s="29">
        <f t="shared" si="74"/>
        <v>1.326312497593884</v>
      </c>
    </row>
    <row r="1213" spans="1:7" ht="16" customHeight="1" x14ac:dyDescent="0.35">
      <c r="A1213" s="13">
        <v>40305</v>
      </c>
      <c r="B1213" s="14">
        <v>1210</v>
      </c>
      <c r="C1213" s="12">
        <v>1110.8800000000001</v>
      </c>
      <c r="D1213" s="29">
        <f t="shared" si="72"/>
        <v>-1.5308248016664416E-2</v>
      </c>
      <c r="E1213" s="30">
        <f t="shared" si="75"/>
        <v>2.2065695307858302E-4</v>
      </c>
      <c r="F1213" s="29">
        <f t="shared" si="73"/>
        <v>7.3568796793124758</v>
      </c>
      <c r="G1213" s="29">
        <f t="shared" si="74"/>
        <v>1.4854526349856565</v>
      </c>
    </row>
    <row r="1214" spans="1:7" ht="16" customHeight="1" x14ac:dyDescent="0.35">
      <c r="A1214" s="13">
        <v>40308</v>
      </c>
      <c r="B1214" s="14">
        <v>1211</v>
      </c>
      <c r="C1214" s="12">
        <v>1159.73</v>
      </c>
      <c r="D1214" s="29">
        <f t="shared" si="72"/>
        <v>4.3974146622497434E-2</v>
      </c>
      <c r="E1214" s="30">
        <f t="shared" si="75"/>
        <v>2.2030838063771024E-4</v>
      </c>
      <c r="F1214" s="29">
        <f t="shared" si="73"/>
        <v>-0.35687593640728821</v>
      </c>
      <c r="G1214" s="29">
        <f t="shared" si="74"/>
        <v>1.4842788842994104</v>
      </c>
    </row>
    <row r="1215" spans="1:7" ht="16" customHeight="1" x14ac:dyDescent="0.35">
      <c r="A1215" s="13">
        <v>40309</v>
      </c>
      <c r="B1215" s="14">
        <v>1212</v>
      </c>
      <c r="C1215" s="12">
        <v>1155.79</v>
      </c>
      <c r="D1215" s="29">
        <f t="shared" si="72"/>
        <v>-3.3973424848887657E-3</v>
      </c>
      <c r="E1215" s="30">
        <f t="shared" si="75"/>
        <v>3.0496382113278433E-4</v>
      </c>
      <c r="F1215" s="29">
        <f t="shared" si="73"/>
        <v>8.0574705052763882</v>
      </c>
      <c r="G1215" s="29">
        <f t="shared" si="74"/>
        <v>1.7463213367899515</v>
      </c>
    </row>
    <row r="1216" spans="1:7" ht="16" customHeight="1" x14ac:dyDescent="0.35">
      <c r="A1216" s="13">
        <v>40310</v>
      </c>
      <c r="B1216" s="14">
        <v>1213</v>
      </c>
      <c r="C1216" s="12">
        <v>1171.67</v>
      </c>
      <c r="D1216" s="29">
        <f t="shared" si="72"/>
        <v>1.3739520155045648E-2</v>
      </c>
      <c r="E1216" s="30">
        <f t="shared" si="75"/>
        <v>2.8504453581748742E-4</v>
      </c>
      <c r="F1216" s="29">
        <f t="shared" si="73"/>
        <v>7.5006022478343546</v>
      </c>
      <c r="G1216" s="29">
        <f t="shared" si="74"/>
        <v>1.6883262001683423</v>
      </c>
    </row>
    <row r="1217" spans="1:7" ht="16" customHeight="1" x14ac:dyDescent="0.35">
      <c r="A1217" s="13">
        <v>40311</v>
      </c>
      <c r="B1217" s="14">
        <v>1214</v>
      </c>
      <c r="C1217" s="12">
        <v>1157.44</v>
      </c>
      <c r="D1217" s="29">
        <f t="shared" si="72"/>
        <v>-1.214505790879683E-2</v>
      </c>
      <c r="E1217" s="30">
        <f t="shared" si="75"/>
        <v>2.75978802940284E-4</v>
      </c>
      <c r="F1217" s="29">
        <f t="shared" si="73"/>
        <v>7.660716348298088</v>
      </c>
      <c r="G1217" s="29">
        <f t="shared" si="74"/>
        <v>1.6612609757057559</v>
      </c>
    </row>
    <row r="1218" spans="1:7" ht="16" customHeight="1" x14ac:dyDescent="0.35">
      <c r="A1218" s="13">
        <v>40312</v>
      </c>
      <c r="B1218" s="14">
        <v>1215</v>
      </c>
      <c r="C1218" s="12">
        <v>1135.68</v>
      </c>
      <c r="D1218" s="29">
        <f t="shared" si="72"/>
        <v>-1.8800110588885754E-2</v>
      </c>
      <c r="E1218" s="30">
        <f t="shared" si="75"/>
        <v>2.6575604422665703E-4</v>
      </c>
      <c r="F1218" s="29">
        <f t="shared" si="73"/>
        <v>6.9029746207059421</v>
      </c>
      <c r="G1218" s="29">
        <f t="shared" si="74"/>
        <v>1.630202577064142</v>
      </c>
    </row>
    <row r="1219" spans="1:7" ht="16" customHeight="1" x14ac:dyDescent="0.35">
      <c r="A1219" s="13">
        <v>40315</v>
      </c>
      <c r="B1219" s="14">
        <v>1216</v>
      </c>
      <c r="C1219" s="12">
        <v>1136.94</v>
      </c>
      <c r="D1219" s="29">
        <f t="shared" si="72"/>
        <v>1.1094674556213491E-3</v>
      </c>
      <c r="E1219" s="30">
        <f t="shared" si="75"/>
        <v>2.6685264771170804E-4</v>
      </c>
      <c r="F1219" s="29">
        <f t="shared" si="73"/>
        <v>8.2242012075527366</v>
      </c>
      <c r="G1219" s="29">
        <f t="shared" si="74"/>
        <v>1.6335625109303531</v>
      </c>
    </row>
    <row r="1220" spans="1:7" ht="16" customHeight="1" x14ac:dyDescent="0.35">
      <c r="A1220" s="13">
        <v>40316</v>
      </c>
      <c r="B1220" s="14">
        <v>1217</v>
      </c>
      <c r="C1220" s="12">
        <v>1120.8</v>
      </c>
      <c r="D1220" s="29">
        <f t="shared" si="72"/>
        <v>-1.4195999788907177E-2</v>
      </c>
      <c r="E1220" s="30">
        <f t="shared" si="75"/>
        <v>2.502289288422914E-4</v>
      </c>
      <c r="F1220" s="29">
        <f t="shared" si="73"/>
        <v>7.4877661917124456</v>
      </c>
      <c r="G1220" s="29">
        <f t="shared" si="74"/>
        <v>1.5818626009938139</v>
      </c>
    </row>
    <row r="1221" spans="1:7" ht="16" customHeight="1" x14ac:dyDescent="0.35">
      <c r="A1221" s="13">
        <v>40317</v>
      </c>
      <c r="B1221" s="14">
        <v>1218</v>
      </c>
      <c r="C1221" s="12">
        <v>1115.05</v>
      </c>
      <c r="D1221" s="29">
        <f t="shared" ref="D1221:D1281" si="76">C1221/C1220-1</f>
        <v>-5.1302640970735114E-3</v>
      </c>
      <c r="E1221" s="30">
        <f t="shared" si="75"/>
        <v>2.4528235645839491E-4</v>
      </c>
      <c r="F1221" s="29">
        <f t="shared" si="73"/>
        <v>8.2057972217016566</v>
      </c>
      <c r="G1221" s="29">
        <f t="shared" si="74"/>
        <v>1.5661492791506015</v>
      </c>
    </row>
    <row r="1222" spans="1:7" ht="16" customHeight="1" x14ac:dyDescent="0.35">
      <c r="A1222" s="13">
        <v>40318</v>
      </c>
      <c r="B1222" s="14">
        <v>1219</v>
      </c>
      <c r="C1222" s="12">
        <v>1071.5899999999999</v>
      </c>
      <c r="D1222" s="29">
        <f t="shared" si="76"/>
        <v>-3.8975830680238577E-2</v>
      </c>
      <c r="E1222" s="30">
        <f t="shared" si="75"/>
        <v>2.320701012978415E-4</v>
      </c>
      <c r="F1222" s="29">
        <f t="shared" ref="F1222:F1281" si="77">-LN(E1222)-D1222*D1222/E1222</f>
        <v>1.8225378866779076</v>
      </c>
      <c r="G1222" s="29">
        <f t="shared" ref="G1222:G1281" si="78">SQRT(E1222)*100</f>
        <v>1.5233847225761505</v>
      </c>
    </row>
    <row r="1223" spans="1:7" ht="16" customHeight="1" x14ac:dyDescent="0.35">
      <c r="A1223" s="13">
        <v>40319</v>
      </c>
      <c r="B1223" s="14">
        <v>1220</v>
      </c>
      <c r="C1223" s="12">
        <v>1087.69</v>
      </c>
      <c r="D1223" s="29">
        <f t="shared" si="76"/>
        <v>1.5024402989949559E-2</v>
      </c>
      <c r="E1223" s="30">
        <f t="shared" ref="E1223:E1281" si="79">C$1283+C$1284*E1222+C$1285*D1222*D1222</f>
        <v>2.9481886002878871E-4</v>
      </c>
      <c r="F1223" s="29">
        <f t="shared" si="77"/>
        <v>7.3634837363430679</v>
      </c>
      <c r="G1223" s="29">
        <f t="shared" si="78"/>
        <v>1.7170290039157425</v>
      </c>
    </row>
    <row r="1224" spans="1:7" ht="16" customHeight="1" x14ac:dyDescent="0.35">
      <c r="A1224" s="13">
        <v>40322</v>
      </c>
      <c r="B1224" s="14">
        <v>1221</v>
      </c>
      <c r="C1224" s="12">
        <v>1073.6500000000001</v>
      </c>
      <c r="D1224" s="29">
        <f t="shared" si="76"/>
        <v>-1.2908089621123664E-2</v>
      </c>
      <c r="E1224" s="30">
        <f t="shared" si="79"/>
        <v>2.8662360828613013E-4</v>
      </c>
      <c r="F1224" s="29">
        <f t="shared" si="77"/>
        <v>7.5760250624043168</v>
      </c>
      <c r="G1224" s="29">
        <f t="shared" si="78"/>
        <v>1.6929961851289865</v>
      </c>
    </row>
    <row r="1225" spans="1:7" ht="16" customHeight="1" x14ac:dyDescent="0.35">
      <c r="A1225" s="13">
        <v>40323</v>
      </c>
      <c r="B1225" s="14">
        <v>1222</v>
      </c>
      <c r="C1225" s="12">
        <v>1074.03</v>
      </c>
      <c r="D1225" s="29">
        <f t="shared" si="76"/>
        <v>3.5393284589946283E-4</v>
      </c>
      <c r="E1225" s="30">
        <f t="shared" si="79"/>
        <v>2.7629218634086519E-4</v>
      </c>
      <c r="F1225" s="29">
        <f t="shared" si="77"/>
        <v>8.1935982148064177</v>
      </c>
      <c r="G1225" s="29">
        <f t="shared" si="78"/>
        <v>1.662203917516937</v>
      </c>
    </row>
    <row r="1226" spans="1:7" ht="16" customHeight="1" x14ac:dyDescent="0.35">
      <c r="A1226" s="13">
        <v>40324</v>
      </c>
      <c r="B1226" s="14">
        <v>1223</v>
      </c>
      <c r="C1226" s="12">
        <v>1067.95</v>
      </c>
      <c r="D1226" s="29">
        <f t="shared" si="76"/>
        <v>-5.6609219481764672E-3</v>
      </c>
      <c r="E1226" s="30">
        <f t="shared" si="79"/>
        <v>2.5866923112974902E-4</v>
      </c>
      <c r="F1226" s="29">
        <f t="shared" si="77"/>
        <v>8.1360723211117421</v>
      </c>
      <c r="G1226" s="29">
        <f t="shared" si="78"/>
        <v>1.6083197167533234</v>
      </c>
    </row>
    <row r="1227" spans="1:7" ht="16" customHeight="1" x14ac:dyDescent="0.35">
      <c r="A1227" s="13">
        <v>40325</v>
      </c>
      <c r="B1227" s="14">
        <v>1224</v>
      </c>
      <c r="C1227" s="12">
        <v>1103.06</v>
      </c>
      <c r="D1227" s="29">
        <f t="shared" si="76"/>
        <v>3.2876070977105654E-2</v>
      </c>
      <c r="E1227" s="30">
        <f t="shared" si="79"/>
        <v>2.4440460988194143E-4</v>
      </c>
      <c r="F1227" s="29">
        <f t="shared" si="77"/>
        <v>3.8943628153443486</v>
      </c>
      <c r="G1227" s="29">
        <f t="shared" si="78"/>
        <v>1.5633445233918895</v>
      </c>
    </row>
    <row r="1228" spans="1:7" ht="16" customHeight="1" x14ac:dyDescent="0.35">
      <c r="A1228" s="13">
        <v>40326</v>
      </c>
      <c r="B1228" s="14">
        <v>1225</v>
      </c>
      <c r="C1228" s="12">
        <v>1089.4100000000001</v>
      </c>
      <c r="D1228" s="29">
        <f t="shared" si="76"/>
        <v>-1.2374666835892723E-2</v>
      </c>
      <c r="E1228" s="30">
        <f t="shared" si="79"/>
        <v>2.8400595103833173E-4</v>
      </c>
      <c r="F1228" s="29">
        <f t="shared" si="77"/>
        <v>7.6273281453259223</v>
      </c>
      <c r="G1228" s="29">
        <f t="shared" si="78"/>
        <v>1.685247611000626</v>
      </c>
    </row>
    <row r="1229" spans="1:7" ht="16" customHeight="1" x14ac:dyDescent="0.35">
      <c r="A1229" s="13">
        <v>40330</v>
      </c>
      <c r="B1229" s="14">
        <v>1226</v>
      </c>
      <c r="C1229" s="12">
        <v>1070.71</v>
      </c>
      <c r="D1229" s="29">
        <f t="shared" si="76"/>
        <v>-1.7165254587345524E-2</v>
      </c>
      <c r="E1229" s="30">
        <f t="shared" si="79"/>
        <v>2.7326197489946575E-4</v>
      </c>
      <c r="F1229" s="29">
        <f t="shared" si="77"/>
        <v>7.1268250678856653</v>
      </c>
      <c r="G1229" s="29">
        <f t="shared" si="78"/>
        <v>1.6530637461981488</v>
      </c>
    </row>
    <row r="1230" spans="1:7" ht="16" customHeight="1" x14ac:dyDescent="0.35">
      <c r="A1230" s="13">
        <v>40331</v>
      </c>
      <c r="B1230" s="14">
        <v>1227</v>
      </c>
      <c r="C1230" s="12">
        <v>1098.3800000000001</v>
      </c>
      <c r="D1230" s="29">
        <f t="shared" si="76"/>
        <v>2.5842665147425503E-2</v>
      </c>
      <c r="E1230" s="30">
        <f t="shared" si="79"/>
        <v>2.7066807566193852E-4</v>
      </c>
      <c r="F1230" s="29">
        <f t="shared" si="77"/>
        <v>5.7472286356285789</v>
      </c>
      <c r="G1230" s="29">
        <f t="shared" si="78"/>
        <v>1.6451993060475636</v>
      </c>
    </row>
    <row r="1231" spans="1:7" ht="16" customHeight="1" x14ac:dyDescent="0.35">
      <c r="A1231" s="13">
        <v>40332</v>
      </c>
      <c r="B1231" s="14">
        <v>1228</v>
      </c>
      <c r="C1231" s="12">
        <v>1102.83</v>
      </c>
      <c r="D1231" s="29">
        <f t="shared" si="76"/>
        <v>4.0514211839253189E-3</v>
      </c>
      <c r="E1231" s="30">
        <f t="shared" si="79"/>
        <v>2.8699343519184278E-4</v>
      </c>
      <c r="F1231" s="29">
        <f t="shared" si="77"/>
        <v>8.0988582230849744</v>
      </c>
      <c r="G1231" s="29">
        <f t="shared" si="78"/>
        <v>1.6940880590802911</v>
      </c>
    </row>
    <row r="1232" spans="1:7" ht="16" customHeight="1" x14ac:dyDescent="0.35">
      <c r="A1232" s="13">
        <v>40333</v>
      </c>
      <c r="B1232" s="14">
        <v>1229</v>
      </c>
      <c r="C1232" s="12">
        <v>1064.8800000000001</v>
      </c>
      <c r="D1232" s="29">
        <f t="shared" si="76"/>
        <v>-3.4411468676042389E-2</v>
      </c>
      <c r="E1232" s="30">
        <f t="shared" si="79"/>
        <v>2.6911479235313648E-4</v>
      </c>
      <c r="F1232" s="29">
        <f t="shared" si="77"/>
        <v>3.8202086982561454</v>
      </c>
      <c r="G1232" s="29">
        <f t="shared" si="78"/>
        <v>1.6404718600242323</v>
      </c>
    </row>
    <row r="1233" spans="1:7" ht="16" customHeight="1" x14ac:dyDescent="0.35">
      <c r="A1233" s="13">
        <v>40336</v>
      </c>
      <c r="B1233" s="14">
        <v>1230</v>
      </c>
      <c r="C1233" s="12">
        <v>1050.47</v>
      </c>
      <c r="D1233" s="29">
        <f t="shared" si="76"/>
        <v>-1.353204116895812E-2</v>
      </c>
      <c r="E1233" s="30">
        <f t="shared" si="79"/>
        <v>3.1141077193993518E-4</v>
      </c>
      <c r="F1233" s="29">
        <f t="shared" si="77"/>
        <v>7.4863764995185313</v>
      </c>
      <c r="G1233" s="29">
        <f t="shared" si="78"/>
        <v>1.7646834615305238</v>
      </c>
    </row>
    <row r="1234" spans="1:7" ht="16" customHeight="1" x14ac:dyDescent="0.35">
      <c r="A1234" s="13">
        <v>40337</v>
      </c>
      <c r="B1234" s="14">
        <v>1231</v>
      </c>
      <c r="C1234" s="12">
        <v>1062</v>
      </c>
      <c r="D1234" s="29">
        <f t="shared" si="76"/>
        <v>1.0976039296695772E-2</v>
      </c>
      <c r="E1234" s="30">
        <f t="shared" si="79"/>
        <v>2.994255016558606E-4</v>
      </c>
      <c r="F1234" s="29">
        <f t="shared" si="77"/>
        <v>7.7112962895314547</v>
      </c>
      <c r="G1234" s="29">
        <f t="shared" si="78"/>
        <v>1.7303915789666238</v>
      </c>
    </row>
    <row r="1235" spans="1:7" ht="16" customHeight="1" x14ac:dyDescent="0.35">
      <c r="A1235" s="13">
        <v>40338</v>
      </c>
      <c r="B1235" s="14">
        <v>1232</v>
      </c>
      <c r="C1235" s="12">
        <v>1055.69</v>
      </c>
      <c r="D1235" s="29">
        <f t="shared" si="76"/>
        <v>-5.9416195856872855E-3</v>
      </c>
      <c r="E1235" s="30">
        <f t="shared" si="79"/>
        <v>2.855066234224051E-4</v>
      </c>
      <c r="F1235" s="29">
        <f t="shared" si="77"/>
        <v>8.03759550728644</v>
      </c>
      <c r="G1235" s="29">
        <f t="shared" si="78"/>
        <v>1.6896941244568648</v>
      </c>
    </row>
    <row r="1236" spans="1:7" ht="16" customHeight="1" x14ac:dyDescent="0.35">
      <c r="A1236" s="13">
        <v>40339</v>
      </c>
      <c r="B1236" s="14">
        <v>1233</v>
      </c>
      <c r="C1236" s="12">
        <v>1086.8399999999999</v>
      </c>
      <c r="D1236" s="29">
        <f t="shared" si="76"/>
        <v>2.9506768085328039E-2</v>
      </c>
      <c r="E1236" s="30">
        <f t="shared" si="79"/>
        <v>2.6872110324521579E-4</v>
      </c>
      <c r="F1236" s="29">
        <f t="shared" si="77"/>
        <v>4.9818625998641215</v>
      </c>
      <c r="G1236" s="29">
        <f t="shared" si="78"/>
        <v>1.639271494430425</v>
      </c>
    </row>
    <row r="1237" spans="1:7" ht="16" customHeight="1" x14ac:dyDescent="0.35">
      <c r="A1237" s="13">
        <v>40340</v>
      </c>
      <c r="B1237" s="14">
        <v>1234</v>
      </c>
      <c r="C1237" s="12">
        <v>1091.5999999999999</v>
      </c>
      <c r="D1237" s="29">
        <f t="shared" si="76"/>
        <v>4.3796695005704489E-3</v>
      </c>
      <c r="E1237" s="30">
        <f t="shared" si="79"/>
        <v>2.9538146106276088E-4</v>
      </c>
      <c r="F1237" s="29">
        <f t="shared" si="77"/>
        <v>8.0623048686448815</v>
      </c>
      <c r="G1237" s="29">
        <f t="shared" si="78"/>
        <v>1.7186665210644003</v>
      </c>
    </row>
    <row r="1238" spans="1:7" ht="16" customHeight="1" x14ac:dyDescent="0.35">
      <c r="A1238" s="13">
        <v>40343</v>
      </c>
      <c r="B1238" s="14">
        <v>1235</v>
      </c>
      <c r="C1238" s="12">
        <v>1089.6300000000001</v>
      </c>
      <c r="D1238" s="29">
        <f t="shared" si="76"/>
        <v>-1.8046903627700894E-3</v>
      </c>
      <c r="E1238" s="30">
        <f t="shared" si="79"/>
        <v>2.7680239020319618E-4</v>
      </c>
      <c r="F1238" s="29">
        <f t="shared" si="77"/>
        <v>8.1804405171153203</v>
      </c>
      <c r="G1238" s="29">
        <f t="shared" si="78"/>
        <v>1.6637379306946036</v>
      </c>
    </row>
    <row r="1239" spans="1:7" ht="16" customHeight="1" x14ac:dyDescent="0.35">
      <c r="A1239" s="13">
        <v>40344</v>
      </c>
      <c r="B1239" s="14">
        <v>1236</v>
      </c>
      <c r="C1239" s="12">
        <v>1115.23</v>
      </c>
      <c r="D1239" s="29">
        <f t="shared" si="76"/>
        <v>2.3494213632150318E-2</v>
      </c>
      <c r="E1239" s="30">
        <f t="shared" si="79"/>
        <v>2.5928499654815035E-4</v>
      </c>
      <c r="F1239" s="29">
        <f t="shared" si="77"/>
        <v>6.1287357780308875</v>
      </c>
      <c r="G1239" s="29">
        <f t="shared" si="78"/>
        <v>1.6102328916903614</v>
      </c>
    </row>
    <row r="1240" spans="1:7" ht="16" customHeight="1" x14ac:dyDescent="0.35">
      <c r="A1240" s="13">
        <v>40345</v>
      </c>
      <c r="B1240" s="14">
        <v>1237</v>
      </c>
      <c r="C1240" s="12">
        <v>1114.6099999999999</v>
      </c>
      <c r="D1240" s="29">
        <f t="shared" si="76"/>
        <v>-5.5593913363172209E-4</v>
      </c>
      <c r="E1240" s="30">
        <f t="shared" si="79"/>
        <v>2.7095540060299118E-4</v>
      </c>
      <c r="F1240" s="29">
        <f t="shared" si="77"/>
        <v>8.2124156628197866</v>
      </c>
      <c r="G1240" s="29">
        <f t="shared" si="78"/>
        <v>1.6460722967202599</v>
      </c>
    </row>
    <row r="1241" spans="1:7" ht="16" customHeight="1" x14ac:dyDescent="0.35">
      <c r="A1241" s="13">
        <v>40346</v>
      </c>
      <c r="B1241" s="14">
        <v>1238</v>
      </c>
      <c r="C1241" s="12">
        <v>1116.04</v>
      </c>
      <c r="D1241" s="29">
        <f t="shared" si="76"/>
        <v>1.2829599590888918E-3</v>
      </c>
      <c r="E1241" s="30">
        <f t="shared" si="79"/>
        <v>2.5387531395870721E-4</v>
      </c>
      <c r="F1241" s="29">
        <f t="shared" si="77"/>
        <v>8.2721838578880291</v>
      </c>
      <c r="G1241" s="29">
        <f t="shared" si="78"/>
        <v>1.5933465221310374</v>
      </c>
    </row>
    <row r="1242" spans="1:7" ht="16" customHeight="1" x14ac:dyDescent="0.35">
      <c r="A1242" s="13">
        <v>40347</v>
      </c>
      <c r="B1242" s="14">
        <v>1239</v>
      </c>
      <c r="C1242" s="12">
        <v>1117.51</v>
      </c>
      <c r="D1242" s="29">
        <f t="shared" si="76"/>
        <v>1.3171570911436614E-3</v>
      </c>
      <c r="E1242" s="30">
        <f t="shared" si="79"/>
        <v>2.3857008187566775E-4</v>
      </c>
      <c r="F1242" s="29">
        <f t="shared" si="77"/>
        <v>8.3335753577313287</v>
      </c>
      <c r="G1242" s="29">
        <f t="shared" si="78"/>
        <v>1.5445714029324371</v>
      </c>
    </row>
    <row r="1243" spans="1:7" ht="16" customHeight="1" x14ac:dyDescent="0.35">
      <c r="A1243" s="13">
        <v>40350</v>
      </c>
      <c r="B1243" s="14">
        <v>1240</v>
      </c>
      <c r="C1243" s="12">
        <v>1113.2</v>
      </c>
      <c r="D1243" s="29">
        <f t="shared" si="76"/>
        <v>-3.8567887535680967E-3</v>
      </c>
      <c r="E1243" s="30">
        <f t="shared" si="79"/>
        <v>2.2479981882823848E-4</v>
      </c>
      <c r="F1243" s="29">
        <f t="shared" si="77"/>
        <v>8.3341310666982906</v>
      </c>
      <c r="G1243" s="29">
        <f t="shared" si="78"/>
        <v>1.4993325809447298</v>
      </c>
    </row>
    <row r="1244" spans="1:7" ht="16" customHeight="1" x14ac:dyDescent="0.35">
      <c r="A1244" s="13">
        <v>40351</v>
      </c>
      <c r="B1244" s="14">
        <v>1241</v>
      </c>
      <c r="C1244" s="12">
        <v>1095.31</v>
      </c>
      <c r="D1244" s="29">
        <f t="shared" si="76"/>
        <v>-1.6070786920589386E-2</v>
      </c>
      <c r="E1244" s="30">
        <f t="shared" si="79"/>
        <v>2.1306357791989709E-4</v>
      </c>
      <c r="F1244" s="29">
        <f t="shared" si="77"/>
        <v>7.2417456544146823</v>
      </c>
      <c r="G1244" s="29">
        <f t="shared" si="78"/>
        <v>1.4596697500458693</v>
      </c>
    </row>
    <row r="1245" spans="1:7" ht="16" customHeight="1" x14ac:dyDescent="0.35">
      <c r="A1245" s="13">
        <v>40352</v>
      </c>
      <c r="B1245" s="14">
        <v>1242</v>
      </c>
      <c r="C1245" s="12">
        <v>1092.04</v>
      </c>
      <c r="D1245" s="29">
        <f t="shared" si="76"/>
        <v>-2.9854561722252315E-3</v>
      </c>
      <c r="E1245" s="30">
        <f t="shared" si="79"/>
        <v>2.1467072974025672E-4</v>
      </c>
      <c r="F1245" s="29">
        <f t="shared" si="77"/>
        <v>8.4048860325031356</v>
      </c>
      <c r="G1245" s="29">
        <f t="shared" si="78"/>
        <v>1.4651645973755192</v>
      </c>
    </row>
    <row r="1246" spans="1:7" ht="16" customHeight="1" x14ac:dyDescent="0.35">
      <c r="A1246" s="13">
        <v>40353</v>
      </c>
      <c r="B1246" s="14">
        <v>1243</v>
      </c>
      <c r="C1246" s="12">
        <v>1073.69</v>
      </c>
      <c r="D1246" s="29">
        <f t="shared" si="76"/>
        <v>-1.6803413794366451E-2</v>
      </c>
      <c r="E1246" s="30">
        <f t="shared" si="79"/>
        <v>2.0364930419404493E-4</v>
      </c>
      <c r="F1246" s="29">
        <f t="shared" si="77"/>
        <v>7.1126359141213626</v>
      </c>
      <c r="G1246" s="29">
        <f t="shared" si="78"/>
        <v>1.4270574767473276</v>
      </c>
    </row>
    <row r="1247" spans="1:7" ht="16" customHeight="1" x14ac:dyDescent="0.35">
      <c r="A1247" s="13">
        <v>40354</v>
      </c>
      <c r="B1247" s="14">
        <v>1244</v>
      </c>
      <c r="C1247" s="12">
        <v>1076.76</v>
      </c>
      <c r="D1247" s="29">
        <f t="shared" si="76"/>
        <v>2.8592983077051493E-3</v>
      </c>
      <c r="E1247" s="30">
        <f t="shared" si="79"/>
        <v>2.0740210953187568E-4</v>
      </c>
      <c r="F1247" s="29">
        <f t="shared" si="77"/>
        <v>8.4414320761614938</v>
      </c>
      <c r="G1247" s="29">
        <f t="shared" si="78"/>
        <v>1.440146206230033</v>
      </c>
    </row>
    <row r="1248" spans="1:7" ht="16" customHeight="1" x14ac:dyDescent="0.35">
      <c r="A1248" s="13">
        <v>40357</v>
      </c>
      <c r="B1248" s="14">
        <v>1245</v>
      </c>
      <c r="C1248" s="12">
        <v>1074.57</v>
      </c>
      <c r="D1248" s="29">
        <f t="shared" si="76"/>
        <v>-2.0338794160259521E-3</v>
      </c>
      <c r="E1248" s="30">
        <f t="shared" si="79"/>
        <v>1.970706779193104E-4</v>
      </c>
      <c r="F1248" s="29">
        <f t="shared" si="77"/>
        <v>8.5109573513650947</v>
      </c>
      <c r="G1248" s="29">
        <f t="shared" si="78"/>
        <v>1.4038186418455569</v>
      </c>
    </row>
    <row r="1249" spans="1:13" ht="16" customHeight="1" x14ac:dyDescent="0.35">
      <c r="A1249" s="13">
        <v>40358</v>
      </c>
      <c r="B1249" s="14">
        <v>1246</v>
      </c>
      <c r="C1249" s="12">
        <v>1041.24</v>
      </c>
      <c r="D1249" s="29">
        <f t="shared" si="76"/>
        <v>-3.1017057985984975E-2</v>
      </c>
      <c r="E1249" s="30">
        <f t="shared" si="79"/>
        <v>1.8757044340132609E-4</v>
      </c>
      <c r="F1249" s="29">
        <f t="shared" si="77"/>
        <v>3.452307666358112</v>
      </c>
      <c r="G1249" s="29">
        <f t="shared" si="78"/>
        <v>1.3695635925407994</v>
      </c>
    </row>
    <row r="1250" spans="1:13" ht="16" customHeight="1" x14ac:dyDescent="0.35">
      <c r="A1250" s="13">
        <v>40359</v>
      </c>
      <c r="B1250" s="14">
        <v>1247</v>
      </c>
      <c r="C1250" s="12">
        <v>1030.71</v>
      </c>
      <c r="D1250" s="29">
        <f t="shared" si="76"/>
        <v>-1.0112942261150115E-2</v>
      </c>
      <c r="E1250" s="30">
        <f t="shared" si="79"/>
        <v>2.269162933664912E-4</v>
      </c>
      <c r="F1250" s="29">
        <f t="shared" si="77"/>
        <v>7.9402274750904152</v>
      </c>
      <c r="G1250" s="29">
        <f t="shared" si="78"/>
        <v>1.5063741014983336</v>
      </c>
    </row>
    <row r="1251" spans="1:13" ht="16" customHeight="1" x14ac:dyDescent="0.35">
      <c r="A1251" s="13">
        <v>40360</v>
      </c>
      <c r="B1251" s="14">
        <v>1248</v>
      </c>
      <c r="C1251" s="12">
        <v>1027.3699999999999</v>
      </c>
      <c r="D1251" s="29">
        <f t="shared" si="76"/>
        <v>-3.2404847144202886E-3</v>
      </c>
      <c r="E1251" s="30">
        <f t="shared" si="79"/>
        <v>2.1933824408870988E-4</v>
      </c>
      <c r="F1251" s="29">
        <f t="shared" si="77"/>
        <v>8.3770208782974453</v>
      </c>
      <c r="G1251" s="29">
        <f t="shared" si="78"/>
        <v>1.4810072386342676</v>
      </c>
    </row>
    <row r="1252" spans="1:13" ht="16" customHeight="1" x14ac:dyDescent="0.35">
      <c r="A1252" s="13">
        <v>40361</v>
      </c>
      <c r="B1252" s="14">
        <v>1249</v>
      </c>
      <c r="C1252" s="12">
        <v>1022.58</v>
      </c>
      <c r="D1252" s="29">
        <f t="shared" si="76"/>
        <v>-4.6623903754244855E-3</v>
      </c>
      <c r="E1252" s="30">
        <f t="shared" si="79"/>
        <v>2.0792945673905847E-4</v>
      </c>
      <c r="F1252" s="29">
        <f t="shared" si="77"/>
        <v>8.373767172023749</v>
      </c>
      <c r="G1252" s="29">
        <f t="shared" si="78"/>
        <v>1.4419759246917352</v>
      </c>
    </row>
    <row r="1253" spans="1:13" ht="16" customHeight="1" x14ac:dyDescent="0.35">
      <c r="A1253" s="13">
        <v>40365</v>
      </c>
      <c r="B1253" s="14">
        <v>1250</v>
      </c>
      <c r="C1253" s="12">
        <v>1028.06</v>
      </c>
      <c r="D1253" s="29">
        <f t="shared" si="76"/>
        <v>5.3589939173461776E-3</v>
      </c>
      <c r="E1253" s="30">
        <f t="shared" si="79"/>
        <v>1.9822340526579515E-4</v>
      </c>
      <c r="F1253" s="29">
        <f t="shared" si="77"/>
        <v>8.3812348002937398</v>
      </c>
      <c r="G1253" s="29">
        <f t="shared" si="78"/>
        <v>1.4079183401951805</v>
      </c>
    </row>
    <row r="1254" spans="1:13" ht="16" customHeight="1" x14ac:dyDescent="0.35">
      <c r="A1254" s="13">
        <v>40366</v>
      </c>
      <c r="B1254" s="14">
        <v>1251</v>
      </c>
      <c r="C1254" s="12">
        <v>1060.27</v>
      </c>
      <c r="D1254" s="29">
        <f t="shared" si="76"/>
        <v>3.1330856175709521E-2</v>
      </c>
      <c r="E1254" s="30">
        <f t="shared" si="79"/>
        <v>1.8983700552952331E-4</v>
      </c>
      <c r="F1254" s="29">
        <f t="shared" si="77"/>
        <v>3.3984743407609663</v>
      </c>
      <c r="G1254" s="29">
        <f t="shared" si="78"/>
        <v>1.3778135052666718</v>
      </c>
    </row>
    <row r="1255" spans="1:13" ht="16" customHeight="1" x14ac:dyDescent="0.35">
      <c r="A1255" s="13">
        <v>40367</v>
      </c>
      <c r="B1255" s="14">
        <v>1252</v>
      </c>
      <c r="C1255" s="12">
        <v>1070.25</v>
      </c>
      <c r="D1255" s="29">
        <f t="shared" si="76"/>
        <v>9.4126967659180494E-3</v>
      </c>
      <c r="E1255" s="30">
        <f t="shared" si="79"/>
        <v>2.2993443241172077E-4</v>
      </c>
      <c r="F1255" s="29">
        <f t="shared" si="77"/>
        <v>7.9923940832846538</v>
      </c>
      <c r="G1255" s="29">
        <f t="shared" si="78"/>
        <v>1.5163589034648781</v>
      </c>
    </row>
    <row r="1256" spans="1:13" ht="16" customHeight="1" x14ac:dyDescent="0.35">
      <c r="A1256" s="13">
        <v>40368</v>
      </c>
      <c r="B1256" s="14">
        <v>1253</v>
      </c>
      <c r="C1256" s="12">
        <v>1077.96</v>
      </c>
      <c r="D1256" s="29">
        <f t="shared" si="76"/>
        <v>7.2039243167485445E-3</v>
      </c>
      <c r="E1256" s="30">
        <f t="shared" si="79"/>
        <v>2.213709321909049E-4</v>
      </c>
      <c r="F1256" s="29">
        <f t="shared" si="77"/>
        <v>8.181238407241997</v>
      </c>
      <c r="G1256" s="29">
        <f t="shared" si="78"/>
        <v>1.4878539316441817</v>
      </c>
    </row>
    <row r="1257" spans="1:13" ht="16" customHeight="1" x14ac:dyDescent="0.35">
      <c r="A1257" s="13">
        <v>40371</v>
      </c>
      <c r="B1257" s="14">
        <v>1254</v>
      </c>
      <c r="C1257" s="12">
        <v>1078.75</v>
      </c>
      <c r="D1257" s="29">
        <f t="shared" si="76"/>
        <v>7.32865783517056E-4</v>
      </c>
      <c r="E1257" s="30">
        <f t="shared" si="79"/>
        <v>2.1182866524988646E-4</v>
      </c>
      <c r="F1257" s="29">
        <f t="shared" si="77"/>
        <v>8.4571972896407566</v>
      </c>
      <c r="G1257" s="29">
        <f t="shared" si="78"/>
        <v>1.4554334929837449</v>
      </c>
    </row>
    <row r="1258" spans="1:13" ht="16" customHeight="1" x14ac:dyDescent="0.35">
      <c r="A1258" s="13">
        <v>40372</v>
      </c>
      <c r="B1258" s="14">
        <v>1255</v>
      </c>
      <c r="C1258" s="12">
        <v>1095.3399999999999</v>
      </c>
      <c r="D1258" s="29">
        <f t="shared" si="76"/>
        <v>1.5378910776361554E-2</v>
      </c>
      <c r="E1258" s="30">
        <f t="shared" si="79"/>
        <v>2.0067265333773032E-4</v>
      </c>
      <c r="F1258" s="29">
        <f t="shared" si="77"/>
        <v>7.3352449989232449</v>
      </c>
      <c r="G1258" s="29">
        <f t="shared" si="78"/>
        <v>1.4165897547904627</v>
      </c>
    </row>
    <row r="1259" spans="1:13" ht="16" customHeight="1" x14ac:dyDescent="0.35">
      <c r="A1259" s="13">
        <v>40373</v>
      </c>
      <c r="B1259" s="14">
        <v>1256</v>
      </c>
      <c r="C1259" s="12">
        <v>1095.17</v>
      </c>
      <c r="D1259" s="29">
        <f t="shared" si="76"/>
        <v>-1.5520295068183199E-4</v>
      </c>
      <c r="E1259" s="30">
        <f t="shared" si="79"/>
        <v>2.0243093283732179E-4</v>
      </c>
      <c r="F1259" s="29">
        <f t="shared" si="77"/>
        <v>8.5049928085503641</v>
      </c>
      <c r="G1259" s="29">
        <f t="shared" si="78"/>
        <v>1.4227822491067343</v>
      </c>
    </row>
    <row r="1260" spans="1:13" ht="16" customHeight="1" x14ac:dyDescent="0.35">
      <c r="A1260" s="13">
        <v>40374</v>
      </c>
      <c r="B1260" s="14">
        <v>1257</v>
      </c>
      <c r="C1260" s="12">
        <v>1096.48</v>
      </c>
      <c r="D1260" s="29">
        <f t="shared" si="76"/>
        <v>1.1961613265520921E-3</v>
      </c>
      <c r="E1260" s="30">
        <f t="shared" si="79"/>
        <v>1.9218904395138463E-4</v>
      </c>
      <c r="F1260" s="29">
        <f t="shared" si="77"/>
        <v>8.5495863032416448</v>
      </c>
      <c r="G1260" s="29">
        <f t="shared" si="78"/>
        <v>1.3863226318263171</v>
      </c>
      <c r="H1260" s="12"/>
      <c r="I1260" s="12"/>
      <c r="J1260" s="12"/>
      <c r="K1260" s="12"/>
      <c r="L1260" s="12"/>
      <c r="M1260" s="12"/>
    </row>
    <row r="1261" spans="1:13" ht="16" customHeight="1" x14ac:dyDescent="0.35">
      <c r="A1261" s="13">
        <v>40375</v>
      </c>
      <c r="B1261" s="14">
        <v>1258</v>
      </c>
      <c r="C1261" s="12">
        <v>1064.8800000000001</v>
      </c>
      <c r="D1261" s="29">
        <f t="shared" si="76"/>
        <v>-2.8819495111629845E-2</v>
      </c>
      <c r="E1261" s="30">
        <f t="shared" si="79"/>
        <v>1.8304167965220311E-4</v>
      </c>
      <c r="F1261" s="29">
        <f t="shared" si="77"/>
        <v>4.0682328788116919</v>
      </c>
      <c r="G1261" s="29">
        <f t="shared" si="78"/>
        <v>1.3529289695035844</v>
      </c>
      <c r="H1261" s="12"/>
      <c r="I1261" s="12"/>
      <c r="J1261" s="12"/>
      <c r="K1261" s="12"/>
      <c r="L1261" s="12"/>
      <c r="M1261" s="12"/>
    </row>
    <row r="1262" spans="1:13" ht="16" customHeight="1" x14ac:dyDescent="0.35">
      <c r="A1262" s="13">
        <v>40378</v>
      </c>
      <c r="B1262" s="14">
        <v>1259</v>
      </c>
      <c r="C1262" s="12">
        <v>1071.25</v>
      </c>
      <c r="D1262" s="29">
        <f t="shared" si="76"/>
        <v>5.9818946735781253E-3</v>
      </c>
      <c r="E1262" s="30">
        <f t="shared" si="79"/>
        <v>2.1626567661144563E-4</v>
      </c>
      <c r="F1262" s="29">
        <f t="shared" si="77"/>
        <v>8.2735441007285395</v>
      </c>
      <c r="G1262" s="29">
        <f t="shared" si="78"/>
        <v>1.4705974180973038</v>
      </c>
      <c r="H1262" s="12"/>
      <c r="I1262" s="12"/>
      <c r="J1262" s="12"/>
      <c r="K1262" s="12"/>
      <c r="L1262" s="12"/>
      <c r="M1262" s="12"/>
    </row>
    <row r="1263" spans="1:13" ht="16" customHeight="1" x14ac:dyDescent="0.35">
      <c r="A1263" s="13">
        <v>40379</v>
      </c>
      <c r="B1263" s="14">
        <v>1260</v>
      </c>
      <c r="C1263" s="12">
        <v>1083.48</v>
      </c>
      <c r="D1263" s="29">
        <f t="shared" si="76"/>
        <v>1.1416569428237988E-2</v>
      </c>
      <c r="E1263" s="30">
        <f t="shared" si="79"/>
        <v>2.064282621445902E-4</v>
      </c>
      <c r="F1263" s="29">
        <f t="shared" si="77"/>
        <v>7.8541612244353658</v>
      </c>
      <c r="G1263" s="29">
        <f t="shared" si="78"/>
        <v>1.4367611567153054</v>
      </c>
      <c r="H1263" s="12"/>
      <c r="I1263" s="12"/>
      <c r="J1263" s="12"/>
      <c r="K1263" s="12"/>
      <c r="L1263" s="12"/>
      <c r="M1263" s="12"/>
    </row>
    <row r="1264" spans="1:13" ht="16" customHeight="1" x14ac:dyDescent="0.35">
      <c r="A1264" s="13">
        <v>40380</v>
      </c>
      <c r="B1264" s="14">
        <v>1261</v>
      </c>
      <c r="C1264" s="12">
        <v>1069.5899999999999</v>
      </c>
      <c r="D1264" s="29">
        <f t="shared" si="76"/>
        <v>-1.2819802857459428E-2</v>
      </c>
      <c r="E1264" s="30">
        <f t="shared" si="79"/>
        <v>2.023023388056201E-4</v>
      </c>
      <c r="F1264" s="29">
        <f t="shared" si="77"/>
        <v>7.6933624515261823</v>
      </c>
      <c r="G1264" s="29">
        <f t="shared" si="78"/>
        <v>1.4223302668706033</v>
      </c>
      <c r="H1264" s="12"/>
      <c r="I1264" s="12"/>
      <c r="J1264" s="12"/>
      <c r="K1264" s="12"/>
      <c r="L1264" s="12"/>
      <c r="M1264" s="12"/>
    </row>
    <row r="1265" spans="1:13" ht="16" customHeight="1" x14ac:dyDescent="0.35">
      <c r="A1265" s="13">
        <v>40381</v>
      </c>
      <c r="B1265" s="14">
        <v>1262</v>
      </c>
      <c r="C1265" s="12">
        <v>1093.67</v>
      </c>
      <c r="D1265" s="29">
        <f t="shared" si="76"/>
        <v>2.2513299488589267E-2</v>
      </c>
      <c r="E1265" s="30">
        <f t="shared" si="79"/>
        <v>2.0028947219026433E-4</v>
      </c>
      <c r="F1265" s="29">
        <f t="shared" si="77"/>
        <v>5.9851662711205869</v>
      </c>
      <c r="G1265" s="29">
        <f t="shared" si="78"/>
        <v>1.4152366310630331</v>
      </c>
      <c r="H1265" s="12"/>
      <c r="I1265" s="12"/>
      <c r="J1265" s="12"/>
      <c r="K1265" s="12"/>
      <c r="L1265" s="12"/>
      <c r="M1265" s="12"/>
    </row>
    <row r="1266" spans="1:13" ht="16" customHeight="1" x14ac:dyDescent="0.35">
      <c r="A1266" s="13">
        <v>40382</v>
      </c>
      <c r="B1266" s="14">
        <v>1263</v>
      </c>
      <c r="C1266" s="12">
        <v>1102.6600000000001</v>
      </c>
      <c r="D1266" s="29">
        <f t="shared" si="76"/>
        <v>8.2200298078944911E-3</v>
      </c>
      <c r="E1266" s="30">
        <f t="shared" si="79"/>
        <v>2.156029576643836E-4</v>
      </c>
      <c r="F1266" s="29">
        <f t="shared" si="77"/>
        <v>8.1286769955086271</v>
      </c>
      <c r="G1266" s="29">
        <f t="shared" si="78"/>
        <v>1.4683424589120333</v>
      </c>
      <c r="H1266" s="12"/>
      <c r="I1266" s="12"/>
      <c r="J1266" s="12"/>
      <c r="K1266" s="12"/>
      <c r="L1266" s="12"/>
      <c r="M1266" s="12"/>
    </row>
    <row r="1267" spans="1:13" ht="16" customHeight="1" x14ac:dyDescent="0.35">
      <c r="A1267" s="13">
        <v>40385</v>
      </c>
      <c r="B1267" s="14">
        <v>1264</v>
      </c>
      <c r="C1267" s="12">
        <v>1115.01</v>
      </c>
      <c r="D1267" s="29">
        <f t="shared" si="76"/>
        <v>1.1200188634755914E-2</v>
      </c>
      <c r="E1267" s="30">
        <f t="shared" si="79"/>
        <v>2.0742110640007894E-4</v>
      </c>
      <c r="F1267" s="29">
        <f t="shared" si="77"/>
        <v>7.8759790729565244</v>
      </c>
      <c r="G1267" s="29">
        <f t="shared" si="78"/>
        <v>1.4402121593712467</v>
      </c>
      <c r="H1267" s="12"/>
      <c r="I1267" s="12"/>
      <c r="J1267" s="12"/>
      <c r="K1267" s="12"/>
      <c r="L1267" s="12"/>
      <c r="M1267" s="12"/>
    </row>
    <row r="1268" spans="1:13" ht="16" customHeight="1" x14ac:dyDescent="0.35">
      <c r="A1268" s="13">
        <v>40386</v>
      </c>
      <c r="B1268" s="14">
        <v>1265</v>
      </c>
      <c r="C1268" s="12">
        <v>1113.8399999999999</v>
      </c>
      <c r="D1268" s="29">
        <f t="shared" si="76"/>
        <v>-1.0493179433368471E-3</v>
      </c>
      <c r="E1268" s="30">
        <f t="shared" si="79"/>
        <v>2.0295120703277682E-4</v>
      </c>
      <c r="F1268" s="29">
        <f t="shared" si="77"/>
        <v>8.4971196822235946</v>
      </c>
      <c r="G1268" s="29">
        <f t="shared" si="78"/>
        <v>1.4246094448401527</v>
      </c>
      <c r="H1268" s="12"/>
      <c r="I1268" s="12"/>
      <c r="J1268" s="12"/>
      <c r="K1268" s="12"/>
      <c r="L1268" s="12"/>
      <c r="M1268" s="12"/>
    </row>
    <row r="1269" spans="1:13" ht="16" customHeight="1" x14ac:dyDescent="0.35">
      <c r="A1269" s="13">
        <v>40387</v>
      </c>
      <c r="B1269" s="14">
        <v>1266</v>
      </c>
      <c r="C1269" s="12">
        <v>1106.1300000000001</v>
      </c>
      <c r="D1269" s="29">
        <f t="shared" si="76"/>
        <v>-6.921999569058257E-3</v>
      </c>
      <c r="E1269" s="30">
        <f t="shared" si="79"/>
        <v>1.9271113973680959E-4</v>
      </c>
      <c r="F1269" s="29">
        <f t="shared" si="77"/>
        <v>8.3056865805805504</v>
      </c>
      <c r="G1269" s="29">
        <f t="shared" si="78"/>
        <v>1.3882043788175054</v>
      </c>
      <c r="H1269" s="12"/>
      <c r="I1269" s="12"/>
      <c r="J1269" s="12"/>
      <c r="K1269" s="12"/>
      <c r="L1269" s="12"/>
      <c r="M1269" s="12"/>
    </row>
    <row r="1270" spans="1:13" ht="16" customHeight="1" x14ac:dyDescent="0.35">
      <c r="A1270" s="13">
        <v>40388</v>
      </c>
      <c r="B1270" s="14">
        <v>1267</v>
      </c>
      <c r="C1270" s="12">
        <v>1101.53</v>
      </c>
      <c r="D1270" s="29">
        <f t="shared" si="76"/>
        <v>-4.1586431974542926E-3</v>
      </c>
      <c r="E1270" s="30">
        <f t="shared" si="79"/>
        <v>1.8583572966483075E-4</v>
      </c>
      <c r="F1270" s="29">
        <f t="shared" si="77"/>
        <v>8.4975850793438834</v>
      </c>
      <c r="G1270" s="29">
        <f t="shared" si="78"/>
        <v>1.363215792399834</v>
      </c>
      <c r="H1270" s="12"/>
      <c r="I1270" s="12"/>
      <c r="J1270" s="12"/>
      <c r="K1270" s="12"/>
      <c r="L1270" s="12"/>
      <c r="M1270" s="12"/>
    </row>
    <row r="1271" spans="1:13" ht="16" customHeight="1" x14ac:dyDescent="0.35">
      <c r="A1271" s="13">
        <v>40389</v>
      </c>
      <c r="B1271" s="14">
        <v>1268</v>
      </c>
      <c r="C1271" s="12">
        <v>1101.5999999999999</v>
      </c>
      <c r="D1271" s="29">
        <f t="shared" si="76"/>
        <v>6.3547974181288325E-5</v>
      </c>
      <c r="E1271" s="30">
        <f t="shared" si="79"/>
        <v>1.7811687236053434E-4</v>
      </c>
      <c r="F1271" s="29">
        <f t="shared" si="77"/>
        <v>8.6330479643903573</v>
      </c>
      <c r="G1271" s="29">
        <f t="shared" si="78"/>
        <v>1.3346043322293479</v>
      </c>
      <c r="H1271" s="12"/>
      <c r="I1271" s="12"/>
      <c r="J1271" s="12"/>
      <c r="K1271" s="12"/>
      <c r="L1271" s="12"/>
      <c r="M1271" s="12"/>
    </row>
    <row r="1272" spans="1:13" ht="16" customHeight="1" x14ac:dyDescent="0.35">
      <c r="A1272" s="13">
        <v>40392</v>
      </c>
      <c r="B1272" s="14">
        <v>1269</v>
      </c>
      <c r="C1272" s="12">
        <v>1125.8599999999999</v>
      </c>
      <c r="D1272" s="29">
        <f t="shared" si="76"/>
        <v>2.202251270878719E-2</v>
      </c>
      <c r="E1272" s="30">
        <f t="shared" si="79"/>
        <v>1.7030538704173204E-4</v>
      </c>
      <c r="F1272" s="29">
        <f t="shared" si="77"/>
        <v>5.830144437742689</v>
      </c>
      <c r="G1272" s="29">
        <f t="shared" si="78"/>
        <v>1.3050110614156956</v>
      </c>
      <c r="H1272" s="12"/>
      <c r="I1272" s="12"/>
      <c r="J1272" s="12"/>
      <c r="K1272" s="12"/>
      <c r="L1272" s="12"/>
      <c r="M1272" s="12"/>
    </row>
    <row r="1273" spans="1:13" ht="16" customHeight="1" x14ac:dyDescent="0.35">
      <c r="A1273" s="13">
        <v>40393</v>
      </c>
      <c r="B1273" s="14">
        <v>1270</v>
      </c>
      <c r="C1273" s="12">
        <v>1120.46</v>
      </c>
      <c r="D1273" s="29">
        <f t="shared" si="76"/>
        <v>-4.796333469525349E-3</v>
      </c>
      <c r="E1273" s="30">
        <f t="shared" si="79"/>
        <v>1.8752440163799351E-4</v>
      </c>
      <c r="F1273" s="29">
        <f t="shared" si="77"/>
        <v>8.458925198972123</v>
      </c>
      <c r="G1273" s="29">
        <f t="shared" si="78"/>
        <v>1.3693954930479124</v>
      </c>
      <c r="H1273" s="12"/>
      <c r="I1273" s="12"/>
      <c r="J1273" s="12"/>
      <c r="K1273" s="12"/>
      <c r="L1273" s="12"/>
      <c r="M1273" s="12"/>
    </row>
    <row r="1274" spans="1:13" ht="16" customHeight="1" x14ac:dyDescent="0.35">
      <c r="A1274" s="13">
        <v>40394</v>
      </c>
      <c r="B1274" s="14">
        <v>1271</v>
      </c>
      <c r="C1274" s="12">
        <v>1127.24</v>
      </c>
      <c r="D1274" s="29">
        <f t="shared" si="76"/>
        <v>6.0510861610409972E-3</v>
      </c>
      <c r="E1274" s="30">
        <f t="shared" si="79"/>
        <v>1.7992220221173862E-4</v>
      </c>
      <c r="F1274" s="29">
        <f t="shared" si="77"/>
        <v>8.4194778092368825</v>
      </c>
      <c r="G1274" s="29">
        <f t="shared" si="78"/>
        <v>1.3413508199264599</v>
      </c>
      <c r="H1274" s="12"/>
      <c r="I1274" s="12"/>
      <c r="J1274" s="12"/>
      <c r="K1274" s="12"/>
      <c r="L1274" s="12"/>
      <c r="M1274" s="12"/>
    </row>
    <row r="1275" spans="1:13" ht="16" customHeight="1" x14ac:dyDescent="0.35">
      <c r="A1275" s="13">
        <v>40395</v>
      </c>
      <c r="B1275" s="14">
        <v>1272</v>
      </c>
      <c r="C1275" s="12">
        <v>1125.81</v>
      </c>
      <c r="D1275" s="29">
        <f t="shared" si="76"/>
        <v>-1.2685852169902478E-3</v>
      </c>
      <c r="E1275" s="30">
        <f t="shared" si="79"/>
        <v>1.7376076417698186E-4</v>
      </c>
      <c r="F1275" s="29">
        <f t="shared" si="77"/>
        <v>8.6485694901957935</v>
      </c>
      <c r="G1275" s="29">
        <f t="shared" si="78"/>
        <v>1.3181834628646418</v>
      </c>
      <c r="H1275" s="12"/>
      <c r="I1275" s="12"/>
      <c r="J1275" s="12"/>
      <c r="K1275" s="12"/>
      <c r="L1275" s="12"/>
      <c r="M1275" s="12"/>
    </row>
    <row r="1276" spans="1:13" ht="16" customHeight="1" x14ac:dyDescent="0.35">
      <c r="A1276" s="13">
        <v>40396</v>
      </c>
      <c r="B1276" s="14">
        <v>1273</v>
      </c>
      <c r="C1276" s="12">
        <v>1121.6400000000001</v>
      </c>
      <c r="D1276" s="29">
        <f t="shared" si="76"/>
        <v>-3.7039997868200114E-3</v>
      </c>
      <c r="E1276" s="30">
        <f t="shared" si="79"/>
        <v>1.6646515318192201E-4</v>
      </c>
      <c r="F1276" s="29">
        <f t="shared" si="77"/>
        <v>8.6183072248949326</v>
      </c>
      <c r="G1276" s="29">
        <f t="shared" si="78"/>
        <v>1.2902137543132999</v>
      </c>
      <c r="H1276" s="12"/>
      <c r="I1276" s="12"/>
      <c r="J1276" s="12"/>
      <c r="K1276" s="12"/>
      <c r="L1276" s="12"/>
      <c r="M1276" s="12"/>
    </row>
    <row r="1277" spans="1:13" ht="16" customHeight="1" x14ac:dyDescent="0.35">
      <c r="A1277" s="13">
        <v>40399</v>
      </c>
      <c r="B1277" s="14">
        <v>1274</v>
      </c>
      <c r="C1277" s="12">
        <v>1127.79</v>
      </c>
      <c r="D1277" s="29">
        <f t="shared" si="76"/>
        <v>5.4830426874932225E-3</v>
      </c>
      <c r="E1277" s="30">
        <f t="shared" si="79"/>
        <v>1.6050461858476794E-4</v>
      </c>
      <c r="F1277" s="29">
        <f t="shared" si="77"/>
        <v>8.549880101160424</v>
      </c>
      <c r="G1277" s="29">
        <f t="shared" si="78"/>
        <v>1.2669041739009621</v>
      </c>
      <c r="H1277" s="12"/>
      <c r="I1277" s="12"/>
      <c r="J1277" s="12"/>
      <c r="K1277" s="12"/>
      <c r="L1277" s="12"/>
      <c r="M1277" s="12"/>
    </row>
    <row r="1278" spans="1:13" ht="16" customHeight="1" x14ac:dyDescent="0.35">
      <c r="A1278" s="13">
        <v>40400</v>
      </c>
      <c r="B1278" s="14">
        <v>1275</v>
      </c>
      <c r="C1278" s="12">
        <v>1121.06</v>
      </c>
      <c r="D1278" s="29">
        <f t="shared" si="76"/>
        <v>-5.9674230131496753E-3</v>
      </c>
      <c r="E1278" s="30">
        <f t="shared" si="79"/>
        <v>1.5595734458193479E-4</v>
      </c>
      <c r="F1278" s="29">
        <f t="shared" si="77"/>
        <v>8.5375954751555838</v>
      </c>
      <c r="G1278" s="29">
        <f t="shared" si="78"/>
        <v>1.248828829671764</v>
      </c>
      <c r="H1278" s="12"/>
      <c r="I1278" s="12"/>
      <c r="J1278" s="12"/>
      <c r="K1278" s="12"/>
      <c r="L1278" s="12"/>
      <c r="M1278" s="12"/>
    </row>
    <row r="1279" spans="1:13" ht="16" customHeight="1" x14ac:dyDescent="0.35">
      <c r="A1279" s="13">
        <v>40401</v>
      </c>
      <c r="B1279" s="14">
        <v>1276</v>
      </c>
      <c r="C1279" s="12">
        <v>1089.47</v>
      </c>
      <c r="D1279" s="29">
        <f t="shared" si="76"/>
        <v>-2.8178688027402532E-2</v>
      </c>
      <c r="E1279" s="30">
        <f t="shared" si="79"/>
        <v>1.5214211699463473E-4</v>
      </c>
      <c r="F1279" s="29">
        <f t="shared" si="77"/>
        <v>3.5716379793900659</v>
      </c>
      <c r="G1279" s="29">
        <f t="shared" si="78"/>
        <v>1.2334590264562286</v>
      </c>
    </row>
    <row r="1280" spans="1:13" ht="16" customHeight="1" x14ac:dyDescent="0.35">
      <c r="A1280" s="13">
        <v>40402</v>
      </c>
      <c r="B1280" s="14">
        <v>1277</v>
      </c>
      <c r="C1280" s="12">
        <v>1083.6099999999999</v>
      </c>
      <c r="D1280" s="29">
        <f t="shared" si="76"/>
        <v>-5.3787621504035599E-3</v>
      </c>
      <c r="E1280" s="30">
        <f t="shared" si="79"/>
        <v>1.866298282424552E-4</v>
      </c>
      <c r="F1280" s="29">
        <f t="shared" si="77"/>
        <v>8.4313648976384812</v>
      </c>
      <c r="G1280" s="29">
        <f t="shared" si="78"/>
        <v>1.366125280647625</v>
      </c>
    </row>
    <row r="1281" spans="1:7" ht="16" customHeight="1" x14ac:dyDescent="0.35">
      <c r="A1281" s="13">
        <v>40403</v>
      </c>
      <c r="B1281" s="14">
        <v>1278</v>
      </c>
      <c r="C1281" s="12">
        <v>1079.25</v>
      </c>
      <c r="D1281" s="29">
        <f t="shared" si="76"/>
        <v>-4.0235878221868138E-3</v>
      </c>
      <c r="E1281" s="30">
        <f t="shared" si="79"/>
        <v>1.7941339953174039E-4</v>
      </c>
      <c r="F1281" s="29">
        <f t="shared" si="77"/>
        <v>8.535583528653909</v>
      </c>
      <c r="G1281" s="29">
        <f t="shared" si="78"/>
        <v>1.3394528716298322</v>
      </c>
    </row>
    <row r="1282" spans="1:7" ht="16" customHeight="1" x14ac:dyDescent="0.35">
      <c r="B1282" s="12"/>
      <c r="E1282" s="12"/>
      <c r="F1282" s="12"/>
      <c r="G1282" s="12"/>
    </row>
    <row r="1283" spans="1:7" ht="16" customHeight="1" x14ac:dyDescent="0.35">
      <c r="A1283" s="5" t="s">
        <v>22</v>
      </c>
      <c r="B1283" s="1">
        <v>1</v>
      </c>
      <c r="C1283" s="41">
        <f>0.00001*B1283</f>
        <v>1.0000000000000001E-5</v>
      </c>
      <c r="E1283" s="12" t="s">
        <v>33</v>
      </c>
      <c r="F1283" s="31">
        <f>SUM(F5:F1281)</f>
        <v>10023.407872990969</v>
      </c>
      <c r="G1283" s="12"/>
    </row>
    <row r="1284" spans="1:7" ht="16" customHeight="1" x14ac:dyDescent="0.35">
      <c r="A1284" s="5" t="s">
        <v>23</v>
      </c>
      <c r="B1284" s="18">
        <v>0.9</v>
      </c>
      <c r="C1284" s="42">
        <f>B1284</f>
        <v>0.9</v>
      </c>
      <c r="F1284" s="12"/>
      <c r="G1284" s="12"/>
    </row>
    <row r="1285" spans="1:7" ht="16" customHeight="1" x14ac:dyDescent="0.35">
      <c r="A1285" s="5" t="s">
        <v>24</v>
      </c>
      <c r="B1285" s="1">
        <v>0.5</v>
      </c>
      <c r="C1285" s="43">
        <f>0.1*B1285</f>
        <v>0.05</v>
      </c>
      <c r="F1285" s="12"/>
      <c r="G1285" s="12"/>
    </row>
    <row r="1286" spans="1:7" ht="16" customHeight="1" x14ac:dyDescent="0.35">
      <c r="B1286" s="12"/>
      <c r="F1286" s="12"/>
      <c r="G1286" s="12"/>
    </row>
    <row r="1287" spans="1:7" ht="16" customHeight="1" x14ac:dyDescent="0.35">
      <c r="B1287" s="12"/>
      <c r="D1287" s="14"/>
      <c r="F1287" s="12"/>
      <c r="G1287" s="12"/>
    </row>
    <row r="1288" spans="1:7" ht="16" customHeight="1" x14ac:dyDescent="0.35">
      <c r="B1288" s="12"/>
      <c r="F1288" s="12"/>
      <c r="G1288" s="12"/>
    </row>
    <row r="1289" spans="1:7" ht="16" customHeight="1" x14ac:dyDescent="0.35">
      <c r="B1289" s="12"/>
      <c r="F1289" s="12"/>
      <c r="G1289" s="12"/>
    </row>
    <row r="1290" spans="1:7" ht="16" customHeight="1" x14ac:dyDescent="0.35">
      <c r="B1290" s="12"/>
      <c r="F1290" s="12"/>
      <c r="G1290" s="12"/>
    </row>
    <row r="1291" spans="1:7" ht="16" customHeight="1" x14ac:dyDescent="0.35">
      <c r="B1291" s="12"/>
      <c r="F1291" s="12"/>
    </row>
  </sheetData>
  <phoneticPr fontId="10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C2AC6-CEF2-184B-990B-EA9B2B91022C}">
  <dimension ref="A1:L108"/>
  <sheetViews>
    <sheetView workbookViewId="0"/>
  </sheetViews>
  <sheetFormatPr defaultColWidth="11.07421875" defaultRowHeight="16" customHeight="1" x14ac:dyDescent="0.35"/>
  <cols>
    <col min="10" max="10" width="12.15234375" bestFit="1" customWidth="1"/>
  </cols>
  <sheetData>
    <row r="1" spans="1:12" ht="16" customHeight="1" x14ac:dyDescent="0.35">
      <c r="A1" s="16" t="s">
        <v>34</v>
      </c>
      <c r="F1" t="s">
        <v>60</v>
      </c>
    </row>
    <row r="2" spans="1:12" ht="16" customHeight="1" x14ac:dyDescent="0.35">
      <c r="F2" s="49"/>
      <c r="G2" s="50"/>
    </row>
    <row r="3" spans="1:12" ht="16" customHeight="1" x14ac:dyDescent="0.35">
      <c r="A3" t="s">
        <v>35</v>
      </c>
      <c r="B3" s="44">
        <v>0.1</v>
      </c>
      <c r="C3" t="s">
        <v>61</v>
      </c>
      <c r="D3" s="51"/>
      <c r="F3" s="52"/>
      <c r="G3" s="53"/>
    </row>
    <row r="4" spans="1:12" ht="16" customHeight="1" x14ac:dyDescent="0.35">
      <c r="A4" t="s">
        <v>38</v>
      </c>
      <c r="B4" s="47">
        <v>0.01</v>
      </c>
      <c r="F4" s="52"/>
      <c r="G4" s="53"/>
    </row>
    <row r="5" spans="1:12" ht="16" customHeight="1" x14ac:dyDescent="0.35">
      <c r="F5" s="52"/>
      <c r="G5" s="53"/>
      <c r="J5" s="58" t="s">
        <v>68</v>
      </c>
      <c r="K5" s="59"/>
      <c r="L5" s="60"/>
    </row>
    <row r="6" spans="1:12" ht="16" customHeight="1" x14ac:dyDescent="0.35">
      <c r="F6" s="52"/>
      <c r="G6" s="53"/>
      <c r="J6">
        <v>0.01</v>
      </c>
      <c r="K6">
        <f>B3</f>
        <v>0.1</v>
      </c>
      <c r="L6">
        <v>0.3</v>
      </c>
    </row>
    <row r="7" spans="1:12" ht="16" customHeight="1" x14ac:dyDescent="0.35">
      <c r="A7" t="s">
        <v>43</v>
      </c>
      <c r="B7" t="s">
        <v>44</v>
      </c>
      <c r="C7" t="s">
        <v>44</v>
      </c>
      <c r="D7" t="s">
        <v>62</v>
      </c>
      <c r="F7" s="52"/>
      <c r="G7" s="53"/>
      <c r="I7" t="s">
        <v>40</v>
      </c>
      <c r="J7" t="s">
        <v>41</v>
      </c>
      <c r="K7" t="s">
        <v>41</v>
      </c>
      <c r="L7" t="s">
        <v>41</v>
      </c>
    </row>
    <row r="8" spans="1:12" ht="16" customHeight="1" x14ac:dyDescent="0.35">
      <c r="B8" t="s">
        <v>46</v>
      </c>
      <c r="C8" t="s">
        <v>47</v>
      </c>
      <c r="F8" s="52"/>
      <c r="G8" s="53"/>
      <c r="I8">
        <v>0</v>
      </c>
      <c r="J8">
        <v>0</v>
      </c>
      <c r="K8">
        <v>0</v>
      </c>
      <c r="L8">
        <v>0</v>
      </c>
    </row>
    <row r="9" spans="1:12" ht="16" customHeight="1" x14ac:dyDescent="0.35">
      <c r="A9">
        <v>1970</v>
      </c>
      <c r="B9">
        <v>2.6309999999999998</v>
      </c>
      <c r="C9">
        <f>B9/100</f>
        <v>2.6309999999999997E-2</v>
      </c>
      <c r="D9" s="44"/>
      <c r="F9" s="52"/>
      <c r="G9" s="53"/>
      <c r="I9">
        <v>1E-3</v>
      </c>
      <c r="J9">
        <f t="shared" ref="J9:L28" si="0">SQRT((1-J$6)/J$6)*EXP(0.5*((_xlfn.NORM.S.INV($I9))^2-((SQRT(1-J$6)*_xlfn.NORM.S.INV($I9)-_xlfn.NORM.S.INV($B$4))/SQRT(J$6))^2))</f>
        <v>8.1129876645414708E-10</v>
      </c>
      <c r="K9">
        <f t="shared" si="0"/>
        <v>56.90687007686995</v>
      </c>
      <c r="L9">
        <f t="shared" si="0"/>
        <v>161.82351643585622</v>
      </c>
    </row>
    <row r="10" spans="1:12" ht="16" customHeight="1" x14ac:dyDescent="0.35">
      <c r="A10">
        <v>1971</v>
      </c>
      <c r="B10">
        <v>0.28599999999999998</v>
      </c>
      <c r="C10">
        <f t="shared" ref="C10:C55" si="1">B10/100</f>
        <v>2.8599999999999997E-3</v>
      </c>
      <c r="D10" s="54"/>
      <c r="F10" s="52"/>
      <c r="G10" s="53"/>
      <c r="I10">
        <f>I9+0.001</f>
        <v>2E-3</v>
      </c>
      <c r="J10">
        <f t="shared" si="0"/>
        <v>3.3554096722252495E-4</v>
      </c>
      <c r="K10">
        <f t="shared" si="0"/>
        <v>83.426890703007359</v>
      </c>
      <c r="L10">
        <f t="shared" si="0"/>
        <v>95.052842380435735</v>
      </c>
    </row>
    <row r="11" spans="1:12" ht="16" customHeight="1" x14ac:dyDescent="0.35">
      <c r="A11">
        <v>1972</v>
      </c>
      <c r="B11">
        <v>0.45300000000000001</v>
      </c>
      <c r="C11">
        <f t="shared" si="1"/>
        <v>4.5300000000000002E-3</v>
      </c>
      <c r="D11" s="54"/>
      <c r="F11" s="52"/>
      <c r="G11" s="53"/>
      <c r="I11">
        <f t="shared" ref="I11:I74" si="2">I10+0.001</f>
        <v>3.0000000000000001E-3</v>
      </c>
      <c r="J11">
        <f t="shared" si="0"/>
        <v>0.10681829942823035</v>
      </c>
      <c r="K11">
        <f t="shared" si="0"/>
        <v>88.284860537790934</v>
      </c>
      <c r="L11">
        <f t="shared" si="0"/>
        <v>66.523145291912471</v>
      </c>
    </row>
    <row r="12" spans="1:12" ht="16" customHeight="1" x14ac:dyDescent="0.35">
      <c r="A12">
        <v>1973</v>
      </c>
      <c r="B12">
        <v>0.45600000000000002</v>
      </c>
      <c r="C12">
        <f t="shared" si="1"/>
        <v>4.5599999999999998E-3</v>
      </c>
      <c r="D12" s="54"/>
      <c r="F12" s="52"/>
      <c r="G12" s="53"/>
      <c r="I12">
        <f t="shared" si="2"/>
        <v>4.0000000000000001E-3</v>
      </c>
      <c r="J12">
        <f t="shared" si="0"/>
        <v>2.5439702527105168</v>
      </c>
      <c r="K12">
        <f t="shared" si="0"/>
        <v>84.399244811521129</v>
      </c>
      <c r="L12">
        <f t="shared" si="0"/>
        <v>50.457804961161244</v>
      </c>
    </row>
    <row r="13" spans="1:12" ht="16" customHeight="1" x14ac:dyDescent="0.35">
      <c r="A13">
        <v>1974</v>
      </c>
      <c r="B13">
        <v>0.27500000000000002</v>
      </c>
      <c r="C13">
        <f t="shared" si="1"/>
        <v>2.7500000000000003E-3</v>
      </c>
      <c r="D13" s="54"/>
      <c r="F13" s="52"/>
      <c r="G13" s="53"/>
      <c r="I13">
        <f t="shared" si="2"/>
        <v>5.0000000000000001E-3</v>
      </c>
      <c r="J13">
        <f t="shared" si="0"/>
        <v>16.722277279255014</v>
      </c>
      <c r="K13">
        <f t="shared" si="0"/>
        <v>77.26693052822958</v>
      </c>
      <c r="L13">
        <f t="shared" si="0"/>
        <v>40.133728088602901</v>
      </c>
    </row>
    <row r="14" spans="1:12" ht="16" customHeight="1" x14ac:dyDescent="0.35">
      <c r="A14">
        <v>1975</v>
      </c>
      <c r="B14">
        <v>0.36099999999999999</v>
      </c>
      <c r="C14">
        <f t="shared" si="1"/>
        <v>3.6099999999999999E-3</v>
      </c>
      <c r="D14" s="54"/>
      <c r="F14" s="52"/>
      <c r="G14" s="53"/>
      <c r="I14">
        <f t="shared" si="2"/>
        <v>6.0000000000000001E-3</v>
      </c>
      <c r="J14">
        <f t="shared" si="0"/>
        <v>52.091939232521561</v>
      </c>
      <c r="K14">
        <f t="shared" si="0"/>
        <v>69.260124053026075</v>
      </c>
      <c r="L14">
        <f t="shared" si="0"/>
        <v>32.952109653849554</v>
      </c>
    </row>
    <row r="15" spans="1:12" ht="16" customHeight="1" x14ac:dyDescent="0.35">
      <c r="A15">
        <v>1976</v>
      </c>
      <c r="B15">
        <v>0.17599999999999999</v>
      </c>
      <c r="C15">
        <f t="shared" si="1"/>
        <v>1.7599999999999998E-3</v>
      </c>
      <c r="D15" s="54"/>
      <c r="F15" s="52"/>
      <c r="G15" s="53"/>
      <c r="I15">
        <f t="shared" si="2"/>
        <v>7.0000000000000001E-3</v>
      </c>
      <c r="J15">
        <f t="shared" si="0"/>
        <v>100.82168171487686</v>
      </c>
      <c r="K15">
        <f t="shared" si="0"/>
        <v>61.409709770598994</v>
      </c>
      <c r="L15">
        <f t="shared" si="0"/>
        <v>27.682815251727448</v>
      </c>
    </row>
    <row r="16" spans="1:12" ht="16" customHeight="1" x14ac:dyDescent="0.35">
      <c r="A16">
        <v>1977</v>
      </c>
      <c r="B16">
        <v>0.35399999999999998</v>
      </c>
      <c r="C16">
        <f t="shared" si="1"/>
        <v>3.5399999999999997E-3</v>
      </c>
      <c r="D16" s="54"/>
      <c r="F16" s="55"/>
      <c r="G16" s="56"/>
      <c r="I16">
        <f t="shared" si="2"/>
        <v>8.0000000000000002E-3</v>
      </c>
      <c r="J16">
        <f t="shared" si="0"/>
        <v>141.25051509410937</v>
      </c>
      <c r="K16">
        <f t="shared" si="0"/>
        <v>54.142738169165604</v>
      </c>
      <c r="L16">
        <f t="shared" si="0"/>
        <v>23.664671282078114</v>
      </c>
    </row>
    <row r="17" spans="1:12" ht="16" customHeight="1" x14ac:dyDescent="0.35">
      <c r="A17">
        <v>1978</v>
      </c>
      <c r="B17">
        <v>0.35399999999999998</v>
      </c>
      <c r="C17">
        <f t="shared" si="1"/>
        <v>3.5399999999999997E-3</v>
      </c>
      <c r="D17" s="54"/>
      <c r="I17">
        <f t="shared" si="2"/>
        <v>9.0000000000000011E-3</v>
      </c>
      <c r="J17">
        <f t="shared" si="0"/>
        <v>157.28546206526516</v>
      </c>
      <c r="K17">
        <f t="shared" si="0"/>
        <v>47.606242027259071</v>
      </c>
      <c r="L17">
        <f t="shared" si="0"/>
        <v>20.509572326402385</v>
      </c>
    </row>
    <row r="18" spans="1:12" ht="16" customHeight="1" x14ac:dyDescent="0.35">
      <c r="A18">
        <v>1979</v>
      </c>
      <c r="B18">
        <v>8.7999999999999995E-2</v>
      </c>
      <c r="C18">
        <f t="shared" si="1"/>
        <v>8.7999999999999992E-4</v>
      </c>
      <c r="D18" s="54"/>
      <c r="I18">
        <f t="shared" si="2"/>
        <v>1.0000000000000002E-2</v>
      </c>
      <c r="J18">
        <f t="shared" si="0"/>
        <v>147.92542110750833</v>
      </c>
      <c r="K18">
        <f t="shared" si="0"/>
        <v>41.816917591385895</v>
      </c>
      <c r="L18">
        <f t="shared" si="0"/>
        <v>17.974385536532743</v>
      </c>
    </row>
    <row r="19" spans="1:12" ht="16" customHeight="1" x14ac:dyDescent="0.35">
      <c r="A19">
        <v>1980</v>
      </c>
      <c r="B19">
        <v>0.34399999999999997</v>
      </c>
      <c r="C19">
        <f t="shared" si="1"/>
        <v>3.4399999999999999E-3</v>
      </c>
      <c r="D19" s="54"/>
      <c r="I19">
        <f t="shared" si="2"/>
        <v>1.1000000000000003E-2</v>
      </c>
      <c r="J19">
        <f t="shared" si="0"/>
        <v>122.46520656928089</v>
      </c>
      <c r="K19">
        <f t="shared" si="0"/>
        <v>36.732865368934853</v>
      </c>
      <c r="L19">
        <f t="shared" si="0"/>
        <v>15.898959043654079</v>
      </c>
    </row>
    <row r="20" spans="1:12" ht="16" customHeight="1" x14ac:dyDescent="0.35">
      <c r="A20">
        <v>1981</v>
      </c>
      <c r="B20">
        <v>0.16200000000000001</v>
      </c>
      <c r="C20">
        <f t="shared" si="1"/>
        <v>1.6200000000000001E-3</v>
      </c>
      <c r="D20" s="54"/>
      <c r="I20">
        <f t="shared" si="2"/>
        <v>1.2000000000000004E-2</v>
      </c>
      <c r="J20">
        <f t="shared" si="0"/>
        <v>91.890798442002435</v>
      </c>
      <c r="K20">
        <f t="shared" si="0"/>
        <v>32.288671236059216</v>
      </c>
      <c r="L20">
        <f t="shared" si="0"/>
        <v>14.173499062480634</v>
      </c>
    </row>
    <row r="21" spans="1:12" ht="16" customHeight="1" x14ac:dyDescent="0.35">
      <c r="A21">
        <v>1982</v>
      </c>
      <c r="B21">
        <v>1.04</v>
      </c>
      <c r="C21">
        <f t="shared" si="1"/>
        <v>1.04E-2</v>
      </c>
      <c r="D21" s="54"/>
      <c r="G21" t="s">
        <v>57</v>
      </c>
      <c r="I21">
        <f t="shared" si="2"/>
        <v>1.3000000000000005E-2</v>
      </c>
      <c r="J21">
        <f t="shared" si="0"/>
        <v>63.831004368629564</v>
      </c>
      <c r="K21">
        <f t="shared" si="0"/>
        <v>28.412585009414421</v>
      </c>
      <c r="L21">
        <f t="shared" si="0"/>
        <v>12.720238696087531</v>
      </c>
    </row>
    <row r="22" spans="1:12" ht="16" customHeight="1" x14ac:dyDescent="0.35">
      <c r="A22">
        <v>1983</v>
      </c>
      <c r="B22">
        <v>0.9</v>
      </c>
      <c r="C22">
        <f t="shared" si="1"/>
        <v>9.0000000000000011E-3</v>
      </c>
      <c r="D22" s="54"/>
      <c r="F22" t="s">
        <v>58</v>
      </c>
      <c r="G22">
        <v>0.999</v>
      </c>
      <c r="I22">
        <f t="shared" si="2"/>
        <v>1.4000000000000005E-2</v>
      </c>
      <c r="J22">
        <f t="shared" si="0"/>
        <v>41.701449170162498</v>
      </c>
      <c r="K22">
        <f t="shared" si="0"/>
        <v>25.034725613519406</v>
      </c>
      <c r="L22">
        <f t="shared" si="0"/>
        <v>11.482578344937298</v>
      </c>
    </row>
    <row r="23" spans="1:12" ht="16" customHeight="1" x14ac:dyDescent="0.35">
      <c r="A23">
        <v>1984</v>
      </c>
      <c r="B23">
        <v>0.86899999999999999</v>
      </c>
      <c r="C23">
        <f t="shared" si="1"/>
        <v>8.6899999999999998E-3</v>
      </c>
      <c r="D23" s="54"/>
      <c r="F23" t="s">
        <v>59</v>
      </c>
      <c r="G23" s="51"/>
      <c r="I23">
        <f t="shared" si="2"/>
        <v>1.5000000000000006E-2</v>
      </c>
      <c r="J23">
        <f t="shared" si="0"/>
        <v>25.932502673205093</v>
      </c>
      <c r="K23">
        <f t="shared" si="0"/>
        <v>22.090723203843883</v>
      </c>
      <c r="L23">
        <f t="shared" si="0"/>
        <v>10.418365765274219</v>
      </c>
    </row>
    <row r="24" spans="1:12" ht="16" customHeight="1" x14ac:dyDescent="0.35">
      <c r="A24">
        <v>1985</v>
      </c>
      <c r="B24">
        <v>0.95199999999999996</v>
      </c>
      <c r="C24">
        <f t="shared" si="1"/>
        <v>9.5199999999999989E-3</v>
      </c>
      <c r="D24" s="54"/>
      <c r="I24">
        <f t="shared" si="2"/>
        <v>1.6000000000000007E-2</v>
      </c>
      <c r="J24">
        <f t="shared" si="0"/>
        <v>15.493319115325921</v>
      </c>
      <c r="K24">
        <f t="shared" si="0"/>
        <v>19.523038851036972</v>
      </c>
      <c r="L24">
        <f t="shared" si="0"/>
        <v>9.4955827131074351</v>
      </c>
    </row>
    <row r="25" spans="1:12" ht="16" customHeight="1" x14ac:dyDescent="0.35">
      <c r="A25">
        <v>1986</v>
      </c>
      <c r="B25">
        <v>1.83</v>
      </c>
      <c r="C25">
        <f t="shared" si="1"/>
        <v>1.83E-2</v>
      </c>
      <c r="D25" s="54"/>
      <c r="I25">
        <f t="shared" si="2"/>
        <v>1.7000000000000008E-2</v>
      </c>
      <c r="J25">
        <f t="shared" si="0"/>
        <v>8.9581389652873504</v>
      </c>
      <c r="K25">
        <f t="shared" si="0"/>
        <v>17.281122892302189</v>
      </c>
      <c r="L25">
        <f t="shared" si="0"/>
        <v>8.6894885493361915</v>
      </c>
    </row>
    <row r="26" spans="1:12" ht="16" customHeight="1" x14ac:dyDescent="0.35">
      <c r="A26">
        <v>1987</v>
      </c>
      <c r="B26">
        <v>1.423</v>
      </c>
      <c r="C26">
        <f t="shared" si="1"/>
        <v>1.423E-2</v>
      </c>
      <c r="D26" s="54"/>
      <c r="I26">
        <f t="shared" si="2"/>
        <v>1.8000000000000009E-2</v>
      </c>
      <c r="J26">
        <f t="shared" si="0"/>
        <v>5.0417729679678853</v>
      </c>
      <c r="K26">
        <f t="shared" si="0"/>
        <v>15.321020425640638</v>
      </c>
      <c r="L26">
        <f t="shared" si="0"/>
        <v>7.9806770238415554</v>
      </c>
    </row>
    <row r="27" spans="1:12" ht="16" customHeight="1" x14ac:dyDescent="0.35">
      <c r="A27">
        <v>1988</v>
      </c>
      <c r="B27">
        <v>1.393</v>
      </c>
      <c r="C27">
        <f t="shared" si="1"/>
        <v>1.393E-2</v>
      </c>
      <c r="D27" s="54"/>
      <c r="I27">
        <f t="shared" si="2"/>
        <v>1.900000000000001E-2</v>
      </c>
      <c r="J27">
        <f t="shared" si="0"/>
        <v>2.7750292267303038</v>
      </c>
      <c r="K27">
        <f t="shared" si="0"/>
        <v>13.604743175464296</v>
      </c>
      <c r="L27">
        <f t="shared" si="0"/>
        <v>7.3537228574862628</v>
      </c>
    </row>
    <row r="28" spans="1:12" ht="16" customHeight="1" x14ac:dyDescent="0.35">
      <c r="A28">
        <v>1989</v>
      </c>
      <c r="B28">
        <v>2.226</v>
      </c>
      <c r="C28">
        <f t="shared" si="1"/>
        <v>2.2259999999999999E-2</v>
      </c>
      <c r="D28" s="54"/>
      <c r="I28">
        <f t="shared" si="2"/>
        <v>2.0000000000000011E-2</v>
      </c>
      <c r="J28">
        <f t="shared" si="0"/>
        <v>1.4994004790367839</v>
      </c>
      <c r="K28">
        <f t="shared" si="0"/>
        <v>12.099573138315344</v>
      </c>
      <c r="L28">
        <f t="shared" si="0"/>
        <v>6.7962193959167516</v>
      </c>
    </row>
    <row r="29" spans="1:12" ht="16" customHeight="1" x14ac:dyDescent="0.35">
      <c r="A29">
        <v>1990</v>
      </c>
      <c r="B29">
        <v>3.5720000000000001</v>
      </c>
      <c r="C29">
        <f t="shared" si="1"/>
        <v>3.5720000000000002E-2</v>
      </c>
      <c r="D29" s="54"/>
      <c r="I29">
        <f t="shared" si="2"/>
        <v>2.1000000000000012E-2</v>
      </c>
      <c r="J29">
        <f t="shared" ref="J29:L48" si="3">SQRT((1-J$6)/J$6)*EXP(0.5*((_xlfn.NORM.S.INV($I29))^2-((SQRT(1-J$6)*_xlfn.NORM.S.INV($I29)-_xlfn.NORM.S.INV($B$4))/SQRT(J$6))^2))</f>
        <v>0.79778157649664105</v>
      </c>
      <c r="K29">
        <f t="shared" si="3"/>
        <v>10.777380853506925</v>
      </c>
      <c r="L29">
        <f t="shared" si="3"/>
        <v>6.2980816481029676</v>
      </c>
    </row>
    <row r="30" spans="1:12" ht="16" customHeight="1" x14ac:dyDescent="0.35">
      <c r="A30">
        <v>1991</v>
      </c>
      <c r="B30">
        <v>2.8029999999999999</v>
      </c>
      <c r="C30">
        <f t="shared" si="1"/>
        <v>2.8029999999999999E-2</v>
      </c>
      <c r="D30" s="54"/>
      <c r="I30">
        <f t="shared" si="2"/>
        <v>2.2000000000000013E-2</v>
      </c>
      <c r="J30">
        <f t="shared" si="3"/>
        <v>0.41906628740140034</v>
      </c>
      <c r="K30">
        <f t="shared" si="3"/>
        <v>9.6139967578531813</v>
      </c>
      <c r="L30">
        <f t="shared" si="3"/>
        <v>5.8510331683471906</v>
      </c>
    </row>
    <row r="31" spans="1:12" ht="16" customHeight="1" x14ac:dyDescent="0.35">
      <c r="A31">
        <v>1992</v>
      </c>
      <c r="B31">
        <v>1.337</v>
      </c>
      <c r="C31">
        <f t="shared" si="1"/>
        <v>1.337E-2</v>
      </c>
      <c r="D31" s="54"/>
      <c r="I31">
        <f t="shared" si="2"/>
        <v>2.3000000000000013E-2</v>
      </c>
      <c r="J31">
        <f t="shared" si="3"/>
        <v>0.21779240483571313</v>
      </c>
      <c r="K31">
        <f t="shared" si="3"/>
        <v>8.5886504272770914</v>
      </c>
      <c r="L31">
        <f t="shared" si="3"/>
        <v>5.4482226674296985</v>
      </c>
    </row>
    <row r="32" spans="1:12" ht="16" customHeight="1" x14ac:dyDescent="0.35">
      <c r="A32">
        <v>1993</v>
      </c>
      <c r="B32">
        <v>0.89900000000000002</v>
      </c>
      <c r="C32">
        <f t="shared" si="1"/>
        <v>8.9899999999999997E-3</v>
      </c>
      <c r="D32" s="54"/>
      <c r="I32">
        <f t="shared" si="2"/>
        <v>2.4000000000000014E-2</v>
      </c>
      <c r="J32">
        <f t="shared" si="3"/>
        <v>0.11218687569983558</v>
      </c>
      <c r="K32">
        <f t="shared" si="3"/>
        <v>7.6834801981842809</v>
      </c>
      <c r="L32">
        <f t="shared" si="3"/>
        <v>5.0839337022779416</v>
      </c>
    </row>
    <row r="33" spans="1:12" ht="16" customHeight="1" x14ac:dyDescent="0.35">
      <c r="A33">
        <v>1994</v>
      </c>
      <c r="B33">
        <v>0.65100000000000002</v>
      </c>
      <c r="C33">
        <f t="shared" si="1"/>
        <v>6.5100000000000002E-3</v>
      </c>
      <c r="D33" s="54"/>
      <c r="I33">
        <f t="shared" si="2"/>
        <v>2.5000000000000015E-2</v>
      </c>
      <c r="J33">
        <f t="shared" si="3"/>
        <v>5.7363553888340267E-2</v>
      </c>
      <c r="K33">
        <f t="shared" si="3"/>
        <v>6.8831095747040525</v>
      </c>
      <c r="L33">
        <f t="shared" si="3"/>
        <v>4.7533621615675203</v>
      </c>
    </row>
    <row r="34" spans="1:12" ht="16" customHeight="1" x14ac:dyDescent="0.35">
      <c r="A34">
        <v>1995</v>
      </c>
      <c r="B34">
        <v>0.89900000000000002</v>
      </c>
      <c r="C34">
        <f t="shared" si="1"/>
        <v>8.9899999999999997E-3</v>
      </c>
      <c r="D34" s="54"/>
      <c r="I34">
        <f t="shared" si="2"/>
        <v>2.6000000000000016E-2</v>
      </c>
      <c r="J34">
        <f t="shared" si="3"/>
        <v>2.9152751684089515E-2</v>
      </c>
      <c r="K34">
        <f t="shared" si="3"/>
        <v>6.1742841343993593</v>
      </c>
      <c r="L34">
        <f t="shared" si="3"/>
        <v>4.4524438138177755</v>
      </c>
    </row>
    <row r="35" spans="1:12" ht="16" customHeight="1" x14ac:dyDescent="0.35">
      <c r="A35">
        <v>1996</v>
      </c>
      <c r="B35">
        <v>0.50600000000000001</v>
      </c>
      <c r="C35">
        <f t="shared" si="1"/>
        <v>5.0600000000000003E-3</v>
      </c>
      <c r="D35" s="54"/>
      <c r="I35">
        <f t="shared" si="2"/>
        <v>2.7000000000000017E-2</v>
      </c>
      <c r="J35">
        <f t="shared" si="3"/>
        <v>1.4741593994577317E-2</v>
      </c>
      <c r="K35">
        <f t="shared" si="3"/>
        <v>5.5455617704431166</v>
      </c>
      <c r="L35">
        <f t="shared" si="3"/>
        <v>4.1777192893986577</v>
      </c>
    </row>
    <row r="36" spans="1:12" ht="16" customHeight="1" x14ac:dyDescent="0.35">
      <c r="A36">
        <v>1997</v>
      </c>
      <c r="B36">
        <v>0.61599999999999999</v>
      </c>
      <c r="C36">
        <f t="shared" si="1"/>
        <v>6.1599999999999997E-3</v>
      </c>
      <c r="D36" s="54"/>
      <c r="I36">
        <f t="shared" si="2"/>
        <v>2.8000000000000018E-2</v>
      </c>
      <c r="J36">
        <f t="shared" si="3"/>
        <v>7.4239272101189E-3</v>
      </c>
      <c r="K36">
        <f t="shared" si="3"/>
        <v>4.98704917449533</v>
      </c>
      <c r="L36">
        <f t="shared" si="3"/>
        <v>3.9262273774152705</v>
      </c>
    </row>
    <row r="37" spans="1:12" ht="16" customHeight="1" x14ac:dyDescent="0.35">
      <c r="A37">
        <v>1998</v>
      </c>
      <c r="B37">
        <v>1.137</v>
      </c>
      <c r="C37">
        <f t="shared" si="1"/>
        <v>1.137E-2</v>
      </c>
      <c r="D37" s="54"/>
      <c r="I37">
        <f t="shared" si="2"/>
        <v>2.9000000000000019E-2</v>
      </c>
      <c r="J37">
        <f t="shared" si="3"/>
        <v>3.7264279818661305E-3</v>
      </c>
      <c r="K37">
        <f t="shared" si="3"/>
        <v>4.4901779837512912</v>
      </c>
      <c r="L37">
        <f t="shared" si="3"/>
        <v>3.6954199680779984</v>
      </c>
    </row>
    <row r="38" spans="1:12" ht="16" customHeight="1" x14ac:dyDescent="0.35">
      <c r="A38">
        <v>1999</v>
      </c>
      <c r="B38">
        <v>2.1230000000000002</v>
      </c>
      <c r="C38">
        <f t="shared" si="1"/>
        <v>2.1230000000000002E-2</v>
      </c>
      <c r="D38" s="54"/>
      <c r="I38">
        <f t="shared" si="2"/>
        <v>3.000000000000002E-2</v>
      </c>
      <c r="J38">
        <f t="shared" si="3"/>
        <v>1.8656000770332949E-3</v>
      </c>
      <c r="K38">
        <f t="shared" si="3"/>
        <v>4.0475147201214341</v>
      </c>
      <c r="L38">
        <f t="shared" si="3"/>
        <v>3.4830937050071862</v>
      </c>
    </row>
    <row r="39" spans="1:12" ht="16" customHeight="1" x14ac:dyDescent="0.35">
      <c r="A39">
        <v>2000</v>
      </c>
      <c r="B39">
        <v>2.4550000000000001</v>
      </c>
      <c r="C39">
        <f t="shared" si="1"/>
        <v>2.4550000000000002E-2</v>
      </c>
      <c r="D39" s="54"/>
      <c r="I39">
        <f t="shared" si="2"/>
        <v>3.1000000000000021E-2</v>
      </c>
      <c r="J39">
        <f t="shared" si="3"/>
        <v>9.3211034377902813E-4</v>
      </c>
      <c r="K39">
        <f t="shared" si="3"/>
        <v>3.6525993960092151</v>
      </c>
      <c r="L39">
        <f t="shared" si="3"/>
        <v>3.2873346550216067</v>
      </c>
    </row>
    <row r="40" spans="1:12" ht="16" customHeight="1" x14ac:dyDescent="0.35">
      <c r="A40">
        <v>2001</v>
      </c>
      <c r="B40">
        <v>3.6789999999999998</v>
      </c>
      <c r="C40">
        <f t="shared" si="1"/>
        <v>3.6789999999999996E-2</v>
      </c>
      <c r="D40" s="54"/>
      <c r="I40">
        <f t="shared" si="2"/>
        <v>3.2000000000000021E-2</v>
      </c>
      <c r="J40">
        <f t="shared" si="3"/>
        <v>4.6500814454730836E-4</v>
      </c>
      <c r="K40">
        <f t="shared" si="3"/>
        <v>3.2998083767024928</v>
      </c>
      <c r="L40">
        <f t="shared" si="3"/>
        <v>3.1064732049053396</v>
      </c>
    </row>
    <row r="41" spans="1:12" ht="16" customHeight="1" x14ac:dyDescent="0.35">
      <c r="A41">
        <v>2002</v>
      </c>
      <c r="B41">
        <v>2.9239999999999999</v>
      </c>
      <c r="C41">
        <f t="shared" si="1"/>
        <v>2.9239999999999999E-2</v>
      </c>
      <c r="D41" s="54"/>
      <c r="I41">
        <f t="shared" si="2"/>
        <v>3.3000000000000022E-2</v>
      </c>
      <c r="J41">
        <f t="shared" si="3"/>
        <v>2.3173423533753208E-4</v>
      </c>
      <c r="K41">
        <f t="shared" si="3"/>
        <v>2.9842377403244202</v>
      </c>
      <c r="L41">
        <f t="shared" si="3"/>
        <v>2.939047056349851</v>
      </c>
    </row>
    <row r="42" spans="1:12" ht="16" customHeight="1" x14ac:dyDescent="0.35">
      <c r="A42">
        <v>2003</v>
      </c>
      <c r="B42">
        <v>1.8280000000000001</v>
      </c>
      <c r="C42">
        <f t="shared" si="1"/>
        <v>1.8280000000000001E-2</v>
      </c>
      <c r="D42" s="54"/>
      <c r="I42">
        <f t="shared" si="2"/>
        <v>3.4000000000000023E-2</v>
      </c>
      <c r="J42">
        <f t="shared" si="3"/>
        <v>1.1540454548088854E-4</v>
      </c>
      <c r="K42">
        <f t="shared" si="3"/>
        <v>2.7016039505262714</v>
      </c>
      <c r="L42">
        <f t="shared" si="3"/>
        <v>2.7837706807502993</v>
      </c>
    </row>
    <row r="43" spans="1:12" ht="16" customHeight="1" x14ac:dyDescent="0.35">
      <c r="A43">
        <v>2004</v>
      </c>
      <c r="B43">
        <v>0.83399999999999996</v>
      </c>
      <c r="C43">
        <f t="shared" si="1"/>
        <v>8.3400000000000002E-3</v>
      </c>
      <c r="D43" s="54"/>
      <c r="I43">
        <f t="shared" si="2"/>
        <v>3.5000000000000024E-2</v>
      </c>
      <c r="J43">
        <f t="shared" si="3"/>
        <v>5.7451802392768537E-5</v>
      </c>
      <c r="K43">
        <f t="shared" si="3"/>
        <v>2.4481591540225618</v>
      </c>
      <c r="L43">
        <f t="shared" si="3"/>
        <v>2.6395099626197487</v>
      </c>
    </row>
    <row r="44" spans="1:12" ht="16" customHeight="1" x14ac:dyDescent="0.35">
      <c r="A44">
        <v>2005</v>
      </c>
      <c r="B44">
        <v>0.64700000000000002</v>
      </c>
      <c r="C44">
        <f t="shared" si="1"/>
        <v>6.4700000000000001E-3</v>
      </c>
      <c r="D44" s="54"/>
      <c r="I44">
        <f t="shared" si="2"/>
        <v>3.6000000000000025E-2</v>
      </c>
      <c r="J44">
        <f t="shared" si="3"/>
        <v>2.8599514472176204E-5</v>
      </c>
      <c r="K44">
        <f t="shared" si="3"/>
        <v>2.2206188397288038</v>
      </c>
      <c r="L44">
        <f t="shared" si="3"/>
        <v>2.5052610376027795</v>
      </c>
    </row>
    <row r="45" spans="1:12" ht="16" customHeight="1" x14ac:dyDescent="0.35">
      <c r="A45">
        <v>2006</v>
      </c>
      <c r="B45">
        <v>0.59299999999999997</v>
      </c>
      <c r="C45">
        <f t="shared" si="1"/>
        <v>5.9299999999999995E-3</v>
      </c>
      <c r="D45" s="54"/>
      <c r="I45">
        <f t="shared" si="2"/>
        <v>3.7000000000000026E-2</v>
      </c>
      <c r="J45">
        <f t="shared" si="3"/>
        <v>1.4239605716345767E-5</v>
      </c>
      <c r="K45">
        <f t="shared" si="3"/>
        <v>2.0160999561867223</v>
      </c>
      <c r="L45">
        <f t="shared" si="3"/>
        <v>2.3801325421997324</v>
      </c>
    </row>
    <row r="46" spans="1:12" ht="16" customHeight="1" x14ac:dyDescent="0.35">
      <c r="A46">
        <v>2007</v>
      </c>
      <c r="B46">
        <v>0.34899999999999998</v>
      </c>
      <c r="C46">
        <f t="shared" si="1"/>
        <v>3.4899999999999996E-3</v>
      </c>
      <c r="D46" s="54"/>
      <c r="I46">
        <f t="shared" si="2"/>
        <v>3.8000000000000027E-2</v>
      </c>
      <c r="J46">
        <f t="shared" si="3"/>
        <v>7.092797638918898E-6</v>
      </c>
      <c r="K46">
        <f t="shared" si="3"/>
        <v>1.8320678873602647</v>
      </c>
      <c r="L46">
        <f t="shared" si="3"/>
        <v>2.2633306543907934</v>
      </c>
    </row>
    <row r="47" spans="1:12" ht="16" customHeight="1" x14ac:dyDescent="0.35">
      <c r="A47">
        <v>2008</v>
      </c>
      <c r="B47">
        <v>2.5070000000000001</v>
      </c>
      <c r="C47">
        <f t="shared" si="1"/>
        <v>2.5070000000000002E-2</v>
      </c>
      <c r="D47" s="54"/>
      <c r="I47">
        <f t="shared" si="2"/>
        <v>3.9000000000000028E-2</v>
      </c>
      <c r="J47">
        <f t="shared" si="3"/>
        <v>3.535096383493979E-6</v>
      </c>
      <c r="K47">
        <f t="shared" si="3"/>
        <v>1.6662909417434246</v>
      </c>
      <c r="L47">
        <f t="shared" si="3"/>
        <v>2.1541464297073061</v>
      </c>
    </row>
    <row r="48" spans="1:12" ht="16" customHeight="1" x14ac:dyDescent="0.35">
      <c r="A48">
        <v>2009</v>
      </c>
      <c r="B48">
        <v>4.9960000000000004</v>
      </c>
      <c r="C48">
        <f t="shared" si="1"/>
        <v>4.9960000000000004E-2</v>
      </c>
      <c r="D48" s="54"/>
      <c r="I48">
        <f t="shared" si="2"/>
        <v>4.0000000000000029E-2</v>
      </c>
      <c r="J48">
        <f t="shared" si="3"/>
        <v>1.7632835741499903E-6</v>
      </c>
      <c r="K48">
        <f t="shared" si="3"/>
        <v>1.5168012233448396</v>
      </c>
      <c r="L48">
        <f t="shared" si="3"/>
        <v>2.0519450349405699</v>
      </c>
    </row>
    <row r="49" spans="1:12" ht="16" customHeight="1" x14ac:dyDescent="0.35">
      <c r="A49">
        <v>2010</v>
      </c>
      <c r="B49">
        <v>1.232</v>
      </c>
      <c r="C49">
        <f t="shared" si="1"/>
        <v>1.2319999999999999E-2</v>
      </c>
      <c r="D49" s="54"/>
      <c r="I49">
        <f t="shared" si="2"/>
        <v>4.1000000000000029E-2</v>
      </c>
      <c r="J49">
        <f t="shared" ref="J49:L68" si="4">SQRT((1-J$6)/J$6)*EXP(0.5*((_xlfn.NORM.S.INV($I49))^2-((SQRT(1-J$6)*_xlfn.NORM.S.INV($I49)-_xlfn.NORM.S.INV($B$4))/SQRT(J$6))^2))</f>
        <v>8.8032713548103417E-7</v>
      </c>
      <c r="K49">
        <f t="shared" si="4"/>
        <v>1.3818609319730444</v>
      </c>
      <c r="L49">
        <f t="shared" si="4"/>
        <v>1.9561565582434113</v>
      </c>
    </row>
    <row r="50" spans="1:12" ht="16" customHeight="1" x14ac:dyDescent="0.35">
      <c r="A50">
        <v>2011</v>
      </c>
      <c r="B50">
        <v>0.90600000000000003</v>
      </c>
      <c r="C50">
        <f t="shared" si="1"/>
        <v>9.0600000000000003E-3</v>
      </c>
      <c r="D50" s="54"/>
      <c r="I50">
        <f t="shared" si="2"/>
        <v>4.200000000000003E-2</v>
      </c>
      <c r="J50">
        <f t="shared" si="4"/>
        <v>4.3996961759126682E-7</v>
      </c>
      <c r="K50">
        <f t="shared" si="4"/>
        <v>1.259933289934446</v>
      </c>
      <c r="L50">
        <f t="shared" si="4"/>
        <v>1.8662681347964147</v>
      </c>
    </row>
    <row r="51" spans="1:12" ht="16" customHeight="1" x14ac:dyDescent="0.35">
      <c r="A51">
        <v>2012</v>
      </c>
      <c r="B51">
        <v>1.23</v>
      </c>
      <c r="C51">
        <f t="shared" si="1"/>
        <v>1.23E-2</v>
      </c>
      <c r="D51" s="54"/>
      <c r="I51">
        <f t="shared" si="2"/>
        <v>4.3000000000000031E-2</v>
      </c>
      <c r="J51">
        <f t="shared" si="4"/>
        <v>2.201437865078586E-7</v>
      </c>
      <c r="K51">
        <f t="shared" si="4"/>
        <v>1.1496574175477119</v>
      </c>
      <c r="L51">
        <f t="shared" si="4"/>
        <v>1.78181717517172</v>
      </c>
    </row>
    <row r="52" spans="1:12" ht="16" customHeight="1" x14ac:dyDescent="0.35">
      <c r="A52">
        <v>2013</v>
      </c>
      <c r="B52">
        <v>1.232</v>
      </c>
      <c r="C52">
        <f t="shared" si="1"/>
        <v>1.2319999999999999E-2</v>
      </c>
      <c r="D52" s="54"/>
      <c r="I52">
        <f t="shared" si="2"/>
        <v>4.4000000000000032E-2</v>
      </c>
      <c r="J52">
        <f t="shared" si="4"/>
        <v>1.1029034364930433E-7</v>
      </c>
      <c r="K52">
        <f t="shared" si="4"/>
        <v>1.0498265848045076</v>
      </c>
      <c r="L52">
        <f t="shared" si="4"/>
        <v>1.7023855218165567</v>
      </c>
    </row>
    <row r="53" spans="1:12" ht="16" customHeight="1" x14ac:dyDescent="0.35">
      <c r="A53">
        <v>2014</v>
      </c>
      <c r="B53">
        <v>0.93899999999999995</v>
      </c>
      <c r="C53">
        <f t="shared" si="1"/>
        <v>9.389999999999999E-3</v>
      </c>
      <c r="D53" s="54"/>
      <c r="I53">
        <f t="shared" si="2"/>
        <v>4.5000000000000033E-2</v>
      </c>
      <c r="J53">
        <f t="shared" si="4"/>
        <v>5.5328954377054629E-8</v>
      </c>
      <c r="K53">
        <f t="shared" si="4"/>
        <v>0.9593693544517562</v>
      </c>
      <c r="L53">
        <f t="shared" si="4"/>
        <v>1.6275943898130132</v>
      </c>
    </row>
    <row r="54" spans="1:12" ht="16" customHeight="1" x14ac:dyDescent="0.35">
      <c r="A54">
        <v>2015</v>
      </c>
      <c r="B54">
        <v>1.732</v>
      </c>
      <c r="C54">
        <f t="shared" si="1"/>
        <v>1.7319999999999999E-2</v>
      </c>
      <c r="D54" s="54"/>
      <c r="I54">
        <f t="shared" si="2"/>
        <v>4.6000000000000034E-2</v>
      </c>
      <c r="J54">
        <f t="shared" si="4"/>
        <v>2.7796047206958662E-8</v>
      </c>
      <c r="K54">
        <f t="shared" si="4"/>
        <v>0.87733320556096395</v>
      </c>
      <c r="L54">
        <f t="shared" si="4"/>
        <v>1.5570999728668833</v>
      </c>
    </row>
    <row r="55" spans="1:12" ht="16" customHeight="1" x14ac:dyDescent="0.35">
      <c r="A55">
        <v>2016</v>
      </c>
      <c r="B55">
        <v>2.149</v>
      </c>
      <c r="C55">
        <f t="shared" si="1"/>
        <v>2.1489999999999999E-2</v>
      </c>
      <c r="D55" s="47"/>
      <c r="I55">
        <f t="shared" si="2"/>
        <v>4.7000000000000035E-2</v>
      </c>
      <c r="J55">
        <f t="shared" si="4"/>
        <v>1.3984809903398688E-8</v>
      </c>
      <c r="K55">
        <f t="shared" si="4"/>
        <v>0.80287028864141374</v>
      </c>
      <c r="L55">
        <f t="shared" si="4"/>
        <v>1.4905896155830864</v>
      </c>
    </row>
    <row r="56" spans="1:12" ht="16" customHeight="1" x14ac:dyDescent="0.35">
      <c r="I56">
        <f t="shared" si="2"/>
        <v>4.8000000000000036E-2</v>
      </c>
      <c r="J56">
        <f t="shared" si="4"/>
        <v>7.046874523288897E-9</v>
      </c>
      <c r="K56">
        <f t="shared" si="4"/>
        <v>0.73522501550328967</v>
      </c>
      <c r="L56">
        <f t="shared" si="4"/>
        <v>1.4277784694613571</v>
      </c>
    </row>
    <row r="57" spans="1:12" ht="16" customHeight="1" x14ac:dyDescent="0.35">
      <c r="I57">
        <f t="shared" si="2"/>
        <v>4.9000000000000037E-2</v>
      </c>
      <c r="J57">
        <f t="shared" si="4"/>
        <v>3.5565018242497253E-9</v>
      </c>
      <c r="K57">
        <f t="shared" si="4"/>
        <v>0.67372323101164944</v>
      </c>
      <c r="L57">
        <f t="shared" si="4"/>
        <v>1.3684065634455065</v>
      </c>
    </row>
    <row r="58" spans="1:12" ht="16" customHeight="1" x14ac:dyDescent="0.35">
      <c r="I58">
        <f t="shared" si="2"/>
        <v>5.0000000000000037E-2</v>
      </c>
      <c r="J58">
        <f t="shared" si="4"/>
        <v>1.797848573145004E-9</v>
      </c>
      <c r="K58">
        <f t="shared" si="4"/>
        <v>0.61776275094278743</v>
      </c>
      <c r="L58">
        <f t="shared" si="4"/>
        <v>1.31223623086994</v>
      </c>
    </row>
    <row r="59" spans="1:12" ht="16" customHeight="1" x14ac:dyDescent="0.35">
      <c r="I59">
        <f t="shared" si="2"/>
        <v>5.1000000000000038E-2</v>
      </c>
      <c r="J59">
        <f t="shared" si="4"/>
        <v>9.1033473998460815E-10</v>
      </c>
      <c r="K59">
        <f t="shared" si="4"/>
        <v>0.56680508148305508</v>
      </c>
      <c r="L59">
        <f t="shared" si="4"/>
        <v>1.2590498437316253</v>
      </c>
    </row>
    <row r="60" spans="1:12" ht="16" customHeight="1" x14ac:dyDescent="0.35">
      <c r="I60">
        <f t="shared" si="2"/>
        <v>5.2000000000000039E-2</v>
      </c>
      <c r="J60">
        <f t="shared" si="4"/>
        <v>4.6172034857948521E-10</v>
      </c>
      <c r="K60">
        <f t="shared" si="4"/>
        <v>0.52036816242890427</v>
      </c>
      <c r="L60">
        <f t="shared" si="4"/>
        <v>1.2086478127404914</v>
      </c>
    </row>
    <row r="61" spans="1:12" ht="16" customHeight="1" x14ac:dyDescent="0.35">
      <c r="I61">
        <f t="shared" si="2"/>
        <v>5.300000000000004E-2</v>
      </c>
      <c r="J61">
        <f t="shared" si="4"/>
        <v>2.3458305018953781E-10</v>
      </c>
      <c r="K61">
        <f t="shared" si="4"/>
        <v>0.47801999863070643</v>
      </c>
      <c r="L61">
        <f t="shared" si="4"/>
        <v>1.1608468178575349</v>
      </c>
    </row>
    <row r="62" spans="1:12" ht="16" customHeight="1" x14ac:dyDescent="0.35">
      <c r="I62">
        <f t="shared" si="2"/>
        <v>5.4000000000000041E-2</v>
      </c>
      <c r="J62">
        <f t="shared" si="4"/>
        <v>1.1938833089684266E-10</v>
      </c>
      <c r="K62">
        <f t="shared" si="4"/>
        <v>0.43937306331714748</v>
      </c>
      <c r="L62">
        <f t="shared" si="4"/>
        <v>1.1154782392502509</v>
      </c>
    </row>
    <row r="63" spans="1:12" ht="16" customHeight="1" x14ac:dyDescent="0.35">
      <c r="I63">
        <f t="shared" si="2"/>
        <v>5.5000000000000042E-2</v>
      </c>
      <c r="J63">
        <f t="shared" si="4"/>
        <v>6.0866873699552011E-11</v>
      </c>
      <c r="K63">
        <f t="shared" si="4"/>
        <v>0.40407937317943721</v>
      </c>
      <c r="L63">
        <f t="shared" si="4"/>
        <v>1.072386762966179</v>
      </c>
    </row>
    <row r="64" spans="1:12" ht="16" customHeight="1" x14ac:dyDescent="0.35">
      <c r="I64">
        <f t="shared" si="2"/>
        <v>5.6000000000000043E-2</v>
      </c>
      <c r="J64">
        <f t="shared" si="4"/>
        <v>3.1085559405009802E-11</v>
      </c>
      <c r="K64">
        <f t="shared" si="4"/>
        <v>0.37182614893353394</v>
      </c>
      <c r="L64">
        <f t="shared" si="4"/>
        <v>1.0314291392975252</v>
      </c>
    </row>
    <row r="65" spans="9:12" ht="16" customHeight="1" x14ac:dyDescent="0.35">
      <c r="I65">
        <f t="shared" si="2"/>
        <v>5.7000000000000044E-2</v>
      </c>
      <c r="J65">
        <f t="shared" si="4"/>
        <v>1.5903705250350992E-11</v>
      </c>
      <c r="K65">
        <f t="shared" si="4"/>
        <v>0.34233198688915534</v>
      </c>
      <c r="L65">
        <f t="shared" si="4"/>
        <v>0.99247307490469738</v>
      </c>
    </row>
    <row r="66" spans="9:12" ht="16" customHeight="1" x14ac:dyDescent="0.35">
      <c r="I66">
        <f t="shared" si="2"/>
        <v>5.8000000000000045E-2</v>
      </c>
      <c r="J66">
        <f t="shared" si="4"/>
        <v>8.1508339743804464E-12</v>
      </c>
      <c r="K66">
        <f t="shared" si="4"/>
        <v>0.31534347715000677</v>
      </c>
      <c r="L66">
        <f t="shared" si="4"/>
        <v>0.95539624238310494</v>
      </c>
    </row>
    <row r="67" spans="9:12" ht="16" customHeight="1" x14ac:dyDescent="0.35">
      <c r="I67">
        <f t="shared" si="2"/>
        <v>5.9000000000000045E-2</v>
      </c>
      <c r="J67">
        <f t="shared" si="4"/>
        <v>4.1847638640193275E-12</v>
      </c>
      <c r="K67">
        <f t="shared" si="4"/>
        <v>0.29063221271306555</v>
      </c>
      <c r="L67">
        <f t="shared" si="4"/>
        <v>0.92008539317594651</v>
      </c>
    </row>
    <row r="68" spans="9:12" ht="16" customHeight="1" x14ac:dyDescent="0.35">
      <c r="I68">
        <f t="shared" si="2"/>
        <v>6.0000000000000046E-2</v>
      </c>
      <c r="J68">
        <f t="shared" si="4"/>
        <v>2.1523117235938567E-12</v>
      </c>
      <c r="K68">
        <f t="shared" si="4"/>
        <v>0.26799214114671066</v>
      </c>
      <c r="L68">
        <f t="shared" si="4"/>
        <v>0.88643556162228587</v>
      </c>
    </row>
    <row r="69" spans="9:12" ht="16" customHeight="1" x14ac:dyDescent="0.35">
      <c r="I69">
        <f t="shared" si="2"/>
        <v>6.1000000000000047E-2</v>
      </c>
      <c r="J69">
        <f t="shared" ref="J69:L88" si="5">SQRT((1-J$6)/J$6)*EXP(0.5*((_xlfn.NORM.S.INV($I69))^2-((SQRT(1-J$6)*_xlfn.NORM.S.INV($I69)-_xlfn.NORM.S.INV($B$4))/SQRT(J$6))^2))</f>
        <v>1.1089295537358564E-12</v>
      </c>
      <c r="K69">
        <f t="shared" si="5"/>
        <v>0.24723721689311223</v>
      </c>
      <c r="L69">
        <f t="shared" si="5"/>
        <v>0.85434934953823805</v>
      </c>
    </row>
    <row r="70" spans="9:12" ht="16" customHeight="1" x14ac:dyDescent="0.35">
      <c r="I70">
        <f t="shared" si="2"/>
        <v>6.2000000000000048E-2</v>
      </c>
      <c r="J70">
        <f t="shared" si="5"/>
        <v>5.7235544759396161E-13</v>
      </c>
      <c r="K70">
        <f t="shared" si="5"/>
        <v>0.22819931771567376</v>
      </c>
      <c r="L70">
        <f t="shared" si="5"/>
        <v>0.82373628210433247</v>
      </c>
    </row>
    <row r="71" spans="9:12" ht="16" customHeight="1" x14ac:dyDescent="0.35">
      <c r="I71">
        <f t="shared" si="2"/>
        <v>6.3000000000000042E-2</v>
      </c>
      <c r="J71">
        <f t="shared" si="5"/>
        <v>2.9592972020694806E-13</v>
      </c>
      <c r="K71">
        <f t="shared" si="5"/>
        <v>0.21072639352923789</v>
      </c>
      <c r="L71">
        <f t="shared" si="5"/>
        <v>0.79451222701105872</v>
      </c>
    </row>
    <row r="72" spans="9:12" ht="16" customHeight="1" x14ac:dyDescent="0.35">
      <c r="I72">
        <f t="shared" si="2"/>
        <v>6.4000000000000043E-2</v>
      </c>
      <c r="J72">
        <f t="shared" si="5"/>
        <v>1.5327434328332801E-13</v>
      </c>
      <c r="K72">
        <f t="shared" si="5"/>
        <v>0.1946808199199726</v>
      </c>
      <c r="L72">
        <f t="shared" si="5"/>
        <v>0.76659886982747893</v>
      </c>
    </row>
    <row r="73" spans="9:12" ht="16" customHeight="1" x14ac:dyDescent="0.35">
      <c r="I73">
        <f t="shared" si="2"/>
        <v>6.5000000000000044E-2</v>
      </c>
      <c r="J73">
        <f t="shared" si="5"/>
        <v>7.9525267929934381E-14</v>
      </c>
      <c r="K73">
        <f t="shared" si="5"/>
        <v>0.17993793217771975</v>
      </c>
      <c r="L73">
        <f t="shared" si="5"/>
        <v>0.73992323943042815</v>
      </c>
    </row>
    <row r="74" spans="9:12" ht="16" customHeight="1" x14ac:dyDescent="0.35">
      <c r="I74">
        <f t="shared" si="2"/>
        <v>6.6000000000000045E-2</v>
      </c>
      <c r="J74">
        <f t="shared" si="5"/>
        <v>4.133251329760477E-14</v>
      </c>
      <c r="K74">
        <f t="shared" si="5"/>
        <v>0.16638471870546012</v>
      </c>
      <c r="L74">
        <f t="shared" si="5"/>
        <v>0.71441727808516453</v>
      </c>
    </row>
    <row r="75" spans="9:12" ht="16" customHeight="1" x14ac:dyDescent="0.35">
      <c r="I75">
        <f t="shared" ref="I75:I108" si="6">I74+0.001</f>
        <v>6.7000000000000046E-2</v>
      </c>
      <c r="J75">
        <f t="shared" si="5"/>
        <v>2.1519157217775406E-14</v>
      </c>
      <c r="K75">
        <f t="shared" si="5"/>
        <v>0.1539186553061147</v>
      </c>
      <c r="L75">
        <f t="shared" si="5"/>
        <v>0.69001745142020099</v>
      </c>
    </row>
    <row r="76" spans="9:12" ht="16" customHeight="1" x14ac:dyDescent="0.35">
      <c r="I76">
        <f t="shared" si="6"/>
        <v>6.8000000000000047E-2</v>
      </c>
      <c r="J76">
        <f t="shared" si="5"/>
        <v>1.1222790939039683E-14</v>
      </c>
      <c r="K76">
        <f t="shared" si="5"/>
        <v>0.14244666413360288</v>
      </c>
      <c r="L76">
        <f t="shared" si="5"/>
        <v>0.66666439410449352</v>
      </c>
    </row>
    <row r="77" spans="9:12" ht="16" customHeight="1" x14ac:dyDescent="0.35">
      <c r="I77">
        <f t="shared" si="6"/>
        <v>6.9000000000000047E-2</v>
      </c>
      <c r="J77">
        <f t="shared" si="5"/>
        <v>5.8629166983992719E-15</v>
      </c>
      <c r="K77">
        <f t="shared" si="5"/>
        <v>0.13188418308162975</v>
      </c>
      <c r="L77">
        <f t="shared" si="5"/>
        <v>0.64430258752636405</v>
      </c>
    </row>
    <row r="78" spans="9:12" ht="16" customHeight="1" x14ac:dyDescent="0.35">
      <c r="I78">
        <f t="shared" si="6"/>
        <v>7.0000000000000048E-2</v>
      </c>
      <c r="J78">
        <f t="shared" si="5"/>
        <v>3.0680228138112533E-15</v>
      </c>
      <c r="K78">
        <f t="shared" si="5"/>
        <v>0.1221543331119552</v>
      </c>
      <c r="L78">
        <f t="shared" si="5"/>
        <v>0.62288006620154812</v>
      </c>
    </row>
    <row r="79" spans="9:12" ht="16" customHeight="1" x14ac:dyDescent="0.35">
      <c r="I79">
        <f t="shared" si="6"/>
        <v>7.1000000000000049E-2</v>
      </c>
      <c r="J79">
        <f t="shared" si="5"/>
        <v>1.6081626544454337E-15</v>
      </c>
      <c r="K79">
        <f t="shared" si="5"/>
        <v>0.11318717252922586</v>
      </c>
      <c r="L79">
        <f t="shared" si="5"/>
        <v>0.60234815001098851</v>
      </c>
    </row>
    <row r="80" spans="9:12" ht="16" customHeight="1" x14ac:dyDescent="0.35">
      <c r="I80">
        <f t="shared" si="6"/>
        <v>7.200000000000005E-2</v>
      </c>
      <c r="J80">
        <f t="shared" si="5"/>
        <v>8.4434936025121445E-16</v>
      </c>
      <c r="K80">
        <f t="shared" si="5"/>
        <v>0.1049190285224384</v>
      </c>
      <c r="L80">
        <f t="shared" si="5"/>
        <v>0.58266119969553465</v>
      </c>
    </row>
    <row r="81" spans="9:12" ht="16" customHeight="1" x14ac:dyDescent="0.35">
      <c r="I81">
        <f t="shared" si="6"/>
        <v>7.3000000000000051E-2</v>
      </c>
      <c r="J81">
        <f t="shared" si="5"/>
        <v>4.4404736661557626E-16</v>
      </c>
      <c r="K81">
        <f t="shared" si="5"/>
        <v>9.7291897439595598E-2</v>
      </c>
      <c r="L81">
        <f t="shared" si="5"/>
        <v>0.56377639332051221</v>
      </c>
    </row>
    <row r="82" spans="9:12" ht="16" customHeight="1" x14ac:dyDescent="0.35">
      <c r="I82">
        <f t="shared" si="6"/>
        <v>7.4000000000000052E-2</v>
      </c>
      <c r="J82">
        <f t="shared" si="5"/>
        <v>2.3390809880997264E-16</v>
      </c>
      <c r="K82">
        <f t="shared" si="5"/>
        <v>9.025290626459391E-2</v>
      </c>
      <c r="L82">
        <f t="shared" si="5"/>
        <v>0.54565352167412984</v>
      </c>
    </row>
    <row r="83" spans="9:12" ht="16" customHeight="1" x14ac:dyDescent="0.35">
      <c r="I83">
        <f t="shared" si="6"/>
        <v>7.5000000000000053E-2</v>
      </c>
      <c r="J83">
        <f t="shared" si="5"/>
        <v>1.2341383248936072E-16</v>
      </c>
      <c r="K83">
        <f t="shared" si="5"/>
        <v>8.3753828642866374E-2</v>
      </c>
      <c r="L83">
        <f t="shared" si="5"/>
        <v>0.52825480078419829</v>
      </c>
    </row>
    <row r="84" spans="9:12" ht="16" customHeight="1" x14ac:dyDescent="0.35">
      <c r="I84">
        <f t="shared" si="6"/>
        <v>7.6000000000000054E-2</v>
      </c>
      <c r="J84">
        <f t="shared" si="5"/>
        <v>6.5219684603764064E-17</v>
      </c>
      <c r="K84">
        <f t="shared" si="5"/>
        <v>7.7750649571321273E-2</v>
      </c>
      <c r="L84">
        <f t="shared" si="5"/>
        <v>0.51154469993180884</v>
      </c>
    </row>
    <row r="85" spans="9:12" ht="16" customHeight="1" x14ac:dyDescent="0.35">
      <c r="I85">
        <f t="shared" si="6"/>
        <v>7.7000000000000055E-2</v>
      </c>
      <c r="J85">
        <f t="shared" si="5"/>
        <v>3.452100053139855E-17</v>
      </c>
      <c r="K85">
        <f t="shared" si="5"/>
        <v>7.2203173542945198E-2</v>
      </c>
      <c r="L85">
        <f t="shared" si="5"/>
        <v>0.49548978371212882</v>
      </c>
    </row>
    <row r="86" spans="9:12" ht="16" customHeight="1" x14ac:dyDescent="0.35">
      <c r="I86">
        <f t="shared" si="6"/>
        <v>7.8000000000000055E-2</v>
      </c>
      <c r="J86">
        <f t="shared" si="5"/>
        <v>1.8300853390136175E-17</v>
      </c>
      <c r="K86">
        <f t="shared" si="5"/>
        <v>6.7074671529034235E-2</v>
      </c>
      <c r="L86">
        <f t="shared" si="5"/>
        <v>0.48005856684351872</v>
      </c>
    </row>
    <row r="87" spans="9:12" ht="16" customHeight="1" x14ac:dyDescent="0.35">
      <c r="I87">
        <f t="shared" si="6"/>
        <v>7.9000000000000056E-2</v>
      </c>
      <c r="J87">
        <f t="shared" si="5"/>
        <v>9.717084656241886E-18</v>
      </c>
      <c r="K87">
        <f t="shared" si="5"/>
        <v>6.2331562703346909E-2</v>
      </c>
      <c r="L87">
        <f t="shared" si="5"/>
        <v>0.4652213805604965</v>
      </c>
    </row>
    <row r="88" spans="9:12" ht="16" customHeight="1" x14ac:dyDescent="0.35">
      <c r="I88">
        <f t="shared" si="6"/>
        <v>8.0000000000000057E-2</v>
      </c>
      <c r="J88">
        <f t="shared" si="5"/>
        <v>5.1673828585240672E-18</v>
      </c>
      <c r="K88">
        <f t="shared" si="5"/>
        <v>5.7943127271182879E-2</v>
      </c>
      <c r="L88">
        <f t="shared" si="5"/>
        <v>0.4509502495444464</v>
      </c>
    </row>
    <row r="89" spans="9:12" ht="16" customHeight="1" x14ac:dyDescent="0.35">
      <c r="I89">
        <f t="shared" si="6"/>
        <v>8.1000000000000058E-2</v>
      </c>
      <c r="J89">
        <f t="shared" ref="J89:L108" si="7">SQRT((1-J$6)/J$6)*EXP(0.5*((_xlfn.NORM.S.INV($I89))^2-((SQRT(1-J$6)*_xlfn.NORM.S.INV($I89)-_xlfn.NORM.S.INV($B$4))/SQRT(J$6))^2))</f>
        <v>2.7521277582921516E-18</v>
      </c>
      <c r="K89">
        <f t="shared" si="7"/>
        <v>5.3881247170808159E-2</v>
      </c>
      <c r="L89">
        <f t="shared" si="7"/>
        <v>0.4372187784515626</v>
      </c>
    </row>
    <row r="90" spans="9:12" ht="16" customHeight="1" x14ac:dyDescent="0.35">
      <c r="I90">
        <f t="shared" si="6"/>
        <v>8.2000000000000059E-2</v>
      </c>
      <c r="J90">
        <f t="shared" si="7"/>
        <v>1.4679899818799535E-18</v>
      </c>
      <c r="K90">
        <f t="shared" si="7"/>
        <v>5.0120171771321172E-2</v>
      </c>
      <c r="L90">
        <f t="shared" si="7"/>
        <v>0.42400204719112627</v>
      </c>
    </row>
    <row r="91" spans="9:12" ht="16" customHeight="1" x14ac:dyDescent="0.35">
      <c r="I91">
        <f t="shared" si="6"/>
        <v>8.300000000000006E-2</v>
      </c>
      <c r="J91">
        <f t="shared" si="7"/>
        <v>7.8420096925629645E-19</v>
      </c>
      <c r="K91">
        <f t="shared" si="7"/>
        <v>4.663630600602893E-2</v>
      </c>
      <c r="L91">
        <f t="shared" si="7"/>
        <v>0.41127651419051581</v>
      </c>
    </row>
    <row r="92" spans="9:12" ht="16" customHeight="1" x14ac:dyDescent="0.35">
      <c r="I92">
        <f t="shared" si="6"/>
        <v>8.4000000000000061E-2</v>
      </c>
      <c r="J92">
        <f t="shared" si="7"/>
        <v>4.1954123996012864E-19</v>
      </c>
      <c r="K92">
        <f t="shared" si="7"/>
        <v>4.3408018658879347E-2</v>
      </c>
      <c r="L92">
        <f t="shared" si="7"/>
        <v>0.39901992695782162</v>
      </c>
    </row>
    <row r="93" spans="9:12" ht="16" customHeight="1" x14ac:dyDescent="0.35">
      <c r="I93">
        <f t="shared" si="6"/>
        <v>8.5000000000000062E-2</v>
      </c>
      <c r="J93">
        <f t="shared" si="7"/>
        <v>2.2478025161467276E-19</v>
      </c>
      <c r="K93">
        <f t="shared" si="7"/>
        <v>4.041546876783509E-2</v>
      </c>
      <c r="L93">
        <f t="shared" si="7"/>
        <v>0.38721123931916823</v>
      </c>
    </row>
    <row r="94" spans="9:12" ht="16" customHeight="1" x14ac:dyDescent="0.35">
      <c r="I94">
        <f t="shared" si="6"/>
        <v>8.6000000000000063E-2</v>
      </c>
      <c r="J94">
        <f t="shared" si="7"/>
        <v>1.2060660085624728E-19</v>
      </c>
      <c r="K94">
        <f t="shared" si="7"/>
        <v>3.7640448327306113E-2</v>
      </c>
      <c r="L94">
        <f t="shared" si="7"/>
        <v>0.37583053476724543</v>
      </c>
    </row>
    <row r="95" spans="9:12" ht="16" customHeight="1" x14ac:dyDescent="0.35">
      <c r="I95">
        <f t="shared" si="6"/>
        <v>8.7000000000000063E-2</v>
      </c>
      <c r="J95">
        <f t="shared" si="7"/>
        <v>6.4804722778484906E-20</v>
      </c>
      <c r="K95">
        <f t="shared" si="7"/>
        <v>3.5066239665181978E-2</v>
      </c>
      <c r="L95">
        <f t="shared" si="7"/>
        <v>0.36485895541053925</v>
      </c>
    </row>
    <row r="96" spans="9:12" ht="16" customHeight="1" x14ac:dyDescent="0.35">
      <c r="I96">
        <f t="shared" si="6"/>
        <v>8.8000000000000064E-2</v>
      </c>
      <c r="J96">
        <f t="shared" si="7"/>
        <v>3.4870496711956454E-20</v>
      </c>
      <c r="K96">
        <f t="shared" si="7"/>
        <v>3.2677486041680644E-2</v>
      </c>
      <c r="L96">
        <f t="shared" si="7"/>
        <v>0.35427863606043164</v>
      </c>
    </row>
    <row r="97" spans="9:12" ht="16" customHeight="1" x14ac:dyDescent="0.35">
      <c r="I97">
        <f t="shared" si="6"/>
        <v>8.9000000000000065E-2</v>
      </c>
      <c r="J97">
        <f t="shared" si="7"/>
        <v>1.8789653491125548E-20</v>
      </c>
      <c r="K97">
        <f t="shared" si="7"/>
        <v>3.0460074169659762E-2</v>
      </c>
      <c r="L97">
        <f t="shared" si="7"/>
        <v>0.34407264303588619</v>
      </c>
    </row>
    <row r="98" spans="9:12" ht="16" customHeight="1" x14ac:dyDescent="0.35">
      <c r="I98">
        <f t="shared" si="6"/>
        <v>9.0000000000000066E-2</v>
      </c>
      <c r="J98">
        <f t="shared" si="7"/>
        <v>1.0138690365574381E-20</v>
      </c>
      <c r="K98">
        <f t="shared" si="7"/>
        <v>2.8401027491582406E-2</v>
      </c>
      <c r="L98">
        <f t="shared" si="7"/>
        <v>0.33422491730390758</v>
      </c>
    </row>
    <row r="99" spans="9:12" ht="16" customHeight="1" x14ac:dyDescent="0.35">
      <c r="I99">
        <f t="shared" si="6"/>
        <v>9.1000000000000067E-2</v>
      </c>
      <c r="J99">
        <f t="shared" si="7"/>
        <v>5.478235803039759E-21</v>
      </c>
      <c r="K99">
        <f t="shared" si="7"/>
        <v>2.6488409168894968E-2</v>
      </c>
      <c r="L99">
        <f t="shared" si="7"/>
        <v>0.32472022160836145</v>
      </c>
    </row>
    <row r="100" spans="9:12" ht="16" customHeight="1" x14ac:dyDescent="0.35">
      <c r="I100">
        <f t="shared" si="6"/>
        <v>9.2000000000000068E-2</v>
      </c>
      <c r="J100">
        <f t="shared" si="7"/>
        <v>2.9640717627719182E-21</v>
      </c>
      <c r="K100">
        <f t="shared" si="7"/>
        <v>2.4711233846947366E-2</v>
      </c>
      <c r="L100">
        <f t="shared" si="7"/>
        <v>0.31554409127079663</v>
      </c>
    </row>
    <row r="101" spans="9:12" ht="16" customHeight="1" x14ac:dyDescent="0.35">
      <c r="I101">
        <f t="shared" si="6"/>
        <v>9.3000000000000069E-2</v>
      </c>
      <c r="J101">
        <f t="shared" si="7"/>
        <v>1.6059027149359725E-21</v>
      </c>
      <c r="K101">
        <f t="shared" si="7"/>
        <v>2.3059387354291305E-2</v>
      </c>
      <c r="L101">
        <f t="shared" si="7"/>
        <v>0.30668278837493262</v>
      </c>
    </row>
    <row r="102" spans="9:12" ht="16" customHeight="1" x14ac:dyDescent="0.35">
      <c r="I102">
        <f t="shared" si="6"/>
        <v>9.400000000000007E-2</v>
      </c>
      <c r="J102">
        <f t="shared" si="7"/>
        <v>8.712157429282043E-22</v>
      </c>
      <c r="K102">
        <f t="shared" si="7"/>
        <v>2.1523553580552243E-2</v>
      </c>
      <c r="L102">
        <f t="shared" si="7"/>
        <v>0.29812325907174075</v>
      </c>
    </row>
    <row r="103" spans="9:12" ht="16" customHeight="1" x14ac:dyDescent="0.35">
      <c r="I103">
        <f t="shared" si="6"/>
        <v>9.500000000000007E-2</v>
      </c>
      <c r="J103">
        <f t="shared" si="7"/>
        <v>4.7326200962557096E-22</v>
      </c>
      <c r="K103">
        <f t="shared" si="7"/>
        <v>2.0095147853258673E-2</v>
      </c>
      <c r="L103">
        <f t="shared" si="7"/>
        <v>0.28985309376478147</v>
      </c>
    </row>
    <row r="104" spans="9:12" ht="16" customHeight="1" x14ac:dyDescent="0.35">
      <c r="I104">
        <f t="shared" si="6"/>
        <v>9.6000000000000071E-2</v>
      </c>
      <c r="J104">
        <f t="shared" si="7"/>
        <v>2.5741897072207255E-22</v>
      </c>
      <c r="K104">
        <f t="shared" si="7"/>
        <v>1.876625620211414E-2</v>
      </c>
      <c r="L104">
        <f t="shared" si="7"/>
        <v>0.28186048995620971</v>
      </c>
    </row>
    <row r="105" spans="9:12" ht="16" customHeight="1" x14ac:dyDescent="0.35">
      <c r="I105">
        <f t="shared" si="6"/>
        <v>9.7000000000000072E-2</v>
      </c>
      <c r="J105">
        <f t="shared" si="7"/>
        <v>1.4019612566321254E-22</v>
      </c>
      <c r="K105">
        <f t="shared" si="7"/>
        <v>1.7529579960054015E-2</v>
      </c>
      <c r="L105">
        <f t="shared" si="7"/>
        <v>0.27413421755245088</v>
      </c>
    </row>
    <row r="106" spans="9:12" ht="16" customHeight="1" x14ac:dyDescent="0.35">
      <c r="I106">
        <f t="shared" si="6"/>
        <v>9.8000000000000073E-2</v>
      </c>
      <c r="J106">
        <f t="shared" si="7"/>
        <v>7.6450734525427915E-23</v>
      </c>
      <c r="K106">
        <f t="shared" si="7"/>
        <v>1.6378385204912117E-2</v>
      </c>
      <c r="L106">
        <f t="shared" si="7"/>
        <v>0.26666358644554444</v>
      </c>
    </row>
    <row r="107" spans="9:12" ht="16" customHeight="1" x14ac:dyDescent="0.35">
      <c r="I107">
        <f t="shared" si="6"/>
        <v>9.9000000000000074E-2</v>
      </c>
      <c r="J107">
        <f t="shared" si="7"/>
        <v>4.1741801162497206E-23</v>
      </c>
      <c r="K107">
        <f t="shared" si="7"/>
        <v>1.5306456594291461E-2</v>
      </c>
      <c r="L107">
        <f t="shared" si="7"/>
        <v>0.25943841620145053</v>
      </c>
    </row>
    <row r="108" spans="9:12" ht="16" customHeight="1" x14ac:dyDescent="0.35">
      <c r="I108">
        <f t="shared" si="6"/>
        <v>0.10000000000000007</v>
      </c>
      <c r="J108">
        <f t="shared" si="7"/>
        <v>2.281908987007363E-23</v>
      </c>
      <c r="K108">
        <f t="shared" si="7"/>
        <v>1.4308055189952654E-2</v>
      </c>
      <c r="L108">
        <f t="shared" si="7"/>
        <v>0.25244900770060091</v>
      </c>
    </row>
  </sheetData>
  <mergeCells count="1">
    <mergeCell ref="J5:L5"/>
  </mergeCells>
  <phoneticPr fontId="10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EWMA</vt:lpstr>
      <vt:lpstr>Basic GARCH</vt:lpstr>
      <vt:lpstr>Var target</vt:lpstr>
      <vt:lpstr>Vasicek model</vt:lpstr>
      <vt:lpstr>Basic GARCH - replication</vt:lpstr>
      <vt:lpstr>Vasicek model - replication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 Liu</dc:creator>
  <cp:lastModifiedBy>畅 刘</cp:lastModifiedBy>
  <dcterms:created xsi:type="dcterms:W3CDTF">2025-09-05T10:27:20Z</dcterms:created>
  <dcterms:modified xsi:type="dcterms:W3CDTF">2025-10-16T02:11:38Z</dcterms:modified>
</cp:coreProperties>
</file>