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3"/>
  <workbookPr defaultThemeVersion="124226"/>
  <mc:AlternateContent xmlns:mc="http://schemas.openxmlformats.org/markup-compatibility/2006">
    <mc:Choice Requires="x15">
      <x15ac:absPath xmlns:x15ac="http://schemas.microsoft.com/office/spreadsheetml/2010/11/ac" url="/Users/mzyxjllc/Documents/XJTLU/teaching/MTH305 Risk Management/25-26/slides/W5 hitorical simulation/"/>
    </mc:Choice>
  </mc:AlternateContent>
  <xr:revisionPtr revIDLastSave="0" documentId="13_ncr:1_{B2D57EC9-C9B2-0649-8458-F456F0E8126F}" xr6:coauthVersionLast="47" xr6:coauthVersionMax="47" xr10:uidLastSave="{00000000-0000-0000-0000-000000000000}"/>
  <bookViews>
    <workbookView xWindow="0" yWindow="620" windowWidth="25600" windowHeight="13780" xr2:uid="{00000000-000D-0000-FFFF-FFFF00000000}"/>
  </bookViews>
  <sheets>
    <sheet name="1. Data" sheetId="1" r:id="rId1"/>
    <sheet name="2. Scenarios" sheetId="2" r:id="rId2"/>
    <sheet name="3. Ranked Losses (Equal Wts)" sheetId="3" r:id="rId3"/>
    <sheet name="4. Scenarios with weights" sheetId="4" r:id="rId4"/>
    <sheet name="5. Ranked Losses with Weights" sheetId="5" r:id="rId5"/>
    <sheet name="6. Data with Vol Ests" sheetId="6" r:id="rId6"/>
    <sheet name="7. Vol Adjusted Scenarios" sheetId="7" r:id="rId7"/>
    <sheet name="8. Ranked Vol Adj Scenarios" sheetId="8" r:id="rId8"/>
    <sheet name="9. Losses adjusted for loss SD" sheetId="10" r:id="rId9"/>
    <sheet name="10. Ranked Losses from 9." sheetId="11" r:id="rId10"/>
    <sheet name="11. Extreme Val Theory" sheetId="9" r:id="rId11"/>
  </sheets>
  <definedNames>
    <definedName name="solver_adj" localSheetId="10" hidden="1">'11. Extreme Val Theory'!$D$2,'11. Extreme Val Theory'!$D$3</definedName>
    <definedName name="solver_cvg" localSheetId="10" hidden="1">0.0001</definedName>
    <definedName name="solver_drv" localSheetId="10" hidden="1">1</definedName>
    <definedName name="solver_eng" localSheetId="10" hidden="1">1</definedName>
    <definedName name="solver_est" localSheetId="10" hidden="1">1</definedName>
    <definedName name="solver_itr" localSheetId="10" hidden="1">2147483647</definedName>
    <definedName name="solver_lin" localSheetId="10" hidden="1">2</definedName>
    <definedName name="solver_mip" localSheetId="10" hidden="1">2147483647</definedName>
    <definedName name="solver_mni" localSheetId="10" hidden="1">30</definedName>
    <definedName name="solver_mrt" localSheetId="10" hidden="1">0.075</definedName>
    <definedName name="solver_msl" localSheetId="10" hidden="1">2</definedName>
    <definedName name="solver_neg" localSheetId="10" hidden="1">1</definedName>
    <definedName name="solver_nod" localSheetId="10" hidden="1">2147483647</definedName>
    <definedName name="solver_num" localSheetId="10" hidden="1">0</definedName>
    <definedName name="solver_nwt" localSheetId="10" hidden="1">1</definedName>
    <definedName name="solver_opt" localSheetId="10" hidden="1">'11. Extreme Val Theory'!$D$8</definedName>
    <definedName name="solver_pre" localSheetId="10" hidden="1">0.000001</definedName>
    <definedName name="solver_rbv" localSheetId="10" hidden="1">1</definedName>
    <definedName name="solver_rlx" localSheetId="10" hidden="1">2</definedName>
    <definedName name="solver_rsd" localSheetId="10" hidden="1">0</definedName>
    <definedName name="solver_scl" localSheetId="10" hidden="1">1</definedName>
    <definedName name="solver_sho" localSheetId="10" hidden="1">2</definedName>
    <definedName name="solver_ssz" localSheetId="10" hidden="1">100</definedName>
    <definedName name="solver_tim" localSheetId="10" hidden="1">2147483647</definedName>
    <definedName name="solver_tol" localSheetId="10" hidden="1">0.01</definedName>
    <definedName name="solver_typ" localSheetId="10" hidden="1">1</definedName>
    <definedName name="solver_val" localSheetId="10" hidden="1">0</definedName>
    <definedName name="solver_ver" localSheetId="10" hidden="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3" l="1"/>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2" i="3"/>
  <c r="D3" i="3" s="1"/>
  <c r="G2" i="2"/>
  <c r="D2" i="10"/>
  <c r="D3" i="10" s="1"/>
  <c r="B2" i="2"/>
  <c r="E9" i="11"/>
  <c r="E12" i="8"/>
  <c r="G11" i="3"/>
  <c r="E8" i="11"/>
  <c r="E11" i="8"/>
  <c r="G12" i="5"/>
  <c r="G10" i="3"/>
  <c r="D6" i="6"/>
  <c r="D7" i="6"/>
  <c r="D8" i="6"/>
  <c r="E8" i="6"/>
  <c r="D9" i="6"/>
  <c r="D10" i="6"/>
  <c r="E10" i="6" s="1"/>
  <c r="D11" i="6"/>
  <c r="D12" i="6"/>
  <c r="E12" i="6" s="1"/>
  <c r="D13" i="6"/>
  <c r="D14" i="6"/>
  <c r="E14" i="6"/>
  <c r="D15" i="6"/>
  <c r="E15" i="6" s="1"/>
  <c r="D16" i="6"/>
  <c r="D17" i="6"/>
  <c r="E18" i="6" s="1"/>
  <c r="D18" i="6"/>
  <c r="D19" i="6"/>
  <c r="E19" i="6" s="1"/>
  <c r="D20" i="6"/>
  <c r="E20" i="6" s="1"/>
  <c r="D21" i="6"/>
  <c r="E21" i="6" s="1"/>
  <c r="D22" i="6"/>
  <c r="E22" i="6" s="1"/>
  <c r="D23" i="6"/>
  <c r="E23" i="6" s="1"/>
  <c r="D24" i="6"/>
  <c r="D25" i="6"/>
  <c r="D26" i="6"/>
  <c r="D27" i="6"/>
  <c r="D28" i="6"/>
  <c r="E28" i="6" s="1"/>
  <c r="D29" i="6"/>
  <c r="E29" i="6" s="1"/>
  <c r="D30" i="6"/>
  <c r="D31" i="6"/>
  <c r="D32" i="6"/>
  <c r="D33" i="6"/>
  <c r="E34" i="6" s="1"/>
  <c r="D34" i="6"/>
  <c r="D35" i="6"/>
  <c r="D36" i="6"/>
  <c r="E36" i="6" s="1"/>
  <c r="D37" i="6"/>
  <c r="D38" i="6"/>
  <c r="E38" i="6"/>
  <c r="D39" i="6"/>
  <c r="D40" i="6"/>
  <c r="D41" i="6"/>
  <c r="D42" i="6"/>
  <c r="E42" i="6"/>
  <c r="D43" i="6"/>
  <c r="E43" i="6" s="1"/>
  <c r="D44" i="6"/>
  <c r="E44" i="6"/>
  <c r="D45" i="6"/>
  <c r="D46" i="6"/>
  <c r="D47" i="6"/>
  <c r="D48" i="6"/>
  <c r="D49" i="6"/>
  <c r="E49" i="6" s="1"/>
  <c r="D50" i="6"/>
  <c r="E50" i="6"/>
  <c r="D51" i="6"/>
  <c r="E52" i="6" s="1"/>
  <c r="D52" i="6"/>
  <c r="D53" i="6"/>
  <c r="D54" i="6"/>
  <c r="D55" i="6"/>
  <c r="D56" i="6"/>
  <c r="E56" i="6"/>
  <c r="D57" i="6"/>
  <c r="D58" i="6"/>
  <c r="E58" i="6" s="1"/>
  <c r="D59" i="6"/>
  <c r="D60" i="6"/>
  <c r="D61" i="6"/>
  <c r="D62" i="6"/>
  <c r="D63" i="6"/>
  <c r="E63" i="6" s="1"/>
  <c r="D64" i="6"/>
  <c r="E64" i="6"/>
  <c r="D65" i="6"/>
  <c r="E65" i="6" s="1"/>
  <c r="D66" i="6"/>
  <c r="D67" i="6"/>
  <c r="D68" i="6"/>
  <c r="D69" i="6"/>
  <c r="D70" i="6"/>
  <c r="E70" i="6" s="1"/>
  <c r="D71" i="6"/>
  <c r="E71" i="6" s="1"/>
  <c r="D72" i="6"/>
  <c r="D73" i="6"/>
  <c r="E74" i="6" s="1"/>
  <c r="D74" i="6"/>
  <c r="D75" i="6"/>
  <c r="D76" i="6"/>
  <c r="D77" i="6"/>
  <c r="D78" i="6"/>
  <c r="D79" i="6"/>
  <c r="D80" i="6"/>
  <c r="E80" i="6"/>
  <c r="D81" i="6"/>
  <c r="D82" i="6"/>
  <c r="E82" i="6" s="1"/>
  <c r="D83" i="6"/>
  <c r="D84" i="6"/>
  <c r="E84" i="6" s="1"/>
  <c r="D85" i="6"/>
  <c r="D86" i="6"/>
  <c r="D87" i="6"/>
  <c r="D88" i="6"/>
  <c r="D89" i="6"/>
  <c r="D90" i="6"/>
  <c r="D91" i="6"/>
  <c r="D92" i="6"/>
  <c r="E92" i="6" s="1"/>
  <c r="D93" i="6"/>
  <c r="D94" i="6"/>
  <c r="D95" i="6"/>
  <c r="E95" i="6" s="1"/>
  <c r="D96" i="6"/>
  <c r="D97" i="6"/>
  <c r="D98" i="6"/>
  <c r="D99" i="6"/>
  <c r="D100" i="6"/>
  <c r="E100" i="6" s="1"/>
  <c r="D101" i="6"/>
  <c r="D102" i="6"/>
  <c r="E102" i="6" s="1"/>
  <c r="D103" i="6"/>
  <c r="E104" i="6" s="1"/>
  <c r="D104" i="6"/>
  <c r="D105" i="6"/>
  <c r="D106" i="6"/>
  <c r="D107" i="6"/>
  <c r="D108" i="6"/>
  <c r="E108" i="6" s="1"/>
  <c r="D109" i="6"/>
  <c r="D110" i="6"/>
  <c r="D111" i="6"/>
  <c r="D112" i="6"/>
  <c r="D113" i="6"/>
  <c r="D114" i="6"/>
  <c r="E114" i="6" s="1"/>
  <c r="D115" i="6"/>
  <c r="E115" i="6" s="1"/>
  <c r="D116" i="6"/>
  <c r="E116" i="6" s="1"/>
  <c r="D117" i="6"/>
  <c r="D118" i="6"/>
  <c r="E118" i="6" s="1"/>
  <c r="D119" i="6"/>
  <c r="E120" i="6" s="1"/>
  <c r="D120" i="6"/>
  <c r="D121" i="6"/>
  <c r="D122" i="6"/>
  <c r="E122" i="6" s="1"/>
  <c r="D123" i="6"/>
  <c r="E123" i="6" s="1"/>
  <c r="D124" i="6"/>
  <c r="E124" i="6" s="1"/>
  <c r="D125" i="6"/>
  <c r="D126" i="6"/>
  <c r="E126" i="6" s="1"/>
  <c r="D127" i="6"/>
  <c r="D128" i="6"/>
  <c r="D129" i="6"/>
  <c r="D130" i="6"/>
  <c r="D131" i="6"/>
  <c r="D132" i="6"/>
  <c r="D133" i="6"/>
  <c r="D134" i="6"/>
  <c r="D135" i="6"/>
  <c r="E136" i="6" s="1"/>
  <c r="D136" i="6"/>
  <c r="D137" i="6"/>
  <c r="D138" i="6"/>
  <c r="D139" i="6"/>
  <c r="D140" i="6"/>
  <c r="D141" i="6"/>
  <c r="D142" i="6"/>
  <c r="E142" i="6" s="1"/>
  <c r="D143" i="6"/>
  <c r="E143" i="6" s="1"/>
  <c r="D144" i="6"/>
  <c r="D145" i="6"/>
  <c r="D146" i="6"/>
  <c r="D147" i="6"/>
  <c r="D148" i="6"/>
  <c r="D149" i="6"/>
  <c r="D150" i="6"/>
  <c r="E150" i="6" s="1"/>
  <c r="D151" i="6"/>
  <c r="E151" i="6" s="1"/>
  <c r="D152" i="6"/>
  <c r="D153" i="6"/>
  <c r="D154" i="6"/>
  <c r="D155" i="6"/>
  <c r="D156" i="6"/>
  <c r="E156" i="6" s="1"/>
  <c r="D157" i="6"/>
  <c r="D158" i="6"/>
  <c r="D159" i="6"/>
  <c r="D160" i="6"/>
  <c r="D161" i="6"/>
  <c r="D162" i="6"/>
  <c r="D163" i="6"/>
  <c r="E163" i="6" s="1"/>
  <c r="D164" i="6"/>
  <c r="E164" i="6" s="1"/>
  <c r="D165" i="6"/>
  <c r="D166" i="6"/>
  <c r="D167" i="6"/>
  <c r="D168" i="6"/>
  <c r="E168" i="6" s="1"/>
  <c r="D169" i="6"/>
  <c r="E169" i="6"/>
  <c r="D170" i="6"/>
  <c r="E170" i="6" s="1"/>
  <c r="D171" i="6"/>
  <c r="D172" i="6"/>
  <c r="D173" i="6"/>
  <c r="E173" i="6" s="1"/>
  <c r="D174" i="6"/>
  <c r="D175" i="6"/>
  <c r="D176" i="6"/>
  <c r="D177" i="6"/>
  <c r="D178" i="6"/>
  <c r="D179" i="6"/>
  <c r="D180" i="6"/>
  <c r="D181" i="6"/>
  <c r="E182" i="6" s="1"/>
  <c r="D182" i="6"/>
  <c r="D183" i="6"/>
  <c r="D184" i="6"/>
  <c r="E184" i="6" s="1"/>
  <c r="D185" i="6"/>
  <c r="E185" i="6" s="1"/>
  <c r="D186" i="6"/>
  <c r="E186" i="6" s="1"/>
  <c r="D187" i="6"/>
  <c r="D188" i="6"/>
  <c r="D189" i="6"/>
  <c r="D190" i="6"/>
  <c r="D191" i="6"/>
  <c r="E191" i="6" s="1"/>
  <c r="D192" i="6"/>
  <c r="E192" i="6" s="1"/>
  <c r="D193" i="6"/>
  <c r="D194" i="6"/>
  <c r="E194" i="6" s="1"/>
  <c r="D195" i="6"/>
  <c r="D196" i="6"/>
  <c r="D197" i="6"/>
  <c r="D198" i="6"/>
  <c r="D199" i="6"/>
  <c r="E199" i="6" s="1"/>
  <c r="D200" i="6"/>
  <c r="D201" i="6"/>
  <c r="D202" i="6"/>
  <c r="E202" i="6" s="1"/>
  <c r="D203" i="6"/>
  <c r="D204" i="6"/>
  <c r="D205" i="6"/>
  <c r="D206" i="6"/>
  <c r="D207" i="6"/>
  <c r="D208" i="6"/>
  <c r="D209" i="6"/>
  <c r="D210" i="6"/>
  <c r="E210" i="6" s="1"/>
  <c r="D211" i="6"/>
  <c r="D212" i="6"/>
  <c r="D213" i="6"/>
  <c r="D214" i="6"/>
  <c r="D215" i="6"/>
  <c r="D216" i="6"/>
  <c r="E216" i="6" s="1"/>
  <c r="D217" i="6"/>
  <c r="D218" i="6"/>
  <c r="D219" i="6"/>
  <c r="D220" i="6"/>
  <c r="D221" i="6"/>
  <c r="D222" i="6"/>
  <c r="D223" i="6"/>
  <c r="D224" i="6"/>
  <c r="D225" i="6"/>
  <c r="D226" i="6"/>
  <c r="D227" i="6"/>
  <c r="D228" i="6"/>
  <c r="D229" i="6"/>
  <c r="D230" i="6"/>
  <c r="D231" i="6"/>
  <c r="E231" i="6" s="1"/>
  <c r="D232" i="6"/>
  <c r="D233" i="6"/>
  <c r="E233" i="6" s="1"/>
  <c r="D234" i="6"/>
  <c r="E234" i="6" s="1"/>
  <c r="D235" i="6"/>
  <c r="E235" i="6" s="1"/>
  <c r="D236" i="6"/>
  <c r="D237" i="6"/>
  <c r="E237" i="6" s="1"/>
  <c r="D238" i="6"/>
  <c r="D239" i="6"/>
  <c r="D240" i="6"/>
  <c r="E240" i="6" s="1"/>
  <c r="D241" i="6"/>
  <c r="E241" i="6" s="1"/>
  <c r="D242" i="6"/>
  <c r="E242" i="6" s="1"/>
  <c r="D243" i="6"/>
  <c r="D244" i="6"/>
  <c r="D245" i="6"/>
  <c r="D246" i="6"/>
  <c r="D247" i="6"/>
  <c r="D248" i="6"/>
  <c r="E248" i="6" s="1"/>
  <c r="D249" i="6"/>
  <c r="D250" i="6"/>
  <c r="D251" i="6"/>
  <c r="D252" i="6"/>
  <c r="D253" i="6"/>
  <c r="D254" i="6"/>
  <c r="D255" i="6"/>
  <c r="D256" i="6"/>
  <c r="E256" i="6" s="1"/>
  <c r="D257" i="6"/>
  <c r="D258" i="6"/>
  <c r="D259" i="6"/>
  <c r="D260" i="6"/>
  <c r="D261" i="6"/>
  <c r="E261" i="6" s="1"/>
  <c r="D262" i="6"/>
  <c r="E262" i="6" s="1"/>
  <c r="D263" i="6"/>
  <c r="E263" i="6" s="1"/>
  <c r="D264" i="6"/>
  <c r="D265" i="6"/>
  <c r="D266" i="6"/>
  <c r="D267" i="6"/>
  <c r="D268" i="6"/>
  <c r="D269" i="6"/>
  <c r="E269" i="6" s="1"/>
  <c r="D270" i="6"/>
  <c r="D271" i="6"/>
  <c r="E271" i="6" s="1"/>
  <c r="D272" i="6"/>
  <c r="D273" i="6"/>
  <c r="D274" i="6"/>
  <c r="E274" i="6" s="1"/>
  <c r="D275" i="6"/>
  <c r="E275" i="6" s="1"/>
  <c r="D276" i="6"/>
  <c r="E276" i="6" s="1"/>
  <c r="D277" i="6"/>
  <c r="E277" i="6"/>
  <c r="D278" i="6"/>
  <c r="E278" i="6" s="1"/>
  <c r="D279" i="6"/>
  <c r="D280" i="6"/>
  <c r="D281" i="6"/>
  <c r="D282" i="6"/>
  <c r="D283" i="6"/>
  <c r="E283" i="6" s="1"/>
  <c r="D284" i="6"/>
  <c r="D285" i="6"/>
  <c r="E285" i="6" s="1"/>
  <c r="D286" i="6"/>
  <c r="D287" i="6"/>
  <c r="D288" i="6"/>
  <c r="E288" i="6" s="1"/>
  <c r="D289" i="6"/>
  <c r="D290" i="6"/>
  <c r="D291" i="6"/>
  <c r="E291" i="6" s="1"/>
  <c r="D292" i="6"/>
  <c r="D293" i="6"/>
  <c r="E293" i="6" s="1"/>
  <c r="D294" i="6"/>
  <c r="D295" i="6"/>
  <c r="E295" i="6" s="1"/>
  <c r="D296" i="6"/>
  <c r="D297" i="6"/>
  <c r="D298" i="6"/>
  <c r="D299" i="6"/>
  <c r="E299" i="6" s="1"/>
  <c r="D300" i="6"/>
  <c r="D301" i="6"/>
  <c r="E301" i="6" s="1"/>
  <c r="D302" i="6"/>
  <c r="D303" i="6"/>
  <c r="D304" i="6"/>
  <c r="D305" i="6"/>
  <c r="D306" i="6"/>
  <c r="D307" i="6"/>
  <c r="E307" i="6" s="1"/>
  <c r="D308" i="6"/>
  <c r="D309" i="6"/>
  <c r="D310" i="6"/>
  <c r="D311" i="6"/>
  <c r="D312" i="6"/>
  <c r="D313" i="6"/>
  <c r="D314" i="6"/>
  <c r="E314" i="6" s="1"/>
  <c r="D315" i="6"/>
  <c r="E315" i="6" s="1"/>
  <c r="D316" i="6"/>
  <c r="D317" i="6"/>
  <c r="D318" i="6"/>
  <c r="D319" i="6"/>
  <c r="E319" i="6" s="1"/>
  <c r="D320" i="6"/>
  <c r="D321" i="6"/>
  <c r="D322" i="6"/>
  <c r="D323" i="6"/>
  <c r="D324" i="6"/>
  <c r="D325" i="6"/>
  <c r="D326" i="6"/>
  <c r="D327" i="6"/>
  <c r="D328" i="6"/>
  <c r="D329" i="6"/>
  <c r="D330" i="6"/>
  <c r="E330" i="6" s="1"/>
  <c r="D331" i="6"/>
  <c r="D332" i="6"/>
  <c r="E332" i="6" s="1"/>
  <c r="D333" i="6"/>
  <c r="D334" i="6"/>
  <c r="E335" i="6" s="1"/>
  <c r="D335" i="6"/>
  <c r="D336" i="6"/>
  <c r="D337" i="6"/>
  <c r="E337" i="6" s="1"/>
  <c r="D338" i="6"/>
  <c r="E338" i="6"/>
  <c r="D339" i="6"/>
  <c r="E340" i="6" s="1"/>
  <c r="D340" i="6"/>
  <c r="E341" i="6" s="1"/>
  <c r="D341" i="6"/>
  <c r="D342" i="6"/>
  <c r="D343" i="6"/>
  <c r="D344" i="6"/>
  <c r="D345" i="6"/>
  <c r="E345" i="6" s="1"/>
  <c r="D346" i="6"/>
  <c r="D347" i="6"/>
  <c r="D348" i="6"/>
  <c r="D349" i="6"/>
  <c r="D350" i="6"/>
  <c r="D351" i="6"/>
  <c r="D352" i="6"/>
  <c r="E352" i="6"/>
  <c r="D353" i="6"/>
  <c r="E353" i="6" s="1"/>
  <c r="D354" i="6"/>
  <c r="E354" i="6" s="1"/>
  <c r="D355" i="6"/>
  <c r="E356" i="6" s="1"/>
  <c r="D356" i="6"/>
  <c r="D357" i="6"/>
  <c r="D358" i="6"/>
  <c r="D359" i="6"/>
  <c r="D360" i="6"/>
  <c r="E360" i="6" s="1"/>
  <c r="D361" i="6"/>
  <c r="D362" i="6"/>
  <c r="D363" i="6"/>
  <c r="D364" i="6"/>
  <c r="D365" i="6"/>
  <c r="D366" i="6"/>
  <c r="E366" i="6" s="1"/>
  <c r="D367" i="6"/>
  <c r="D368" i="6"/>
  <c r="D369" i="6"/>
  <c r="D370" i="6"/>
  <c r="D371" i="6"/>
  <c r="E371" i="6" s="1"/>
  <c r="D372" i="6"/>
  <c r="E372" i="6" s="1"/>
  <c r="D373" i="6"/>
  <c r="D374" i="6"/>
  <c r="D375" i="6"/>
  <c r="E375" i="6" s="1"/>
  <c r="D376" i="6"/>
  <c r="D377" i="6"/>
  <c r="D378" i="6"/>
  <c r="D379" i="6"/>
  <c r="E379" i="6" s="1"/>
  <c r="D380" i="6"/>
  <c r="D381" i="6"/>
  <c r="D382" i="6"/>
  <c r="D383" i="6"/>
  <c r="D384" i="6"/>
  <c r="D385" i="6"/>
  <c r="D386" i="6"/>
  <c r="D387" i="6"/>
  <c r="E387" i="6" s="1"/>
  <c r="D388" i="6"/>
  <c r="D389" i="6"/>
  <c r="D390" i="6"/>
  <c r="E391" i="6"/>
  <c r="D391" i="6"/>
  <c r="D392" i="6"/>
  <c r="D393" i="6"/>
  <c r="D394" i="6"/>
  <c r="D395" i="6"/>
  <c r="E395" i="6" s="1"/>
  <c r="D396" i="6"/>
  <c r="E397" i="6" s="1"/>
  <c r="D397" i="6"/>
  <c r="D398" i="6"/>
  <c r="D399" i="6"/>
  <c r="D400" i="6"/>
  <c r="D401" i="6"/>
  <c r="D402" i="6"/>
  <c r="E402" i="6" s="1"/>
  <c r="D403" i="6"/>
  <c r="D404" i="6"/>
  <c r="E404" i="6" s="1"/>
  <c r="D405" i="6"/>
  <c r="D406" i="6"/>
  <c r="D407" i="6"/>
  <c r="D408" i="6"/>
  <c r="D409" i="6"/>
  <c r="D410" i="6"/>
  <c r="D411" i="6"/>
  <c r="D412" i="6"/>
  <c r="E412" i="6" s="1"/>
  <c r="D413" i="6"/>
  <c r="D414" i="6"/>
  <c r="D415" i="6"/>
  <c r="D416" i="6"/>
  <c r="E416" i="6" s="1"/>
  <c r="D417" i="6"/>
  <c r="E417" i="6" s="1"/>
  <c r="D418" i="6"/>
  <c r="D419" i="6"/>
  <c r="D420" i="6"/>
  <c r="D421" i="6"/>
  <c r="D422" i="6"/>
  <c r="E422" i="6" s="1"/>
  <c r="D423" i="6"/>
  <c r="E423" i="6" s="1"/>
  <c r="D424" i="6"/>
  <c r="D425" i="6"/>
  <c r="E425" i="6" s="1"/>
  <c r="D426" i="6"/>
  <c r="D427" i="6"/>
  <c r="D428" i="6"/>
  <c r="D429" i="6"/>
  <c r="D430" i="6"/>
  <c r="E430" i="6" s="1"/>
  <c r="D431" i="6"/>
  <c r="D432" i="6"/>
  <c r="D433" i="6"/>
  <c r="D434" i="6"/>
  <c r="D435" i="6"/>
  <c r="D436" i="6"/>
  <c r="E437" i="6" s="1"/>
  <c r="D437" i="6"/>
  <c r="D438" i="6"/>
  <c r="E438" i="6" s="1"/>
  <c r="D439" i="6"/>
  <c r="E439" i="6" s="1"/>
  <c r="D440" i="6"/>
  <c r="D441" i="6"/>
  <c r="E441" i="6" s="1"/>
  <c r="D442" i="6"/>
  <c r="D443" i="6"/>
  <c r="D444" i="6"/>
  <c r="E444" i="6" s="1"/>
  <c r="D445" i="6"/>
  <c r="D446" i="6"/>
  <c r="D447" i="6"/>
  <c r="E447" i="6" s="1"/>
  <c r="D448" i="6"/>
  <c r="E448" i="6" s="1"/>
  <c r="D449" i="6"/>
  <c r="D450" i="6"/>
  <c r="D451" i="6"/>
  <c r="E451" i="6" s="1"/>
  <c r="D452" i="6"/>
  <c r="D453" i="6"/>
  <c r="E453" i="6" s="1"/>
  <c r="D454" i="6"/>
  <c r="D455" i="6"/>
  <c r="D456" i="6"/>
  <c r="E457" i="6" s="1"/>
  <c r="D457" i="6"/>
  <c r="D458" i="6"/>
  <c r="E458" i="6" s="1"/>
  <c r="D459" i="6"/>
  <c r="D460" i="6"/>
  <c r="E460" i="6" s="1"/>
  <c r="D461" i="6"/>
  <c r="D462" i="6"/>
  <c r="D463" i="6"/>
  <c r="E464" i="6" s="1"/>
  <c r="D464" i="6"/>
  <c r="D465" i="6"/>
  <c r="D466" i="6"/>
  <c r="E466" i="6" s="1"/>
  <c r="D467" i="6"/>
  <c r="D468" i="6"/>
  <c r="E468" i="6" s="1"/>
  <c r="D469" i="6"/>
  <c r="D470" i="6"/>
  <c r="D471" i="6"/>
  <c r="E471" i="6" s="1"/>
  <c r="D472" i="6"/>
  <c r="D473" i="6"/>
  <c r="D474" i="6"/>
  <c r="E474" i="6" s="1"/>
  <c r="D475" i="6"/>
  <c r="D476" i="6"/>
  <c r="E476" i="6" s="1"/>
  <c r="D477" i="6"/>
  <c r="E477" i="6" s="1"/>
  <c r="D478" i="6"/>
  <c r="D479" i="6"/>
  <c r="E479" i="6" s="1"/>
  <c r="D480" i="6"/>
  <c r="E480" i="6" s="1"/>
  <c r="D481" i="6"/>
  <c r="E481" i="6" s="1"/>
  <c r="D482" i="6"/>
  <c r="D483" i="6"/>
  <c r="E483" i="6" s="1"/>
  <c r="D484" i="6"/>
  <c r="D485" i="6"/>
  <c r="D486" i="6"/>
  <c r="D487" i="6"/>
  <c r="D488" i="6"/>
  <c r="D489" i="6"/>
  <c r="E489" i="6" s="1"/>
  <c r="D490" i="6"/>
  <c r="D491" i="6"/>
  <c r="E491" i="6" s="1"/>
  <c r="D492" i="6"/>
  <c r="E492" i="6" s="1"/>
  <c r="D493" i="6"/>
  <c r="D494" i="6"/>
  <c r="E494" i="6" s="1"/>
  <c r="D495" i="6"/>
  <c r="D496" i="6"/>
  <c r="D497" i="6"/>
  <c r="D498" i="6"/>
  <c r="D499" i="6"/>
  <c r="D500" i="6"/>
  <c r="E500" i="6" s="1"/>
  <c r="D501" i="6"/>
  <c r="E502" i="6" s="1"/>
  <c r="D502" i="6"/>
  <c r="D3" i="6"/>
  <c r="D4" i="6"/>
  <c r="D5" i="6"/>
  <c r="E6" i="6" s="1"/>
  <c r="D2" i="6"/>
  <c r="E3" i="6" s="1"/>
  <c r="P504" i="1"/>
  <c r="L504" i="1"/>
  <c r="N502" i="6"/>
  <c r="O502" i="6" s="1"/>
  <c r="H504" i="1"/>
  <c r="I502" i="6"/>
  <c r="J502" i="6"/>
  <c r="P503" i="1"/>
  <c r="S501" i="6"/>
  <c r="L503" i="1"/>
  <c r="N501" i="6"/>
  <c r="H503" i="1"/>
  <c r="I501" i="6"/>
  <c r="P502" i="1"/>
  <c r="S500" i="6"/>
  <c r="L502" i="1"/>
  <c r="N500" i="6"/>
  <c r="H502" i="1"/>
  <c r="I500" i="6"/>
  <c r="J501" i="6" s="1"/>
  <c r="P501" i="1"/>
  <c r="S499" i="6"/>
  <c r="L501" i="1"/>
  <c r="N499" i="6"/>
  <c r="H501" i="1"/>
  <c r="P500" i="1"/>
  <c r="S498" i="6"/>
  <c r="L500" i="1"/>
  <c r="N498" i="6"/>
  <c r="H500" i="1"/>
  <c r="I498" i="6"/>
  <c r="P499" i="1"/>
  <c r="S497" i="6"/>
  <c r="L499" i="1"/>
  <c r="N497" i="6"/>
  <c r="H499" i="1"/>
  <c r="I497" i="6"/>
  <c r="P498" i="1"/>
  <c r="S496" i="6"/>
  <c r="L498" i="1"/>
  <c r="H498" i="1"/>
  <c r="P497" i="1"/>
  <c r="S495" i="6"/>
  <c r="L497" i="1"/>
  <c r="N495" i="6"/>
  <c r="H497" i="1"/>
  <c r="I495" i="6"/>
  <c r="P496" i="1"/>
  <c r="S494" i="6"/>
  <c r="L496" i="1"/>
  <c r="N494" i="6"/>
  <c r="O494" i="6" s="1"/>
  <c r="H496" i="1"/>
  <c r="I494" i="6"/>
  <c r="P495" i="1"/>
  <c r="S493" i="6"/>
  <c r="L495" i="1"/>
  <c r="N493" i="6"/>
  <c r="H495" i="1"/>
  <c r="I493" i="6"/>
  <c r="J493" i="6" s="1"/>
  <c r="P494" i="1"/>
  <c r="S492" i="6"/>
  <c r="T493" i="6" s="1"/>
  <c r="L494" i="1"/>
  <c r="N492" i="6"/>
  <c r="H494" i="1"/>
  <c r="I492" i="6"/>
  <c r="P493" i="1"/>
  <c r="S491" i="6"/>
  <c r="L493" i="1"/>
  <c r="H493" i="1"/>
  <c r="I491" i="6"/>
  <c r="P492" i="1"/>
  <c r="S490" i="6"/>
  <c r="L492" i="1"/>
  <c r="N490" i="6"/>
  <c r="H492" i="1"/>
  <c r="I490" i="6"/>
  <c r="P491" i="1"/>
  <c r="S489" i="6"/>
  <c r="L491" i="1"/>
  <c r="N489" i="6"/>
  <c r="H491" i="1"/>
  <c r="P490" i="1"/>
  <c r="S488" i="6"/>
  <c r="L490" i="1"/>
  <c r="N488" i="6"/>
  <c r="H490" i="1"/>
  <c r="I488" i="6"/>
  <c r="P489" i="1"/>
  <c r="S487" i="6"/>
  <c r="L489" i="1"/>
  <c r="N487" i="6"/>
  <c r="H489" i="1"/>
  <c r="P488" i="1"/>
  <c r="L488" i="1"/>
  <c r="N486" i="6"/>
  <c r="H488" i="1"/>
  <c r="P487" i="1"/>
  <c r="S485" i="6"/>
  <c r="T485" i="6" s="1"/>
  <c r="L487" i="1"/>
  <c r="N485" i="6"/>
  <c r="H487" i="1"/>
  <c r="I485" i="6"/>
  <c r="P486" i="1"/>
  <c r="S484" i="6"/>
  <c r="L486" i="1"/>
  <c r="H486" i="1"/>
  <c r="P485" i="1"/>
  <c r="S483" i="6"/>
  <c r="L485" i="1"/>
  <c r="H485" i="1"/>
  <c r="I483" i="6"/>
  <c r="P484" i="1"/>
  <c r="S482" i="6"/>
  <c r="L484" i="1"/>
  <c r="N482" i="6"/>
  <c r="H484" i="1"/>
  <c r="I482" i="6"/>
  <c r="P483" i="1"/>
  <c r="L483" i="1"/>
  <c r="H483" i="1"/>
  <c r="I481" i="6"/>
  <c r="P482" i="1"/>
  <c r="L482" i="1"/>
  <c r="N480" i="6"/>
  <c r="H482" i="1"/>
  <c r="I480" i="6"/>
  <c r="P481" i="1"/>
  <c r="S479" i="6"/>
  <c r="L481" i="1"/>
  <c r="H481" i="1"/>
  <c r="P480" i="1"/>
  <c r="L480" i="1"/>
  <c r="H480" i="1"/>
  <c r="I478" i="6"/>
  <c r="P479" i="1"/>
  <c r="S477" i="6"/>
  <c r="L479" i="1"/>
  <c r="N477" i="6"/>
  <c r="H479" i="1"/>
  <c r="I477" i="6"/>
  <c r="P478" i="1"/>
  <c r="L478" i="1"/>
  <c r="H478" i="1"/>
  <c r="P477" i="1"/>
  <c r="S475" i="6"/>
  <c r="L477" i="1"/>
  <c r="N475" i="6"/>
  <c r="O475" i="6" s="1"/>
  <c r="H477" i="1"/>
  <c r="I475" i="6"/>
  <c r="P476" i="1"/>
  <c r="S474" i="6"/>
  <c r="L476" i="1"/>
  <c r="N474" i="6"/>
  <c r="H476" i="1"/>
  <c r="P475" i="1"/>
  <c r="L475" i="1"/>
  <c r="H475" i="1"/>
  <c r="I473" i="6"/>
  <c r="P474" i="1"/>
  <c r="S472" i="6"/>
  <c r="L474" i="1"/>
  <c r="N472" i="6"/>
  <c r="H474" i="1"/>
  <c r="I472" i="6"/>
  <c r="P473" i="1"/>
  <c r="S471" i="6"/>
  <c r="L473" i="1"/>
  <c r="H473" i="1"/>
  <c r="P472" i="1"/>
  <c r="L472" i="1"/>
  <c r="N470" i="6"/>
  <c r="O470" i="6" s="1"/>
  <c r="H472" i="1"/>
  <c r="I470" i="6"/>
  <c r="J470" i="6" s="1"/>
  <c r="P471" i="1"/>
  <c r="S469" i="6"/>
  <c r="L471" i="1"/>
  <c r="N469" i="6"/>
  <c r="H471" i="1"/>
  <c r="I469" i="6"/>
  <c r="P470" i="1"/>
  <c r="L470" i="1"/>
  <c r="H470" i="1"/>
  <c r="P469" i="1"/>
  <c r="S467" i="6"/>
  <c r="L469" i="1"/>
  <c r="N467" i="6"/>
  <c r="H469" i="1"/>
  <c r="I467" i="6"/>
  <c r="J467" i="6" s="1"/>
  <c r="P468" i="1"/>
  <c r="S466" i="6"/>
  <c r="L468" i="1"/>
  <c r="N466" i="6"/>
  <c r="H468" i="1"/>
  <c r="I466" i="6"/>
  <c r="P467" i="1"/>
  <c r="L467" i="1"/>
  <c r="H467" i="1"/>
  <c r="I465" i="6"/>
  <c r="P466" i="1"/>
  <c r="S464" i="6"/>
  <c r="L466" i="1"/>
  <c r="N464" i="6"/>
  <c r="H466" i="1"/>
  <c r="I464" i="6"/>
  <c r="P465" i="1"/>
  <c r="S463" i="6"/>
  <c r="L465" i="1"/>
  <c r="H465" i="1"/>
  <c r="P464" i="1"/>
  <c r="S462" i="6"/>
  <c r="L464" i="1"/>
  <c r="H464" i="1"/>
  <c r="I462" i="6"/>
  <c r="P463" i="1"/>
  <c r="S461" i="6"/>
  <c r="L463" i="1"/>
  <c r="N461" i="6"/>
  <c r="H463" i="1"/>
  <c r="P462" i="1"/>
  <c r="L462" i="1"/>
  <c r="H462" i="1"/>
  <c r="I460" i="6"/>
  <c r="P461" i="1"/>
  <c r="S459" i="6"/>
  <c r="L461" i="1"/>
  <c r="N459" i="6"/>
  <c r="H461" i="1"/>
  <c r="I459" i="6"/>
  <c r="P460" i="1"/>
  <c r="S458" i="6"/>
  <c r="L460" i="1"/>
  <c r="H460" i="1"/>
  <c r="P459" i="1"/>
  <c r="L459" i="1"/>
  <c r="N457" i="6"/>
  <c r="O457" i="6" s="1"/>
  <c r="H459" i="1"/>
  <c r="I457" i="6"/>
  <c r="P458" i="1"/>
  <c r="S456" i="6"/>
  <c r="L458" i="1"/>
  <c r="N456" i="6"/>
  <c r="H458" i="1"/>
  <c r="I456" i="6"/>
  <c r="J456" i="6" s="1"/>
  <c r="P457" i="1"/>
  <c r="L457" i="1"/>
  <c r="N455" i="6"/>
  <c r="H457" i="1"/>
  <c r="I455" i="6"/>
  <c r="P456" i="1"/>
  <c r="S454" i="6"/>
  <c r="T454" i="6" s="1"/>
  <c r="L456" i="1"/>
  <c r="N454" i="6"/>
  <c r="O454" i="6" s="1"/>
  <c r="H456" i="1"/>
  <c r="I454" i="6"/>
  <c r="P455" i="1"/>
  <c r="S453" i="6"/>
  <c r="L455" i="1"/>
  <c r="H455" i="1"/>
  <c r="P454" i="1"/>
  <c r="S452" i="6"/>
  <c r="T452" i="6" s="1"/>
  <c r="L454" i="1"/>
  <c r="N452" i="6"/>
  <c r="H454" i="1"/>
  <c r="I452" i="6"/>
  <c r="P453" i="1"/>
  <c r="S451" i="6"/>
  <c r="L453" i="1"/>
  <c r="N451" i="6"/>
  <c r="H453" i="1"/>
  <c r="I451" i="6"/>
  <c r="P452" i="1"/>
  <c r="L452" i="1"/>
  <c r="N450" i="6"/>
  <c r="H452" i="1"/>
  <c r="I450" i="6"/>
  <c r="J450" i="6"/>
  <c r="P451" i="1"/>
  <c r="S449" i="6"/>
  <c r="L451" i="1"/>
  <c r="N449" i="6"/>
  <c r="H451" i="1"/>
  <c r="I449" i="6"/>
  <c r="P450" i="1"/>
  <c r="S448" i="6"/>
  <c r="L450" i="1"/>
  <c r="N448" i="6"/>
  <c r="O449" i="6" s="1"/>
  <c r="H450" i="1"/>
  <c r="P449" i="1"/>
  <c r="S447" i="6"/>
  <c r="L449" i="1"/>
  <c r="N447" i="6"/>
  <c r="H449" i="1"/>
  <c r="I447" i="6"/>
  <c r="P448" i="1"/>
  <c r="S446" i="6"/>
  <c r="L448" i="1"/>
  <c r="H448" i="1"/>
  <c r="I446" i="6"/>
  <c r="P447" i="1"/>
  <c r="S445" i="6"/>
  <c r="T446" i="6" s="1"/>
  <c r="L447" i="1"/>
  <c r="N445" i="6"/>
  <c r="H447" i="1"/>
  <c r="I445" i="6"/>
  <c r="P446" i="1"/>
  <c r="S444" i="6"/>
  <c r="L446" i="1"/>
  <c r="N444" i="6"/>
  <c r="O444" i="6" s="1"/>
  <c r="H446" i="1"/>
  <c r="I444" i="6"/>
  <c r="P445" i="1"/>
  <c r="L445" i="1"/>
  <c r="N443" i="6"/>
  <c r="H445" i="1"/>
  <c r="I443" i="6"/>
  <c r="P444" i="1"/>
  <c r="S442" i="6"/>
  <c r="T442" i="6" s="1"/>
  <c r="L444" i="1"/>
  <c r="H444" i="1"/>
  <c r="I442" i="6"/>
  <c r="P443" i="1"/>
  <c r="S441" i="6"/>
  <c r="L443" i="1"/>
  <c r="N441" i="6"/>
  <c r="O441" i="6" s="1"/>
  <c r="H443" i="1"/>
  <c r="I441" i="6"/>
  <c r="P442" i="1"/>
  <c r="S440" i="6"/>
  <c r="L442" i="1"/>
  <c r="N440" i="6"/>
  <c r="O440" i="6" s="1"/>
  <c r="H442" i="1"/>
  <c r="I440" i="6"/>
  <c r="P441" i="1"/>
  <c r="S439" i="6"/>
  <c r="L441" i="1"/>
  <c r="N439" i="6"/>
  <c r="H441" i="1"/>
  <c r="I439" i="6"/>
  <c r="P440" i="1"/>
  <c r="S438" i="6"/>
  <c r="L440" i="1"/>
  <c r="N438" i="6"/>
  <c r="H440" i="1"/>
  <c r="I438" i="6"/>
  <c r="P439" i="1"/>
  <c r="S437" i="6"/>
  <c r="L439" i="1"/>
  <c r="N437" i="6"/>
  <c r="H439" i="1"/>
  <c r="I437" i="6"/>
  <c r="P438" i="1"/>
  <c r="S436" i="6"/>
  <c r="L438" i="1"/>
  <c r="N436" i="6"/>
  <c r="O436" i="6"/>
  <c r="H438" i="1"/>
  <c r="P437" i="1"/>
  <c r="S435" i="6"/>
  <c r="L437" i="1"/>
  <c r="N435" i="6"/>
  <c r="H437" i="1"/>
  <c r="I435" i="6"/>
  <c r="J435" i="6" s="1"/>
  <c r="P436" i="1"/>
  <c r="S434" i="6"/>
  <c r="L436" i="1"/>
  <c r="N434" i="6"/>
  <c r="H436" i="1"/>
  <c r="I434" i="6"/>
  <c r="P435" i="1"/>
  <c r="L435" i="1"/>
  <c r="N433" i="6"/>
  <c r="H435" i="1"/>
  <c r="I433" i="6"/>
  <c r="J434" i="6" s="1"/>
  <c r="P434" i="1"/>
  <c r="S432" i="6"/>
  <c r="L434" i="1"/>
  <c r="H434" i="1"/>
  <c r="I432" i="6"/>
  <c r="P433" i="1"/>
  <c r="L433" i="1"/>
  <c r="N431" i="6"/>
  <c r="H433" i="1"/>
  <c r="I431" i="6"/>
  <c r="P432" i="1"/>
  <c r="S430" i="6"/>
  <c r="L432" i="1"/>
  <c r="N430" i="6"/>
  <c r="O430" i="6" s="1"/>
  <c r="H432" i="1"/>
  <c r="I430" i="6"/>
  <c r="P431" i="1"/>
  <c r="S429" i="6"/>
  <c r="L431" i="1"/>
  <c r="N429" i="6"/>
  <c r="H431" i="1"/>
  <c r="I429" i="6"/>
  <c r="P430" i="1"/>
  <c r="S428" i="6"/>
  <c r="T429" i="6" s="1"/>
  <c r="L430" i="1"/>
  <c r="N428" i="6"/>
  <c r="H430" i="1"/>
  <c r="I428" i="6"/>
  <c r="P429" i="1"/>
  <c r="S427" i="6"/>
  <c r="L429" i="1"/>
  <c r="H429" i="1"/>
  <c r="I427" i="6"/>
  <c r="P428" i="1"/>
  <c r="S426" i="6"/>
  <c r="L428" i="1"/>
  <c r="N426" i="6"/>
  <c r="H428" i="1"/>
  <c r="I426" i="6"/>
  <c r="J427" i="6" s="1"/>
  <c r="P427" i="1"/>
  <c r="S425" i="6"/>
  <c r="L427" i="1"/>
  <c r="N425" i="6"/>
  <c r="H427" i="1"/>
  <c r="I425" i="6"/>
  <c r="P426" i="1"/>
  <c r="S424" i="6"/>
  <c r="T424" i="6" s="1"/>
  <c r="L426" i="1"/>
  <c r="N424" i="6"/>
  <c r="H426" i="1"/>
  <c r="I424" i="6"/>
  <c r="P425" i="1"/>
  <c r="S423" i="6"/>
  <c r="L425" i="1"/>
  <c r="H425" i="1"/>
  <c r="I423" i="6"/>
  <c r="J424" i="6" s="1"/>
  <c r="P424" i="1"/>
  <c r="S422" i="6"/>
  <c r="L424" i="1"/>
  <c r="H424" i="1"/>
  <c r="I422" i="6"/>
  <c r="P423" i="1"/>
  <c r="S421" i="6"/>
  <c r="L423" i="1"/>
  <c r="N421" i="6"/>
  <c r="H423" i="1"/>
  <c r="P422" i="1"/>
  <c r="L422" i="1"/>
  <c r="N420" i="6"/>
  <c r="O421" i="6" s="1"/>
  <c r="H422" i="1"/>
  <c r="I420" i="6"/>
  <c r="J420" i="6" s="1"/>
  <c r="P421" i="1"/>
  <c r="L421" i="1"/>
  <c r="N419" i="6"/>
  <c r="H421" i="1"/>
  <c r="I419" i="6"/>
  <c r="P420" i="1"/>
  <c r="L420" i="1"/>
  <c r="N418" i="6"/>
  <c r="H420" i="1"/>
  <c r="I418" i="6"/>
  <c r="P419" i="1"/>
  <c r="S417" i="6"/>
  <c r="T417" i="6" s="1"/>
  <c r="L419" i="1"/>
  <c r="N417" i="6"/>
  <c r="H419" i="1"/>
  <c r="I417" i="6"/>
  <c r="P418" i="1"/>
  <c r="S416" i="6"/>
  <c r="L418" i="1"/>
  <c r="H418" i="1"/>
  <c r="I416" i="6"/>
  <c r="J416" i="6" s="1"/>
  <c r="P417" i="1"/>
  <c r="S415" i="6"/>
  <c r="L417" i="1"/>
  <c r="N415" i="6"/>
  <c r="H417" i="1"/>
  <c r="I415" i="6"/>
  <c r="P416" i="1"/>
  <c r="S414" i="6"/>
  <c r="T414" i="6" s="1"/>
  <c r="L416" i="1"/>
  <c r="N414" i="6"/>
  <c r="H416" i="1"/>
  <c r="I414" i="6"/>
  <c r="P415" i="1"/>
  <c r="S413" i="6"/>
  <c r="T413" i="6" s="1"/>
  <c r="L415" i="1"/>
  <c r="N413" i="6"/>
  <c r="H415" i="1"/>
  <c r="I413" i="6"/>
  <c r="P414" i="1"/>
  <c r="S412" i="6"/>
  <c r="L414" i="1"/>
  <c r="H414" i="1"/>
  <c r="I412" i="6"/>
  <c r="P413" i="1"/>
  <c r="S411" i="6"/>
  <c r="T412" i="6" s="1"/>
  <c r="L413" i="1"/>
  <c r="N411" i="6"/>
  <c r="H413" i="1"/>
  <c r="I411" i="6"/>
  <c r="P412" i="1"/>
  <c r="L412" i="1"/>
  <c r="N410" i="6"/>
  <c r="O411" i="6" s="1"/>
  <c r="H412" i="1"/>
  <c r="I410" i="6"/>
  <c r="P411" i="1"/>
  <c r="S409" i="6"/>
  <c r="L411" i="1"/>
  <c r="N409" i="6"/>
  <c r="H411" i="1"/>
  <c r="I409" i="6"/>
  <c r="P410" i="1"/>
  <c r="S408" i="6"/>
  <c r="L410" i="1"/>
  <c r="N408" i="6"/>
  <c r="H410" i="1"/>
  <c r="P409" i="1"/>
  <c r="S407" i="6"/>
  <c r="T407" i="6" s="1"/>
  <c r="L409" i="1"/>
  <c r="H409" i="1"/>
  <c r="I407" i="6"/>
  <c r="P408" i="1"/>
  <c r="S406" i="6"/>
  <c r="L408" i="1"/>
  <c r="N406" i="6"/>
  <c r="H408" i="1"/>
  <c r="I406" i="6"/>
  <c r="P407" i="1"/>
  <c r="L407" i="1"/>
  <c r="H407" i="1"/>
  <c r="I405" i="6"/>
  <c r="P406" i="1"/>
  <c r="S404" i="6"/>
  <c r="L406" i="1"/>
  <c r="N404" i="6"/>
  <c r="O404" i="6" s="1"/>
  <c r="H406" i="1"/>
  <c r="I404" i="6"/>
  <c r="P405" i="1"/>
  <c r="S403" i="6"/>
  <c r="L405" i="1"/>
  <c r="N403" i="6"/>
  <c r="H405" i="1"/>
  <c r="P404" i="1"/>
  <c r="L404" i="1"/>
  <c r="N402" i="6"/>
  <c r="H404" i="1"/>
  <c r="I402" i="6"/>
  <c r="P403" i="1"/>
  <c r="S401" i="6"/>
  <c r="L403" i="1"/>
  <c r="N401" i="6"/>
  <c r="H403" i="1"/>
  <c r="I401" i="6"/>
  <c r="P402" i="1"/>
  <c r="L402" i="1"/>
  <c r="H402" i="1"/>
  <c r="P401" i="1"/>
  <c r="S399" i="6"/>
  <c r="L401" i="1"/>
  <c r="N399" i="6"/>
  <c r="H401" i="1"/>
  <c r="I399" i="6"/>
  <c r="P400" i="1"/>
  <c r="S398" i="6"/>
  <c r="L400" i="1"/>
  <c r="H400" i="1"/>
  <c r="I398" i="6"/>
  <c r="P399" i="1"/>
  <c r="S397" i="6"/>
  <c r="L399" i="1"/>
  <c r="H399" i="1"/>
  <c r="I397" i="6"/>
  <c r="P398" i="1"/>
  <c r="S396" i="6"/>
  <c r="L398" i="1"/>
  <c r="N396" i="6"/>
  <c r="H398" i="1"/>
  <c r="P397" i="1"/>
  <c r="L397" i="1"/>
  <c r="H397" i="1"/>
  <c r="P396" i="1"/>
  <c r="S394" i="6"/>
  <c r="L396" i="1"/>
  <c r="N394" i="6"/>
  <c r="H396" i="1"/>
  <c r="I394" i="6"/>
  <c r="P395" i="1"/>
  <c r="S393" i="6"/>
  <c r="L395" i="1"/>
  <c r="H395" i="1"/>
  <c r="I393" i="6"/>
  <c r="P394" i="1"/>
  <c r="L394" i="1"/>
  <c r="H394" i="1"/>
  <c r="I392" i="6"/>
  <c r="P393" i="1"/>
  <c r="S391" i="6"/>
  <c r="L393" i="1"/>
  <c r="N391" i="6"/>
  <c r="H393" i="1"/>
  <c r="I391" i="6"/>
  <c r="P392" i="1"/>
  <c r="L392" i="1"/>
  <c r="H392" i="1"/>
  <c r="I390" i="6"/>
  <c r="P391" i="1"/>
  <c r="S389" i="6"/>
  <c r="T389" i="6" s="1"/>
  <c r="L391" i="1"/>
  <c r="N389" i="6"/>
  <c r="H391" i="1"/>
  <c r="I389" i="6"/>
  <c r="P390" i="1"/>
  <c r="S388" i="6"/>
  <c r="L390" i="1"/>
  <c r="N388" i="6"/>
  <c r="H390" i="1"/>
  <c r="P389" i="1"/>
  <c r="L389" i="1"/>
  <c r="H389" i="1"/>
  <c r="I387" i="6"/>
  <c r="P388" i="1"/>
  <c r="S386" i="6"/>
  <c r="T386" i="6" s="1"/>
  <c r="L388" i="1"/>
  <c r="N386" i="6"/>
  <c r="H388" i="1"/>
  <c r="I386" i="6"/>
  <c r="P387" i="1"/>
  <c r="S385" i="6"/>
  <c r="L387" i="1"/>
  <c r="H387" i="1"/>
  <c r="I385" i="6"/>
  <c r="J386" i="6" s="1"/>
  <c r="P386" i="1"/>
  <c r="L386" i="1"/>
  <c r="N384" i="6"/>
  <c r="H386" i="1"/>
  <c r="I384" i="6"/>
  <c r="P385" i="1"/>
  <c r="S383" i="6"/>
  <c r="T383" i="6" s="1"/>
  <c r="L385" i="1"/>
  <c r="N383" i="6"/>
  <c r="O384" i="6" s="1"/>
  <c r="H385" i="1"/>
  <c r="I383" i="6"/>
  <c r="P384" i="1"/>
  <c r="S382" i="6"/>
  <c r="L384" i="1"/>
  <c r="H384" i="1"/>
  <c r="I382" i="6"/>
  <c r="J383" i="6" s="1"/>
  <c r="P383" i="1"/>
  <c r="S381" i="6"/>
  <c r="L383" i="1"/>
  <c r="N381" i="6"/>
  <c r="H383" i="1"/>
  <c r="I381" i="6"/>
  <c r="P382" i="1"/>
  <c r="S380" i="6"/>
  <c r="T380" i="6" s="1"/>
  <c r="L382" i="1"/>
  <c r="H382" i="1"/>
  <c r="P381" i="1"/>
  <c r="S379" i="6"/>
  <c r="L381" i="1"/>
  <c r="N379" i="6"/>
  <c r="O379" i="6" s="1"/>
  <c r="H381" i="1"/>
  <c r="I379" i="6"/>
  <c r="P380" i="1"/>
  <c r="S378" i="6"/>
  <c r="L380" i="1"/>
  <c r="N378" i="6"/>
  <c r="H380" i="1"/>
  <c r="I378" i="6"/>
  <c r="J379" i="6" s="1"/>
  <c r="P379" i="1"/>
  <c r="S377" i="6"/>
  <c r="T378" i="6" s="1"/>
  <c r="L379" i="1"/>
  <c r="H379" i="1"/>
  <c r="I377" i="6"/>
  <c r="P378" i="1"/>
  <c r="S376" i="6"/>
  <c r="L378" i="1"/>
  <c r="N376" i="6"/>
  <c r="H378" i="1"/>
  <c r="I376" i="6"/>
  <c r="P377" i="1"/>
  <c r="S375" i="6"/>
  <c r="L377" i="1"/>
  <c r="H377" i="1"/>
  <c r="I375" i="6"/>
  <c r="P376" i="1"/>
  <c r="S374" i="6"/>
  <c r="L376" i="1"/>
  <c r="H376" i="1"/>
  <c r="C373" i="2"/>
  <c r="P375" i="1"/>
  <c r="S373" i="6"/>
  <c r="L375" i="1"/>
  <c r="N373" i="6"/>
  <c r="H375" i="1"/>
  <c r="I373" i="6"/>
  <c r="P374" i="1"/>
  <c r="S372" i="6"/>
  <c r="L374" i="1"/>
  <c r="N372" i="6"/>
  <c r="H374" i="1"/>
  <c r="I372" i="6"/>
  <c r="P373" i="1"/>
  <c r="L373" i="1"/>
  <c r="H373" i="1"/>
  <c r="I371" i="6"/>
  <c r="P372" i="1"/>
  <c r="S370" i="6"/>
  <c r="L372" i="1"/>
  <c r="N370" i="6"/>
  <c r="O370" i="6" s="1"/>
  <c r="H372" i="1"/>
  <c r="I370" i="6"/>
  <c r="J371" i="6" s="1"/>
  <c r="P371" i="1"/>
  <c r="S369" i="6"/>
  <c r="L371" i="1"/>
  <c r="N369" i="6"/>
  <c r="H371" i="1"/>
  <c r="P370" i="1"/>
  <c r="L370" i="1"/>
  <c r="N368" i="6"/>
  <c r="H370" i="1"/>
  <c r="I368" i="6"/>
  <c r="P369" i="1"/>
  <c r="S367" i="6"/>
  <c r="L369" i="1"/>
  <c r="N367" i="6"/>
  <c r="H369" i="1"/>
  <c r="P368" i="1"/>
  <c r="S366" i="6"/>
  <c r="L368" i="1"/>
  <c r="N366" i="6"/>
  <c r="H368" i="1"/>
  <c r="I366" i="6"/>
  <c r="J366" i="6" s="1"/>
  <c r="P367" i="1"/>
  <c r="S365" i="6"/>
  <c r="L367" i="1"/>
  <c r="N365" i="6"/>
  <c r="H367" i="1"/>
  <c r="I365" i="6"/>
  <c r="P366" i="1"/>
  <c r="S364" i="6"/>
  <c r="L366" i="1"/>
  <c r="H366" i="1"/>
  <c r="P365" i="1"/>
  <c r="L365" i="1"/>
  <c r="N363" i="6"/>
  <c r="H365" i="1"/>
  <c r="I363" i="6"/>
  <c r="P364" i="1"/>
  <c r="S362" i="6"/>
  <c r="L364" i="1"/>
  <c r="N362" i="6"/>
  <c r="H364" i="1"/>
  <c r="I362" i="6"/>
  <c r="P363" i="1"/>
  <c r="S361" i="6"/>
  <c r="L363" i="1"/>
  <c r="H363" i="1"/>
  <c r="P362" i="1"/>
  <c r="S360" i="6"/>
  <c r="L362" i="1"/>
  <c r="N360" i="6"/>
  <c r="H362" i="1"/>
  <c r="I360" i="6"/>
  <c r="P361" i="1"/>
  <c r="S359" i="6"/>
  <c r="L361" i="1"/>
  <c r="N359" i="6"/>
  <c r="H361" i="1"/>
  <c r="I359" i="6"/>
  <c r="P360" i="1"/>
  <c r="L360" i="1"/>
  <c r="N358" i="6"/>
  <c r="H360" i="1"/>
  <c r="I358" i="6"/>
  <c r="P359" i="1"/>
  <c r="S357" i="6"/>
  <c r="L359" i="1"/>
  <c r="N357" i="6"/>
  <c r="H359" i="1"/>
  <c r="I357" i="6"/>
  <c r="P358" i="1"/>
  <c r="S356" i="6"/>
  <c r="L358" i="1"/>
  <c r="H358" i="1"/>
  <c r="P357" i="1"/>
  <c r="L357" i="1"/>
  <c r="D354" i="2"/>
  <c r="N355" i="6"/>
  <c r="H357" i="1"/>
  <c r="I355" i="6"/>
  <c r="P356" i="1"/>
  <c r="S354" i="6"/>
  <c r="L356" i="1"/>
  <c r="N354" i="6"/>
  <c r="H356" i="1"/>
  <c r="P355" i="1"/>
  <c r="L355" i="1"/>
  <c r="H355" i="1"/>
  <c r="I353" i="6"/>
  <c r="P354" i="1"/>
  <c r="S352" i="6"/>
  <c r="L354" i="1"/>
  <c r="N352" i="6"/>
  <c r="H354" i="1"/>
  <c r="P353" i="1"/>
  <c r="L353" i="1"/>
  <c r="N351" i="6"/>
  <c r="H353" i="1"/>
  <c r="I351" i="6"/>
  <c r="P352" i="1"/>
  <c r="L352" i="1"/>
  <c r="N350" i="6"/>
  <c r="H352" i="1"/>
  <c r="I350" i="6"/>
  <c r="J351" i="6" s="1"/>
  <c r="P351" i="1"/>
  <c r="S349" i="6"/>
  <c r="L351" i="1"/>
  <c r="N349" i="6"/>
  <c r="H351" i="1"/>
  <c r="I349" i="6"/>
  <c r="J349" i="6" s="1"/>
  <c r="P350" i="1"/>
  <c r="S348" i="6"/>
  <c r="L350" i="1"/>
  <c r="H350" i="1"/>
  <c r="I348" i="6"/>
  <c r="P349" i="1"/>
  <c r="S347" i="6"/>
  <c r="T347" i="6" s="1"/>
  <c r="L349" i="1"/>
  <c r="N347" i="6"/>
  <c r="H349" i="1"/>
  <c r="P348" i="1"/>
  <c r="S346" i="6"/>
  <c r="L348" i="1"/>
  <c r="N346" i="6"/>
  <c r="H348" i="1"/>
  <c r="P347" i="1"/>
  <c r="L347" i="1"/>
  <c r="N345" i="6"/>
  <c r="H347" i="1"/>
  <c r="I345" i="6"/>
  <c r="P346" i="1"/>
  <c r="S344" i="6"/>
  <c r="L346" i="1"/>
  <c r="H346" i="1"/>
  <c r="I344" i="6"/>
  <c r="J345" i="6" s="1"/>
  <c r="P345" i="1"/>
  <c r="L345" i="1"/>
  <c r="N343" i="6"/>
  <c r="O343" i="6"/>
  <c r="H345" i="1"/>
  <c r="I343" i="6"/>
  <c r="P344" i="1"/>
  <c r="S342" i="6"/>
  <c r="L344" i="1"/>
  <c r="N342" i="6"/>
  <c r="H344" i="1"/>
  <c r="P343" i="1"/>
  <c r="S341" i="6"/>
  <c r="L343" i="1"/>
  <c r="N341" i="6"/>
  <c r="O341" i="6" s="1"/>
  <c r="H343" i="1"/>
  <c r="P342" i="1"/>
  <c r="S340" i="6"/>
  <c r="L342" i="1"/>
  <c r="N340" i="6"/>
  <c r="H342" i="1"/>
  <c r="I340" i="6"/>
  <c r="J340" i="6" s="1"/>
  <c r="P341" i="1"/>
  <c r="S339" i="6"/>
  <c r="L341" i="1"/>
  <c r="H341" i="1"/>
  <c r="I339" i="6"/>
  <c r="P340" i="1"/>
  <c r="S338" i="6"/>
  <c r="L340" i="1"/>
  <c r="H340" i="1"/>
  <c r="I338" i="6"/>
  <c r="P339" i="1"/>
  <c r="L339" i="1"/>
  <c r="N337" i="6"/>
  <c r="H339" i="1"/>
  <c r="P338" i="1"/>
  <c r="L338" i="1"/>
  <c r="N336" i="6"/>
  <c r="H338" i="1"/>
  <c r="P337" i="1"/>
  <c r="S335" i="6"/>
  <c r="L337" i="1"/>
  <c r="N335" i="6"/>
  <c r="H337" i="1"/>
  <c r="I335" i="6"/>
  <c r="J335" i="6" s="1"/>
  <c r="P336" i="1"/>
  <c r="S334" i="6"/>
  <c r="T335" i="6" s="1"/>
  <c r="L336" i="1"/>
  <c r="H336" i="1"/>
  <c r="I334" i="6"/>
  <c r="P335" i="1"/>
  <c r="L335" i="1"/>
  <c r="H335" i="1"/>
  <c r="I333" i="6"/>
  <c r="P334" i="1"/>
  <c r="S332" i="6"/>
  <c r="L334" i="1"/>
  <c r="N332" i="6"/>
  <c r="H334" i="1"/>
  <c r="I332" i="6"/>
  <c r="P333" i="1"/>
  <c r="S331" i="6"/>
  <c r="T332" i="6" s="1"/>
  <c r="L333" i="1"/>
  <c r="H333" i="1"/>
  <c r="I331" i="6"/>
  <c r="P332" i="1"/>
  <c r="L332" i="1"/>
  <c r="N330" i="6"/>
  <c r="H332" i="1"/>
  <c r="I330" i="6"/>
  <c r="P331" i="1"/>
  <c r="S329" i="6"/>
  <c r="L331" i="1"/>
  <c r="N329" i="6"/>
  <c r="H331" i="1"/>
  <c r="P330" i="1"/>
  <c r="S328" i="6"/>
  <c r="T329" i="6" s="1"/>
  <c r="L330" i="1"/>
  <c r="H330" i="1"/>
  <c r="I328" i="6"/>
  <c r="P329" i="1"/>
  <c r="S327" i="6"/>
  <c r="T328" i="6"/>
  <c r="L329" i="1"/>
  <c r="N327" i="6"/>
  <c r="H329" i="1"/>
  <c r="I327" i="6"/>
  <c r="P328" i="1"/>
  <c r="L328" i="1"/>
  <c r="N326" i="6"/>
  <c r="H328" i="1"/>
  <c r="P327" i="1"/>
  <c r="L327" i="1"/>
  <c r="N325" i="6"/>
  <c r="H327" i="1"/>
  <c r="I325" i="6"/>
  <c r="P326" i="1"/>
  <c r="S324" i="6"/>
  <c r="L326" i="1"/>
  <c r="H326" i="1"/>
  <c r="I324" i="6"/>
  <c r="P325" i="1"/>
  <c r="L325" i="1"/>
  <c r="H325" i="1"/>
  <c r="I323" i="6"/>
  <c r="P324" i="1"/>
  <c r="S322" i="6"/>
  <c r="L324" i="1"/>
  <c r="N322" i="6"/>
  <c r="H324" i="1"/>
  <c r="I322" i="6"/>
  <c r="P323" i="1"/>
  <c r="L323" i="1"/>
  <c r="N321" i="6"/>
  <c r="O321" i="6" s="1"/>
  <c r="H323" i="1"/>
  <c r="I321" i="6"/>
  <c r="J321" i="6" s="1"/>
  <c r="P322" i="1"/>
  <c r="S320" i="6"/>
  <c r="L322" i="1"/>
  <c r="N320" i="6"/>
  <c r="H322" i="1"/>
  <c r="I320" i="6"/>
  <c r="P321" i="1"/>
  <c r="S319" i="6"/>
  <c r="T319" i="6" s="1"/>
  <c r="L321" i="1"/>
  <c r="N319" i="6"/>
  <c r="O320" i="6" s="1"/>
  <c r="H321" i="1"/>
  <c r="P320" i="1"/>
  <c r="S318" i="6"/>
  <c r="L320" i="1"/>
  <c r="N318" i="6"/>
  <c r="H320" i="1"/>
  <c r="I318" i="6"/>
  <c r="P319" i="1"/>
  <c r="S317" i="6"/>
  <c r="L319" i="1"/>
  <c r="N317" i="6"/>
  <c r="H319" i="1"/>
  <c r="I317" i="6"/>
  <c r="P318" i="1"/>
  <c r="S316" i="6"/>
  <c r="T316" i="6" s="1"/>
  <c r="L318" i="1"/>
  <c r="N316" i="6"/>
  <c r="H318" i="1"/>
  <c r="P317" i="1"/>
  <c r="S315" i="6"/>
  <c r="L317" i="1"/>
  <c r="N315" i="6"/>
  <c r="H317" i="1"/>
  <c r="I315" i="6"/>
  <c r="P316" i="1"/>
  <c r="S314" i="6"/>
  <c r="L316" i="1"/>
  <c r="N314" i="6"/>
  <c r="H316" i="1"/>
  <c r="I314" i="6"/>
  <c r="P315" i="1"/>
  <c r="L315" i="1"/>
  <c r="N313" i="6"/>
  <c r="H315" i="1"/>
  <c r="I313" i="6"/>
  <c r="P314" i="1"/>
  <c r="S312" i="6"/>
  <c r="L314" i="1"/>
  <c r="N312" i="6"/>
  <c r="H314" i="1"/>
  <c r="I312" i="6"/>
  <c r="P313" i="1"/>
  <c r="S311" i="6"/>
  <c r="L313" i="1"/>
  <c r="N311" i="6"/>
  <c r="H313" i="1"/>
  <c r="P312" i="1"/>
  <c r="L312" i="1"/>
  <c r="N310" i="6"/>
  <c r="H312" i="1"/>
  <c r="I310" i="6"/>
  <c r="P311" i="1"/>
  <c r="S309" i="6"/>
  <c r="L311" i="1"/>
  <c r="N309" i="6"/>
  <c r="H311" i="1"/>
  <c r="I309" i="6"/>
  <c r="P310" i="1"/>
  <c r="S308" i="6"/>
  <c r="L310" i="1"/>
  <c r="N308" i="6"/>
  <c r="O308" i="6" s="1"/>
  <c r="H310" i="1"/>
  <c r="I308" i="6"/>
  <c r="P309" i="1"/>
  <c r="S307" i="6"/>
  <c r="L309" i="1"/>
  <c r="N307" i="6"/>
  <c r="H309" i="1"/>
  <c r="I307" i="6"/>
  <c r="P308" i="1"/>
  <c r="S306" i="6"/>
  <c r="T306" i="6" s="1"/>
  <c r="L308" i="1"/>
  <c r="N306" i="6"/>
  <c r="H308" i="1"/>
  <c r="P307" i="1"/>
  <c r="S305" i="6"/>
  <c r="L307" i="1"/>
  <c r="N305" i="6"/>
  <c r="O306" i="6" s="1"/>
  <c r="H307" i="1"/>
  <c r="I305" i="6"/>
  <c r="P306" i="1"/>
  <c r="S304" i="6"/>
  <c r="L306" i="1"/>
  <c r="N304" i="6"/>
  <c r="H306" i="1"/>
  <c r="I304" i="6"/>
  <c r="J304" i="6" s="1"/>
  <c r="P305" i="1"/>
  <c r="S303" i="6"/>
  <c r="L305" i="1"/>
  <c r="H305" i="1"/>
  <c r="I303" i="6"/>
  <c r="P304" i="1"/>
  <c r="S302" i="6"/>
  <c r="L304" i="1"/>
  <c r="N302" i="6"/>
  <c r="H304" i="1"/>
  <c r="I302" i="6"/>
  <c r="P303" i="1"/>
  <c r="S301" i="6"/>
  <c r="L303" i="1"/>
  <c r="N301" i="6"/>
  <c r="H303" i="1"/>
  <c r="I301" i="6"/>
  <c r="J301" i="6" s="1"/>
  <c r="P302" i="1"/>
  <c r="S300" i="6"/>
  <c r="L302" i="1"/>
  <c r="H302" i="1"/>
  <c r="I300" i="6"/>
  <c r="P301" i="1"/>
  <c r="S299" i="6"/>
  <c r="L301" i="1"/>
  <c r="N299" i="6"/>
  <c r="H301" i="1"/>
  <c r="I299" i="6"/>
  <c r="P300" i="1"/>
  <c r="S298" i="6"/>
  <c r="L300" i="1"/>
  <c r="H300" i="1"/>
  <c r="I298" i="6"/>
  <c r="P299" i="1"/>
  <c r="S297" i="6"/>
  <c r="L299" i="1"/>
  <c r="N297" i="6"/>
  <c r="O297" i="6" s="1"/>
  <c r="H299" i="1"/>
  <c r="I297" i="6"/>
  <c r="P298" i="1"/>
  <c r="S296" i="6"/>
  <c r="L298" i="1"/>
  <c r="N296" i="6"/>
  <c r="H298" i="1"/>
  <c r="P297" i="1"/>
  <c r="L297" i="1"/>
  <c r="N295" i="6"/>
  <c r="H297" i="1"/>
  <c r="I295" i="6"/>
  <c r="P296" i="1"/>
  <c r="S294" i="6"/>
  <c r="L296" i="1"/>
  <c r="N294" i="6"/>
  <c r="H296" i="1"/>
  <c r="I294" i="6"/>
  <c r="P295" i="1"/>
  <c r="S293" i="6"/>
  <c r="T294" i="6" s="1"/>
  <c r="L295" i="1"/>
  <c r="H295" i="1"/>
  <c r="P294" i="1"/>
  <c r="S292" i="6"/>
  <c r="L294" i="1"/>
  <c r="H294" i="1"/>
  <c r="I292" i="6"/>
  <c r="P293" i="1"/>
  <c r="S291" i="6"/>
  <c r="L293" i="1"/>
  <c r="H293" i="1"/>
  <c r="P292" i="1"/>
  <c r="S290" i="6"/>
  <c r="T290" i="6" s="1"/>
  <c r="L292" i="1"/>
  <c r="N290" i="6"/>
  <c r="O290" i="6" s="1"/>
  <c r="H292" i="1"/>
  <c r="I290" i="6"/>
  <c r="P291" i="1"/>
  <c r="S289" i="6"/>
  <c r="L291" i="1"/>
  <c r="N289" i="6"/>
  <c r="H291" i="1"/>
  <c r="I289" i="6"/>
  <c r="J289" i="6" s="1"/>
  <c r="P290" i="1"/>
  <c r="S288" i="6"/>
  <c r="L290" i="1"/>
  <c r="H290" i="1"/>
  <c r="I288" i="6"/>
  <c r="P289" i="1"/>
  <c r="S287" i="6"/>
  <c r="L289" i="1"/>
  <c r="N287" i="6"/>
  <c r="H289" i="1"/>
  <c r="I287" i="6"/>
  <c r="P288" i="1"/>
  <c r="S286" i="6"/>
  <c r="L288" i="1"/>
  <c r="N286" i="6"/>
  <c r="H288" i="1"/>
  <c r="P287" i="1"/>
  <c r="L287" i="1"/>
  <c r="N285" i="6"/>
  <c r="H287" i="1"/>
  <c r="C285" i="2"/>
  <c r="P286" i="1"/>
  <c r="S284" i="6"/>
  <c r="L286" i="1"/>
  <c r="N284" i="6"/>
  <c r="H286" i="1"/>
  <c r="I284" i="6"/>
  <c r="P285" i="1"/>
  <c r="S283" i="6"/>
  <c r="L285" i="1"/>
  <c r="H285" i="1"/>
  <c r="C283" i="2"/>
  <c r="P284" i="1"/>
  <c r="S282" i="6"/>
  <c r="L284" i="1"/>
  <c r="N282" i="6"/>
  <c r="H284" i="1"/>
  <c r="I282" i="6"/>
  <c r="P283" i="1"/>
  <c r="S281" i="6"/>
  <c r="T281" i="6" s="1"/>
  <c r="L283" i="1"/>
  <c r="N281" i="6"/>
  <c r="H283" i="1"/>
  <c r="I281" i="6"/>
  <c r="P282" i="1"/>
  <c r="L282" i="1"/>
  <c r="N280" i="6"/>
  <c r="H282" i="1"/>
  <c r="P281" i="1"/>
  <c r="S279" i="6"/>
  <c r="L281" i="1"/>
  <c r="N279" i="6"/>
  <c r="H281" i="1"/>
  <c r="I279" i="6"/>
  <c r="P280" i="1"/>
  <c r="S278" i="6"/>
  <c r="L280" i="1"/>
  <c r="H280" i="1"/>
  <c r="P279" i="1"/>
  <c r="S277" i="6"/>
  <c r="L279" i="1"/>
  <c r="N277" i="6"/>
  <c r="H279" i="1"/>
  <c r="I277" i="6"/>
  <c r="P278" i="1"/>
  <c r="S276" i="6"/>
  <c r="L278" i="1"/>
  <c r="N276" i="6"/>
  <c r="H278" i="1"/>
  <c r="P277" i="1"/>
  <c r="L277" i="1"/>
  <c r="N275" i="6"/>
  <c r="H277" i="1"/>
  <c r="I275" i="6"/>
  <c r="P276" i="1"/>
  <c r="S274" i="6"/>
  <c r="L276" i="1"/>
  <c r="N274" i="6"/>
  <c r="H276" i="1"/>
  <c r="I274" i="6"/>
  <c r="J275" i="6" s="1"/>
  <c r="P275" i="1"/>
  <c r="S273" i="6"/>
  <c r="L275" i="1"/>
  <c r="H275" i="1"/>
  <c r="I273" i="6"/>
  <c r="P274" i="1"/>
  <c r="S272" i="6"/>
  <c r="L274" i="1"/>
  <c r="N272" i="6"/>
  <c r="O272" i="6" s="1"/>
  <c r="H274" i="1"/>
  <c r="P273" i="1"/>
  <c r="S271" i="6"/>
  <c r="L273" i="1"/>
  <c r="N271" i="6"/>
  <c r="O271" i="6"/>
  <c r="H273" i="1"/>
  <c r="I271" i="6"/>
  <c r="J271" i="6" s="1"/>
  <c r="P272" i="1"/>
  <c r="L272" i="1"/>
  <c r="N270" i="6"/>
  <c r="H272" i="1"/>
  <c r="I270" i="6"/>
  <c r="P271" i="1"/>
  <c r="S269" i="6"/>
  <c r="L271" i="1"/>
  <c r="N269" i="6"/>
  <c r="H271" i="1"/>
  <c r="I269" i="6"/>
  <c r="P270" i="1"/>
  <c r="S268" i="6"/>
  <c r="L270" i="1"/>
  <c r="N268" i="6"/>
  <c r="H270" i="1"/>
  <c r="I268" i="6"/>
  <c r="P269" i="1"/>
  <c r="S267" i="6"/>
  <c r="L269" i="1"/>
  <c r="N267" i="6"/>
  <c r="H269" i="1"/>
  <c r="P268" i="1"/>
  <c r="L268" i="1"/>
  <c r="N266" i="6"/>
  <c r="H268" i="1"/>
  <c r="I266" i="6"/>
  <c r="P267" i="1"/>
  <c r="S265" i="6"/>
  <c r="L267" i="1"/>
  <c r="H267" i="1"/>
  <c r="P266" i="1"/>
  <c r="S264" i="6"/>
  <c r="L266" i="1"/>
  <c r="N264" i="6"/>
  <c r="H266" i="1"/>
  <c r="I264" i="6"/>
  <c r="P265" i="1"/>
  <c r="S263" i="6"/>
  <c r="T264" i="6" s="1"/>
  <c r="L265" i="1"/>
  <c r="N263" i="6"/>
  <c r="H265" i="1"/>
  <c r="I263" i="6"/>
  <c r="P264" i="1"/>
  <c r="L264" i="1"/>
  <c r="N262" i="6"/>
  <c r="O262" i="6" s="1"/>
  <c r="H264" i="1"/>
  <c r="P263" i="1"/>
  <c r="S261" i="6"/>
  <c r="L263" i="1"/>
  <c r="N261" i="6"/>
  <c r="H263" i="1"/>
  <c r="I261" i="6"/>
  <c r="P262" i="1"/>
  <c r="S260" i="6"/>
  <c r="T261" i="6" s="1"/>
  <c r="L262" i="1"/>
  <c r="H262" i="1"/>
  <c r="I260" i="6"/>
  <c r="P261" i="1"/>
  <c r="S259" i="6"/>
  <c r="T259" i="6"/>
  <c r="L261" i="1"/>
  <c r="N259" i="6"/>
  <c r="H261" i="1"/>
  <c r="I259" i="6"/>
  <c r="P260" i="1"/>
  <c r="S258" i="6"/>
  <c r="L260" i="1"/>
  <c r="N258" i="6"/>
  <c r="O258" i="6"/>
  <c r="H260" i="1"/>
  <c r="P259" i="1"/>
  <c r="S257" i="6"/>
  <c r="L259" i="1"/>
  <c r="N257" i="6"/>
  <c r="H259" i="1"/>
  <c r="I257" i="6"/>
  <c r="P258" i="1"/>
  <c r="L258" i="1"/>
  <c r="N256" i="6"/>
  <c r="H258" i="1"/>
  <c r="I256" i="6"/>
  <c r="P257" i="1"/>
  <c r="L257" i="1"/>
  <c r="N255" i="6"/>
  <c r="H257" i="1"/>
  <c r="I255" i="6"/>
  <c r="P256" i="1"/>
  <c r="S254" i="6"/>
  <c r="L256" i="1"/>
  <c r="N254" i="6"/>
  <c r="H256" i="1"/>
  <c r="I254" i="6"/>
  <c r="P255" i="1"/>
  <c r="S253" i="6"/>
  <c r="T254" i="6" s="1"/>
  <c r="L255" i="1"/>
  <c r="N253" i="6"/>
  <c r="H255" i="1"/>
  <c r="P254" i="1"/>
  <c r="S252" i="6"/>
  <c r="L254" i="1"/>
  <c r="H254" i="1"/>
  <c r="I252" i="6"/>
  <c r="P253" i="1"/>
  <c r="L253" i="1"/>
  <c r="N251" i="6"/>
  <c r="H253" i="1"/>
  <c r="P252" i="1"/>
  <c r="S250" i="6"/>
  <c r="T250" i="6" s="1"/>
  <c r="L252" i="1"/>
  <c r="H252" i="1"/>
  <c r="I250" i="6"/>
  <c r="P251" i="1"/>
  <c r="S249" i="6"/>
  <c r="L251" i="1"/>
  <c r="N249" i="6"/>
  <c r="H251" i="1"/>
  <c r="I249" i="6"/>
  <c r="P250" i="1"/>
  <c r="S248" i="6"/>
  <c r="L250" i="1"/>
  <c r="N248" i="6"/>
  <c r="H250" i="1"/>
  <c r="P249" i="1"/>
  <c r="S247" i="6"/>
  <c r="L249" i="1"/>
  <c r="H249" i="1"/>
  <c r="I247" i="6"/>
  <c r="P248" i="1"/>
  <c r="L248" i="1"/>
  <c r="N246" i="6"/>
  <c r="H248" i="1"/>
  <c r="I246" i="6"/>
  <c r="P247" i="1"/>
  <c r="S245" i="6"/>
  <c r="L247" i="1"/>
  <c r="H247" i="1"/>
  <c r="I245" i="6"/>
  <c r="P246" i="1"/>
  <c r="S244" i="6"/>
  <c r="T245" i="6"/>
  <c r="L246" i="1"/>
  <c r="N244" i="6"/>
  <c r="H246" i="1"/>
  <c r="P245" i="1"/>
  <c r="S243" i="6"/>
  <c r="L245" i="1"/>
  <c r="N243" i="6"/>
  <c r="H245" i="1"/>
  <c r="I243" i="6"/>
  <c r="J243" i="6" s="1"/>
  <c r="P244" i="1"/>
  <c r="L244" i="1"/>
  <c r="N242" i="6"/>
  <c r="H244" i="1"/>
  <c r="I242" i="6"/>
  <c r="P243" i="1"/>
  <c r="S241" i="6"/>
  <c r="L243" i="1"/>
  <c r="H243" i="1"/>
  <c r="I241" i="6"/>
  <c r="J242" i="6" s="1"/>
  <c r="P242" i="1"/>
  <c r="S240" i="6"/>
  <c r="L242" i="1"/>
  <c r="N240" i="6"/>
  <c r="H242" i="1"/>
  <c r="I240" i="6"/>
  <c r="J241" i="6" s="1"/>
  <c r="P241" i="1"/>
  <c r="S239" i="6"/>
  <c r="T239" i="6" s="1"/>
  <c r="L241" i="1"/>
  <c r="H241" i="1"/>
  <c r="P240" i="1"/>
  <c r="S238" i="6"/>
  <c r="L240" i="1"/>
  <c r="N238" i="6"/>
  <c r="O238" i="6" s="1"/>
  <c r="H240" i="1"/>
  <c r="I238" i="6"/>
  <c r="P239" i="1"/>
  <c r="L239" i="1"/>
  <c r="N237" i="6"/>
  <c r="H239" i="1"/>
  <c r="I237" i="6"/>
  <c r="P238" i="1"/>
  <c r="L238" i="1"/>
  <c r="H238" i="1"/>
  <c r="I236" i="6"/>
  <c r="P237" i="1"/>
  <c r="S235" i="6"/>
  <c r="L237" i="1"/>
  <c r="N235" i="6"/>
  <c r="H237" i="1"/>
  <c r="I235" i="6"/>
  <c r="P236" i="1"/>
  <c r="E234" i="2"/>
  <c r="S234" i="6"/>
  <c r="L236" i="1"/>
  <c r="H236" i="1"/>
  <c r="P235" i="1"/>
  <c r="L235" i="1"/>
  <c r="H235" i="1"/>
  <c r="P234" i="1"/>
  <c r="S232" i="6"/>
  <c r="L234" i="1"/>
  <c r="N232" i="6"/>
  <c r="H234" i="1"/>
  <c r="P233" i="1"/>
  <c r="L233" i="1"/>
  <c r="H233" i="1"/>
  <c r="I231" i="6"/>
  <c r="P232" i="1"/>
  <c r="S230" i="6"/>
  <c r="L232" i="1"/>
  <c r="N230" i="6"/>
  <c r="H232" i="1"/>
  <c r="I230" i="6"/>
  <c r="P231" i="1"/>
  <c r="S229" i="6"/>
  <c r="L231" i="1"/>
  <c r="D228" i="2"/>
  <c r="H231" i="1"/>
  <c r="P230" i="1"/>
  <c r="L230" i="1"/>
  <c r="N228" i="6"/>
  <c r="H230" i="1"/>
  <c r="I228" i="6"/>
  <c r="P229" i="1"/>
  <c r="S227" i="6"/>
  <c r="L229" i="1"/>
  <c r="H229" i="1"/>
  <c r="P228" i="1"/>
  <c r="L228" i="1"/>
  <c r="H228" i="1"/>
  <c r="I226" i="6"/>
  <c r="P227" i="1"/>
  <c r="S225" i="6"/>
  <c r="L227" i="1"/>
  <c r="N225" i="6"/>
  <c r="H227" i="1"/>
  <c r="I225" i="6"/>
  <c r="P226" i="1"/>
  <c r="L226" i="1"/>
  <c r="N224" i="6"/>
  <c r="H226" i="1"/>
  <c r="P225" i="1"/>
  <c r="L225" i="1"/>
  <c r="D223" i="2"/>
  <c r="H225" i="1"/>
  <c r="I223" i="6"/>
  <c r="P224" i="1"/>
  <c r="S222" i="6"/>
  <c r="L224" i="1"/>
  <c r="N222" i="6"/>
  <c r="H224" i="1"/>
  <c r="I222" i="6"/>
  <c r="P223" i="1"/>
  <c r="L223" i="1"/>
  <c r="H223" i="1"/>
  <c r="P222" i="1"/>
  <c r="S220" i="6"/>
  <c r="L222" i="1"/>
  <c r="H222" i="1"/>
  <c r="I220" i="6"/>
  <c r="P221" i="1"/>
  <c r="S219" i="6"/>
  <c r="L221" i="1"/>
  <c r="H221" i="1"/>
  <c r="P220" i="1"/>
  <c r="L220" i="1"/>
  <c r="N218" i="6"/>
  <c r="H220" i="1"/>
  <c r="I218" i="6"/>
  <c r="J218" i="6" s="1"/>
  <c r="P219" i="1"/>
  <c r="S217" i="6"/>
  <c r="L219" i="1"/>
  <c r="N217" i="6"/>
  <c r="H219" i="1"/>
  <c r="I217" i="6"/>
  <c r="P218" i="1"/>
  <c r="L218" i="1"/>
  <c r="H218" i="1"/>
  <c r="P217" i="1"/>
  <c r="S215" i="6"/>
  <c r="L217" i="1"/>
  <c r="N215" i="6"/>
  <c r="H217" i="1"/>
  <c r="I215" i="6"/>
  <c r="P216" i="1"/>
  <c r="S214" i="6"/>
  <c r="L216" i="1"/>
  <c r="H216" i="1"/>
  <c r="P215" i="1"/>
  <c r="L215" i="1"/>
  <c r="H215" i="1"/>
  <c r="I213" i="6"/>
  <c r="P214" i="1"/>
  <c r="S212" i="6"/>
  <c r="L214" i="1"/>
  <c r="N212" i="6"/>
  <c r="H214" i="1"/>
  <c r="P213" i="1"/>
  <c r="L213" i="1"/>
  <c r="H213" i="1"/>
  <c r="P212" i="1"/>
  <c r="E210" i="2"/>
  <c r="L212" i="1"/>
  <c r="N210" i="6"/>
  <c r="H212" i="1"/>
  <c r="I210" i="6"/>
  <c r="P211" i="1"/>
  <c r="S209" i="6"/>
  <c r="L211" i="1"/>
  <c r="N209" i="6"/>
  <c r="H211" i="1"/>
  <c r="P210" i="1"/>
  <c r="L210" i="1"/>
  <c r="H210" i="1"/>
  <c r="P209" i="1"/>
  <c r="S207" i="6"/>
  <c r="L209" i="1"/>
  <c r="N207" i="6"/>
  <c r="H209" i="1"/>
  <c r="I207" i="6"/>
  <c r="P208" i="1"/>
  <c r="L208" i="1"/>
  <c r="H208" i="1"/>
  <c r="P207" i="1"/>
  <c r="L207" i="1"/>
  <c r="N205" i="6"/>
  <c r="H207" i="1"/>
  <c r="I205" i="6"/>
  <c r="P206" i="1"/>
  <c r="S204" i="6"/>
  <c r="L206" i="1"/>
  <c r="H206" i="1"/>
  <c r="I204" i="6"/>
  <c r="J205" i="6" s="1"/>
  <c r="P205" i="1"/>
  <c r="L205" i="1"/>
  <c r="N203" i="6"/>
  <c r="H205" i="1"/>
  <c r="I203" i="6"/>
  <c r="P204" i="1"/>
  <c r="S202" i="6"/>
  <c r="T202" i="6" s="1"/>
  <c r="L204" i="1"/>
  <c r="N202" i="6"/>
  <c r="H204" i="1"/>
  <c r="I202" i="6"/>
  <c r="P203" i="1"/>
  <c r="S201" i="6"/>
  <c r="L203" i="1"/>
  <c r="H203" i="1"/>
  <c r="P202" i="1"/>
  <c r="L202" i="1"/>
  <c r="N200" i="6"/>
  <c r="H202" i="1"/>
  <c r="I200" i="6"/>
  <c r="P201" i="1"/>
  <c r="S199" i="6"/>
  <c r="L201" i="1"/>
  <c r="N199" i="6"/>
  <c r="O200" i="6" s="1"/>
  <c r="H201" i="1"/>
  <c r="P200" i="1"/>
  <c r="S198" i="6"/>
  <c r="L200" i="1"/>
  <c r="H200" i="1"/>
  <c r="P199" i="1"/>
  <c r="S197" i="6"/>
  <c r="T197" i="6" s="1"/>
  <c r="L199" i="1"/>
  <c r="N197" i="6"/>
  <c r="H199" i="1"/>
  <c r="I197" i="6"/>
  <c r="P198" i="1"/>
  <c r="S196" i="6"/>
  <c r="L198" i="1"/>
  <c r="H198" i="1"/>
  <c r="I196" i="6"/>
  <c r="P197" i="1"/>
  <c r="L197" i="1"/>
  <c r="H197" i="1"/>
  <c r="I195" i="6"/>
  <c r="P196" i="1"/>
  <c r="S194" i="6"/>
  <c r="L196" i="1"/>
  <c r="N194" i="6"/>
  <c r="H196" i="1"/>
  <c r="P195" i="1"/>
  <c r="L195" i="1"/>
  <c r="H195" i="1"/>
  <c r="I193" i="6"/>
  <c r="P194" i="1"/>
  <c r="L194" i="1"/>
  <c r="N192" i="6"/>
  <c r="H194" i="1"/>
  <c r="C192" i="2"/>
  <c r="I192" i="6"/>
  <c r="P193" i="1"/>
  <c r="S191" i="6"/>
  <c r="L193" i="1"/>
  <c r="N191" i="6"/>
  <c r="O192" i="6"/>
  <c r="H193" i="1"/>
  <c r="P192" i="1"/>
  <c r="L192" i="1"/>
  <c r="H192" i="1"/>
  <c r="P191" i="1"/>
  <c r="S189" i="6"/>
  <c r="T189" i="6" s="1"/>
  <c r="L191" i="1"/>
  <c r="N189" i="6"/>
  <c r="O189" i="6" s="1"/>
  <c r="H191" i="1"/>
  <c r="I189" i="6"/>
  <c r="P190" i="1"/>
  <c r="S188" i="6"/>
  <c r="L190" i="1"/>
  <c r="N188" i="6"/>
  <c r="H190" i="1"/>
  <c r="P189" i="1"/>
  <c r="L189" i="1"/>
  <c r="H189" i="1"/>
  <c r="I187" i="6"/>
  <c r="P188" i="1"/>
  <c r="S186" i="6"/>
  <c r="L188" i="1"/>
  <c r="N186" i="6"/>
  <c r="H188" i="1"/>
  <c r="I186" i="6"/>
  <c r="P187" i="1"/>
  <c r="S185" i="6"/>
  <c r="L187" i="1"/>
  <c r="N185" i="6"/>
  <c r="H187" i="1"/>
  <c r="P186" i="1"/>
  <c r="L186" i="1"/>
  <c r="N184" i="6"/>
  <c r="H186" i="1"/>
  <c r="I184" i="6"/>
  <c r="P185" i="1"/>
  <c r="S183" i="6"/>
  <c r="L185" i="1"/>
  <c r="N183" i="6"/>
  <c r="H185" i="1"/>
  <c r="I183" i="6"/>
  <c r="P184" i="1"/>
  <c r="E181" i="2"/>
  <c r="L184" i="1"/>
  <c r="N182" i="6"/>
  <c r="H184" i="1"/>
  <c r="I182" i="6"/>
  <c r="P183" i="1"/>
  <c r="S181" i="6"/>
  <c r="L183" i="1"/>
  <c r="N181" i="6"/>
  <c r="H183" i="1"/>
  <c r="I181" i="6"/>
  <c r="P182" i="1"/>
  <c r="S180" i="6"/>
  <c r="T180" i="6" s="1"/>
  <c r="L182" i="1"/>
  <c r="H182" i="1"/>
  <c r="C179" i="2"/>
  <c r="I180" i="6"/>
  <c r="P181" i="1"/>
  <c r="S179" i="6"/>
  <c r="L181" i="1"/>
  <c r="N179" i="6"/>
  <c r="H181" i="1"/>
  <c r="I179" i="6"/>
  <c r="P180" i="1"/>
  <c r="S178" i="6"/>
  <c r="L180" i="1"/>
  <c r="N178" i="6"/>
  <c r="H180" i="1"/>
  <c r="P179" i="1"/>
  <c r="L179" i="1"/>
  <c r="H179" i="1"/>
  <c r="I177" i="6"/>
  <c r="P178" i="1"/>
  <c r="S176" i="6"/>
  <c r="L178" i="1"/>
  <c r="N176" i="6"/>
  <c r="H178" i="1"/>
  <c r="I176" i="6"/>
  <c r="P177" i="1"/>
  <c r="S175" i="6"/>
  <c r="L177" i="1"/>
  <c r="N175" i="6"/>
  <c r="H177" i="1"/>
  <c r="P176" i="1"/>
  <c r="S174" i="6"/>
  <c r="L176" i="1"/>
  <c r="N174" i="6"/>
  <c r="H176" i="1"/>
  <c r="I174" i="6"/>
  <c r="P175" i="1"/>
  <c r="L175" i="1"/>
  <c r="N173" i="6"/>
  <c r="H175" i="1"/>
  <c r="I173" i="6"/>
  <c r="J173" i="6" s="1"/>
  <c r="P174" i="1"/>
  <c r="S172" i="6"/>
  <c r="L174" i="1"/>
  <c r="H174" i="1"/>
  <c r="I172" i="6"/>
  <c r="P173" i="1"/>
  <c r="S171" i="6"/>
  <c r="T172" i="6" s="1"/>
  <c r="L173" i="1"/>
  <c r="H173" i="1"/>
  <c r="I171" i="6"/>
  <c r="P172" i="1"/>
  <c r="S170" i="6"/>
  <c r="L172" i="1"/>
  <c r="N170" i="6"/>
  <c r="H172" i="1"/>
  <c r="I170" i="6"/>
  <c r="P171" i="1"/>
  <c r="L171" i="1"/>
  <c r="N169" i="6"/>
  <c r="H171" i="1"/>
  <c r="I169" i="6"/>
  <c r="J169" i="6" s="1"/>
  <c r="P170" i="1"/>
  <c r="L170" i="1"/>
  <c r="N168" i="6"/>
  <c r="O169" i="6" s="1"/>
  <c r="H170" i="1"/>
  <c r="I168" i="6"/>
  <c r="P169" i="1"/>
  <c r="S167" i="6"/>
  <c r="T167" i="6" s="1"/>
  <c r="L169" i="1"/>
  <c r="H169" i="1"/>
  <c r="I167" i="6"/>
  <c r="P168" i="1"/>
  <c r="S166" i="6"/>
  <c r="L168" i="1"/>
  <c r="N166" i="6"/>
  <c r="H168" i="1"/>
  <c r="P167" i="1"/>
  <c r="S165" i="6"/>
  <c r="T166" i="6" s="1"/>
  <c r="L167" i="1"/>
  <c r="N165" i="6"/>
  <c r="H167" i="1"/>
  <c r="I165" i="6"/>
  <c r="P166" i="1"/>
  <c r="S164" i="6"/>
  <c r="T164" i="6" s="1"/>
  <c r="L166" i="1"/>
  <c r="N164" i="6"/>
  <c r="H166" i="1"/>
  <c r="P165" i="1"/>
  <c r="S163" i="6"/>
  <c r="L165" i="1"/>
  <c r="H165" i="1"/>
  <c r="I163" i="6"/>
  <c r="P164" i="1"/>
  <c r="L164" i="1"/>
  <c r="N162" i="6"/>
  <c r="H164" i="1"/>
  <c r="I162" i="6"/>
  <c r="P163" i="1"/>
  <c r="S161" i="6"/>
  <c r="L163" i="1"/>
  <c r="N161" i="6"/>
  <c r="O161" i="6" s="1"/>
  <c r="H163" i="1"/>
  <c r="P162" i="1"/>
  <c r="S160" i="6"/>
  <c r="L162" i="1"/>
  <c r="N160" i="6"/>
  <c r="H162" i="1"/>
  <c r="P161" i="1"/>
  <c r="S159" i="6"/>
  <c r="L161" i="1"/>
  <c r="N159" i="6"/>
  <c r="H161" i="1"/>
  <c r="I159" i="6"/>
  <c r="P160" i="1"/>
  <c r="L160" i="1"/>
  <c r="N158" i="6"/>
  <c r="H160" i="1"/>
  <c r="I158" i="6"/>
  <c r="P159" i="1"/>
  <c r="S157" i="6"/>
  <c r="L159" i="1"/>
  <c r="N157" i="6"/>
  <c r="H159" i="1"/>
  <c r="I157" i="6"/>
  <c r="P158" i="1"/>
  <c r="S156" i="6"/>
  <c r="L158" i="1"/>
  <c r="H158" i="1"/>
  <c r="P157" i="1"/>
  <c r="S155" i="6"/>
  <c r="L157" i="1"/>
  <c r="N155" i="6"/>
  <c r="H157" i="1"/>
  <c r="C154" i="2"/>
  <c r="P156" i="1"/>
  <c r="S154" i="6"/>
  <c r="L156" i="1"/>
  <c r="H156" i="1"/>
  <c r="P155" i="1"/>
  <c r="L155" i="1"/>
  <c r="N153" i="6"/>
  <c r="O153" i="6" s="1"/>
  <c r="H155" i="1"/>
  <c r="I153" i="6"/>
  <c r="P154" i="1"/>
  <c r="S152" i="6"/>
  <c r="L154" i="1"/>
  <c r="N152" i="6"/>
  <c r="H154" i="1"/>
  <c r="I152" i="6"/>
  <c r="C152" i="2"/>
  <c r="P153" i="1"/>
  <c r="S151" i="6"/>
  <c r="T152" i="6" s="1"/>
  <c r="L153" i="1"/>
  <c r="N151" i="6"/>
  <c r="H153" i="1"/>
  <c r="P152" i="1"/>
  <c r="S150" i="6"/>
  <c r="T151" i="6" s="1"/>
  <c r="L152" i="1"/>
  <c r="N150" i="6"/>
  <c r="H152" i="1"/>
  <c r="I150" i="6"/>
  <c r="P151" i="1"/>
  <c r="L151" i="1"/>
  <c r="N149" i="6"/>
  <c r="H151" i="1"/>
  <c r="P150" i="1"/>
  <c r="S148" i="6"/>
  <c r="L150" i="1"/>
  <c r="N148" i="6"/>
  <c r="H150" i="1"/>
  <c r="I148" i="6"/>
  <c r="P149" i="1"/>
  <c r="S147" i="6"/>
  <c r="T148" i="6" s="1"/>
  <c r="L149" i="1"/>
  <c r="N147" i="6"/>
  <c r="H149" i="1"/>
  <c r="P148" i="1"/>
  <c r="L148" i="1"/>
  <c r="N146" i="6"/>
  <c r="O147" i="6" s="1"/>
  <c r="H148" i="1"/>
  <c r="I146" i="6"/>
  <c r="P147" i="1"/>
  <c r="L147" i="1"/>
  <c r="N145" i="6"/>
  <c r="H147" i="1"/>
  <c r="P146" i="1"/>
  <c r="S144" i="6"/>
  <c r="L146" i="1"/>
  <c r="H146" i="1"/>
  <c r="I144" i="6"/>
  <c r="P145" i="1"/>
  <c r="L145" i="1"/>
  <c r="H145" i="1"/>
  <c r="I143" i="6"/>
  <c r="P144" i="1"/>
  <c r="S142" i="6"/>
  <c r="L144" i="1"/>
  <c r="N142" i="6"/>
  <c r="H144" i="1"/>
  <c r="I142" i="6"/>
  <c r="P143" i="1"/>
  <c r="S141" i="6"/>
  <c r="L143" i="1"/>
  <c r="D141" i="2"/>
  <c r="N141" i="6"/>
  <c r="H143" i="1"/>
  <c r="P142" i="1"/>
  <c r="L142" i="1"/>
  <c r="N140" i="6"/>
  <c r="H142" i="1"/>
  <c r="I140" i="6"/>
  <c r="P141" i="1"/>
  <c r="S139" i="6"/>
  <c r="L141" i="1"/>
  <c r="H141" i="1"/>
  <c r="P140" i="1"/>
  <c r="E137" i="2"/>
  <c r="L140" i="1"/>
  <c r="H140" i="1"/>
  <c r="I138" i="6"/>
  <c r="P139" i="1"/>
  <c r="S137" i="6"/>
  <c r="L139" i="1"/>
  <c r="N137" i="6"/>
  <c r="H139" i="1"/>
  <c r="P138" i="1"/>
  <c r="L138" i="1"/>
  <c r="H138" i="1"/>
  <c r="I136" i="6"/>
  <c r="P137" i="1"/>
  <c r="L137" i="1"/>
  <c r="N135" i="6"/>
  <c r="H137" i="1"/>
  <c r="P136" i="1"/>
  <c r="S134" i="6"/>
  <c r="L136" i="1"/>
  <c r="H136" i="1"/>
  <c r="I134" i="6"/>
  <c r="P135" i="1"/>
  <c r="S133" i="6"/>
  <c r="L135" i="1"/>
  <c r="N133" i="6"/>
  <c r="O133" i="6" s="1"/>
  <c r="H135" i="1"/>
  <c r="P134" i="1"/>
  <c r="S132" i="6"/>
  <c r="L134" i="1"/>
  <c r="N132" i="6"/>
  <c r="H134" i="1"/>
  <c r="I132" i="6"/>
  <c r="P133" i="1"/>
  <c r="L133" i="1"/>
  <c r="H133" i="1"/>
  <c r="I131" i="6"/>
  <c r="P132" i="1"/>
  <c r="S130" i="6"/>
  <c r="L132" i="1"/>
  <c r="H132" i="1"/>
  <c r="I130" i="6"/>
  <c r="P131" i="1"/>
  <c r="S129" i="6"/>
  <c r="L131" i="1"/>
  <c r="N129" i="6"/>
  <c r="H131" i="1"/>
  <c r="P130" i="1"/>
  <c r="S128" i="6"/>
  <c r="L130" i="1"/>
  <c r="H130" i="1"/>
  <c r="P129" i="1"/>
  <c r="L129" i="1"/>
  <c r="N127" i="6"/>
  <c r="H129" i="1"/>
  <c r="I127" i="6"/>
  <c r="P128" i="1"/>
  <c r="S126" i="6"/>
  <c r="L128" i="1"/>
  <c r="H128" i="1"/>
  <c r="P127" i="1"/>
  <c r="L127" i="1"/>
  <c r="N125" i="6"/>
  <c r="H127" i="1"/>
  <c r="I125" i="6"/>
  <c r="P126" i="1"/>
  <c r="S124" i="6"/>
  <c r="L126" i="1"/>
  <c r="N124" i="6"/>
  <c r="H126" i="1"/>
  <c r="C123" i="2"/>
  <c r="I124" i="6"/>
  <c r="P125" i="1"/>
  <c r="L125" i="1"/>
  <c r="N123" i="6"/>
  <c r="O123" i="6" s="1"/>
  <c r="H125" i="1"/>
  <c r="I123" i="6"/>
  <c r="J123" i="6" s="1"/>
  <c r="P124" i="1"/>
  <c r="S122" i="6"/>
  <c r="L124" i="1"/>
  <c r="N122" i="6"/>
  <c r="H124" i="1"/>
  <c r="I122" i="6"/>
  <c r="P123" i="1"/>
  <c r="L123" i="1"/>
  <c r="H123" i="1"/>
  <c r="P122" i="1"/>
  <c r="S120" i="6"/>
  <c r="L122" i="1"/>
  <c r="N120" i="6"/>
  <c r="H122" i="1"/>
  <c r="I120" i="6"/>
  <c r="P121" i="1"/>
  <c r="S119" i="6"/>
  <c r="L121" i="1"/>
  <c r="N119" i="6"/>
  <c r="H121" i="1"/>
  <c r="P120" i="1"/>
  <c r="L120" i="1"/>
  <c r="H120" i="1"/>
  <c r="I118" i="6"/>
  <c r="P119" i="1"/>
  <c r="S117" i="6"/>
  <c r="L119" i="1"/>
  <c r="N117" i="6"/>
  <c r="H119" i="1"/>
  <c r="C116" i="2"/>
  <c r="P118" i="1"/>
  <c r="S116" i="6"/>
  <c r="T117" i="6" s="1"/>
  <c r="L118" i="1"/>
  <c r="H118" i="1"/>
  <c r="I116" i="6"/>
  <c r="P117" i="1"/>
  <c r="L117" i="1"/>
  <c r="N115" i="6"/>
  <c r="H117" i="1"/>
  <c r="C114" i="2"/>
  <c r="P116" i="1"/>
  <c r="S114" i="6"/>
  <c r="L116" i="1"/>
  <c r="N114" i="6"/>
  <c r="H116" i="1"/>
  <c r="I114" i="6"/>
  <c r="J114" i="6" s="1"/>
  <c r="P115" i="1"/>
  <c r="S113" i="6"/>
  <c r="L115" i="1"/>
  <c r="H115" i="1"/>
  <c r="I113" i="6"/>
  <c r="P114" i="1"/>
  <c r="S112" i="6"/>
  <c r="L114" i="1"/>
  <c r="N112" i="6"/>
  <c r="H114" i="1"/>
  <c r="I112" i="6"/>
  <c r="P113" i="1"/>
  <c r="S111" i="6"/>
  <c r="L113" i="1"/>
  <c r="N111" i="6"/>
  <c r="H113" i="1"/>
  <c r="P112" i="1"/>
  <c r="L112" i="1"/>
  <c r="N110" i="6"/>
  <c r="H112" i="1"/>
  <c r="I110" i="6"/>
  <c r="P111" i="1"/>
  <c r="E109" i="2"/>
  <c r="L111" i="1"/>
  <c r="N109" i="6"/>
  <c r="H111" i="1"/>
  <c r="I109" i="6"/>
  <c r="P110" i="1"/>
  <c r="S108" i="6"/>
  <c r="L110" i="1"/>
  <c r="N108" i="6"/>
  <c r="O108" i="6" s="1"/>
  <c r="H110" i="1"/>
  <c r="P109" i="1"/>
  <c r="S107" i="6"/>
  <c r="L109" i="1"/>
  <c r="N107" i="6"/>
  <c r="O107" i="6" s="1"/>
  <c r="H109" i="1"/>
  <c r="I107" i="6"/>
  <c r="P108" i="1"/>
  <c r="S106" i="6"/>
  <c r="T106" i="6" s="1"/>
  <c r="L108" i="1"/>
  <c r="N106" i="6"/>
  <c r="H108" i="1"/>
  <c r="P107" i="1"/>
  <c r="S105" i="6"/>
  <c r="L107" i="1"/>
  <c r="N105" i="6"/>
  <c r="H107" i="1"/>
  <c r="I105" i="6"/>
  <c r="J105" i="6" s="1"/>
  <c r="P106" i="1"/>
  <c r="S104" i="6"/>
  <c r="L106" i="1"/>
  <c r="N104" i="6"/>
  <c r="H106" i="1"/>
  <c r="I104" i="6"/>
  <c r="J104" i="6" s="1"/>
  <c r="P105" i="1"/>
  <c r="S103" i="6"/>
  <c r="L105" i="1"/>
  <c r="H105" i="1"/>
  <c r="I103" i="6"/>
  <c r="J103" i="6" s="1"/>
  <c r="P104" i="1"/>
  <c r="S102" i="6"/>
  <c r="L104" i="1"/>
  <c r="N102" i="6"/>
  <c r="O102" i="6" s="1"/>
  <c r="H104" i="1"/>
  <c r="I102" i="6"/>
  <c r="P103" i="1"/>
  <c r="S101" i="6"/>
  <c r="L103" i="1"/>
  <c r="N101" i="6"/>
  <c r="H103" i="1"/>
  <c r="I101" i="6"/>
  <c r="P102" i="1"/>
  <c r="S100" i="6"/>
  <c r="L102" i="1"/>
  <c r="N100" i="6"/>
  <c r="H102" i="1"/>
  <c r="I100" i="6"/>
  <c r="P101" i="1"/>
  <c r="S99" i="6"/>
  <c r="L101" i="1"/>
  <c r="N99" i="6"/>
  <c r="H101" i="1"/>
  <c r="I99" i="6"/>
  <c r="P100" i="1"/>
  <c r="E98" i="2"/>
  <c r="L100" i="1"/>
  <c r="H100" i="1"/>
  <c r="P99" i="1"/>
  <c r="L99" i="1"/>
  <c r="N97" i="6"/>
  <c r="H99" i="1"/>
  <c r="I97" i="6"/>
  <c r="P98" i="1"/>
  <c r="S96" i="6"/>
  <c r="L98" i="1"/>
  <c r="N96" i="6"/>
  <c r="H98" i="1"/>
  <c r="P97" i="1"/>
  <c r="S95" i="6"/>
  <c r="L97" i="1"/>
  <c r="H97" i="1"/>
  <c r="C94" i="2"/>
  <c r="P96" i="1"/>
  <c r="S94" i="6"/>
  <c r="L96" i="1"/>
  <c r="N94" i="6"/>
  <c r="H96" i="1"/>
  <c r="I94" i="6"/>
  <c r="P95" i="1"/>
  <c r="S93" i="6"/>
  <c r="L95" i="1"/>
  <c r="H95" i="1"/>
  <c r="I93" i="6"/>
  <c r="P94" i="1"/>
  <c r="S92" i="6"/>
  <c r="L94" i="1"/>
  <c r="H94" i="1"/>
  <c r="I92" i="6"/>
  <c r="J93" i="6" s="1"/>
  <c r="P93" i="1"/>
  <c r="S91" i="6"/>
  <c r="L93" i="1"/>
  <c r="N91" i="6"/>
  <c r="O91" i="6" s="1"/>
  <c r="H93" i="1"/>
  <c r="P92" i="1"/>
  <c r="E90" i="2"/>
  <c r="L92" i="1"/>
  <c r="D89" i="2"/>
  <c r="N90" i="6"/>
  <c r="H92" i="1"/>
  <c r="I90" i="6"/>
  <c r="P91" i="1"/>
  <c r="E88" i="2"/>
  <c r="L91" i="1"/>
  <c r="N89" i="6"/>
  <c r="H91" i="1"/>
  <c r="P90" i="1"/>
  <c r="S88" i="6"/>
  <c r="L90" i="1"/>
  <c r="H90" i="1"/>
  <c r="I88" i="6"/>
  <c r="P89" i="1"/>
  <c r="S87" i="6"/>
  <c r="L89" i="1"/>
  <c r="N87" i="6"/>
  <c r="H89" i="1"/>
  <c r="I87" i="6"/>
  <c r="P88" i="1"/>
  <c r="S86" i="6"/>
  <c r="T87" i="6"/>
  <c r="L88" i="1"/>
  <c r="H88" i="1"/>
  <c r="I86" i="6"/>
  <c r="P87" i="1"/>
  <c r="L87" i="1"/>
  <c r="N85" i="6"/>
  <c r="H87" i="1"/>
  <c r="I85" i="6"/>
  <c r="P86" i="1"/>
  <c r="S84" i="6"/>
  <c r="L86" i="1"/>
  <c r="H86" i="1"/>
  <c r="I84" i="6"/>
  <c r="P85" i="1"/>
  <c r="S83" i="6"/>
  <c r="L85" i="1"/>
  <c r="N83" i="6"/>
  <c r="H85" i="1"/>
  <c r="P84" i="1"/>
  <c r="S82" i="6"/>
  <c r="L84" i="1"/>
  <c r="N82" i="6"/>
  <c r="H84" i="1"/>
  <c r="I82" i="6"/>
  <c r="J82" i="6" s="1"/>
  <c r="P83" i="1"/>
  <c r="L83" i="1"/>
  <c r="N81" i="6"/>
  <c r="H83" i="1"/>
  <c r="I81" i="6"/>
  <c r="P82" i="1"/>
  <c r="S80" i="6"/>
  <c r="L82" i="1"/>
  <c r="H82" i="1"/>
  <c r="I80" i="6"/>
  <c r="J80" i="6" s="1"/>
  <c r="P81" i="1"/>
  <c r="E79" i="2"/>
  <c r="L81" i="1"/>
  <c r="N79" i="6"/>
  <c r="H81" i="1"/>
  <c r="I79" i="6"/>
  <c r="J79" i="6" s="1"/>
  <c r="P80" i="1"/>
  <c r="S78" i="6"/>
  <c r="T78" i="6" s="1"/>
  <c r="L80" i="1"/>
  <c r="N78" i="6"/>
  <c r="H80" i="1"/>
  <c r="I78" i="6"/>
  <c r="P79" i="1"/>
  <c r="L79" i="1"/>
  <c r="N77" i="6"/>
  <c r="H79" i="1"/>
  <c r="I77" i="6"/>
  <c r="P78" i="1"/>
  <c r="S76" i="6"/>
  <c r="L78" i="1"/>
  <c r="N76" i="6"/>
  <c r="H78" i="1"/>
  <c r="I76" i="6"/>
  <c r="P77" i="1"/>
  <c r="S75" i="6"/>
  <c r="T75" i="6" s="1"/>
  <c r="L77" i="1"/>
  <c r="H77" i="1"/>
  <c r="I75" i="6"/>
  <c r="P76" i="1"/>
  <c r="S74" i="6"/>
  <c r="L76" i="1"/>
  <c r="N74" i="6"/>
  <c r="H76" i="1"/>
  <c r="P75" i="1"/>
  <c r="S73" i="6"/>
  <c r="L75" i="1"/>
  <c r="N73" i="6"/>
  <c r="H75" i="1"/>
  <c r="I73" i="6"/>
  <c r="P74" i="1"/>
  <c r="L74" i="1"/>
  <c r="N72" i="6"/>
  <c r="H74" i="1"/>
  <c r="I72" i="6"/>
  <c r="P73" i="1"/>
  <c r="S71" i="6"/>
  <c r="T71" i="6" s="1"/>
  <c r="L73" i="1"/>
  <c r="H73" i="1"/>
  <c r="I71" i="6"/>
  <c r="P72" i="1"/>
  <c r="S70" i="6"/>
  <c r="L72" i="1"/>
  <c r="N70" i="6"/>
  <c r="H72" i="1"/>
  <c r="C69" i="2"/>
  <c r="G69" i="2"/>
  <c r="I69" i="2"/>
  <c r="P71" i="1"/>
  <c r="S69" i="6"/>
  <c r="L71" i="1"/>
  <c r="D69" i="2"/>
  <c r="H71" i="1"/>
  <c r="I69" i="6"/>
  <c r="P70" i="1"/>
  <c r="L70" i="1"/>
  <c r="H70" i="1"/>
  <c r="I68" i="6"/>
  <c r="P69" i="1"/>
  <c r="L69" i="1"/>
  <c r="N67" i="6"/>
  <c r="H69" i="1"/>
  <c r="I67" i="6"/>
  <c r="P68" i="1"/>
  <c r="S66" i="6"/>
  <c r="L68" i="1"/>
  <c r="H68" i="1"/>
  <c r="I66" i="6"/>
  <c r="P67" i="1"/>
  <c r="E65" i="2"/>
  <c r="L67" i="1"/>
  <c r="N65" i="6"/>
  <c r="H67" i="1"/>
  <c r="P66" i="1"/>
  <c r="S64" i="6"/>
  <c r="T64" i="6" s="1"/>
  <c r="L66" i="1"/>
  <c r="N64" i="6"/>
  <c r="H66" i="1"/>
  <c r="I64" i="6"/>
  <c r="P65" i="1"/>
  <c r="S63" i="6"/>
  <c r="L65" i="1"/>
  <c r="H65" i="1"/>
  <c r="I63" i="6"/>
  <c r="P64" i="1"/>
  <c r="L64" i="1"/>
  <c r="N62" i="6"/>
  <c r="H64" i="1"/>
  <c r="I62" i="6"/>
  <c r="P63" i="1"/>
  <c r="L63" i="1"/>
  <c r="N61" i="6"/>
  <c r="H63" i="1"/>
  <c r="I61" i="6"/>
  <c r="P62" i="1"/>
  <c r="S60" i="6"/>
  <c r="L62" i="1"/>
  <c r="D60" i="2"/>
  <c r="H62" i="1"/>
  <c r="I60" i="6"/>
  <c r="P61" i="1"/>
  <c r="S59" i="6"/>
  <c r="L61" i="1"/>
  <c r="H61" i="1"/>
  <c r="I59" i="6"/>
  <c r="P60" i="1"/>
  <c r="S58" i="6"/>
  <c r="L60" i="1"/>
  <c r="N58" i="6"/>
  <c r="H60" i="1"/>
  <c r="I58" i="6"/>
  <c r="P59" i="1"/>
  <c r="L59" i="1"/>
  <c r="D57" i="2"/>
  <c r="H59" i="1"/>
  <c r="P58" i="1"/>
  <c r="L58" i="1"/>
  <c r="H58" i="1"/>
  <c r="P57" i="1"/>
  <c r="S55" i="6"/>
  <c r="L57" i="1"/>
  <c r="N55" i="6"/>
  <c r="H57" i="1"/>
  <c r="I55" i="6"/>
  <c r="P56" i="1"/>
  <c r="S54" i="6"/>
  <c r="T55" i="6" s="1"/>
  <c r="L56" i="1"/>
  <c r="N54" i="6"/>
  <c r="H56" i="1"/>
  <c r="P55" i="1"/>
  <c r="S53" i="6"/>
  <c r="T53" i="6" s="1"/>
  <c r="L55" i="1"/>
  <c r="N53" i="6"/>
  <c r="H55" i="1"/>
  <c r="I53" i="6"/>
  <c r="P54" i="1"/>
  <c r="S52" i="6"/>
  <c r="L54" i="1"/>
  <c r="N52" i="6"/>
  <c r="H54" i="1"/>
  <c r="I52" i="6"/>
  <c r="P53" i="1"/>
  <c r="S51" i="6"/>
  <c r="T52" i="6" s="1"/>
  <c r="L53" i="1"/>
  <c r="H53" i="1"/>
  <c r="I51" i="6"/>
  <c r="J51" i="6" s="1"/>
  <c r="P52" i="1"/>
  <c r="S50" i="6"/>
  <c r="L52" i="1"/>
  <c r="H52" i="1"/>
  <c r="I50" i="6"/>
  <c r="P51" i="1"/>
  <c r="S49" i="6"/>
  <c r="L51" i="1"/>
  <c r="N49" i="6"/>
  <c r="H51" i="1"/>
  <c r="C48" i="2"/>
  <c r="P50" i="1"/>
  <c r="S48" i="6"/>
  <c r="L50" i="1"/>
  <c r="N48" i="6"/>
  <c r="H50" i="1"/>
  <c r="I48" i="6"/>
  <c r="P49" i="1"/>
  <c r="S47" i="6"/>
  <c r="L49" i="1"/>
  <c r="N47" i="6"/>
  <c r="H49" i="1"/>
  <c r="I47" i="6"/>
  <c r="P48" i="1"/>
  <c r="S46" i="6"/>
  <c r="L48" i="1"/>
  <c r="H48" i="1"/>
  <c r="P47" i="1"/>
  <c r="L47" i="1"/>
  <c r="N45" i="6"/>
  <c r="O45" i="6" s="1"/>
  <c r="H47" i="1"/>
  <c r="I45" i="6"/>
  <c r="J45" i="6" s="1"/>
  <c r="P46" i="1"/>
  <c r="S44" i="6"/>
  <c r="L46" i="1"/>
  <c r="N44" i="6"/>
  <c r="H46" i="1"/>
  <c r="I44" i="6"/>
  <c r="P45" i="1"/>
  <c r="L45" i="1"/>
  <c r="H45" i="1"/>
  <c r="P44" i="1"/>
  <c r="S42" i="6"/>
  <c r="L44" i="1"/>
  <c r="N42" i="6"/>
  <c r="H44" i="1"/>
  <c r="I42" i="6"/>
  <c r="P43" i="1"/>
  <c r="S41" i="6"/>
  <c r="L43" i="1"/>
  <c r="H43" i="1"/>
  <c r="I41" i="6"/>
  <c r="P42" i="1"/>
  <c r="L42" i="1"/>
  <c r="N40" i="6"/>
  <c r="H42" i="1"/>
  <c r="I40" i="6"/>
  <c r="P41" i="1"/>
  <c r="S39" i="6"/>
  <c r="L41" i="1"/>
  <c r="D38" i="2"/>
  <c r="H41" i="1"/>
  <c r="I39" i="6"/>
  <c r="P40" i="1"/>
  <c r="L40" i="1"/>
  <c r="N38" i="6"/>
  <c r="H40" i="1"/>
  <c r="I38" i="6"/>
  <c r="P39" i="1"/>
  <c r="E36" i="2"/>
  <c r="L39" i="1"/>
  <c r="N37" i="6"/>
  <c r="H39" i="1"/>
  <c r="I37" i="6"/>
  <c r="J38" i="6" s="1"/>
  <c r="P38" i="1"/>
  <c r="S36" i="6"/>
  <c r="L38" i="1"/>
  <c r="D36" i="2"/>
  <c r="H38" i="1"/>
  <c r="P37" i="1"/>
  <c r="L37" i="1"/>
  <c r="N35" i="6"/>
  <c r="H37" i="1"/>
  <c r="I35" i="6"/>
  <c r="P36" i="1"/>
  <c r="L36" i="1"/>
  <c r="N34" i="6"/>
  <c r="H36" i="1"/>
  <c r="I34" i="6"/>
  <c r="P35" i="1"/>
  <c r="L35" i="1"/>
  <c r="H35" i="1"/>
  <c r="P34" i="1"/>
  <c r="S32" i="6"/>
  <c r="L34" i="1"/>
  <c r="N32" i="6"/>
  <c r="H34" i="1"/>
  <c r="I32" i="6"/>
  <c r="P33" i="1"/>
  <c r="L33" i="1"/>
  <c r="N31" i="6"/>
  <c r="H33" i="1"/>
  <c r="P32" i="1"/>
  <c r="L32" i="1"/>
  <c r="H32" i="1"/>
  <c r="P31" i="1"/>
  <c r="L31" i="1"/>
  <c r="N29" i="6"/>
  <c r="O29" i="6" s="1"/>
  <c r="H31" i="1"/>
  <c r="I29" i="6"/>
  <c r="P30" i="1"/>
  <c r="S28" i="6"/>
  <c r="L30" i="1"/>
  <c r="N28" i="6"/>
  <c r="H30" i="1"/>
  <c r="P29" i="1"/>
  <c r="L29" i="1"/>
  <c r="H29" i="1"/>
  <c r="I27" i="6"/>
  <c r="P28" i="1"/>
  <c r="S26" i="6"/>
  <c r="L28" i="1"/>
  <c r="N26" i="6"/>
  <c r="H28" i="1"/>
  <c r="C26" i="2"/>
  <c r="P27" i="1"/>
  <c r="L27" i="1"/>
  <c r="H27" i="1"/>
  <c r="I25" i="6"/>
  <c r="P26" i="1"/>
  <c r="S24" i="6"/>
  <c r="L26" i="1"/>
  <c r="N24" i="6"/>
  <c r="H26" i="1"/>
  <c r="I24" i="6"/>
  <c r="J24" i="6" s="1"/>
  <c r="P25" i="1"/>
  <c r="L25" i="1"/>
  <c r="H25" i="1"/>
  <c r="I23" i="6"/>
  <c r="P24" i="1"/>
  <c r="L24" i="1"/>
  <c r="N22" i="6"/>
  <c r="O22" i="6" s="1"/>
  <c r="H24" i="1"/>
  <c r="P23" i="1"/>
  <c r="S21" i="6"/>
  <c r="L23" i="1"/>
  <c r="N21" i="6"/>
  <c r="H23" i="1"/>
  <c r="I21" i="6"/>
  <c r="P22" i="1"/>
  <c r="E20" i="2"/>
  <c r="L22" i="1"/>
  <c r="H22" i="1"/>
  <c r="C19" i="2"/>
  <c r="P21" i="1"/>
  <c r="S19" i="6"/>
  <c r="L21" i="1"/>
  <c r="N19" i="6"/>
  <c r="H21" i="1"/>
  <c r="I19" i="6"/>
  <c r="P20" i="1"/>
  <c r="S18" i="6"/>
  <c r="T19" i="6" s="1"/>
  <c r="L20" i="1"/>
  <c r="H20" i="1"/>
  <c r="P19" i="1"/>
  <c r="L19" i="1"/>
  <c r="N17" i="6"/>
  <c r="H19" i="1"/>
  <c r="P18" i="1"/>
  <c r="S16" i="6"/>
  <c r="L18" i="1"/>
  <c r="N16" i="6"/>
  <c r="H18" i="1"/>
  <c r="I16" i="6"/>
  <c r="P17" i="1"/>
  <c r="S15" i="6"/>
  <c r="L17" i="1"/>
  <c r="D15" i="2"/>
  <c r="H17" i="1"/>
  <c r="P16" i="1"/>
  <c r="S14" i="6"/>
  <c r="T15" i="6" s="1"/>
  <c r="L16" i="1"/>
  <c r="N14" i="6"/>
  <c r="H16" i="1"/>
  <c r="I14" i="6"/>
  <c r="P15" i="1"/>
  <c r="S13" i="6"/>
  <c r="L15" i="1"/>
  <c r="N13" i="6"/>
  <c r="H15" i="1"/>
  <c r="P14" i="1"/>
  <c r="S12" i="6"/>
  <c r="L14" i="1"/>
  <c r="D12" i="2"/>
  <c r="H14" i="1"/>
  <c r="P13" i="1"/>
  <c r="S11" i="6"/>
  <c r="L13" i="1"/>
  <c r="N11" i="6"/>
  <c r="H13" i="1"/>
  <c r="I11" i="6"/>
  <c r="P12" i="1"/>
  <c r="S10" i="6"/>
  <c r="L12" i="1"/>
  <c r="H12" i="1"/>
  <c r="P11" i="1"/>
  <c r="L11" i="1"/>
  <c r="N9" i="6"/>
  <c r="H11" i="1"/>
  <c r="I9" i="6"/>
  <c r="P10" i="1"/>
  <c r="S8" i="6"/>
  <c r="L10" i="1"/>
  <c r="N8" i="6"/>
  <c r="H10" i="1"/>
  <c r="P9" i="1"/>
  <c r="L9" i="1"/>
  <c r="H9" i="1"/>
  <c r="P8" i="1"/>
  <c r="S6" i="6"/>
  <c r="L8" i="1"/>
  <c r="N6" i="6"/>
  <c r="H8" i="1"/>
  <c r="I6" i="6"/>
  <c r="P7" i="1"/>
  <c r="S5" i="6"/>
  <c r="L7" i="1"/>
  <c r="H7" i="1"/>
  <c r="P6" i="1"/>
  <c r="L6" i="1"/>
  <c r="N4" i="6"/>
  <c r="H6" i="1"/>
  <c r="I4" i="6"/>
  <c r="I506" i="6" s="1"/>
  <c r="P5" i="1"/>
  <c r="S3" i="6"/>
  <c r="S505" i="6" s="1"/>
  <c r="L5" i="1"/>
  <c r="N3" i="6"/>
  <c r="N505" i="6" s="1"/>
  <c r="H5" i="1"/>
  <c r="P4" i="1"/>
  <c r="L4" i="1"/>
  <c r="N2" i="6"/>
  <c r="H4" i="1"/>
  <c r="I2" i="6"/>
  <c r="D510" i="9"/>
  <c r="D509" i="9"/>
  <c r="D508" i="9"/>
  <c r="D507" i="9"/>
  <c r="D506" i="9"/>
  <c r="D505" i="9"/>
  <c r="D504" i="9"/>
  <c r="D503" i="9"/>
  <c r="D502" i="9"/>
  <c r="D501" i="9"/>
  <c r="D500" i="9"/>
  <c r="D499" i="9"/>
  <c r="D498" i="9"/>
  <c r="D497" i="9"/>
  <c r="D496" i="9"/>
  <c r="D495" i="9"/>
  <c r="D494" i="9"/>
  <c r="D493" i="9"/>
  <c r="D492" i="9"/>
  <c r="D491" i="9"/>
  <c r="D490" i="9"/>
  <c r="D489" i="9"/>
  <c r="D488" i="9"/>
  <c r="D487" i="9"/>
  <c r="D486" i="9"/>
  <c r="D485" i="9"/>
  <c r="D484" i="9"/>
  <c r="D483" i="9"/>
  <c r="D482" i="9"/>
  <c r="D481" i="9"/>
  <c r="D480" i="9"/>
  <c r="D479" i="9"/>
  <c r="D478" i="9"/>
  <c r="D477" i="9"/>
  <c r="D476" i="9"/>
  <c r="D475" i="9"/>
  <c r="D474" i="9"/>
  <c r="D473" i="9"/>
  <c r="D472" i="9"/>
  <c r="D471" i="9"/>
  <c r="D470" i="9"/>
  <c r="D469" i="9"/>
  <c r="D468" i="9"/>
  <c r="D467" i="9"/>
  <c r="D466" i="9"/>
  <c r="D465" i="9"/>
  <c r="D464" i="9"/>
  <c r="D463" i="9"/>
  <c r="D462" i="9"/>
  <c r="D461" i="9"/>
  <c r="D460" i="9"/>
  <c r="D459" i="9"/>
  <c r="D458" i="9"/>
  <c r="D457" i="9"/>
  <c r="D456" i="9"/>
  <c r="D455" i="9"/>
  <c r="D454" i="9"/>
  <c r="D453" i="9"/>
  <c r="D452" i="9"/>
  <c r="D451" i="9"/>
  <c r="D450" i="9"/>
  <c r="D449" i="9"/>
  <c r="D448" i="9"/>
  <c r="D447" i="9"/>
  <c r="D446" i="9"/>
  <c r="D445" i="9"/>
  <c r="D444" i="9"/>
  <c r="D443" i="9"/>
  <c r="D442" i="9"/>
  <c r="D441" i="9"/>
  <c r="D440" i="9"/>
  <c r="D439" i="9"/>
  <c r="D438" i="9"/>
  <c r="D437" i="9"/>
  <c r="D436" i="9"/>
  <c r="D435" i="9"/>
  <c r="D434" i="9"/>
  <c r="D433" i="9"/>
  <c r="D432" i="9"/>
  <c r="D431" i="9"/>
  <c r="D430" i="9"/>
  <c r="D429" i="9"/>
  <c r="D428" i="9"/>
  <c r="D427" i="9"/>
  <c r="D426" i="9"/>
  <c r="D425" i="9"/>
  <c r="D424" i="9"/>
  <c r="D423" i="9"/>
  <c r="D422" i="9"/>
  <c r="D421" i="9"/>
  <c r="D420" i="9"/>
  <c r="D419" i="9"/>
  <c r="D418" i="9"/>
  <c r="D417" i="9"/>
  <c r="D416" i="9"/>
  <c r="D415" i="9"/>
  <c r="D414" i="9"/>
  <c r="D413" i="9"/>
  <c r="D412" i="9"/>
  <c r="D411" i="9"/>
  <c r="D410" i="9"/>
  <c r="D409" i="9"/>
  <c r="D408" i="9"/>
  <c r="D407" i="9"/>
  <c r="D406" i="9"/>
  <c r="D405" i="9"/>
  <c r="D404" i="9"/>
  <c r="D403" i="9"/>
  <c r="D402" i="9"/>
  <c r="D401" i="9"/>
  <c r="D400" i="9"/>
  <c r="D399" i="9"/>
  <c r="D398" i="9"/>
  <c r="D397" i="9"/>
  <c r="D396" i="9"/>
  <c r="D395" i="9"/>
  <c r="D394" i="9"/>
  <c r="D393" i="9"/>
  <c r="D392" i="9"/>
  <c r="D391" i="9"/>
  <c r="D390" i="9"/>
  <c r="D389" i="9"/>
  <c r="D388" i="9"/>
  <c r="D387" i="9"/>
  <c r="D386" i="9"/>
  <c r="D385" i="9"/>
  <c r="D384" i="9"/>
  <c r="D383" i="9"/>
  <c r="D382" i="9"/>
  <c r="D381" i="9"/>
  <c r="D380" i="9"/>
  <c r="D379" i="9"/>
  <c r="D378" i="9"/>
  <c r="D377" i="9"/>
  <c r="D376" i="9"/>
  <c r="D375" i="9"/>
  <c r="D374" i="9"/>
  <c r="D373" i="9"/>
  <c r="D372" i="9"/>
  <c r="D371" i="9"/>
  <c r="D370" i="9"/>
  <c r="D369" i="9"/>
  <c r="D368" i="9"/>
  <c r="D367" i="9"/>
  <c r="D366" i="9"/>
  <c r="D365" i="9"/>
  <c r="D364" i="9"/>
  <c r="D363" i="9"/>
  <c r="D362" i="9"/>
  <c r="D361" i="9"/>
  <c r="D360" i="9"/>
  <c r="D359" i="9"/>
  <c r="D358" i="9"/>
  <c r="D357" i="9"/>
  <c r="D356" i="9"/>
  <c r="D355" i="9"/>
  <c r="D354" i="9"/>
  <c r="D353" i="9"/>
  <c r="D352" i="9"/>
  <c r="D351" i="9"/>
  <c r="D350" i="9"/>
  <c r="D349" i="9"/>
  <c r="D348" i="9"/>
  <c r="D347" i="9"/>
  <c r="D346" i="9"/>
  <c r="D345" i="9"/>
  <c r="D344" i="9"/>
  <c r="D343" i="9"/>
  <c r="D342" i="9"/>
  <c r="D341" i="9"/>
  <c r="D340" i="9"/>
  <c r="D339" i="9"/>
  <c r="D338" i="9"/>
  <c r="D337" i="9"/>
  <c r="D336" i="9"/>
  <c r="D335" i="9"/>
  <c r="D334" i="9"/>
  <c r="D333" i="9"/>
  <c r="D332" i="9"/>
  <c r="D331" i="9"/>
  <c r="D330" i="9"/>
  <c r="D329" i="9"/>
  <c r="D328" i="9"/>
  <c r="D327" i="9"/>
  <c r="D326" i="9"/>
  <c r="D325" i="9"/>
  <c r="D324" i="9"/>
  <c r="D323" i="9"/>
  <c r="D322" i="9"/>
  <c r="D321" i="9"/>
  <c r="D320" i="9"/>
  <c r="D319" i="9"/>
  <c r="D318" i="9"/>
  <c r="D317" i="9"/>
  <c r="D316" i="9"/>
  <c r="D315" i="9"/>
  <c r="D314" i="9"/>
  <c r="D313" i="9"/>
  <c r="D312" i="9"/>
  <c r="D311" i="9"/>
  <c r="D310" i="9"/>
  <c r="D309" i="9"/>
  <c r="D308" i="9"/>
  <c r="D307" i="9"/>
  <c r="D306" i="9"/>
  <c r="D305" i="9"/>
  <c r="D304" i="9"/>
  <c r="D303" i="9"/>
  <c r="D302" i="9"/>
  <c r="D301" i="9"/>
  <c r="D300" i="9"/>
  <c r="D299" i="9"/>
  <c r="D298" i="9"/>
  <c r="D297" i="9"/>
  <c r="D296" i="9"/>
  <c r="D295" i="9"/>
  <c r="D294" i="9"/>
  <c r="D293" i="9"/>
  <c r="D292" i="9"/>
  <c r="D291" i="9"/>
  <c r="D290" i="9"/>
  <c r="D289" i="9"/>
  <c r="D288" i="9"/>
  <c r="D287" i="9"/>
  <c r="D286" i="9"/>
  <c r="D285" i="9"/>
  <c r="D284" i="9"/>
  <c r="D283" i="9"/>
  <c r="D282" i="9"/>
  <c r="D281" i="9"/>
  <c r="D280" i="9"/>
  <c r="D279" i="9"/>
  <c r="D278" i="9"/>
  <c r="D277" i="9"/>
  <c r="D276" i="9"/>
  <c r="D275" i="9"/>
  <c r="D274" i="9"/>
  <c r="D273" i="9"/>
  <c r="D272" i="9"/>
  <c r="D271" i="9"/>
  <c r="D270" i="9"/>
  <c r="D269" i="9"/>
  <c r="D268" i="9"/>
  <c r="D267" i="9"/>
  <c r="D266" i="9"/>
  <c r="D265" i="9"/>
  <c r="D264" i="9"/>
  <c r="D263" i="9"/>
  <c r="D262" i="9"/>
  <c r="D261" i="9"/>
  <c r="D260" i="9"/>
  <c r="D259" i="9"/>
  <c r="D258" i="9"/>
  <c r="D257" i="9"/>
  <c r="D256" i="9"/>
  <c r="D255" i="9"/>
  <c r="D254" i="9"/>
  <c r="D253" i="9"/>
  <c r="D252" i="9"/>
  <c r="D251" i="9"/>
  <c r="D250" i="9"/>
  <c r="D249" i="9"/>
  <c r="D248" i="9"/>
  <c r="D247" i="9"/>
  <c r="D246" i="9"/>
  <c r="D245" i="9"/>
  <c r="D244" i="9"/>
  <c r="D243" i="9"/>
  <c r="D242" i="9"/>
  <c r="D241" i="9"/>
  <c r="D240" i="9"/>
  <c r="D239" i="9"/>
  <c r="D238" i="9"/>
  <c r="D237" i="9"/>
  <c r="D236" i="9"/>
  <c r="D235" i="9"/>
  <c r="D234" i="9"/>
  <c r="D233" i="9"/>
  <c r="D232" i="9"/>
  <c r="D231" i="9"/>
  <c r="D230" i="9"/>
  <c r="D229" i="9"/>
  <c r="D228" i="9"/>
  <c r="D227" i="9"/>
  <c r="D226" i="9"/>
  <c r="D225" i="9"/>
  <c r="D224" i="9"/>
  <c r="D223" i="9"/>
  <c r="D222" i="9"/>
  <c r="D221" i="9"/>
  <c r="D220" i="9"/>
  <c r="D219" i="9"/>
  <c r="D218" i="9"/>
  <c r="D217" i="9"/>
  <c r="D216" i="9"/>
  <c r="D215" i="9"/>
  <c r="D214" i="9"/>
  <c r="D213" i="9"/>
  <c r="D212" i="9"/>
  <c r="D211" i="9"/>
  <c r="D210" i="9"/>
  <c r="D209" i="9"/>
  <c r="D208" i="9"/>
  <c r="D207" i="9"/>
  <c r="D206" i="9"/>
  <c r="D205" i="9"/>
  <c r="D204" i="9"/>
  <c r="D203" i="9"/>
  <c r="D202" i="9"/>
  <c r="D201" i="9"/>
  <c r="D200" i="9"/>
  <c r="D199" i="9"/>
  <c r="D198" i="9"/>
  <c r="D197" i="9"/>
  <c r="D196" i="9"/>
  <c r="D195" i="9"/>
  <c r="D194" i="9"/>
  <c r="D193" i="9"/>
  <c r="D192" i="9"/>
  <c r="D191" i="9"/>
  <c r="D190" i="9"/>
  <c r="D189" i="9"/>
  <c r="D188" i="9"/>
  <c r="D187" i="9"/>
  <c r="D186" i="9"/>
  <c r="D185" i="9"/>
  <c r="D184" i="9"/>
  <c r="D183" i="9"/>
  <c r="D182" i="9"/>
  <c r="D181" i="9"/>
  <c r="D180" i="9"/>
  <c r="D179" i="9"/>
  <c r="D178" i="9"/>
  <c r="D177" i="9"/>
  <c r="D176" i="9"/>
  <c r="D175" i="9"/>
  <c r="D174" i="9"/>
  <c r="D173" i="9"/>
  <c r="D172" i="9"/>
  <c r="D171" i="9"/>
  <c r="D170" i="9"/>
  <c r="D169" i="9"/>
  <c r="D168" i="9"/>
  <c r="D167" i="9"/>
  <c r="D166" i="9"/>
  <c r="D165" i="9"/>
  <c r="D164" i="9"/>
  <c r="D163" i="9"/>
  <c r="D162" i="9"/>
  <c r="D161" i="9"/>
  <c r="D160" i="9"/>
  <c r="D159" i="9"/>
  <c r="D158" i="9"/>
  <c r="D157" i="9"/>
  <c r="D156" i="9"/>
  <c r="D155" i="9"/>
  <c r="D154" i="9"/>
  <c r="D153" i="9"/>
  <c r="D152" i="9"/>
  <c r="D151" i="9"/>
  <c r="D150" i="9"/>
  <c r="D149" i="9"/>
  <c r="D148" i="9"/>
  <c r="D147" i="9"/>
  <c r="D146" i="9"/>
  <c r="D145" i="9"/>
  <c r="D144" i="9"/>
  <c r="D143" i="9"/>
  <c r="D142" i="9"/>
  <c r="D141" i="9"/>
  <c r="D140" i="9"/>
  <c r="D139" i="9"/>
  <c r="D138" i="9"/>
  <c r="D137" i="9"/>
  <c r="D136" i="9"/>
  <c r="D135" i="9"/>
  <c r="D134" i="9"/>
  <c r="D133" i="9"/>
  <c r="D132" i="9"/>
  <c r="D131" i="9"/>
  <c r="D130" i="9"/>
  <c r="D129" i="9"/>
  <c r="D128" i="9"/>
  <c r="D127" i="9"/>
  <c r="D126" i="9"/>
  <c r="D125" i="9"/>
  <c r="D124" i="9"/>
  <c r="D123" i="9"/>
  <c r="D122" i="9"/>
  <c r="D121" i="9"/>
  <c r="D120" i="9"/>
  <c r="D119" i="9"/>
  <c r="D118" i="9"/>
  <c r="D117" i="9"/>
  <c r="D116" i="9"/>
  <c r="D115" i="9"/>
  <c r="D114" i="9"/>
  <c r="D113" i="9"/>
  <c r="D112" i="9"/>
  <c r="D111" i="9"/>
  <c r="D110" i="9"/>
  <c r="D109" i="9"/>
  <c r="D108" i="9"/>
  <c r="D107" i="9"/>
  <c r="D106" i="9"/>
  <c r="D105" i="9"/>
  <c r="D104" i="9"/>
  <c r="D103" i="9"/>
  <c r="D102" i="9"/>
  <c r="D101" i="9"/>
  <c r="D100" i="9"/>
  <c r="D99" i="9"/>
  <c r="D98" i="9"/>
  <c r="D97" i="9"/>
  <c r="D96" i="9"/>
  <c r="D95" i="9"/>
  <c r="D94" i="9"/>
  <c r="D93" i="9"/>
  <c r="D92" i="9"/>
  <c r="D91" i="9"/>
  <c r="D90" i="9"/>
  <c r="D89" i="9"/>
  <c r="D88" i="9"/>
  <c r="D87" i="9"/>
  <c r="D86" i="9"/>
  <c r="D85" i="9"/>
  <c r="D84" i="9"/>
  <c r="D83" i="9"/>
  <c r="D82" i="9"/>
  <c r="D81" i="9"/>
  <c r="D80" i="9"/>
  <c r="D79" i="9"/>
  <c r="D78" i="9"/>
  <c r="D77" i="9"/>
  <c r="D76" i="9"/>
  <c r="D75" i="9"/>
  <c r="D74" i="9"/>
  <c r="D73" i="9"/>
  <c r="D72" i="9"/>
  <c r="D71" i="9"/>
  <c r="D70" i="9"/>
  <c r="D69" i="9"/>
  <c r="D68" i="9"/>
  <c r="D67" i="9"/>
  <c r="D66" i="9"/>
  <c r="D65" i="9"/>
  <c r="D64" i="9"/>
  <c r="D63" i="9"/>
  <c r="D62" i="9"/>
  <c r="D61" i="9"/>
  <c r="D60" i="9"/>
  <c r="D59" i="9"/>
  <c r="D58" i="9"/>
  <c r="D57" i="9"/>
  <c r="D56" i="9"/>
  <c r="D55" i="9"/>
  <c r="D54" i="9"/>
  <c r="D53" i="9"/>
  <c r="D52" i="9"/>
  <c r="D51" i="9"/>
  <c r="D50" i="9"/>
  <c r="D49" i="9"/>
  <c r="D48" i="9"/>
  <c r="D47" i="9"/>
  <c r="D46" i="9"/>
  <c r="D45" i="9"/>
  <c r="D44" i="9"/>
  <c r="D43" i="9"/>
  <c r="D42" i="9"/>
  <c r="D41" i="9"/>
  <c r="D40" i="9"/>
  <c r="D39" i="9"/>
  <c r="D38" i="9"/>
  <c r="D37" i="9"/>
  <c r="D36" i="9"/>
  <c r="D35" i="9"/>
  <c r="D34" i="9"/>
  <c r="D33" i="9"/>
  <c r="D32" i="9"/>
  <c r="D31" i="9"/>
  <c r="D30" i="9"/>
  <c r="D29" i="9"/>
  <c r="D28" i="9"/>
  <c r="D27" i="9"/>
  <c r="D26" i="9"/>
  <c r="D25" i="9"/>
  <c r="E497" i="6"/>
  <c r="E496" i="6"/>
  <c r="O493" i="6"/>
  <c r="E486" i="6"/>
  <c r="E485" i="6"/>
  <c r="E465" i="6"/>
  <c r="E452" i="6"/>
  <c r="O448" i="6"/>
  <c r="E446" i="6"/>
  <c r="E445" i="6"/>
  <c r="E436" i="6"/>
  <c r="E433" i="6"/>
  <c r="E432" i="6"/>
  <c r="O429" i="6"/>
  <c r="E415" i="6"/>
  <c r="O409" i="6"/>
  <c r="E401" i="6"/>
  <c r="E388" i="6"/>
  <c r="E382" i="6"/>
  <c r="E359" i="6"/>
  <c r="E358" i="6"/>
  <c r="E357" i="6"/>
  <c r="E351" i="6"/>
  <c r="E336" i="6"/>
  <c r="E318" i="6"/>
  <c r="E317" i="6"/>
  <c r="O312" i="6"/>
  <c r="E311" i="6"/>
  <c r="E305" i="6"/>
  <c r="E304" i="6"/>
  <c r="E298" i="6"/>
  <c r="E297" i="6"/>
  <c r="E296" i="6"/>
  <c r="E268" i="6"/>
  <c r="O264" i="6"/>
  <c r="E255" i="6"/>
  <c r="E253" i="6"/>
  <c r="O244" i="6"/>
  <c r="E244" i="6"/>
  <c r="T220" i="6"/>
  <c r="E219" i="6"/>
  <c r="E204" i="6"/>
  <c r="J196" i="6"/>
  <c r="J181" i="6"/>
  <c r="E175" i="6"/>
  <c r="E174" i="6"/>
  <c r="E165" i="6"/>
  <c r="E155" i="6"/>
  <c r="O149" i="6"/>
  <c r="E149" i="6"/>
  <c r="E146" i="6"/>
  <c r="J144" i="6"/>
  <c r="E138" i="6"/>
  <c r="E135" i="6"/>
  <c r="E134" i="6"/>
  <c r="E133" i="6"/>
  <c r="E127" i="6"/>
  <c r="J113" i="6"/>
  <c r="E113" i="6"/>
  <c r="E111" i="6"/>
  <c r="E110" i="6"/>
  <c r="E107" i="6"/>
  <c r="E106" i="6"/>
  <c r="E99" i="6"/>
  <c r="E97" i="6"/>
  <c r="E94" i="6"/>
  <c r="T93" i="6"/>
  <c r="E91" i="6"/>
  <c r="E90" i="6"/>
  <c r="E88" i="6"/>
  <c r="E81" i="6"/>
  <c r="E78" i="6"/>
  <c r="E77" i="6"/>
  <c r="E76" i="6"/>
  <c r="E75" i="6"/>
  <c r="E62" i="6"/>
  <c r="E61" i="6"/>
  <c r="E60" i="6"/>
  <c r="E55" i="6"/>
  <c r="E53" i="6"/>
  <c r="E48" i="6"/>
  <c r="E41" i="6"/>
  <c r="E37" i="6"/>
  <c r="E33" i="6"/>
  <c r="E31" i="6"/>
  <c r="E30" i="6"/>
  <c r="E16" i="6"/>
  <c r="E11" i="6"/>
  <c r="E9" i="6"/>
  <c r="D2" i="5"/>
  <c r="D3" i="5" s="1"/>
  <c r="G13" i="5" s="1"/>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504" i="3"/>
  <c r="B503" i="3"/>
  <c r="B505" i="3" s="1"/>
  <c r="D88" i="2"/>
  <c r="D325" i="2"/>
  <c r="E462" i="2"/>
  <c r="E52" i="2"/>
  <c r="E85" i="2"/>
  <c r="E93" i="2"/>
  <c r="E214" i="2"/>
  <c r="E248" i="2"/>
  <c r="E302" i="2"/>
  <c r="E366" i="2"/>
  <c r="E371" i="2"/>
  <c r="E382" i="2"/>
  <c r="E398" i="2"/>
  <c r="E434" i="2"/>
  <c r="E448" i="2"/>
  <c r="E489" i="2"/>
  <c r="E493" i="2"/>
  <c r="D53" i="2"/>
  <c r="D100" i="2"/>
  <c r="D117" i="2"/>
  <c r="D122" i="2"/>
  <c r="D149" i="2"/>
  <c r="D220" i="2"/>
  <c r="D279" i="2"/>
  <c r="D289" i="2"/>
  <c r="D301" i="2"/>
  <c r="D320" i="2"/>
  <c r="D348" i="2"/>
  <c r="D369" i="2"/>
  <c r="D388" i="2"/>
  <c r="D428" i="2"/>
  <c r="D440" i="2"/>
  <c r="D448" i="2"/>
  <c r="C80" i="2"/>
  <c r="C91" i="2"/>
  <c r="C131" i="2"/>
  <c r="G131" i="2"/>
  <c r="C186" i="2"/>
  <c r="C321" i="2"/>
  <c r="C382" i="2"/>
  <c r="C412" i="2"/>
  <c r="C414" i="2"/>
  <c r="G414" i="2"/>
  <c r="I414" i="2"/>
  <c r="C439"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G122" i="2"/>
  <c r="I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G287" i="2"/>
  <c r="I287" i="2"/>
  <c r="B288" i="2"/>
  <c r="B289" i="2"/>
  <c r="B290" i="2"/>
  <c r="B291" i="2"/>
  <c r="B292" i="2"/>
  <c r="B293" i="2"/>
  <c r="B294" i="2"/>
  <c r="B295" i="2"/>
  <c r="B296" i="2"/>
  <c r="B297" i="2"/>
  <c r="B298" i="2"/>
  <c r="B299" i="2"/>
  <c r="B300" i="2"/>
  <c r="B301" i="2"/>
  <c r="B302" i="2"/>
  <c r="B303" i="2"/>
  <c r="B304" i="2"/>
  <c r="B305" i="2"/>
  <c r="B306" i="2"/>
  <c r="G306" i="2"/>
  <c r="I306" i="2"/>
  <c r="B307" i="2"/>
  <c r="B308" i="2"/>
  <c r="B309" i="2"/>
  <c r="B310" i="2"/>
  <c r="B311" i="2"/>
  <c r="B312" i="2"/>
  <c r="B313" i="2"/>
  <c r="B314" i="2"/>
  <c r="G314" i="2"/>
  <c r="I314" i="2"/>
  <c r="B315" i="2"/>
  <c r="B316" i="2"/>
  <c r="B317" i="2"/>
  <c r="B318" i="2"/>
  <c r="B319" i="2"/>
  <c r="B320" i="2"/>
  <c r="B321" i="2"/>
  <c r="B322" i="2"/>
  <c r="B323" i="2"/>
  <c r="B324" i="2"/>
  <c r="B325" i="2"/>
  <c r="B326" i="2"/>
  <c r="B327" i="2"/>
  <c r="B328" i="2"/>
  <c r="B329" i="2"/>
  <c r="B330" i="2"/>
  <c r="B331" i="2"/>
  <c r="B332" i="2"/>
  <c r="B333" i="2"/>
  <c r="B334" i="2"/>
  <c r="G334" i="2"/>
  <c r="I334" i="2"/>
  <c r="B335" i="2"/>
  <c r="B336" i="2"/>
  <c r="B337" i="2"/>
  <c r="B338" i="2"/>
  <c r="B339" i="2"/>
  <c r="B340" i="2"/>
  <c r="B341" i="2"/>
  <c r="B342" i="2"/>
  <c r="B343" i="2"/>
  <c r="B344" i="2"/>
  <c r="B345" i="2"/>
  <c r="B346" i="2"/>
  <c r="B347" i="2"/>
  <c r="B348" i="2"/>
  <c r="B349" i="2"/>
  <c r="B350" i="2"/>
  <c r="B351" i="2"/>
  <c r="B352" i="2"/>
  <c r="B353" i="2"/>
  <c r="B354" i="2"/>
  <c r="B355" i="2"/>
  <c r="B356" i="2"/>
  <c r="B357" i="2"/>
  <c r="G357" i="2"/>
  <c r="I357" i="2"/>
  <c r="B358" i="2"/>
  <c r="B359" i="2"/>
  <c r="B360" i="2"/>
  <c r="B361" i="2"/>
  <c r="B362" i="2"/>
  <c r="B363" i="2"/>
  <c r="B364" i="2"/>
  <c r="G364" i="2"/>
  <c r="I364" i="2"/>
  <c r="B365" i="2"/>
  <c r="B366" i="2"/>
  <c r="B367" i="2"/>
  <c r="B368" i="2"/>
  <c r="B369" i="2"/>
  <c r="B370" i="2"/>
  <c r="B371" i="2"/>
  <c r="B372" i="2"/>
  <c r="G372" i="2"/>
  <c r="B373" i="2"/>
  <c r="B374" i="2"/>
  <c r="B375" i="2"/>
  <c r="B376" i="2"/>
  <c r="B377" i="2"/>
  <c r="B378" i="2"/>
  <c r="B379" i="2"/>
  <c r="B380" i="2"/>
  <c r="B381" i="2"/>
  <c r="B382" i="2"/>
  <c r="G382" i="2"/>
  <c r="I382" i="2"/>
  <c r="B383" i="2"/>
  <c r="B384" i="2"/>
  <c r="B385" i="2"/>
  <c r="B386" i="2"/>
  <c r="B387" i="2"/>
  <c r="B388" i="2"/>
  <c r="B389" i="2"/>
  <c r="B390" i="2"/>
  <c r="B391" i="2"/>
  <c r="B392" i="2"/>
  <c r="B393" i="2"/>
  <c r="B394" i="2"/>
  <c r="B395" i="2"/>
  <c r="B396" i="2"/>
  <c r="G396" i="2"/>
  <c r="I396" i="2"/>
  <c r="B397" i="2"/>
  <c r="B398" i="2"/>
  <c r="B399" i="2"/>
  <c r="B400" i="2"/>
  <c r="B401" i="2"/>
  <c r="B402" i="2"/>
  <c r="B403" i="2"/>
  <c r="B404" i="2"/>
  <c r="B405" i="2"/>
  <c r="B406" i="2"/>
  <c r="G406" i="2"/>
  <c r="I406" i="2"/>
  <c r="B407" i="2"/>
  <c r="B408" i="2"/>
  <c r="B409" i="2"/>
  <c r="B410" i="2"/>
  <c r="G410" i="2"/>
  <c r="I410" i="2"/>
  <c r="B411" i="2"/>
  <c r="B412" i="2"/>
  <c r="G412" i="2"/>
  <c r="I412" i="2"/>
  <c r="B413" i="2"/>
  <c r="B414" i="2"/>
  <c r="B415" i="2"/>
  <c r="B416" i="2"/>
  <c r="G416" i="2"/>
  <c r="I416" i="2"/>
  <c r="B417" i="2"/>
  <c r="B418" i="2"/>
  <c r="B419" i="2"/>
  <c r="B420" i="2"/>
  <c r="G420" i="2"/>
  <c r="I420" i="2"/>
  <c r="B421" i="2"/>
  <c r="B422" i="2"/>
  <c r="B423" i="2"/>
  <c r="B424" i="2"/>
  <c r="B425" i="2"/>
  <c r="B426" i="2"/>
  <c r="B427" i="2"/>
  <c r="B428" i="2"/>
  <c r="G428" i="2"/>
  <c r="I428" i="2"/>
  <c r="B429" i="2"/>
  <c r="B430" i="2"/>
  <c r="G430" i="2"/>
  <c r="I430" i="2"/>
  <c r="B431" i="2"/>
  <c r="B432" i="2"/>
  <c r="B433" i="2"/>
  <c r="B434" i="2"/>
  <c r="B435" i="2"/>
  <c r="B436" i="2"/>
  <c r="B437" i="2"/>
  <c r="B438" i="2"/>
  <c r="B439" i="2"/>
  <c r="B440" i="2"/>
  <c r="G440" i="2"/>
  <c r="I440" i="2"/>
  <c r="B441" i="2"/>
  <c r="B442" i="2"/>
  <c r="B443" i="2"/>
  <c r="B444" i="2"/>
  <c r="B445" i="2"/>
  <c r="B446" i="2"/>
  <c r="B447" i="2"/>
  <c r="B448" i="2"/>
  <c r="B449" i="2"/>
  <c r="B450" i="2"/>
  <c r="B451" i="2"/>
  <c r="B452" i="2"/>
  <c r="G452" i="2"/>
  <c r="I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G493" i="2"/>
  <c r="I493" i="2"/>
  <c r="B494" i="2"/>
  <c r="B495" i="2"/>
  <c r="B496" i="2"/>
  <c r="B497" i="2"/>
  <c r="B498" i="2"/>
  <c r="B499" i="2"/>
  <c r="G499" i="2"/>
  <c r="I499" i="2"/>
  <c r="B500" i="2"/>
  <c r="G500" i="2"/>
  <c r="I500" i="2"/>
  <c r="B501" i="2"/>
  <c r="A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C24" i="2"/>
  <c r="C96" i="2"/>
  <c r="C240" i="2"/>
  <c r="C288" i="2"/>
  <c r="C344" i="2"/>
  <c r="C376" i="2"/>
  <c r="C416" i="2"/>
  <c r="C424" i="2"/>
  <c r="C464" i="2"/>
  <c r="C472" i="2"/>
  <c r="G472" i="2"/>
  <c r="I472" i="2"/>
  <c r="C37" i="2"/>
  <c r="C143" i="2"/>
  <c r="C293" i="2"/>
  <c r="C325" i="2"/>
  <c r="C389" i="2"/>
  <c r="C495" i="2"/>
  <c r="D3" i="2"/>
  <c r="D145" i="2"/>
  <c r="D180" i="2"/>
  <c r="D188" i="2"/>
  <c r="D196" i="2"/>
  <c r="D9" i="2"/>
  <c r="D52" i="2"/>
  <c r="D61" i="2"/>
  <c r="D168" i="2"/>
  <c r="D177" i="2"/>
  <c r="D256" i="2"/>
  <c r="D368" i="2"/>
  <c r="D416" i="2"/>
  <c r="D456" i="2"/>
  <c r="D64" i="2"/>
  <c r="D101" i="2"/>
  <c r="D181" i="2"/>
  <c r="D258" i="2"/>
  <c r="D269" i="2"/>
  <c r="D372" i="2"/>
  <c r="D429" i="2"/>
  <c r="D436" i="2"/>
  <c r="D469" i="2"/>
  <c r="D493" i="2"/>
  <c r="D281" i="2"/>
  <c r="D345" i="2"/>
  <c r="D423" i="2"/>
  <c r="E45" i="2"/>
  <c r="E69" i="2"/>
  <c r="E101" i="2"/>
  <c r="E121" i="2"/>
  <c r="E129" i="2"/>
  <c r="E92" i="2"/>
  <c r="E128" i="2"/>
  <c r="E171" i="2"/>
  <c r="E229" i="2"/>
  <c r="E278" i="2"/>
  <c r="E282" i="2"/>
  <c r="E290" i="2"/>
  <c r="E298" i="2"/>
  <c r="E306" i="2"/>
  <c r="E310" i="2"/>
  <c r="E318" i="2"/>
  <c r="E334" i="2"/>
  <c r="E346" i="2"/>
  <c r="E354" i="2"/>
  <c r="E362" i="2"/>
  <c r="E378" i="2"/>
  <c r="E414" i="2"/>
  <c r="E422" i="2"/>
  <c r="E430" i="2"/>
  <c r="E442" i="2"/>
  <c r="E458" i="2"/>
  <c r="E277" i="2"/>
  <c r="E293" i="2"/>
  <c r="E341" i="2"/>
  <c r="E357" i="2"/>
  <c r="E437" i="2"/>
  <c r="E463" i="2"/>
  <c r="E495" i="2"/>
  <c r="E190" i="2"/>
  <c r="E283" i="2"/>
  <c r="E490" i="2"/>
  <c r="E337" i="2"/>
  <c r="C438" i="2"/>
  <c r="C338" i="2"/>
  <c r="C281" i="2"/>
  <c r="C238" i="2"/>
  <c r="C167" i="2"/>
  <c r="C139" i="2"/>
  <c r="C39" i="2"/>
  <c r="D437" i="2"/>
  <c r="G437" i="2"/>
  <c r="I437" i="2"/>
  <c r="D357" i="2"/>
  <c r="D329" i="2"/>
  <c r="D300" i="2"/>
  <c r="E271" i="2"/>
  <c r="E257" i="2"/>
  <c r="D185" i="2"/>
  <c r="D136" i="2"/>
  <c r="C433" i="2"/>
  <c r="C418" i="2"/>
  <c r="C333" i="2"/>
  <c r="C162" i="2"/>
  <c r="C62" i="2"/>
  <c r="D497" i="2"/>
  <c r="D217" i="2"/>
  <c r="D197" i="2"/>
  <c r="D19" i="9"/>
  <c r="D15" i="9"/>
  <c r="D23" i="9"/>
  <c r="D18" i="9"/>
  <c r="D11" i="9"/>
  <c r="D22" i="9"/>
  <c r="D14" i="9"/>
  <c r="D21" i="9"/>
  <c r="D12" i="9"/>
  <c r="D16" i="9"/>
  <c r="D20" i="9"/>
  <c r="D24" i="9"/>
  <c r="D13" i="9"/>
  <c r="D17" i="9"/>
  <c r="J299" i="6"/>
  <c r="J491" i="6"/>
  <c r="D74" i="2"/>
  <c r="E292" i="2"/>
  <c r="E291" i="2"/>
  <c r="E356" i="2"/>
  <c r="E388" i="2"/>
  <c r="C251" i="2"/>
  <c r="C63" i="2"/>
  <c r="C72" i="2"/>
  <c r="C97" i="2"/>
  <c r="C172" i="2"/>
  <c r="C183" i="2"/>
  <c r="C237" i="2"/>
  <c r="C252" i="2"/>
  <c r="C259" i="2"/>
  <c r="G259" i="2"/>
  <c r="I259" i="2"/>
  <c r="C302" i="2"/>
  <c r="C359" i="2"/>
  <c r="C370" i="2"/>
  <c r="C385" i="2"/>
  <c r="C158" i="2"/>
  <c r="G158" i="2"/>
  <c r="C18" i="2"/>
  <c r="C58" i="2"/>
  <c r="C86" i="2"/>
  <c r="C168" i="2"/>
  <c r="G179" i="2"/>
  <c r="I179" i="2"/>
  <c r="C236" i="2"/>
  <c r="G236" i="2"/>
  <c r="C273" i="2"/>
  <c r="C289" i="2"/>
  <c r="C314" i="2"/>
  <c r="C324" i="2"/>
  <c r="C357" i="2"/>
  <c r="C383" i="2"/>
  <c r="C307" i="2"/>
  <c r="C68" i="2"/>
  <c r="C92" i="2"/>
  <c r="C124" i="2"/>
  <c r="C141" i="2"/>
  <c r="C255" i="2"/>
  <c r="C287" i="2"/>
  <c r="C339" i="2"/>
  <c r="C365" i="2"/>
  <c r="C401" i="2"/>
  <c r="C415" i="2"/>
  <c r="C429" i="2"/>
  <c r="G429" i="2"/>
  <c r="I429" i="2"/>
  <c r="C442" i="2"/>
  <c r="C454" i="2"/>
  <c r="C490" i="2"/>
  <c r="C176" i="2"/>
  <c r="C312" i="2"/>
  <c r="C360" i="2"/>
  <c r="C440" i="2"/>
  <c r="C133" i="2"/>
  <c r="C303" i="2"/>
  <c r="C378" i="2"/>
  <c r="C494" i="2"/>
  <c r="G494" i="2"/>
  <c r="I494" i="2"/>
  <c r="C409" i="2"/>
  <c r="C323" i="2"/>
  <c r="C182" i="2"/>
  <c r="C199" i="2"/>
  <c r="C422" i="2"/>
  <c r="C79" i="2"/>
  <c r="G79" i="2"/>
  <c r="I79" i="2"/>
  <c r="C173" i="2"/>
  <c r="C195" i="2"/>
  <c r="C241" i="2"/>
  <c r="C260" i="2"/>
  <c r="C294" i="2"/>
  <c r="C317" i="2"/>
  <c r="C348" i="2"/>
  <c r="C417" i="2"/>
  <c r="C430" i="2"/>
  <c r="C444" i="2"/>
  <c r="C492" i="2"/>
  <c r="D367" i="2"/>
  <c r="E492" i="2"/>
  <c r="C67" i="2"/>
  <c r="C295" i="2"/>
  <c r="C381" i="2"/>
  <c r="C474" i="2"/>
  <c r="C367" i="2"/>
  <c r="C122" i="2"/>
  <c r="C456" i="2"/>
  <c r="C392" i="2"/>
  <c r="C336" i="2"/>
  <c r="C497" i="2"/>
  <c r="C477" i="2"/>
  <c r="C451" i="2"/>
  <c r="C428" i="2"/>
  <c r="C364" i="2"/>
  <c r="C304" i="2"/>
  <c r="C254" i="2"/>
  <c r="C202" i="2"/>
  <c r="G202" i="2"/>
  <c r="I202" i="2"/>
  <c r="C161" i="2"/>
  <c r="E188" i="2"/>
  <c r="E219" i="2"/>
  <c r="E244" i="2"/>
  <c r="E243" i="2"/>
  <c r="E311" i="2"/>
  <c r="C34" i="2"/>
  <c r="C390" i="2"/>
  <c r="C225" i="2"/>
  <c r="C310" i="2"/>
  <c r="C423" i="2"/>
  <c r="D147" i="2"/>
  <c r="D290" i="2"/>
  <c r="D107" i="2"/>
  <c r="D27" i="2"/>
  <c r="C431" i="2"/>
  <c r="C175" i="2"/>
  <c r="C432" i="2"/>
  <c r="C384" i="2"/>
  <c r="C256" i="2"/>
  <c r="C493" i="2"/>
  <c r="C449" i="2"/>
  <c r="C242" i="2"/>
  <c r="C196" i="2"/>
  <c r="C153" i="2"/>
  <c r="C104" i="2"/>
  <c r="D268" i="2"/>
  <c r="D439" i="2"/>
  <c r="D8" i="2"/>
  <c r="D112" i="2"/>
  <c r="D156" i="2"/>
  <c r="D184" i="2"/>
  <c r="D270" i="2"/>
  <c r="G270" i="2"/>
  <c r="D284" i="2"/>
  <c r="D296" i="2"/>
  <c r="D319" i="2"/>
  <c r="D343" i="2"/>
  <c r="D417" i="2"/>
  <c r="D438" i="2"/>
  <c r="D447" i="2"/>
  <c r="D485" i="2"/>
  <c r="D199" i="2"/>
  <c r="D406" i="2"/>
  <c r="D31" i="2"/>
  <c r="D63" i="2"/>
  <c r="D92" i="2"/>
  <c r="D109" i="2"/>
  <c r="D119" i="2"/>
  <c r="D182" i="2"/>
  <c r="D280" i="2"/>
  <c r="D307" i="2"/>
  <c r="D334" i="2"/>
  <c r="D383" i="2"/>
  <c r="D401" i="2"/>
  <c r="G401" i="2"/>
  <c r="D412" i="2"/>
  <c r="D424" i="2"/>
  <c r="D435" i="2"/>
  <c r="D444" i="2"/>
  <c r="D454" i="2"/>
  <c r="C501" i="2"/>
  <c r="C500" i="2"/>
  <c r="C482" i="2"/>
  <c r="C405" i="2"/>
  <c r="C404" i="2"/>
  <c r="C375" i="2"/>
  <c r="C356" i="2"/>
  <c r="C352" i="2"/>
  <c r="C274" i="2"/>
  <c r="C272" i="2"/>
  <c r="C268" i="2"/>
  <c r="C267" i="2"/>
  <c r="C245" i="2"/>
  <c r="C103" i="2"/>
  <c r="C102" i="2"/>
  <c r="C83" i="2"/>
  <c r="C75" i="2"/>
  <c r="C47" i="2"/>
  <c r="G47" i="2"/>
  <c r="I47" i="2"/>
  <c r="D494" i="2"/>
  <c r="D495" i="2"/>
  <c r="G495" i="2"/>
  <c r="I495" i="2"/>
  <c r="D486" i="2"/>
  <c r="D487" i="2"/>
  <c r="D458" i="2"/>
  <c r="D451" i="2"/>
  <c r="D450" i="2"/>
  <c r="D419" i="2"/>
  <c r="D418" i="2"/>
  <c r="D414" i="2"/>
  <c r="D402" i="2"/>
  <c r="D403" i="2"/>
  <c r="D390" i="2"/>
  <c r="D386" i="2"/>
  <c r="G386" i="2"/>
  <c r="D379" i="2"/>
  <c r="D378" i="2"/>
  <c r="D362" i="2"/>
  <c r="D358" i="2"/>
  <c r="D359" i="2"/>
  <c r="G359" i="2"/>
  <c r="I359" i="2"/>
  <c r="D351" i="2"/>
  <c r="D350" i="2"/>
  <c r="D339" i="2"/>
  <c r="D326" i="2"/>
  <c r="D315" i="2"/>
  <c r="D314" i="2"/>
  <c r="D311" i="2"/>
  <c r="D310" i="2"/>
  <c r="D294" i="2"/>
  <c r="D295" i="2"/>
  <c r="D287" i="2"/>
  <c r="D286" i="2"/>
  <c r="D283" i="2"/>
  <c r="D275" i="2"/>
  <c r="D274" i="2"/>
  <c r="D267" i="2"/>
  <c r="G267" i="2"/>
  <c r="I267" i="2"/>
  <c r="D266" i="2"/>
  <c r="D262" i="2"/>
  <c r="D263" i="2"/>
  <c r="D255" i="2"/>
  <c r="D251" i="2"/>
  <c r="D247" i="2"/>
  <c r="D242" i="2"/>
  <c r="D243" i="2"/>
  <c r="D207" i="2"/>
  <c r="D206" i="2"/>
  <c r="D202" i="2"/>
  <c r="D191" i="2"/>
  <c r="D178" i="2"/>
  <c r="D174" i="2"/>
  <c r="D175" i="2"/>
  <c r="D166" i="2"/>
  <c r="D158" i="2"/>
  <c r="D159" i="2"/>
  <c r="D151" i="2"/>
  <c r="D150" i="2"/>
  <c r="D131" i="2"/>
  <c r="D110" i="2"/>
  <c r="D111" i="2"/>
  <c r="D103" i="2"/>
  <c r="D99" i="2"/>
  <c r="D95" i="2"/>
  <c r="D82" i="2"/>
  <c r="D83" i="2"/>
  <c r="D79" i="2"/>
  <c r="D78" i="2"/>
  <c r="D66" i="2"/>
  <c r="D47" i="2"/>
  <c r="D34" i="2"/>
  <c r="E499" i="2"/>
  <c r="E482" i="2"/>
  <c r="E483" i="2"/>
  <c r="E475" i="2"/>
  <c r="E474" i="2"/>
  <c r="E466" i="2"/>
  <c r="E447" i="2"/>
  <c r="E446" i="2"/>
  <c r="E439" i="2"/>
  <c r="G439" i="2"/>
  <c r="I439" i="2"/>
  <c r="E438" i="2"/>
  <c r="G438" i="2"/>
  <c r="I438" i="2"/>
  <c r="E426" i="2"/>
  <c r="E427" i="2"/>
  <c r="E407" i="2"/>
  <c r="E406" i="2"/>
  <c r="E359" i="2"/>
  <c r="E339" i="2"/>
  <c r="E338" i="2"/>
  <c r="E331" i="2"/>
  <c r="E330" i="2"/>
  <c r="E323" i="2"/>
  <c r="E315" i="2"/>
  <c r="E314" i="2"/>
  <c r="E287" i="2"/>
  <c r="E286" i="2"/>
  <c r="E267" i="2"/>
  <c r="E259" i="2"/>
  <c r="E258" i="2"/>
  <c r="E198" i="2"/>
  <c r="E179" i="2"/>
  <c r="E178" i="2"/>
  <c r="G178" i="2"/>
  <c r="I178" i="2"/>
  <c r="E166" i="2"/>
  <c r="E167" i="2"/>
  <c r="E162" i="2"/>
  <c r="E163" i="2"/>
  <c r="E159" i="2"/>
  <c r="E150" i="2"/>
  <c r="E151" i="2"/>
  <c r="E147" i="2"/>
  <c r="E146" i="2"/>
  <c r="E131" i="2"/>
  <c r="E119" i="2"/>
  <c r="E111" i="2"/>
  <c r="E107" i="2"/>
  <c r="E106" i="2"/>
  <c r="E103" i="2"/>
  <c r="E102" i="2"/>
  <c r="E95" i="2"/>
  <c r="E94" i="2"/>
  <c r="E91" i="2"/>
  <c r="E86" i="2"/>
  <c r="E78" i="2"/>
  <c r="E75" i="2"/>
  <c r="E74" i="2"/>
  <c r="E70" i="2"/>
  <c r="E62" i="2"/>
  <c r="E63" i="2"/>
  <c r="E59" i="2"/>
  <c r="E58" i="2"/>
  <c r="E54" i="2"/>
  <c r="E51" i="2"/>
  <c r="E50" i="2"/>
  <c r="E47" i="2"/>
  <c r="E46" i="2"/>
  <c r="E43" i="2"/>
  <c r="E27" i="2"/>
  <c r="E18" i="2"/>
  <c r="E15" i="2"/>
  <c r="E14" i="2"/>
  <c r="E6" i="2"/>
  <c r="C142" i="2"/>
  <c r="D491" i="2"/>
  <c r="D297" i="2"/>
  <c r="C445" i="2"/>
  <c r="C446" i="2"/>
  <c r="C411" i="2"/>
  <c r="C410" i="2"/>
  <c r="C396" i="2"/>
  <c r="C372" i="2"/>
  <c r="C362" i="2"/>
  <c r="C327" i="2"/>
  <c r="C319" i="2"/>
  <c r="C320" i="2"/>
  <c r="G320" i="2"/>
  <c r="I320" i="2"/>
  <c r="C269" i="2"/>
  <c r="C270" i="2"/>
  <c r="C246" i="2"/>
  <c r="C155" i="2"/>
  <c r="C117" i="2"/>
  <c r="G117" i="2"/>
  <c r="I117" i="2"/>
  <c r="C113" i="2"/>
  <c r="C112" i="2"/>
  <c r="C100" i="2"/>
  <c r="C101" i="2"/>
  <c r="G101" i="2"/>
  <c r="I101" i="2"/>
  <c r="C84" i="2"/>
  <c r="C85" i="2"/>
  <c r="C76" i="2"/>
  <c r="C77" i="2"/>
  <c r="C60" i="2"/>
  <c r="C61" i="2"/>
  <c r="C52" i="2"/>
  <c r="C53" i="2"/>
  <c r="C49" i="2"/>
  <c r="C44" i="2"/>
  <c r="C45" i="2"/>
  <c r="C41" i="2"/>
  <c r="C40" i="2"/>
  <c r="D501" i="2"/>
  <c r="D500" i="2"/>
  <c r="D488" i="2"/>
  <c r="D489" i="2"/>
  <c r="D461" i="2"/>
  <c r="D433" i="2"/>
  <c r="D432" i="2"/>
  <c r="D409" i="2"/>
  <c r="D408" i="2"/>
  <c r="D364" i="2"/>
  <c r="D365" i="2"/>
  <c r="D341" i="2"/>
  <c r="D340" i="2"/>
  <c r="D316" i="2"/>
  <c r="D317" i="2"/>
  <c r="G317" i="2"/>
  <c r="I317" i="2"/>
  <c r="D313" i="2"/>
  <c r="D312" i="2"/>
  <c r="D309" i="2"/>
  <c r="D308" i="2"/>
  <c r="D305" i="2"/>
  <c r="D304" i="2"/>
  <c r="D276" i="2"/>
  <c r="D265" i="2"/>
  <c r="D248" i="2"/>
  <c r="D237" i="2"/>
  <c r="D224" i="2"/>
  <c r="D209" i="2"/>
  <c r="D173" i="2"/>
  <c r="D164" i="2"/>
  <c r="D165" i="2"/>
  <c r="D160" i="2"/>
  <c r="D161" i="2"/>
  <c r="D153" i="2"/>
  <c r="D152" i="2"/>
  <c r="D140" i="2"/>
  <c r="D132" i="2"/>
  <c r="D105" i="2"/>
  <c r="D104" i="2"/>
  <c r="D81" i="2"/>
  <c r="D73" i="2"/>
  <c r="D56" i="2"/>
  <c r="D48" i="2"/>
  <c r="D44" i="2"/>
  <c r="D37" i="2"/>
  <c r="E500" i="2"/>
  <c r="E501" i="2"/>
  <c r="G501" i="2"/>
  <c r="I501" i="2"/>
  <c r="E496" i="2"/>
  <c r="E497" i="2"/>
  <c r="E461" i="2"/>
  <c r="E452" i="2"/>
  <c r="E453" i="2"/>
  <c r="E444" i="2"/>
  <c r="E445" i="2"/>
  <c r="E440" i="2"/>
  <c r="E441" i="2"/>
  <c r="E432" i="2"/>
  <c r="E428" i="2"/>
  <c r="E429" i="2"/>
  <c r="E425" i="2"/>
  <c r="E420" i="2"/>
  <c r="E421" i="2"/>
  <c r="E416" i="2"/>
  <c r="E412" i="2"/>
  <c r="E413" i="2"/>
  <c r="E408" i="2"/>
  <c r="E396" i="2"/>
  <c r="E397" i="2"/>
  <c r="E393" i="2"/>
  <c r="E385" i="2"/>
  <c r="E381" i="2"/>
  <c r="E380" i="2"/>
  <c r="E376" i="2"/>
  <c r="E377" i="2"/>
  <c r="E372" i="2"/>
  <c r="E373" i="2"/>
  <c r="E369" i="2"/>
  <c r="E364" i="2"/>
  <c r="E365" i="2"/>
  <c r="E360" i="2"/>
  <c r="E361" i="2"/>
  <c r="E348" i="2"/>
  <c r="E345" i="2"/>
  <c r="E320" i="2"/>
  <c r="E316" i="2"/>
  <c r="E317" i="2"/>
  <c r="E308" i="2"/>
  <c r="E304" i="2"/>
  <c r="E305" i="2"/>
  <c r="E300" i="2"/>
  <c r="E301" i="2"/>
  <c r="E296" i="2"/>
  <c r="E297" i="2"/>
  <c r="E284" i="2"/>
  <c r="E280" i="2"/>
  <c r="E281" i="2"/>
  <c r="E272" i="2"/>
  <c r="E273" i="2"/>
  <c r="E268" i="2"/>
  <c r="E269" i="2"/>
  <c r="E264" i="2"/>
  <c r="E252" i="2"/>
  <c r="E253" i="2"/>
  <c r="E216" i="2"/>
  <c r="E212" i="2"/>
  <c r="E201" i="2"/>
  <c r="E196" i="2"/>
  <c r="G196" i="2"/>
  <c r="I196" i="2"/>
  <c r="E197" i="2"/>
  <c r="E193" i="2"/>
  <c r="E185" i="2"/>
  <c r="E180" i="2"/>
  <c r="G181" i="2"/>
  <c r="I181" i="2"/>
  <c r="E177" i="2"/>
  <c r="E165" i="2"/>
  <c r="E164" i="2"/>
  <c r="E156" i="2"/>
  <c r="E148" i="2"/>
  <c r="E141" i="2"/>
  <c r="E140" i="2"/>
  <c r="E132" i="2"/>
  <c r="E133" i="2"/>
  <c r="E116" i="2"/>
  <c r="E117" i="2"/>
  <c r="E113" i="2"/>
  <c r="E104" i="2"/>
  <c r="G104" i="2"/>
  <c r="I104" i="2"/>
  <c r="E105" i="2"/>
  <c r="E73" i="2"/>
  <c r="E48" i="2"/>
  <c r="E49" i="2"/>
  <c r="E41" i="2"/>
  <c r="E40" i="2"/>
  <c r="E13" i="2"/>
  <c r="E4" i="2"/>
  <c r="E5" i="2"/>
  <c r="C455" i="2"/>
  <c r="C93" i="2"/>
  <c r="D425" i="2"/>
  <c r="D349" i="2"/>
  <c r="D13" i="2"/>
  <c r="C216" i="2"/>
  <c r="G216" i="2"/>
  <c r="I216" i="2"/>
  <c r="C459" i="2"/>
  <c r="C437" i="2"/>
  <c r="C436" i="2"/>
  <c r="C426" i="2"/>
  <c r="C425" i="2"/>
  <c r="C341" i="2"/>
  <c r="C204" i="2"/>
  <c r="C203" i="2"/>
  <c r="C180" i="2"/>
  <c r="C181" i="2"/>
  <c r="C170" i="2"/>
  <c r="C169" i="2"/>
  <c r="C469" i="2"/>
  <c r="C331" i="2"/>
  <c r="C332" i="2"/>
  <c r="C308" i="2"/>
  <c r="G308" i="2"/>
  <c r="I308" i="2"/>
  <c r="C309" i="2"/>
  <c r="C297" i="2"/>
  <c r="C298" i="2"/>
  <c r="C212" i="2"/>
  <c r="C23" i="2"/>
  <c r="C38" i="2"/>
  <c r="C51" i="2"/>
  <c r="C81" i="2"/>
  <c r="C109" i="2"/>
  <c r="G109" i="2"/>
  <c r="I109" i="2"/>
  <c r="C130" i="2"/>
  <c r="C151" i="2"/>
  <c r="C171" i="2"/>
  <c r="G171" i="2"/>
  <c r="I171" i="2"/>
  <c r="C235" i="2"/>
  <c r="C299" i="2"/>
  <c r="C322" i="2"/>
  <c r="C343" i="2"/>
  <c r="C386" i="2"/>
  <c r="C407" i="2"/>
  <c r="C427" i="2"/>
  <c r="C450" i="2"/>
  <c r="C491" i="2"/>
  <c r="C413" i="2"/>
  <c r="C377" i="2"/>
  <c r="C329" i="2"/>
  <c r="C157" i="2"/>
  <c r="C121" i="2"/>
  <c r="D21" i="2"/>
  <c r="D58" i="2"/>
  <c r="G58" i="2"/>
  <c r="I58" i="2"/>
  <c r="D96" i="2"/>
  <c r="D183" i="2"/>
  <c r="D257" i="2"/>
  <c r="D271" i="2"/>
  <c r="D285" i="2"/>
  <c r="D342" i="2"/>
  <c r="D356" i="2"/>
  <c r="D370" i="2"/>
  <c r="D399" i="2"/>
  <c r="D413" i="2"/>
  <c r="D426" i="2"/>
  <c r="D445" i="2"/>
  <c r="D455" i="2"/>
  <c r="D478" i="2"/>
  <c r="D492" i="2"/>
  <c r="D499" i="2"/>
  <c r="D77" i="2"/>
  <c r="D114" i="2"/>
  <c r="D148" i="2"/>
  <c r="D193" i="2"/>
  <c r="D292" i="2"/>
  <c r="D306" i="2"/>
  <c r="D321" i="2"/>
  <c r="D335" i="2"/>
  <c r="E202" i="2"/>
  <c r="E239" i="2"/>
  <c r="E299" i="2"/>
  <c r="E313" i="2"/>
  <c r="E327" i="2"/>
  <c r="E435" i="2"/>
  <c r="E484" i="2"/>
  <c r="E174" i="2"/>
  <c r="E249" i="2"/>
  <c r="E263" i="2"/>
  <c r="C499" i="2"/>
  <c r="C443" i="2"/>
  <c r="C419" i="2"/>
  <c r="C391" i="2"/>
  <c r="C358" i="2"/>
  <c r="C334" i="2"/>
  <c r="C306" i="2"/>
  <c r="C222" i="2"/>
  <c r="C187" i="2"/>
  <c r="C163" i="2"/>
  <c r="C107" i="2"/>
  <c r="G107" i="2"/>
  <c r="I107" i="2"/>
  <c r="C87" i="2"/>
  <c r="C71" i="2"/>
  <c r="C50" i="2"/>
  <c r="D498" i="2"/>
  <c r="E488" i="2"/>
  <c r="D470" i="2"/>
  <c r="D449" i="2"/>
  <c r="D434" i="2"/>
  <c r="D420" i="2"/>
  <c r="E403" i="2"/>
  <c r="D382" i="2"/>
  <c r="D346" i="2"/>
  <c r="D318" i="2"/>
  <c r="E289" i="2"/>
  <c r="D261" i="2"/>
  <c r="D189" i="2"/>
  <c r="E143" i="2"/>
  <c r="C441" i="2"/>
  <c r="G441" i="2"/>
  <c r="I441" i="2"/>
  <c r="C393" i="2"/>
  <c r="C349" i="2"/>
  <c r="C313" i="2"/>
  <c r="G313" i="2"/>
  <c r="I313" i="2"/>
  <c r="C265" i="2"/>
  <c r="C185" i="2"/>
  <c r="G185" i="2"/>
  <c r="I185" i="2"/>
  <c r="C434" i="2"/>
  <c r="C406" i="2"/>
  <c r="C371" i="2"/>
  <c r="C350" i="2"/>
  <c r="C315" i="2"/>
  <c r="C291" i="2"/>
  <c r="C263" i="2"/>
  <c r="C230" i="2"/>
  <c r="C178" i="2"/>
  <c r="C99" i="2"/>
  <c r="C78" i="2"/>
  <c r="G78" i="2"/>
  <c r="I78" i="2"/>
  <c r="C59" i="2"/>
  <c r="C22" i="2"/>
  <c r="D2" i="2"/>
  <c r="E494" i="2"/>
  <c r="D474" i="2"/>
  <c r="D466" i="2"/>
  <c r="D441" i="2"/>
  <c r="D430" i="2"/>
  <c r="D410" i="2"/>
  <c r="E391" i="2"/>
  <c r="D375" i="2"/>
  <c r="E353" i="2"/>
  <c r="E303" i="2"/>
  <c r="E275" i="2"/>
  <c r="E246" i="2"/>
  <c r="E207" i="2"/>
  <c r="D108" i="2"/>
  <c r="E478" i="6"/>
  <c r="E470" i="6"/>
  <c r="E469" i="6"/>
  <c r="E454" i="6"/>
  <c r="E414" i="6"/>
  <c r="E413" i="6"/>
  <c r="E405" i="6"/>
  <c r="E406" i="6"/>
  <c r="E389" i="6"/>
  <c r="E377" i="6"/>
  <c r="E378" i="6"/>
  <c r="E349" i="6"/>
  <c r="E350" i="6"/>
  <c r="E342" i="6"/>
  <c r="E326" i="6"/>
  <c r="E313" i="6"/>
  <c r="E302" i="6"/>
  <c r="E281" i="6"/>
  <c r="E282" i="6"/>
  <c r="E270" i="6"/>
  <c r="E238" i="6"/>
  <c r="E230" i="6"/>
  <c r="E229" i="6"/>
  <c r="E217" i="6"/>
  <c r="E218" i="6"/>
  <c r="E181" i="6"/>
  <c r="E158" i="6"/>
  <c r="E157" i="6"/>
  <c r="E17" i="6"/>
  <c r="E69" i="6"/>
  <c r="E101" i="6"/>
  <c r="E148" i="6"/>
  <c r="E167" i="6"/>
  <c r="E193" i="6"/>
  <c r="E201" i="6"/>
  <c r="E208" i="6"/>
  <c r="E215" i="6"/>
  <c r="E222" i="6"/>
  <c r="E264" i="6"/>
  <c r="E266" i="6"/>
  <c r="E273" i="6"/>
  <c r="E290" i="6"/>
  <c r="E320" i="6"/>
  <c r="E322" i="6"/>
  <c r="E329" i="6"/>
  <c r="E334" i="6"/>
  <c r="E365" i="6"/>
  <c r="E386" i="6"/>
  <c r="E393" i="6"/>
  <c r="E398" i="6"/>
  <c r="E409" i="6"/>
  <c r="E429" i="6"/>
  <c r="E450" i="6"/>
  <c r="E462" i="6"/>
  <c r="E473" i="6"/>
  <c r="E493" i="6"/>
  <c r="E292" i="6"/>
  <c r="E259" i="6"/>
  <c r="E260" i="6"/>
  <c r="E227" i="6"/>
  <c r="E13" i="6"/>
  <c r="E45" i="6"/>
  <c r="E85" i="6"/>
  <c r="E162" i="6"/>
  <c r="E200" i="6"/>
  <c r="E209" i="6"/>
  <c r="E212" i="6"/>
  <c r="E223" i="6"/>
  <c r="E226" i="6"/>
  <c r="E328" i="6"/>
  <c r="E339" i="6"/>
  <c r="E344" i="6"/>
  <c r="E355" i="6"/>
  <c r="E364" i="6"/>
  <c r="E392" i="6"/>
  <c r="E408" i="6"/>
  <c r="E428" i="6"/>
  <c r="E443" i="6"/>
  <c r="E456" i="6"/>
  <c r="E472" i="6"/>
  <c r="E7" i="6"/>
  <c r="E4" i="6"/>
  <c r="T494" i="6"/>
  <c r="T495" i="6"/>
  <c r="T475" i="6"/>
  <c r="T462" i="6"/>
  <c r="T447" i="6"/>
  <c r="T439" i="6"/>
  <c r="T430" i="6"/>
  <c r="T423" i="6"/>
  <c r="T422" i="6"/>
  <c r="T379" i="6"/>
  <c r="T374" i="6"/>
  <c r="T366" i="6"/>
  <c r="T367" i="6"/>
  <c r="T318" i="6"/>
  <c r="T427" i="6"/>
  <c r="T491" i="6"/>
  <c r="T339" i="6"/>
  <c r="T467" i="6"/>
  <c r="T298" i="6"/>
  <c r="T235" i="6"/>
  <c r="T230" i="6"/>
  <c r="T186" i="6"/>
  <c r="T70" i="6"/>
  <c r="T95" i="6"/>
  <c r="T96" i="6"/>
  <c r="T112" i="6"/>
  <c r="T293" i="6"/>
  <c r="T303" i="6"/>
  <c r="T312" i="6"/>
  <c r="T365" i="6"/>
  <c r="T376" i="6"/>
  <c r="T440" i="6"/>
  <c r="T176" i="6"/>
  <c r="T120" i="6"/>
  <c r="T160" i="6"/>
  <c r="T373" i="6"/>
  <c r="T448" i="6"/>
  <c r="T472" i="6"/>
  <c r="T501" i="6"/>
  <c r="O434" i="6"/>
  <c r="O498" i="6"/>
  <c r="O318" i="6"/>
  <c r="O350" i="6"/>
  <c r="O314" i="6"/>
  <c r="O330" i="6"/>
  <c r="O346" i="6"/>
  <c r="O410" i="6"/>
  <c r="O490" i="6"/>
  <c r="J438" i="6"/>
  <c r="J406" i="6"/>
  <c r="J390" i="6"/>
  <c r="J246" i="6"/>
  <c r="J182" i="6"/>
  <c r="J110" i="6"/>
  <c r="J419" i="6"/>
  <c r="J323" i="6"/>
  <c r="J163" i="6"/>
  <c r="J318" i="6"/>
  <c r="J302" i="6"/>
  <c r="J270" i="6"/>
  <c r="J492" i="6"/>
  <c r="J481" i="6"/>
  <c r="J473" i="6"/>
  <c r="J465" i="6"/>
  <c r="J460" i="6"/>
  <c r="J457" i="6"/>
  <c r="J452" i="6"/>
  <c r="J433" i="6"/>
  <c r="J432" i="6"/>
  <c r="J429" i="6"/>
  <c r="J425" i="6"/>
  <c r="J405" i="6"/>
  <c r="J376" i="6"/>
  <c r="J373" i="6"/>
  <c r="J372" i="6"/>
  <c r="J325" i="6"/>
  <c r="J324" i="6"/>
  <c r="J313" i="6"/>
  <c r="J309" i="6"/>
  <c r="J288" i="6"/>
  <c r="J264" i="6"/>
  <c r="J261" i="6"/>
  <c r="J260" i="6"/>
  <c r="E2" i="10"/>
  <c r="O225" i="6"/>
  <c r="S228" i="6"/>
  <c r="E228" i="2"/>
  <c r="E227" i="2"/>
  <c r="D231" i="2"/>
  <c r="I234" i="6"/>
  <c r="C234" i="2"/>
  <c r="C233" i="2"/>
  <c r="S236" i="6"/>
  <c r="E235" i="2"/>
  <c r="E236" i="2"/>
  <c r="N239" i="6"/>
  <c r="O240" i="6" s="1"/>
  <c r="D238" i="2"/>
  <c r="D239" i="2"/>
  <c r="N260" i="6"/>
  <c r="D259" i="2"/>
  <c r="D260" i="2"/>
  <c r="S457" i="6"/>
  <c r="T457" i="6" s="1"/>
  <c r="E456" i="2"/>
  <c r="G456" i="2"/>
  <c r="I456" i="2"/>
  <c r="E457" i="2"/>
  <c r="N460" i="6"/>
  <c r="D460" i="2"/>
  <c r="D459" i="2"/>
  <c r="I463" i="6"/>
  <c r="J464" i="6" s="1"/>
  <c r="C463" i="2"/>
  <c r="C462" i="2"/>
  <c r="N465" i="6"/>
  <c r="D465" i="2"/>
  <c r="D464" i="2"/>
  <c r="I468" i="6"/>
  <c r="C467" i="2"/>
  <c r="C468" i="2"/>
  <c r="S470" i="6"/>
  <c r="E469" i="2"/>
  <c r="G469" i="2"/>
  <c r="I469" i="2"/>
  <c r="E470" i="2"/>
  <c r="N473" i="6"/>
  <c r="D472" i="2"/>
  <c r="D473" i="2"/>
  <c r="I476" i="6"/>
  <c r="J477" i="6" s="1"/>
  <c r="C475" i="2"/>
  <c r="C476" i="2"/>
  <c r="S478" i="6"/>
  <c r="E478" i="2"/>
  <c r="E477" i="2"/>
  <c r="N481" i="6"/>
  <c r="O481" i="6" s="1"/>
  <c r="D481" i="2"/>
  <c r="D480" i="2"/>
  <c r="C483" i="2"/>
  <c r="C484" i="2"/>
  <c r="S486" i="6"/>
  <c r="T486" i="6" s="1"/>
  <c r="E485" i="2"/>
  <c r="I484" i="6"/>
  <c r="O322" i="6"/>
  <c r="J451" i="6"/>
  <c r="S123" i="6"/>
  <c r="T123" i="6" s="1"/>
  <c r="E122" i="2"/>
  <c r="E123" i="2"/>
  <c r="D125" i="2"/>
  <c r="D126" i="2"/>
  <c r="N126" i="6"/>
  <c r="O127" i="6" s="1"/>
  <c r="I129" i="6"/>
  <c r="J129" i="6" s="1"/>
  <c r="C129" i="2"/>
  <c r="G129" i="2"/>
  <c r="I129" i="2"/>
  <c r="C128" i="2"/>
  <c r="S131" i="6"/>
  <c r="E130" i="2"/>
  <c r="N134" i="6"/>
  <c r="D134" i="2"/>
  <c r="D133" i="2"/>
  <c r="G133" i="2"/>
  <c r="I133" i="2"/>
  <c r="I137" i="6"/>
  <c r="C137" i="2"/>
  <c r="C136" i="2"/>
  <c r="S205" i="6"/>
  <c r="T205" i="6" s="1"/>
  <c r="E204" i="2"/>
  <c r="N208" i="6"/>
  <c r="D208" i="2"/>
  <c r="I211" i="6"/>
  <c r="C210" i="2"/>
  <c r="E213" i="2"/>
  <c r="S213" i="6"/>
  <c r="T214" i="6" s="1"/>
  <c r="N216" i="6"/>
  <c r="D216" i="2"/>
  <c r="D215" i="2"/>
  <c r="S218" i="6"/>
  <c r="E218" i="2"/>
  <c r="E217" i="2"/>
  <c r="I221" i="6"/>
  <c r="C220" i="2"/>
  <c r="G220" i="2"/>
  <c r="C221" i="2"/>
  <c r="S223" i="6"/>
  <c r="E222" i="2"/>
  <c r="E223" i="2"/>
  <c r="N226" i="6"/>
  <c r="D226" i="2"/>
  <c r="D225" i="2"/>
  <c r="C229" i="2"/>
  <c r="I229" i="6"/>
  <c r="C228" i="2"/>
  <c r="G228" i="2"/>
  <c r="I228" i="2"/>
  <c r="S231" i="6"/>
  <c r="E230" i="2"/>
  <c r="E231" i="2"/>
  <c r="D234" i="2"/>
  <c r="D233" i="2"/>
  <c r="N234" i="6"/>
  <c r="I258" i="6"/>
  <c r="J259" i="6"/>
  <c r="C257" i="2"/>
  <c r="G257" i="2"/>
  <c r="I257" i="2"/>
  <c r="C258" i="2"/>
  <c r="G258" i="2"/>
  <c r="I258" i="2"/>
  <c r="J384" i="6"/>
  <c r="J385" i="6"/>
  <c r="N397" i="6"/>
  <c r="D396" i="2"/>
  <c r="I400" i="6"/>
  <c r="C400" i="2"/>
  <c r="C399" i="2"/>
  <c r="S402" i="6"/>
  <c r="E402" i="2"/>
  <c r="E401" i="2"/>
  <c r="N405" i="6"/>
  <c r="O405" i="6" s="1"/>
  <c r="D404" i="2"/>
  <c r="D405" i="2"/>
  <c r="I408" i="6"/>
  <c r="C408" i="2"/>
  <c r="G408" i="2"/>
  <c r="I408" i="2"/>
  <c r="S410" i="6"/>
  <c r="E410" i="2"/>
  <c r="E409" i="2"/>
  <c r="C420" i="2"/>
  <c r="I421" i="6"/>
  <c r="C421" i="2"/>
  <c r="J445" i="6"/>
  <c r="J446" i="6"/>
  <c r="O450" i="6"/>
  <c r="I453" i="6"/>
  <c r="C453" i="2"/>
  <c r="G453" i="2"/>
  <c r="I453" i="2"/>
  <c r="C452" i="2"/>
  <c r="I458" i="6"/>
  <c r="J458" i="6" s="1"/>
  <c r="C458" i="2"/>
  <c r="C457" i="2"/>
  <c r="S460" i="6"/>
  <c r="T460" i="6" s="1"/>
  <c r="E459" i="2"/>
  <c r="E460" i="2"/>
  <c r="S465" i="6"/>
  <c r="T466" i="6" s="1"/>
  <c r="E464" i="2"/>
  <c r="G464" i="2"/>
  <c r="I464" i="2"/>
  <c r="E465" i="2"/>
  <c r="D467" i="2"/>
  <c r="N468" i="6"/>
  <c r="D468" i="2"/>
  <c r="C470" i="2"/>
  <c r="G470" i="2"/>
  <c r="I470" i="2"/>
  <c r="C471" i="2"/>
  <c r="I471" i="6"/>
  <c r="S473" i="6"/>
  <c r="E473" i="2"/>
  <c r="E472" i="2"/>
  <c r="D475" i="2"/>
  <c r="G475" i="2"/>
  <c r="I475" i="2"/>
  <c r="D476" i="2"/>
  <c r="N476" i="6"/>
  <c r="I479" i="6"/>
  <c r="C479" i="2"/>
  <c r="C478" i="2"/>
  <c r="S481" i="6"/>
  <c r="T482" i="6" s="1"/>
  <c r="E481" i="2"/>
  <c r="E480" i="2"/>
  <c r="N484" i="6"/>
  <c r="D483" i="2"/>
  <c r="D484" i="2"/>
  <c r="I487" i="6"/>
  <c r="C487" i="2"/>
  <c r="C486" i="2"/>
  <c r="J414" i="6"/>
  <c r="O366" i="6"/>
  <c r="O367" i="6"/>
  <c r="G141" i="2"/>
  <c r="I141" i="2"/>
  <c r="T408" i="6"/>
  <c r="T342" i="6"/>
  <c r="G339" i="2"/>
  <c r="I339" i="2"/>
  <c r="I131" i="2"/>
  <c r="J269" i="6"/>
  <c r="D16" i="2"/>
  <c r="S22" i="6"/>
  <c r="E21" i="2"/>
  <c r="N25" i="6"/>
  <c r="D25" i="2"/>
  <c r="D24" i="2"/>
  <c r="I28" i="6"/>
  <c r="C28" i="2"/>
  <c r="C27" i="2"/>
  <c r="G27" i="2"/>
  <c r="I27" i="2"/>
  <c r="E29" i="2"/>
  <c r="S30" i="6"/>
  <c r="E30" i="2"/>
  <c r="N33" i="6"/>
  <c r="D32" i="2"/>
  <c r="I36" i="6"/>
  <c r="C36" i="2"/>
  <c r="C35" i="2"/>
  <c r="S38" i="6"/>
  <c r="T38" i="6" s="1"/>
  <c r="T39" i="6"/>
  <c r="E38" i="2"/>
  <c r="N41" i="6"/>
  <c r="D40" i="2"/>
  <c r="I65" i="6"/>
  <c r="C64" i="2"/>
  <c r="G64" i="2"/>
  <c r="C65" i="2"/>
  <c r="S67" i="6"/>
  <c r="T68" i="6" s="1"/>
  <c r="E66" i="2"/>
  <c r="S127" i="6"/>
  <c r="E127" i="2"/>
  <c r="E126" i="2"/>
  <c r="N130" i="6"/>
  <c r="O130" i="6" s="1"/>
  <c r="D129" i="2"/>
  <c r="I133" i="6"/>
  <c r="C132" i="2"/>
  <c r="G132" i="2"/>
  <c r="I132" i="2"/>
  <c r="S135" i="6"/>
  <c r="E134" i="2"/>
  <c r="E135" i="2"/>
  <c r="N138" i="6"/>
  <c r="D137" i="2"/>
  <c r="J423" i="6"/>
  <c r="S9" i="6"/>
  <c r="E8" i="2"/>
  <c r="E9" i="2"/>
  <c r="N12" i="6"/>
  <c r="D11" i="2"/>
  <c r="I15" i="6"/>
  <c r="C15" i="2"/>
  <c r="G15" i="2"/>
  <c r="I15" i="2"/>
  <c r="C14" i="2"/>
  <c r="E16" i="2"/>
  <c r="E17" i="2"/>
  <c r="S17" i="6"/>
  <c r="T18" i="6" s="1"/>
  <c r="N20" i="6"/>
  <c r="D19" i="2"/>
  <c r="D20" i="2"/>
  <c r="S25" i="6"/>
  <c r="E24" i="2"/>
  <c r="G24" i="2"/>
  <c r="I24" i="2"/>
  <c r="E25" i="2"/>
  <c r="C30" i="2"/>
  <c r="C31" i="2"/>
  <c r="I31" i="6"/>
  <c r="S33" i="6"/>
  <c r="E32" i="2"/>
  <c r="E33" i="2"/>
  <c r="N36" i="6"/>
  <c r="J300" i="6"/>
  <c r="J61" i="6"/>
  <c r="J62" i="6"/>
  <c r="I20" i="6"/>
  <c r="J21" i="6" s="1"/>
  <c r="E100" i="2"/>
  <c r="G100" i="2"/>
  <c r="I100" i="2"/>
  <c r="E99" i="2"/>
  <c r="G99" i="2"/>
  <c r="I99" i="2"/>
  <c r="N103" i="6"/>
  <c r="O104" i="6" s="1"/>
  <c r="D102" i="2"/>
  <c r="G102" i="2"/>
  <c r="I102" i="2"/>
  <c r="I106" i="6"/>
  <c r="C106" i="2"/>
  <c r="C105" i="2"/>
  <c r="G105" i="2"/>
  <c r="I105" i="2"/>
  <c r="I111" i="6"/>
  <c r="J111" i="6" s="1"/>
  <c r="C111" i="2"/>
  <c r="C110" i="2"/>
  <c r="N116" i="6"/>
  <c r="O117" i="6" s="1"/>
  <c r="D115" i="2"/>
  <c r="D116" i="2"/>
  <c r="I119" i="6"/>
  <c r="C118" i="2"/>
  <c r="C119" i="2"/>
  <c r="G119" i="2"/>
  <c r="I119" i="2"/>
  <c r="N121" i="6"/>
  <c r="O122" i="6" s="1"/>
  <c r="D120" i="2"/>
  <c r="D121" i="2"/>
  <c r="G121" i="2"/>
  <c r="I121" i="2"/>
  <c r="N163" i="6"/>
  <c r="O164" i="6" s="1"/>
  <c r="D163" i="2"/>
  <c r="G163" i="2"/>
  <c r="I163" i="2"/>
  <c r="D162" i="2"/>
  <c r="G162" i="2"/>
  <c r="I162" i="2"/>
  <c r="C165" i="2"/>
  <c r="G165" i="2"/>
  <c r="I165" i="2"/>
  <c r="I166" i="6"/>
  <c r="C166" i="2"/>
  <c r="G166" i="2"/>
  <c r="I166" i="2"/>
  <c r="S168" i="6"/>
  <c r="E168" i="2"/>
  <c r="N171" i="6"/>
  <c r="O171" i="6" s="1"/>
  <c r="D171" i="2"/>
  <c r="D170" i="2"/>
  <c r="S184" i="6"/>
  <c r="E183" i="2"/>
  <c r="E184" i="2"/>
  <c r="N187" i="6"/>
  <c r="D186" i="2"/>
  <c r="I190" i="6"/>
  <c r="J190" i="6" s="1"/>
  <c r="C189" i="2"/>
  <c r="C190" i="2"/>
  <c r="S192" i="6"/>
  <c r="E191" i="2"/>
  <c r="N195" i="6"/>
  <c r="D194" i="2"/>
  <c r="I198" i="6"/>
  <c r="J199" i="6" s="1"/>
  <c r="C197" i="2"/>
  <c r="G197" i="2"/>
  <c r="I197" i="2"/>
  <c r="E199" i="2"/>
  <c r="G199" i="2"/>
  <c r="I199" i="2"/>
  <c r="S200" i="6"/>
  <c r="E200" i="2"/>
  <c r="I206" i="6"/>
  <c r="C205" i="2"/>
  <c r="C206" i="2"/>
  <c r="S208" i="6"/>
  <c r="E208" i="2"/>
  <c r="N211" i="6"/>
  <c r="D211" i="2"/>
  <c r="D210" i="2"/>
  <c r="I214" i="6"/>
  <c r="C214" i="2"/>
  <c r="C213" i="2"/>
  <c r="G213" i="2"/>
  <c r="I219" i="6"/>
  <c r="C218" i="2"/>
  <c r="C219" i="2"/>
  <c r="N221" i="6"/>
  <c r="D221" i="2"/>
  <c r="I224" i="6"/>
  <c r="C224" i="2"/>
  <c r="C223" i="2"/>
  <c r="S226" i="6"/>
  <c r="T226" i="6" s="1"/>
  <c r="E225" i="2"/>
  <c r="G225" i="2"/>
  <c r="I225" i="2"/>
  <c r="N229" i="6"/>
  <c r="O230" i="6" s="1"/>
  <c r="D229" i="2"/>
  <c r="I232" i="6"/>
  <c r="C231" i="2"/>
  <c r="G231" i="2"/>
  <c r="I231" i="2"/>
  <c r="E241" i="2"/>
  <c r="S242" i="6"/>
  <c r="E242" i="2"/>
  <c r="G242" i="2"/>
  <c r="I242" i="2"/>
  <c r="N245" i="6"/>
  <c r="D245" i="2"/>
  <c r="D244" i="2"/>
  <c r="C248" i="2"/>
  <c r="G248" i="2"/>
  <c r="I248" i="2"/>
  <c r="C247" i="2"/>
  <c r="I248" i="6"/>
  <c r="N250" i="6"/>
  <c r="D249" i="2"/>
  <c r="D250" i="2"/>
  <c r="S255" i="6"/>
  <c r="E255" i="2"/>
  <c r="G255" i="2"/>
  <c r="I255" i="2"/>
  <c r="E254" i="2"/>
  <c r="N392" i="6"/>
  <c r="D391" i="2"/>
  <c r="G391" i="2"/>
  <c r="I391" i="2"/>
  <c r="I395" i="6"/>
  <c r="J395" i="6" s="1"/>
  <c r="C394" i="2"/>
  <c r="N400" i="6"/>
  <c r="D400" i="2"/>
  <c r="I403" i="6"/>
  <c r="J404" i="6"/>
  <c r="C403" i="2"/>
  <c r="G403" i="2"/>
  <c r="I403" i="2"/>
  <c r="C402" i="2"/>
  <c r="S405" i="6"/>
  <c r="E404" i="2"/>
  <c r="E405" i="2"/>
  <c r="J411" i="6"/>
  <c r="J412" i="6"/>
  <c r="S418" i="6"/>
  <c r="E417" i="2"/>
  <c r="G417" i="2"/>
  <c r="I417" i="2"/>
  <c r="I448" i="6"/>
  <c r="C448" i="2"/>
  <c r="G448" i="2"/>
  <c r="I448" i="2"/>
  <c r="C447" i="2"/>
  <c r="G447" i="2"/>
  <c r="I447" i="2"/>
  <c r="S450" i="6"/>
  <c r="E449" i="2"/>
  <c r="G449" i="2"/>
  <c r="I449" i="2"/>
  <c r="E450" i="2"/>
  <c r="G450" i="2"/>
  <c r="I450" i="2"/>
  <c r="N453" i="6"/>
  <c r="D452" i="2"/>
  <c r="D453" i="2"/>
  <c r="S455" i="6"/>
  <c r="T455" i="6" s="1"/>
  <c r="E455" i="2"/>
  <c r="G455" i="2"/>
  <c r="I455" i="2"/>
  <c r="N458" i="6"/>
  <c r="D457" i="2"/>
  <c r="C461" i="2"/>
  <c r="G461" i="2"/>
  <c r="I461" i="2"/>
  <c r="I461" i="6"/>
  <c r="C460" i="2"/>
  <c r="G460" i="2"/>
  <c r="I460" i="2"/>
  <c r="N463" i="6"/>
  <c r="D463" i="2"/>
  <c r="C466" i="2"/>
  <c r="G466" i="2"/>
  <c r="I466" i="2"/>
  <c r="C465" i="2"/>
  <c r="G465" i="2"/>
  <c r="I465" i="2"/>
  <c r="S468" i="6"/>
  <c r="E467" i="2"/>
  <c r="E468" i="2"/>
  <c r="D471" i="2"/>
  <c r="N471" i="6"/>
  <c r="I474" i="6"/>
  <c r="J474" i="6" s="1"/>
  <c r="C473" i="2"/>
  <c r="G473" i="2"/>
  <c r="S476" i="6"/>
  <c r="E476" i="2"/>
  <c r="N479" i="6"/>
  <c r="D479" i="2"/>
  <c r="J455" i="6"/>
  <c r="J454" i="6"/>
  <c r="E396" i="6"/>
  <c r="G223" i="2"/>
  <c r="I223" i="2"/>
  <c r="G151" i="2"/>
  <c r="I151" i="2"/>
  <c r="G63" i="2"/>
  <c r="I63" i="2"/>
  <c r="S77" i="6"/>
  <c r="T77" i="6" s="1"/>
  <c r="E77" i="2"/>
  <c r="G77" i="2"/>
  <c r="I77" i="2"/>
  <c r="E76" i="2"/>
  <c r="N80" i="6"/>
  <c r="O81" i="6" s="1"/>
  <c r="D80" i="2"/>
  <c r="I83" i="6"/>
  <c r="C82" i="2"/>
  <c r="S85" i="6"/>
  <c r="E84" i="2"/>
  <c r="N88" i="6"/>
  <c r="O88" i="6" s="1"/>
  <c r="D87" i="2"/>
  <c r="I91" i="6"/>
  <c r="J91" i="6" s="1"/>
  <c r="C90" i="2"/>
  <c r="N93" i="6"/>
  <c r="O94" i="6" s="1"/>
  <c r="D93" i="2"/>
  <c r="G93" i="2"/>
  <c r="I93" i="2"/>
  <c r="I96" i="6"/>
  <c r="J96" i="6" s="1"/>
  <c r="C95" i="2"/>
  <c r="G95" i="2"/>
  <c r="I95" i="2"/>
  <c r="N98" i="6"/>
  <c r="D98" i="2"/>
  <c r="D97" i="2"/>
  <c r="O120" i="6"/>
  <c r="S145" i="6"/>
  <c r="T145" i="6" s="1"/>
  <c r="E144" i="2"/>
  <c r="I151" i="6"/>
  <c r="C150" i="2"/>
  <c r="G150" i="2"/>
  <c r="I150" i="2"/>
  <c r="E152" i="2"/>
  <c r="G152" i="2"/>
  <c r="I152" i="2"/>
  <c r="S153" i="6"/>
  <c r="T154" i="6" s="1"/>
  <c r="E153" i="2"/>
  <c r="G153" i="2"/>
  <c r="I153" i="2"/>
  <c r="I156" i="6"/>
  <c r="J157" i="6"/>
  <c r="C156" i="2"/>
  <c r="G156" i="2"/>
  <c r="I156" i="2"/>
  <c r="S158" i="6"/>
  <c r="E157" i="2"/>
  <c r="E158" i="2"/>
  <c r="I158" i="2"/>
  <c r="I161" i="6"/>
  <c r="C160" i="2"/>
  <c r="C184" i="2"/>
  <c r="G184" i="2"/>
  <c r="I184" i="2"/>
  <c r="I185" i="6"/>
  <c r="S187" i="6"/>
  <c r="E187" i="2"/>
  <c r="E186" i="2"/>
  <c r="N190" i="6"/>
  <c r="O190" i="6" s="1"/>
  <c r="D190" i="2"/>
  <c r="G190" i="2"/>
  <c r="I190" i="2"/>
  <c r="S195" i="6"/>
  <c r="E195" i="2"/>
  <c r="E194" i="2"/>
  <c r="N198" i="6"/>
  <c r="O198" i="6" s="1"/>
  <c r="D198" i="2"/>
  <c r="I201" i="6"/>
  <c r="J201" i="6" s="1"/>
  <c r="C200" i="2"/>
  <c r="C201" i="2"/>
  <c r="S203" i="6"/>
  <c r="E203" i="2"/>
  <c r="N206" i="6"/>
  <c r="O207" i="6" s="1"/>
  <c r="D205" i="2"/>
  <c r="I209" i="6"/>
  <c r="J210" i="6" s="1"/>
  <c r="C209" i="2"/>
  <c r="C208" i="2"/>
  <c r="S211" i="6"/>
  <c r="E211" i="2"/>
  <c r="N214" i="6"/>
  <c r="O215" i="6" s="1"/>
  <c r="D213" i="2"/>
  <c r="D214" i="2"/>
  <c r="S221" i="6"/>
  <c r="T222" i="6" s="1"/>
  <c r="E221" i="2"/>
  <c r="E220" i="2"/>
  <c r="I220" i="2"/>
  <c r="I227" i="6"/>
  <c r="C227" i="2"/>
  <c r="C226" i="2"/>
  <c r="J328" i="6"/>
  <c r="J153" i="6"/>
  <c r="J85" i="6"/>
  <c r="G425" i="2"/>
  <c r="I425" i="2"/>
  <c r="I401" i="2"/>
  <c r="I208" i="6"/>
  <c r="C207" i="2"/>
  <c r="G207" i="2"/>
  <c r="I207" i="2"/>
  <c r="S210" i="6"/>
  <c r="T211" i="6" s="1"/>
  <c r="E209" i="2"/>
  <c r="N213" i="6"/>
  <c r="D212" i="2"/>
  <c r="G212" i="2"/>
  <c r="I212" i="2"/>
  <c r="C215" i="2"/>
  <c r="I216" i="6"/>
  <c r="J217" i="6" s="1"/>
  <c r="N223" i="6"/>
  <c r="O224" i="6" s="1"/>
  <c r="D222" i="2"/>
  <c r="G222" i="2"/>
  <c r="I222" i="2"/>
  <c r="S233" i="6"/>
  <c r="E232" i="2"/>
  <c r="E233" i="2"/>
  <c r="N236" i="6"/>
  <c r="O237" i="6" s="1"/>
  <c r="D235" i="2"/>
  <c r="G235" i="2"/>
  <c r="I235" i="2"/>
  <c r="D236" i="2"/>
  <c r="I236" i="2"/>
  <c r="I239" i="6"/>
  <c r="J239" i="6" s="1"/>
  <c r="C239" i="2"/>
  <c r="G239" i="2"/>
  <c r="I239" i="2"/>
  <c r="S262" i="6"/>
  <c r="E261" i="2"/>
  <c r="E262" i="2"/>
  <c r="D264" i="2"/>
  <c r="N265" i="6"/>
  <c r="O266" i="6" s="1"/>
  <c r="S270" i="6"/>
  <c r="T270" i="6" s="1"/>
  <c r="T271" i="6"/>
  <c r="E270" i="2"/>
  <c r="I270" i="2"/>
  <c r="N273" i="6"/>
  <c r="D273" i="2"/>
  <c r="G273" i="2"/>
  <c r="I273" i="2"/>
  <c r="D272" i="2"/>
  <c r="I276" i="6"/>
  <c r="J276" i="6" s="1"/>
  <c r="C276" i="2"/>
  <c r="C275" i="2"/>
  <c r="G275" i="2"/>
  <c r="I275" i="2"/>
  <c r="N278" i="6"/>
  <c r="D277" i="2"/>
  <c r="D278" i="2"/>
  <c r="S325" i="6"/>
  <c r="T325" i="6" s="1"/>
  <c r="E324" i="2"/>
  <c r="E325" i="2"/>
  <c r="G325" i="2"/>
  <c r="I325" i="2"/>
  <c r="N328" i="6"/>
  <c r="D328" i="2"/>
  <c r="D327" i="2"/>
  <c r="G327" i="2"/>
  <c r="I327" i="2"/>
  <c r="S330" i="6"/>
  <c r="T331" i="6" s="1"/>
  <c r="E329" i="2"/>
  <c r="G329" i="2"/>
  <c r="I329" i="2"/>
  <c r="N333" i="6"/>
  <c r="O333" i="6" s="1"/>
  <c r="D332" i="2"/>
  <c r="G332" i="2"/>
  <c r="I332" i="2"/>
  <c r="I336" i="6"/>
  <c r="J336" i="6" s="1"/>
  <c r="C335" i="2"/>
  <c r="I489" i="6"/>
  <c r="J489" i="6" s="1"/>
  <c r="C489" i="2"/>
  <c r="G489" i="2"/>
  <c r="I489" i="2"/>
  <c r="C488" i="2"/>
  <c r="G488" i="2"/>
  <c r="I488" i="2"/>
  <c r="J344" i="6"/>
  <c r="O152" i="6"/>
  <c r="O151" i="6"/>
  <c r="G492" i="2"/>
  <c r="I492" i="2"/>
  <c r="G484" i="2"/>
  <c r="I484" i="2"/>
  <c r="I372" i="2"/>
  <c r="G356" i="2"/>
  <c r="I356" i="2"/>
  <c r="G348" i="2"/>
  <c r="I348" i="2"/>
  <c r="G180" i="2"/>
  <c r="I180" i="2"/>
  <c r="S43" i="6"/>
  <c r="E42" i="2"/>
  <c r="I70" i="6"/>
  <c r="C70" i="2"/>
  <c r="S72" i="6"/>
  <c r="E71" i="2"/>
  <c r="E72" i="2"/>
  <c r="N75" i="6"/>
  <c r="O75" i="6" s="1"/>
  <c r="D75" i="2"/>
  <c r="G75" i="2"/>
  <c r="I75" i="2"/>
  <c r="S140" i="6"/>
  <c r="T141" i="6" s="1"/>
  <c r="E139" i="2"/>
  <c r="N143" i="6"/>
  <c r="O143" i="6" s="1"/>
  <c r="D142" i="2"/>
  <c r="D143" i="2"/>
  <c r="N303" i="6"/>
  <c r="O303" i="6" s="1"/>
  <c r="D303" i="2"/>
  <c r="G303" i="2"/>
  <c r="I303" i="2"/>
  <c r="D302" i="2"/>
  <c r="G302" i="2"/>
  <c r="I302" i="2"/>
  <c r="I306" i="6"/>
  <c r="C305" i="2"/>
  <c r="G305" i="2"/>
  <c r="I305" i="2"/>
  <c r="I311" i="6"/>
  <c r="J312" i="6" s="1"/>
  <c r="C311" i="2"/>
  <c r="G311" i="2"/>
  <c r="I311" i="2"/>
  <c r="S313" i="6"/>
  <c r="E312" i="2"/>
  <c r="O316" i="6"/>
  <c r="O317" i="6"/>
  <c r="S321" i="6"/>
  <c r="T321" i="6" s="1"/>
  <c r="E321" i="2"/>
  <c r="G321" i="2"/>
  <c r="I321" i="2"/>
  <c r="N324" i="6"/>
  <c r="D323" i="2"/>
  <c r="D324" i="2"/>
  <c r="S368" i="6"/>
  <c r="T368" i="6" s="1"/>
  <c r="E367" i="2"/>
  <c r="G367" i="2"/>
  <c r="I367" i="2"/>
  <c r="E368" i="2"/>
  <c r="N371" i="6"/>
  <c r="O371" i="6" s="1"/>
  <c r="D371" i="2"/>
  <c r="G371" i="2"/>
  <c r="I371" i="2"/>
  <c r="I374" i="6"/>
  <c r="J374" i="6" s="1"/>
  <c r="C374" i="2"/>
  <c r="E383" i="2"/>
  <c r="G383" i="2"/>
  <c r="I383" i="2"/>
  <c r="S384" i="6"/>
  <c r="T385" i="6" s="1"/>
  <c r="E384" i="2"/>
  <c r="D387" i="2"/>
  <c r="N387" i="6"/>
  <c r="O388" i="6" s="1"/>
  <c r="O387" i="6"/>
  <c r="S392" i="6"/>
  <c r="E392" i="2"/>
  <c r="N395" i="6"/>
  <c r="O396" i="6" s="1"/>
  <c r="D394" i="2"/>
  <c r="D395" i="2"/>
  <c r="C397" i="2"/>
  <c r="C398" i="2"/>
  <c r="S400" i="6"/>
  <c r="T400" i="6" s="1"/>
  <c r="E400" i="2"/>
  <c r="E399" i="2"/>
  <c r="G399" i="2"/>
  <c r="I399" i="2"/>
  <c r="N416" i="6"/>
  <c r="O416" i="6" s="1"/>
  <c r="D415" i="2"/>
  <c r="J428" i="6"/>
  <c r="N432" i="6"/>
  <c r="O433" i="6" s="1"/>
  <c r="D431" i="2"/>
  <c r="J443" i="6"/>
  <c r="J444" i="6"/>
  <c r="J409" i="6"/>
  <c r="J331" i="6"/>
  <c r="J332" i="6"/>
  <c r="J88" i="6"/>
  <c r="G168" i="2"/>
  <c r="I168" i="2"/>
  <c r="S4" i="6"/>
  <c r="E3" i="2"/>
  <c r="N7" i="6"/>
  <c r="O8" i="6"/>
  <c r="D7" i="2"/>
  <c r="G7" i="2"/>
  <c r="I7" i="2"/>
  <c r="E12" i="2"/>
  <c r="E11" i="2"/>
  <c r="N15" i="6"/>
  <c r="O16" i="6" s="1"/>
  <c r="D14" i="2"/>
  <c r="I18" i="6"/>
  <c r="C17" i="2"/>
  <c r="S20" i="6"/>
  <c r="T20" i="6" s="1"/>
  <c r="E19" i="2"/>
  <c r="G19" i="2"/>
  <c r="I19" i="2"/>
  <c r="D23" i="2"/>
  <c r="D22" i="2"/>
  <c r="N23" i="6"/>
  <c r="I26" i="6"/>
  <c r="J27" i="6" s="1"/>
  <c r="C25" i="2"/>
  <c r="G25" i="2"/>
  <c r="I25" i="2"/>
  <c r="S280" i="6"/>
  <c r="E279" i="2"/>
  <c r="D282" i="2"/>
  <c r="N283" i="6"/>
  <c r="O283" i="6" s="1"/>
  <c r="I286" i="6"/>
  <c r="J287" i="6" s="1"/>
  <c r="C286" i="2"/>
  <c r="G286" i="2"/>
  <c r="I286" i="2"/>
  <c r="I291" i="6"/>
  <c r="C290" i="2"/>
  <c r="G290" i="2"/>
  <c r="I290" i="2"/>
  <c r="N338" i="6"/>
  <c r="O338" i="6" s="1"/>
  <c r="D337" i="2"/>
  <c r="I341" i="6"/>
  <c r="C340" i="2"/>
  <c r="S343" i="6"/>
  <c r="E342" i="2"/>
  <c r="E343" i="2"/>
  <c r="G343" i="2"/>
  <c r="I343" i="2"/>
  <c r="J359" i="6"/>
  <c r="J360" i="6"/>
  <c r="T489" i="6"/>
  <c r="T488" i="6"/>
  <c r="N491" i="6"/>
  <c r="O492" i="6" s="1"/>
  <c r="D490" i="2"/>
  <c r="G490" i="2"/>
  <c r="I490" i="2"/>
  <c r="T497" i="6"/>
  <c r="T496" i="6"/>
  <c r="I319" i="6"/>
  <c r="J320" i="6" s="1"/>
  <c r="O337" i="6"/>
  <c r="O336" i="6"/>
  <c r="T425" i="6"/>
  <c r="T398" i="6"/>
  <c r="S2" i="6"/>
  <c r="T3" i="6" s="1"/>
  <c r="E2" i="2"/>
  <c r="N5" i="6"/>
  <c r="D4" i="2"/>
  <c r="I8" i="6"/>
  <c r="C7" i="2"/>
  <c r="C8" i="2"/>
  <c r="N139" i="6"/>
  <c r="O140" i="6" s="1"/>
  <c r="D138" i="2"/>
  <c r="D139" i="2"/>
  <c r="G139" i="2"/>
  <c r="I139" i="2"/>
  <c r="I147" i="6"/>
  <c r="C146" i="2"/>
  <c r="C147" i="2"/>
  <c r="G147" i="2"/>
  <c r="I147" i="2"/>
  <c r="I160" i="6"/>
  <c r="C159" i="2"/>
  <c r="N241" i="6"/>
  <c r="O241" i="6" s="1"/>
  <c r="D240" i="2"/>
  <c r="D241" i="2"/>
  <c r="C244" i="2"/>
  <c r="G244" i="2"/>
  <c r="I244" i="2"/>
  <c r="I244" i="6"/>
  <c r="J245" i="6" s="1"/>
  <c r="C243" i="2"/>
  <c r="G243" i="2"/>
  <c r="I243" i="2"/>
  <c r="S246" i="6"/>
  <c r="E245" i="2"/>
  <c r="S251" i="6"/>
  <c r="T251" i="6" s="1"/>
  <c r="E251" i="2"/>
  <c r="G251" i="2"/>
  <c r="I251" i="2"/>
  <c r="E250" i="2"/>
  <c r="D254" i="2"/>
  <c r="D253" i="2"/>
  <c r="S275" i="6"/>
  <c r="T276" i="6" s="1"/>
  <c r="E274" i="2"/>
  <c r="G274" i="2"/>
  <c r="I274" i="2"/>
  <c r="I278" i="6"/>
  <c r="J279" i="6" s="1"/>
  <c r="C278" i="2"/>
  <c r="C277" i="2"/>
  <c r="G277" i="2"/>
  <c r="I277" i="2"/>
  <c r="I283" i="6"/>
  <c r="J283" i="6" s="1"/>
  <c r="C282" i="2"/>
  <c r="S285" i="6"/>
  <c r="T286" i="6" s="1"/>
  <c r="E285" i="2"/>
  <c r="N293" i="6"/>
  <c r="O294" i="6" s="1"/>
  <c r="D293" i="2"/>
  <c r="I296" i="6"/>
  <c r="J297" i="6" s="1"/>
  <c r="C296" i="2"/>
  <c r="G296" i="2"/>
  <c r="I296" i="2"/>
  <c r="I346" i="6"/>
  <c r="J346" i="6" s="1"/>
  <c r="C345" i="2"/>
  <c r="G345" i="2"/>
  <c r="I345" i="2"/>
  <c r="C346" i="2"/>
  <c r="G346" i="2"/>
  <c r="I346" i="2"/>
  <c r="S353" i="6"/>
  <c r="E352" i="2"/>
  <c r="I356" i="6"/>
  <c r="C355" i="2"/>
  <c r="S358" i="6"/>
  <c r="T358" i="6" s="1"/>
  <c r="E358" i="2"/>
  <c r="G358" i="2"/>
  <c r="I358" i="2"/>
  <c r="N361" i="6"/>
  <c r="O362" i="6" s="1"/>
  <c r="D360" i="2"/>
  <c r="G360" i="2"/>
  <c r="I360" i="2"/>
  <c r="D361" i="2"/>
  <c r="I364" i="6"/>
  <c r="J365" i="6" s="1"/>
  <c r="C363" i="2"/>
  <c r="N377" i="6"/>
  <c r="D376" i="2"/>
  <c r="G376" i="2"/>
  <c r="I376" i="2"/>
  <c r="D377" i="2"/>
  <c r="G377" i="2"/>
  <c r="I377" i="2"/>
  <c r="I380" i="6"/>
  <c r="C379" i="2"/>
  <c r="C380" i="2"/>
  <c r="N385" i="6"/>
  <c r="D384" i="2"/>
  <c r="G384" i="2"/>
  <c r="I384" i="2"/>
  <c r="D385" i="2"/>
  <c r="G385" i="2"/>
  <c r="I385" i="2"/>
  <c r="I388" i="6"/>
  <c r="C388" i="2"/>
  <c r="G388" i="2"/>
  <c r="I388" i="2"/>
  <c r="C387" i="2"/>
  <c r="S390" i="6"/>
  <c r="T390" i="6" s="1"/>
  <c r="E389" i="2"/>
  <c r="N393" i="6"/>
  <c r="O393" i="6" s="1"/>
  <c r="D393" i="2"/>
  <c r="D392" i="2"/>
  <c r="G392" i="2"/>
  <c r="I392" i="2"/>
  <c r="I396" i="6"/>
  <c r="J396" i="6" s="1"/>
  <c r="C395" i="2"/>
  <c r="S419" i="6"/>
  <c r="E418" i="2"/>
  <c r="G418" i="2"/>
  <c r="I418" i="2"/>
  <c r="N422" i="6"/>
  <c r="O422" i="6" s="1"/>
  <c r="D421" i="2"/>
  <c r="G421" i="2"/>
  <c r="I421" i="2"/>
  <c r="J204" i="6"/>
  <c r="I5" i="6"/>
  <c r="J5" i="6" s="1"/>
  <c r="C4" i="2"/>
  <c r="C5" i="2"/>
  <c r="S7" i="6"/>
  <c r="T8" i="6" s="1"/>
  <c r="E7" i="2"/>
  <c r="N10" i="6"/>
  <c r="O10" i="6" s="1"/>
  <c r="D10" i="2"/>
  <c r="N18" i="6"/>
  <c r="D18" i="2"/>
  <c r="D17" i="2"/>
  <c r="S23" i="6"/>
  <c r="T24" i="6" s="1"/>
  <c r="T23" i="6"/>
  <c r="E23" i="2"/>
  <c r="E22" i="2"/>
  <c r="S68" i="6"/>
  <c r="T69" i="6" s="1"/>
  <c r="E68" i="2"/>
  <c r="E67" i="2"/>
  <c r="D71" i="2"/>
  <c r="G71" i="2"/>
  <c r="I71" i="2"/>
  <c r="D70" i="2"/>
  <c r="G70" i="2"/>
  <c r="I70" i="2"/>
  <c r="N71" i="6"/>
  <c r="O72" i="6" s="1"/>
  <c r="I74" i="6"/>
  <c r="C74" i="2"/>
  <c r="G74" i="2"/>
  <c r="I74" i="2"/>
  <c r="C73" i="2"/>
  <c r="G73" i="2"/>
  <c r="I73" i="2"/>
  <c r="S81" i="6"/>
  <c r="E81" i="2"/>
  <c r="G81" i="2"/>
  <c r="I81" i="2"/>
  <c r="E80" i="2"/>
  <c r="N84" i="6"/>
  <c r="D84" i="2"/>
  <c r="G84" i="2"/>
  <c r="I84" i="2"/>
  <c r="J131" i="6"/>
  <c r="T277" i="6"/>
  <c r="T278" i="6"/>
  <c r="I293" i="6"/>
  <c r="J294" i="6" s="1"/>
  <c r="C292" i="2"/>
  <c r="S295" i="6"/>
  <c r="E294" i="2"/>
  <c r="G294" i="2"/>
  <c r="I294" i="2"/>
  <c r="E295" i="2"/>
  <c r="G295" i="2"/>
  <c r="I295" i="2"/>
  <c r="N298" i="6"/>
  <c r="D298" i="2"/>
  <c r="G298" i="2"/>
  <c r="I298" i="2"/>
  <c r="C301" i="2"/>
  <c r="G301" i="2"/>
  <c r="I301" i="2"/>
  <c r="C300" i="2"/>
  <c r="S345" i="6"/>
  <c r="E344" i="2"/>
  <c r="N348" i="6"/>
  <c r="D347" i="2"/>
  <c r="S350" i="6"/>
  <c r="T350" i="6" s="1"/>
  <c r="E349" i="2"/>
  <c r="G349" i="2"/>
  <c r="I349" i="2"/>
  <c r="N353" i="6"/>
  <c r="D353" i="2"/>
  <c r="D352" i="2"/>
  <c r="S355" i="6"/>
  <c r="E355" i="2"/>
  <c r="I361" i="6"/>
  <c r="J361" i="6" s="1"/>
  <c r="C361" i="2"/>
  <c r="S363" i="6"/>
  <c r="T363" i="6" s="1"/>
  <c r="E363" i="2"/>
  <c r="C369" i="2"/>
  <c r="G369" i="2"/>
  <c r="I369" i="2"/>
  <c r="C368" i="2"/>
  <c r="S371" i="6"/>
  <c r="T371" i="6" s="1"/>
  <c r="E370" i="2"/>
  <c r="G370" i="2"/>
  <c r="I370" i="2"/>
  <c r="N374" i="6"/>
  <c r="O374" i="6" s="1"/>
  <c r="D373" i="2"/>
  <c r="G373" i="2"/>
  <c r="I373" i="2"/>
  <c r="N382" i="6"/>
  <c r="D381" i="2"/>
  <c r="S387" i="6"/>
  <c r="T388" i="6" s="1"/>
  <c r="E386" i="2"/>
  <c r="I386" i="2"/>
  <c r="E387" i="2"/>
  <c r="N390" i="6"/>
  <c r="O390" i="6" s="1"/>
  <c r="D389" i="2"/>
  <c r="G389" i="2"/>
  <c r="I389" i="2"/>
  <c r="S395" i="6"/>
  <c r="E394" i="2"/>
  <c r="D397" i="2"/>
  <c r="N398" i="6"/>
  <c r="O399" i="6" s="1"/>
  <c r="E423" i="2"/>
  <c r="G423" i="2"/>
  <c r="I423" i="2"/>
  <c r="E424" i="2"/>
  <c r="G424" i="2"/>
  <c r="I424" i="2"/>
  <c r="N427" i="6"/>
  <c r="O428" i="6"/>
  <c r="D427" i="2"/>
  <c r="G427" i="2"/>
  <c r="I427" i="2"/>
  <c r="J391" i="6"/>
  <c r="J392" i="6"/>
  <c r="I369" i="6"/>
  <c r="J370" i="6" s="1"/>
  <c r="G272" i="2"/>
  <c r="I272" i="2"/>
  <c r="G312" i="2"/>
  <c r="I312" i="2"/>
  <c r="I3" i="6"/>
  <c r="C2" i="2"/>
  <c r="I2" i="2"/>
  <c r="J48" i="6"/>
  <c r="N66" i="6"/>
  <c r="D65" i="2"/>
  <c r="G65" i="2"/>
  <c r="I65" i="2"/>
  <c r="I128" i="6"/>
  <c r="C127" i="2"/>
  <c r="G127" i="2"/>
  <c r="I127" i="2"/>
  <c r="T130" i="6"/>
  <c r="S138" i="6"/>
  <c r="T138" i="6" s="1"/>
  <c r="E138" i="2"/>
  <c r="I141" i="6"/>
  <c r="C140" i="2"/>
  <c r="G140" i="2"/>
  <c r="I140" i="2"/>
  <c r="S143" i="6"/>
  <c r="T143" i="6" s="1"/>
  <c r="E142" i="2"/>
  <c r="N156" i="6"/>
  <c r="O157" i="6" s="1"/>
  <c r="D155" i="2"/>
  <c r="J159" i="6"/>
  <c r="S182" i="6"/>
  <c r="T182" i="6" s="1"/>
  <c r="E182" i="2"/>
  <c r="G182" i="2"/>
  <c r="I182" i="2"/>
  <c r="I188" i="6"/>
  <c r="J189" i="6" s="1"/>
  <c r="C188" i="2"/>
  <c r="G188" i="2"/>
  <c r="I188" i="2"/>
  <c r="S190" i="6"/>
  <c r="T190" i="6" s="1"/>
  <c r="E189" i="2"/>
  <c r="N193" i="6"/>
  <c r="O194" i="6"/>
  <c r="D192" i="2"/>
  <c r="D201" i="2"/>
  <c r="D200" i="2"/>
  <c r="G200" i="2"/>
  <c r="I200" i="2"/>
  <c r="N201" i="6"/>
  <c r="S206" i="6"/>
  <c r="E205" i="2"/>
  <c r="G205" i="2"/>
  <c r="I205" i="2"/>
  <c r="I212" i="6"/>
  <c r="J213" i="6" s="1"/>
  <c r="C211" i="2"/>
  <c r="G211" i="2"/>
  <c r="I211" i="2"/>
  <c r="S224" i="6"/>
  <c r="E224" i="2"/>
  <c r="N227" i="6"/>
  <c r="O227" i="6" s="1"/>
  <c r="D227" i="2"/>
  <c r="N323" i="6"/>
  <c r="O323" i="6" s="1"/>
  <c r="D322" i="2"/>
  <c r="I326" i="6"/>
  <c r="C326" i="2"/>
  <c r="S333" i="6"/>
  <c r="T334" i="6" s="1"/>
  <c r="T333" i="6"/>
  <c r="E332" i="2"/>
  <c r="E333" i="2"/>
  <c r="O351" i="6"/>
  <c r="O352" i="6"/>
  <c r="I354" i="6"/>
  <c r="C353" i="2"/>
  <c r="G353" i="2"/>
  <c r="I353" i="2"/>
  <c r="C354" i="2"/>
  <c r="G354" i="2"/>
  <c r="I354" i="2"/>
  <c r="N356" i="6"/>
  <c r="O356" i="6" s="1"/>
  <c r="D355" i="2"/>
  <c r="T361" i="6"/>
  <c r="N364" i="6"/>
  <c r="D363" i="2"/>
  <c r="I367" i="6"/>
  <c r="C366" i="2"/>
  <c r="N380" i="6"/>
  <c r="O381" i="6" s="1"/>
  <c r="D380" i="2"/>
  <c r="I499" i="6"/>
  <c r="J500" i="6" s="1"/>
  <c r="J187" i="6"/>
  <c r="N177" i="6"/>
  <c r="G497" i="2"/>
  <c r="I497" i="2"/>
  <c r="G241" i="2"/>
  <c r="I241" i="2"/>
  <c r="N27" i="6"/>
  <c r="D26" i="2"/>
  <c r="C29" i="2"/>
  <c r="I30" i="6"/>
  <c r="J30" i="6" s="1"/>
  <c r="S40" i="6"/>
  <c r="E39" i="2"/>
  <c r="S45" i="6"/>
  <c r="T45" i="6" s="1"/>
  <c r="E44" i="2"/>
  <c r="G44" i="2"/>
  <c r="I44" i="2"/>
  <c r="N56" i="6"/>
  <c r="D55" i="2"/>
  <c r="S61" i="6"/>
  <c r="T61" i="6" s="1"/>
  <c r="E60" i="2"/>
  <c r="G60" i="2"/>
  <c r="I60" i="2"/>
  <c r="I108" i="6"/>
  <c r="J109" i="6" s="1"/>
  <c r="C108" i="2"/>
  <c r="N118" i="6"/>
  <c r="O118" i="6" s="1"/>
  <c r="D118" i="2"/>
  <c r="D123" i="2"/>
  <c r="G123" i="2"/>
  <c r="I123" i="2"/>
  <c r="S125" i="6"/>
  <c r="T125" i="6" s="1"/>
  <c r="E125" i="2"/>
  <c r="E124" i="2"/>
  <c r="N128" i="6"/>
  <c r="O129" i="6" s="1"/>
  <c r="D127" i="2"/>
  <c r="D128" i="2"/>
  <c r="G128" i="2"/>
  <c r="I128" i="2"/>
  <c r="N136" i="6"/>
  <c r="O136" i="6" s="1"/>
  <c r="D135" i="2"/>
  <c r="I139" i="6"/>
  <c r="C138" i="2"/>
  <c r="O142" i="6"/>
  <c r="O141" i="6"/>
  <c r="N154" i="6"/>
  <c r="O155" i="6" s="1"/>
  <c r="D154" i="2"/>
  <c r="I175" i="6"/>
  <c r="J175" i="6" s="1"/>
  <c r="C174" i="2"/>
  <c r="G174" i="2"/>
  <c r="I174" i="2"/>
  <c r="S177" i="6"/>
  <c r="T178" i="6" s="1"/>
  <c r="E176" i="2"/>
  <c r="N180" i="6"/>
  <c r="O181" i="6"/>
  <c r="D179" i="2"/>
  <c r="D187" i="2"/>
  <c r="G187" i="2"/>
  <c r="I187" i="2"/>
  <c r="I191" i="6"/>
  <c r="J191" i="6" s="1"/>
  <c r="C191" i="2"/>
  <c r="G191" i="2"/>
  <c r="I191" i="2"/>
  <c r="S193" i="6"/>
  <c r="E192" i="2"/>
  <c r="N196" i="6"/>
  <c r="D195" i="2"/>
  <c r="G195" i="2"/>
  <c r="I195" i="2"/>
  <c r="I199" i="6"/>
  <c r="C198" i="2"/>
  <c r="G198" i="2"/>
  <c r="I198" i="2"/>
  <c r="N204" i="6"/>
  <c r="O205" i="6" s="1"/>
  <c r="D204" i="2"/>
  <c r="G204" i="2"/>
  <c r="I204" i="2"/>
  <c r="S266" i="6"/>
  <c r="T266" i="6"/>
  <c r="E266" i="2"/>
  <c r="E265" i="2"/>
  <c r="G265" i="2"/>
  <c r="I265" i="2"/>
  <c r="O270" i="6"/>
  <c r="O269" i="6"/>
  <c r="I272" i="6"/>
  <c r="J273" i="6"/>
  <c r="C271" i="2"/>
  <c r="G271" i="2"/>
  <c r="I271" i="2"/>
  <c r="J282" i="6"/>
  <c r="S323" i="6"/>
  <c r="T324" i="6" s="1"/>
  <c r="E322" i="2"/>
  <c r="G322" i="2"/>
  <c r="I322" i="2"/>
  <c r="N331" i="6"/>
  <c r="O332" i="6" s="1"/>
  <c r="D331" i="2"/>
  <c r="G331" i="2"/>
  <c r="I331" i="2"/>
  <c r="D330" i="2"/>
  <c r="J334" i="6"/>
  <c r="E340" i="2"/>
  <c r="N344" i="6"/>
  <c r="D344" i="2"/>
  <c r="G344" i="2"/>
  <c r="I344" i="2"/>
  <c r="S351" i="6"/>
  <c r="T352" i="6" s="1"/>
  <c r="E351" i="2"/>
  <c r="E350" i="2"/>
  <c r="G350" i="2"/>
  <c r="I350" i="2"/>
  <c r="D366" i="2"/>
  <c r="G366" i="2"/>
  <c r="I366" i="2"/>
  <c r="D374" i="2"/>
  <c r="N375" i="6"/>
  <c r="O376" i="6" s="1"/>
  <c r="S480" i="6"/>
  <c r="E479" i="2"/>
  <c r="N483" i="6"/>
  <c r="D482" i="2"/>
  <c r="G482" i="2"/>
  <c r="I482" i="2"/>
  <c r="I486" i="6"/>
  <c r="J487" i="6" s="1"/>
  <c r="J486" i="6"/>
  <c r="C485" i="2"/>
  <c r="G485" i="2"/>
  <c r="I485" i="2"/>
  <c r="E487" i="2"/>
  <c r="G487" i="2"/>
  <c r="I487" i="2"/>
  <c r="I496" i="6"/>
  <c r="J496" i="6" s="1"/>
  <c r="J497" i="6"/>
  <c r="C496" i="2"/>
  <c r="J402" i="6"/>
  <c r="J42" i="6"/>
  <c r="O437" i="6"/>
  <c r="E187" i="6"/>
  <c r="E153" i="6"/>
  <c r="S27" i="6"/>
  <c r="E26" i="2"/>
  <c r="N30" i="6"/>
  <c r="D30" i="2"/>
  <c r="S35" i="6"/>
  <c r="T36" i="6" s="1"/>
  <c r="E35" i="2"/>
  <c r="O38" i="6"/>
  <c r="N43" i="6"/>
  <c r="O44" i="6" s="1"/>
  <c r="D43" i="2"/>
  <c r="I46" i="6"/>
  <c r="J47" i="6" s="1"/>
  <c r="C46" i="2"/>
  <c r="I54" i="6"/>
  <c r="J55" i="6" s="1"/>
  <c r="C54" i="2"/>
  <c r="S56" i="6"/>
  <c r="T56" i="6" s="1"/>
  <c r="E55" i="2"/>
  <c r="E56" i="2"/>
  <c r="N59" i="6"/>
  <c r="O59" i="6" s="1"/>
  <c r="D59" i="2"/>
  <c r="G59" i="2"/>
  <c r="I59" i="2"/>
  <c r="I98" i="6"/>
  <c r="J99" i="6"/>
  <c r="C98" i="2"/>
  <c r="G98" i="2"/>
  <c r="I98" i="2"/>
  <c r="N113" i="6"/>
  <c r="D113" i="2"/>
  <c r="G113" i="2"/>
  <c r="I113" i="2"/>
  <c r="S118" i="6"/>
  <c r="T118" i="6"/>
  <c r="E118" i="2"/>
  <c r="G118" i="2"/>
  <c r="I121" i="6"/>
  <c r="J121" i="6" s="1"/>
  <c r="C120" i="2"/>
  <c r="I126" i="6"/>
  <c r="J127" i="6" s="1"/>
  <c r="C126" i="2"/>
  <c r="G126" i="2"/>
  <c r="C125" i="2"/>
  <c r="N131" i="6"/>
  <c r="D130" i="2"/>
  <c r="G130" i="2"/>
  <c r="I130" i="2"/>
  <c r="N144" i="6"/>
  <c r="O145" i="6" s="1"/>
  <c r="D144" i="2"/>
  <c r="S146" i="6"/>
  <c r="E145" i="2"/>
  <c r="N167" i="6"/>
  <c r="O168" i="6" s="1"/>
  <c r="D167" i="2"/>
  <c r="G167" i="2"/>
  <c r="I167" i="2"/>
  <c r="O175" i="6"/>
  <c r="O176" i="6"/>
  <c r="C177" i="2"/>
  <c r="G177" i="2"/>
  <c r="I177" i="2"/>
  <c r="I178" i="6"/>
  <c r="J179" i="6" s="1"/>
  <c r="O183" i="6"/>
  <c r="O184" i="6"/>
  <c r="T243" i="6"/>
  <c r="O251" i="6"/>
  <c r="S256" i="6"/>
  <c r="T256" i="6" s="1"/>
  <c r="E256" i="2"/>
  <c r="G256" i="2"/>
  <c r="I256" i="2"/>
  <c r="S310" i="6"/>
  <c r="T310" i="6" s="1"/>
  <c r="E309" i="2"/>
  <c r="G309" i="2"/>
  <c r="I309" i="2"/>
  <c r="I316" i="6"/>
  <c r="J317" i="6" s="1"/>
  <c r="J316" i="6"/>
  <c r="C316" i="2"/>
  <c r="G316" i="2"/>
  <c r="I316" i="2"/>
  <c r="S326" i="6"/>
  <c r="E326" i="2"/>
  <c r="I329" i="6"/>
  <c r="J329" i="6" s="1"/>
  <c r="C328" i="2"/>
  <c r="D333" i="2"/>
  <c r="G333" i="2"/>
  <c r="I333" i="2"/>
  <c r="N334" i="6"/>
  <c r="O334" i="6" s="1"/>
  <c r="S336" i="6"/>
  <c r="T336" i="6" s="1"/>
  <c r="E335" i="2"/>
  <c r="G335" i="2"/>
  <c r="I335" i="2"/>
  <c r="N339" i="6"/>
  <c r="D338" i="2"/>
  <c r="G338" i="2"/>
  <c r="I338" i="2"/>
  <c r="I342" i="6"/>
  <c r="J343" i="6" s="1"/>
  <c r="C342" i="2"/>
  <c r="I347" i="6"/>
  <c r="C347" i="2"/>
  <c r="N423" i="6"/>
  <c r="O423" i="6" s="1"/>
  <c r="D422" i="2"/>
  <c r="G422" i="2"/>
  <c r="I422" i="2"/>
  <c r="S433" i="6"/>
  <c r="T433" i="6" s="1"/>
  <c r="E433" i="2"/>
  <c r="G433" i="2"/>
  <c r="I433" i="2"/>
  <c r="J447" i="6"/>
  <c r="N478" i="6"/>
  <c r="O478" i="6" s="1"/>
  <c r="D477" i="2"/>
  <c r="G477" i="2"/>
  <c r="I477" i="2"/>
  <c r="C481" i="2"/>
  <c r="G481" i="2"/>
  <c r="I481" i="2"/>
  <c r="C480" i="2"/>
  <c r="N496" i="6"/>
  <c r="O497" i="6" s="1"/>
  <c r="D496" i="2"/>
  <c r="G496" i="2"/>
  <c r="I496" i="2"/>
  <c r="J250" i="6"/>
  <c r="I154" i="6"/>
  <c r="O417" i="6"/>
  <c r="O347" i="6"/>
  <c r="O305" i="6"/>
  <c r="S90" i="6"/>
  <c r="T91" i="6" s="1"/>
  <c r="E247" i="6"/>
  <c r="E246" i="6"/>
  <c r="J16" i="6"/>
  <c r="J78" i="6"/>
  <c r="O179" i="6"/>
  <c r="O191" i="6"/>
  <c r="J207" i="6"/>
  <c r="T209" i="6"/>
  <c r="O235" i="6"/>
  <c r="E240" i="2"/>
  <c r="E260" i="2"/>
  <c r="G260" i="2"/>
  <c r="T265" i="6"/>
  <c r="O286" i="6"/>
  <c r="O296" i="6"/>
  <c r="J314" i="6"/>
  <c r="J322" i="6"/>
  <c r="T349" i="6"/>
  <c r="E374" i="2"/>
  <c r="E379" i="2"/>
  <c r="G379" i="2"/>
  <c r="I379" i="2"/>
  <c r="J407" i="6"/>
  <c r="D443" i="2"/>
  <c r="O487" i="6"/>
  <c r="T54" i="6"/>
  <c r="S65" i="6"/>
  <c r="T65" i="6" s="1"/>
  <c r="E64" i="2"/>
  <c r="I64" i="2"/>
  <c r="T179" i="6"/>
  <c r="T240" i="6"/>
  <c r="T241" i="6"/>
  <c r="T253" i="6"/>
  <c r="T260" i="6"/>
  <c r="J274" i="6"/>
  <c r="O327" i="6"/>
  <c r="O368" i="6"/>
  <c r="D407" i="2"/>
  <c r="N407" i="6"/>
  <c r="O438" i="6"/>
  <c r="O495" i="6"/>
  <c r="J143" i="6"/>
  <c r="E435" i="6"/>
  <c r="T165" i="6"/>
  <c r="J184" i="6"/>
  <c r="J223" i="6"/>
  <c r="O246" i="6"/>
  <c r="O280" i="6"/>
  <c r="O309" i="6"/>
  <c r="O363" i="6"/>
  <c r="O415" i="6"/>
  <c r="J418" i="6"/>
  <c r="S420" i="6"/>
  <c r="T421" i="6" s="1"/>
  <c r="E419" i="2"/>
  <c r="G419" i="2"/>
  <c r="I419" i="2"/>
  <c r="S443" i="6"/>
  <c r="T444" i="6" s="1"/>
  <c r="E443" i="2"/>
  <c r="O445" i="6"/>
  <c r="O425" i="6"/>
  <c r="O302" i="6"/>
  <c r="S37" i="6"/>
  <c r="T37" i="6" s="1"/>
  <c r="J39" i="6"/>
  <c r="T51" i="6"/>
  <c r="T94" i="6"/>
  <c r="D106" i="2"/>
  <c r="G106" i="2"/>
  <c r="I106" i="2"/>
  <c r="D146" i="2"/>
  <c r="G146" i="2"/>
  <c r="I146" i="2"/>
  <c r="E155" i="2"/>
  <c r="G155" i="2"/>
  <c r="I155" i="2"/>
  <c r="O166" i="6"/>
  <c r="E170" i="2"/>
  <c r="O186" i="6"/>
  <c r="E226" i="2"/>
  <c r="E238" i="2"/>
  <c r="G238" i="2"/>
  <c r="I238" i="2"/>
  <c r="T269" i="6"/>
  <c r="O287" i="6"/>
  <c r="T304" i="6"/>
  <c r="O307" i="6"/>
  <c r="O359" i="6"/>
  <c r="E375" i="2"/>
  <c r="G375" i="2"/>
  <c r="I375" i="2"/>
  <c r="E390" i="2"/>
  <c r="G390" i="2"/>
  <c r="I390" i="2"/>
  <c r="E395" i="2"/>
  <c r="G395" i="2"/>
  <c r="I395" i="2"/>
  <c r="J399" i="6"/>
  <c r="E415" i="2"/>
  <c r="G415" i="2"/>
  <c r="I415" i="2"/>
  <c r="O431" i="6"/>
  <c r="E436" i="2"/>
  <c r="G436" i="2"/>
  <c r="I436" i="2"/>
  <c r="T441" i="6"/>
  <c r="E486" i="2"/>
  <c r="G486" i="2"/>
  <c r="I486" i="2"/>
  <c r="O455" i="6"/>
  <c r="T6" i="6"/>
  <c r="T11" i="6"/>
  <c r="T26" i="6"/>
  <c r="T142" i="6"/>
  <c r="O159" i="6"/>
  <c r="T161" i="6"/>
  <c r="T171" i="6"/>
  <c r="E206" i="2"/>
  <c r="G206" i="2"/>
  <c r="I206" i="2"/>
  <c r="T244" i="6"/>
  <c r="T249" i="6"/>
  <c r="O267" i="6"/>
  <c r="O275" i="6"/>
  <c r="T287" i="6"/>
  <c r="J290" i="6"/>
  <c r="T302" i="6"/>
  <c r="J310" i="6"/>
  <c r="E319" i="2"/>
  <c r="G319" i="2"/>
  <c r="I319" i="2"/>
  <c r="D398" i="2"/>
  <c r="S431" i="6"/>
  <c r="T431" i="6" s="1"/>
  <c r="E431" i="2"/>
  <c r="G431" i="2"/>
  <c r="I431" i="2"/>
  <c r="T436" i="6"/>
  <c r="O439" i="6"/>
  <c r="T456" i="6"/>
  <c r="E491" i="2"/>
  <c r="G491" i="2"/>
  <c r="I491" i="2"/>
  <c r="J495" i="6"/>
  <c r="E147" i="6"/>
  <c r="E57" i="6"/>
  <c r="O255" i="6"/>
  <c r="T297" i="6"/>
  <c r="J303" i="6"/>
  <c r="T362" i="6"/>
  <c r="J387" i="6"/>
  <c r="D411" i="2"/>
  <c r="N412" i="6"/>
  <c r="O412" i="6" s="1"/>
  <c r="E471" i="2"/>
  <c r="G471" i="2"/>
  <c r="I471" i="2"/>
  <c r="E161" i="6"/>
  <c r="O403" i="6"/>
  <c r="T449" i="6"/>
  <c r="O499" i="6"/>
  <c r="O435" i="6"/>
  <c r="E451" i="2"/>
  <c r="G451" i="2"/>
  <c r="I451" i="2"/>
  <c r="T459" i="6"/>
  <c r="T499" i="6"/>
  <c r="E461" i="6"/>
  <c r="E141" i="6"/>
  <c r="O467" i="6"/>
  <c r="E499" i="6"/>
  <c r="E449" i="6"/>
  <c r="E383" i="6"/>
  <c r="E347" i="6"/>
  <c r="E327" i="6"/>
  <c r="E475" i="6"/>
  <c r="E463" i="6"/>
  <c r="E105" i="6"/>
  <c r="E211" i="6"/>
  <c r="E431" i="6"/>
  <c r="E343" i="6"/>
  <c r="E121" i="6"/>
  <c r="E51" i="6"/>
  <c r="E380" i="6"/>
  <c r="E367" i="6"/>
  <c r="E361" i="6"/>
  <c r="E103" i="6"/>
  <c r="E321" i="6"/>
  <c r="E189" i="6"/>
  <c r="E183" i="6"/>
  <c r="E137" i="6"/>
  <c r="E267" i="6"/>
  <c r="T392" i="6"/>
  <c r="T393" i="6"/>
  <c r="O278" i="6"/>
  <c r="T192" i="6"/>
  <c r="T22" i="6"/>
  <c r="T132" i="6"/>
  <c r="T131" i="6"/>
  <c r="O128" i="6"/>
  <c r="J499" i="6"/>
  <c r="O222" i="6"/>
  <c r="T200" i="6"/>
  <c r="G170" i="2"/>
  <c r="I170" i="2"/>
  <c r="J119" i="6"/>
  <c r="O138" i="6"/>
  <c r="O298" i="6"/>
  <c r="O377" i="6"/>
  <c r="O378" i="6"/>
  <c r="J296" i="6"/>
  <c r="O242" i="6"/>
  <c r="T468" i="6"/>
  <c r="T469" i="6"/>
  <c r="T255" i="6"/>
  <c r="J20" i="6"/>
  <c r="J37" i="6"/>
  <c r="J36" i="6"/>
  <c r="O17" i="6"/>
  <c r="O482" i="6"/>
  <c r="O461" i="6"/>
  <c r="O460" i="6"/>
  <c r="O260" i="6"/>
  <c r="T323" i="6"/>
  <c r="G138" i="2"/>
  <c r="I138" i="2"/>
  <c r="J356" i="6"/>
  <c r="O491" i="6"/>
  <c r="J277" i="6"/>
  <c r="T204" i="6"/>
  <c r="T203" i="6"/>
  <c r="T195" i="6"/>
  <c r="O80" i="6"/>
  <c r="O459" i="6"/>
  <c r="O458" i="6"/>
  <c r="O245" i="6"/>
  <c r="T128" i="6"/>
  <c r="T127" i="6"/>
  <c r="J28" i="6"/>
  <c r="J471" i="6"/>
  <c r="J472" i="6"/>
  <c r="T465" i="6"/>
  <c r="J421" i="6"/>
  <c r="J422" i="6"/>
  <c r="T219" i="6"/>
  <c r="J137" i="6"/>
  <c r="J484" i="6"/>
  <c r="J485" i="6"/>
  <c r="O473" i="6"/>
  <c r="O474" i="6"/>
  <c r="T236" i="6"/>
  <c r="T183" i="6"/>
  <c r="O167" i="6"/>
  <c r="O43" i="6"/>
  <c r="T28" i="6"/>
  <c r="T27" i="6"/>
  <c r="O344" i="6"/>
  <c r="O345" i="6"/>
  <c r="O261" i="6"/>
  <c r="J326" i="6"/>
  <c r="O427" i="6"/>
  <c r="O394" i="6"/>
  <c r="T246" i="6"/>
  <c r="J160" i="6"/>
  <c r="J341" i="6"/>
  <c r="T4" i="6"/>
  <c r="T506" i="6" s="1"/>
  <c r="S506" i="6"/>
  <c r="T5" i="6"/>
  <c r="T384" i="6"/>
  <c r="T212" i="6"/>
  <c r="G201" i="2"/>
  <c r="I201" i="2"/>
  <c r="I473" i="2"/>
  <c r="T227" i="6"/>
  <c r="T208" i="6"/>
  <c r="G186" i="2"/>
  <c r="I186" i="2"/>
  <c r="O21" i="6"/>
  <c r="O20" i="6"/>
  <c r="O13" i="6"/>
  <c r="O12" i="6"/>
  <c r="O41" i="6"/>
  <c r="O42" i="6"/>
  <c r="J479" i="6"/>
  <c r="J480" i="6"/>
  <c r="J453" i="6"/>
  <c r="J408" i="6"/>
  <c r="G400" i="2"/>
  <c r="I400" i="2"/>
  <c r="T232" i="6"/>
  <c r="T231" i="6"/>
  <c r="O208" i="6"/>
  <c r="O126" i="6"/>
  <c r="O466" i="6"/>
  <c r="O465" i="6"/>
  <c r="T228" i="6"/>
  <c r="T229" i="6"/>
  <c r="J98" i="6"/>
  <c r="J490" i="6"/>
  <c r="T188" i="6"/>
  <c r="T187" i="6"/>
  <c r="J461" i="6"/>
  <c r="J403" i="6"/>
  <c r="J462" i="6"/>
  <c r="J330" i="6"/>
  <c r="O331" i="6"/>
  <c r="J306" i="6"/>
  <c r="O265" i="6"/>
  <c r="J83" i="6"/>
  <c r="O480" i="6"/>
  <c r="T101" i="6"/>
  <c r="J469" i="6"/>
  <c r="J468" i="6"/>
  <c r="O180" i="6"/>
  <c r="T395" i="6"/>
  <c r="T396" i="6"/>
  <c r="O18" i="6"/>
  <c r="O328" i="6"/>
  <c r="O329" i="6"/>
  <c r="O214" i="6"/>
  <c r="T473" i="6"/>
  <c r="T474" i="6"/>
  <c r="T402" i="6"/>
  <c r="T403" i="6"/>
  <c r="O226" i="6"/>
  <c r="G137" i="2"/>
  <c r="I137" i="2"/>
  <c r="O197" i="6"/>
  <c r="O196" i="6"/>
  <c r="O193" i="6"/>
  <c r="O213" i="6"/>
  <c r="O375" i="6"/>
  <c r="O56" i="6"/>
  <c r="T353" i="6"/>
  <c r="T354" i="6"/>
  <c r="O15" i="6"/>
  <c r="T313" i="6"/>
  <c r="T314" i="6"/>
  <c r="T233" i="6"/>
  <c r="T234" i="6"/>
  <c r="G208" i="2"/>
  <c r="I208" i="2"/>
  <c r="J475" i="6"/>
  <c r="T242" i="6"/>
  <c r="T168" i="6"/>
  <c r="J84" i="6"/>
  <c r="J92" i="6"/>
  <c r="T17" i="6"/>
  <c r="O33" i="6"/>
  <c r="O476" i="6"/>
  <c r="O477" i="6"/>
  <c r="G405" i="2"/>
  <c r="I405" i="2"/>
  <c r="J401" i="6"/>
  <c r="J400" i="6"/>
  <c r="T487" i="6"/>
  <c r="T479" i="6"/>
  <c r="T478" i="6"/>
  <c r="G234" i="2"/>
  <c r="I234" i="2"/>
  <c r="O199" i="6"/>
  <c r="I126" i="2"/>
  <c r="J272" i="6"/>
  <c r="J176" i="6"/>
  <c r="T345" i="6"/>
  <c r="T346" i="6"/>
  <c r="O71" i="6"/>
  <c r="T391" i="6"/>
  <c r="J244" i="6"/>
  <c r="G374" i="2"/>
  <c r="I374" i="2"/>
  <c r="O76" i="6"/>
  <c r="T43" i="6"/>
  <c r="T44" i="6"/>
  <c r="O273" i="6"/>
  <c r="O274" i="6"/>
  <c r="O472" i="6"/>
  <c r="O471" i="6"/>
  <c r="O464" i="6"/>
  <c r="J448" i="6"/>
  <c r="J449" i="6"/>
  <c r="G402" i="2"/>
  <c r="I402" i="2"/>
  <c r="O392" i="6"/>
  <c r="G224" i="2"/>
  <c r="I224" i="2"/>
  <c r="G214" i="2"/>
  <c r="I214" i="2"/>
  <c r="O195" i="6"/>
  <c r="O121" i="6"/>
  <c r="O36" i="6"/>
  <c r="O37" i="6"/>
  <c r="J133" i="6"/>
  <c r="J134" i="6"/>
  <c r="O26" i="6"/>
  <c r="O25" i="6"/>
  <c r="O485" i="6"/>
  <c r="T461" i="6"/>
  <c r="G404" i="2"/>
  <c r="I404" i="2"/>
  <c r="J258" i="6"/>
  <c r="J230" i="6"/>
  <c r="J229" i="6"/>
  <c r="O217" i="6"/>
  <c r="O216" i="6"/>
  <c r="O134" i="6"/>
  <c r="O135" i="6"/>
  <c r="G476" i="2"/>
  <c r="I476" i="2"/>
  <c r="T471" i="6"/>
  <c r="T470" i="6"/>
  <c r="G463" i="2"/>
  <c r="I463" i="2"/>
  <c r="J235" i="6"/>
  <c r="J342" i="6"/>
  <c r="T81" i="6"/>
  <c r="O6" i="6"/>
  <c r="O5" i="6"/>
  <c r="O453" i="6"/>
  <c r="T418" i="6"/>
  <c r="T185" i="6"/>
  <c r="T184" i="6"/>
  <c r="J221" i="6"/>
  <c r="J222" i="6"/>
  <c r="O239" i="6"/>
  <c r="O279" i="6"/>
  <c r="J200" i="6"/>
  <c r="J291" i="6"/>
  <c r="J292" i="6"/>
  <c r="T72" i="6"/>
  <c r="J185" i="6"/>
  <c r="G210" i="2"/>
  <c r="I210" i="2"/>
  <c r="T124" i="6"/>
  <c r="O357" i="6"/>
  <c r="J6" i="6"/>
  <c r="T343" i="6"/>
  <c r="T344" i="6"/>
  <c r="G17" i="2"/>
  <c r="I17" i="2"/>
  <c r="O7" i="6"/>
  <c r="O432" i="6"/>
  <c r="O401" i="6"/>
  <c r="O229" i="6"/>
  <c r="J15" i="6"/>
  <c r="J65" i="6"/>
  <c r="J66" i="6"/>
  <c r="T410" i="6"/>
  <c r="T411" i="6"/>
  <c r="J211" i="6"/>
  <c r="T327" i="6"/>
  <c r="T267" i="6"/>
  <c r="I505" i="6"/>
  <c r="O299" i="6"/>
  <c r="T73" i="6"/>
  <c r="O335" i="6"/>
  <c r="J354" i="6"/>
  <c r="J355" i="6"/>
  <c r="J128" i="6"/>
  <c r="T356" i="6"/>
  <c r="T355" i="6"/>
  <c r="T296" i="6"/>
  <c r="T295" i="6"/>
  <c r="J75" i="6"/>
  <c r="J186" i="6"/>
  <c r="T262" i="6"/>
  <c r="T406" i="6"/>
  <c r="T405" i="6"/>
  <c r="O250" i="6"/>
  <c r="T223" i="6"/>
  <c r="O34" i="6"/>
  <c r="T191" i="6"/>
  <c r="T196" i="6"/>
  <c r="G342" i="2"/>
  <c r="I342" i="2"/>
  <c r="J126" i="6"/>
  <c r="T201" i="6"/>
  <c r="O201" i="6"/>
  <c r="O202" i="6"/>
  <c r="J369" i="6"/>
  <c r="T387" i="6"/>
  <c r="T7" i="6"/>
  <c r="T419" i="6"/>
  <c r="O361" i="6"/>
  <c r="G282" i="2"/>
  <c r="I282" i="2"/>
  <c r="G254" i="2"/>
  <c r="I254" i="2"/>
  <c r="J147" i="6"/>
  <c r="J148" i="6"/>
  <c r="J319" i="6"/>
  <c r="J307" i="6"/>
  <c r="T280" i="6"/>
  <c r="G23" i="2"/>
  <c r="I23" i="2"/>
  <c r="J19" i="6"/>
  <c r="J375" i="6"/>
  <c r="O325" i="6"/>
  <c r="O324" i="6"/>
  <c r="T330" i="6"/>
  <c r="J208" i="6"/>
  <c r="J327" i="6"/>
  <c r="T158" i="6"/>
  <c r="T86" i="6"/>
  <c r="J225" i="6"/>
  <c r="J224" i="6"/>
  <c r="J206" i="6"/>
  <c r="J166" i="6"/>
  <c r="T25" i="6"/>
  <c r="T9" i="6"/>
  <c r="T10" i="6"/>
  <c r="O469" i="6"/>
  <c r="O468" i="6"/>
  <c r="G457" i="2"/>
  <c r="I457" i="2"/>
  <c r="G483" i="2"/>
  <c r="I483" i="2"/>
  <c r="O24" i="6"/>
  <c r="T458" i="6"/>
  <c r="J71" i="6"/>
  <c r="J70" i="6"/>
  <c r="T285" i="6"/>
  <c r="G352" i="2"/>
  <c r="I352" i="2"/>
  <c r="O74" i="6"/>
  <c r="O73" i="6"/>
  <c r="O90" i="6"/>
  <c r="O89" i="6"/>
  <c r="J101" i="6"/>
  <c r="J100" i="6"/>
  <c r="T194" i="6"/>
  <c r="T193" i="6"/>
  <c r="T224" i="6"/>
  <c r="T225" i="6"/>
  <c r="T33" i="6"/>
  <c r="G397" i="2"/>
  <c r="I397" i="2"/>
  <c r="J151" i="6"/>
  <c r="J152" i="6"/>
  <c r="J198" i="6"/>
  <c r="J154" i="6"/>
  <c r="O479" i="6"/>
  <c r="J54" i="6"/>
  <c r="O137" i="6"/>
  <c r="I118" i="2"/>
  <c r="G226" i="2"/>
  <c r="I226" i="2"/>
  <c r="G478" i="2"/>
  <c r="I478" i="2"/>
  <c r="G468" i="2"/>
  <c r="I468" i="2"/>
  <c r="G444" i="2"/>
  <c r="I444" i="2"/>
  <c r="T119" i="6"/>
  <c r="T480" i="6"/>
  <c r="G443" i="2"/>
  <c r="I443" i="2"/>
  <c r="I260" i="2"/>
  <c r="G323" i="2"/>
  <c r="I323" i="2"/>
  <c r="G459" i="2"/>
  <c r="I459" i="2"/>
  <c r="G30" i="2"/>
  <c r="I30" i="2"/>
  <c r="G229" i="2"/>
  <c r="I229" i="2"/>
  <c r="G467" i="2"/>
  <c r="I467" i="2"/>
  <c r="G407" i="2"/>
  <c r="I407" i="2"/>
  <c r="G142" i="2"/>
  <c r="I142" i="2"/>
  <c r="G458" i="2"/>
  <c r="I458" i="2"/>
  <c r="G159" i="2"/>
  <c r="I159" i="2"/>
  <c r="G143" i="2"/>
  <c r="I143" i="2"/>
  <c r="I213" i="2"/>
  <c r="G22" i="2"/>
  <c r="I22" i="2"/>
  <c r="G263" i="2"/>
  <c r="I263" i="2"/>
  <c r="G434" i="2"/>
  <c r="I434" i="2"/>
  <c r="G341" i="2"/>
  <c r="I341" i="2"/>
  <c r="G269" i="2"/>
  <c r="I269" i="2"/>
  <c r="N50" i="6"/>
  <c r="O50" i="6" s="1"/>
  <c r="D49" i="2"/>
  <c r="G49" i="2"/>
  <c r="I49" i="2"/>
  <c r="I56" i="6"/>
  <c r="J56" i="6" s="1"/>
  <c r="C55" i="2"/>
  <c r="G55" i="2"/>
  <c r="I55" i="2"/>
  <c r="G289" i="2"/>
  <c r="I289" i="2"/>
  <c r="G315" i="2"/>
  <c r="I315" i="2"/>
  <c r="G92" i="2"/>
  <c r="I92" i="2"/>
  <c r="G52" i="2"/>
  <c r="I52" i="2"/>
  <c r="N39" i="6"/>
  <c r="D39" i="2"/>
  <c r="G39" i="2"/>
  <c r="I39" i="2"/>
  <c r="J76" i="6"/>
  <c r="J77" i="6"/>
  <c r="N92" i="6"/>
  <c r="D91" i="2"/>
  <c r="G91" i="2"/>
  <c r="I91" i="2"/>
  <c r="G362" i="2"/>
  <c r="I362" i="2"/>
  <c r="G310" i="2"/>
  <c r="I310" i="2"/>
  <c r="G297" i="2"/>
  <c r="I297" i="2"/>
  <c r="G426" i="2"/>
  <c r="I426" i="2"/>
  <c r="G103" i="2"/>
  <c r="I103" i="2"/>
  <c r="S31" i="6"/>
  <c r="T32" i="6" s="1"/>
  <c r="T31" i="6"/>
  <c r="E31" i="2"/>
  <c r="G31" i="2"/>
  <c r="I31" i="2"/>
  <c r="G474" i="2"/>
  <c r="I474" i="2"/>
  <c r="G281" i="2"/>
  <c r="I281" i="2"/>
  <c r="D4" i="5"/>
  <c r="D5" i="5"/>
  <c r="D6" i="5" s="1"/>
  <c r="D7" i="5"/>
  <c r="D8" i="5" s="1"/>
  <c r="D9" i="5" s="1"/>
  <c r="D10" i="5" s="1"/>
  <c r="D11" i="5" s="1"/>
  <c r="D12" i="5"/>
  <c r="D13" i="5"/>
  <c r="D14" i="5" s="1"/>
  <c r="D15" i="5" s="1"/>
  <c r="D16" i="5" s="1"/>
  <c r="D17" i="5" s="1"/>
  <c r="D18" i="5" s="1"/>
  <c r="D19" i="5" s="1"/>
  <c r="D20" i="5" s="1"/>
  <c r="D21" i="5" s="1"/>
  <c r="D22" i="5" s="1"/>
  <c r="D23" i="5" s="1"/>
  <c r="D24" i="5" s="1"/>
  <c r="D25" i="5" s="1"/>
  <c r="D26" i="5" s="1"/>
  <c r="D27" i="5" s="1"/>
  <c r="D28" i="5" s="1"/>
  <c r="D29" i="5" s="1"/>
  <c r="D30" i="5" s="1"/>
  <c r="D31" i="5" s="1"/>
  <c r="D32" i="5" s="1"/>
  <c r="D33" i="5" s="1"/>
  <c r="D34" i="5" s="1"/>
  <c r="D35" i="5" s="1"/>
  <c r="D36" i="5" s="1"/>
  <c r="D37" i="5" s="1"/>
  <c r="D38" i="5" s="1"/>
  <c r="D39" i="5" s="1"/>
  <c r="D40" i="5" s="1"/>
  <c r="D41" i="5" s="1"/>
  <c r="D42" i="5" s="1"/>
  <c r="D43" i="5" s="1"/>
  <c r="D44" i="5" s="1"/>
  <c r="D45" i="5" s="1"/>
  <c r="D46" i="5" s="1"/>
  <c r="D47" i="5" s="1"/>
  <c r="D48" i="5" s="1"/>
  <c r="D49" i="5" s="1"/>
  <c r="D50" i="5" s="1"/>
  <c r="D51" i="5" s="1"/>
  <c r="D52" i="5" s="1"/>
  <c r="D53" i="5" s="1"/>
  <c r="D54" i="5" s="1"/>
  <c r="D55" i="5" s="1"/>
  <c r="D56" i="5" s="1"/>
  <c r="D57" i="5" s="1"/>
  <c r="D58" i="5" s="1"/>
  <c r="D59" i="5" s="1"/>
  <c r="D60" i="5" s="1"/>
  <c r="D61" i="5" s="1"/>
  <c r="D62" i="5" s="1"/>
  <c r="D63" i="5" s="1"/>
  <c r="D64" i="5" s="1"/>
  <c r="D65" i="5" s="1"/>
  <c r="D66" i="5" s="1"/>
  <c r="D67" i="5" s="1"/>
  <c r="D68" i="5" s="1"/>
  <c r="D69" i="5" s="1"/>
  <c r="D70" i="5" s="1"/>
  <c r="D71" i="5" s="1"/>
  <c r="D72" i="5" s="1"/>
  <c r="D73" i="5" s="1"/>
  <c r="D74" i="5" s="1"/>
  <c r="D75" i="5" s="1"/>
  <c r="D76" i="5" s="1"/>
  <c r="D77" i="5" s="1"/>
  <c r="D78" i="5" s="1"/>
  <c r="D79" i="5" s="1"/>
  <c r="D80" i="5" s="1"/>
  <c r="D81" i="5" s="1"/>
  <c r="D82" i="5" s="1"/>
  <c r="D83" i="5" s="1"/>
  <c r="D84" i="5" s="1"/>
  <c r="D85" i="5" s="1"/>
  <c r="D86" i="5" s="1"/>
  <c r="D87" i="5" s="1"/>
  <c r="D88" i="5" s="1"/>
  <c r="D89" i="5" s="1"/>
  <c r="D90" i="5" s="1"/>
  <c r="D91" i="5" s="1"/>
  <c r="D92" i="5" s="1"/>
  <c r="D93" i="5" s="1"/>
  <c r="D94" i="5" s="1"/>
  <c r="D95" i="5" s="1"/>
  <c r="D96" i="5" s="1"/>
  <c r="D97" i="5" s="1"/>
  <c r="D98" i="5" s="1"/>
  <c r="D99" i="5" s="1"/>
  <c r="D100" i="5" s="1"/>
  <c r="D101" i="5" s="1"/>
  <c r="D102" i="5" s="1"/>
  <c r="D103" i="5" s="1"/>
  <c r="D104" i="5" s="1"/>
  <c r="D105" i="5" s="1"/>
  <c r="D106" i="5" s="1"/>
  <c r="D107" i="5" s="1"/>
  <c r="D108" i="5" s="1"/>
  <c r="D109" i="5" s="1"/>
  <c r="D110" i="5" s="1"/>
  <c r="D111" i="5" s="1"/>
  <c r="D112" i="5" s="1"/>
  <c r="D113" i="5" s="1"/>
  <c r="D114" i="5" s="1"/>
  <c r="D115" i="5" s="1"/>
  <c r="D116" i="5" s="1"/>
  <c r="D117" i="5" s="1"/>
  <c r="D118" i="5" s="1"/>
  <c r="D119" i="5" s="1"/>
  <c r="D120" i="5" s="1"/>
  <c r="D121" i="5" s="1"/>
  <c r="D122" i="5" s="1"/>
  <c r="D123" i="5" s="1"/>
  <c r="D124" i="5" s="1"/>
  <c r="D125" i="5" s="1"/>
  <c r="D126" i="5" s="1"/>
  <c r="D127" i="5" s="1"/>
  <c r="D128" i="5" s="1"/>
  <c r="D129" i="5" s="1"/>
  <c r="D130" i="5" s="1"/>
  <c r="D131" i="5" s="1"/>
  <c r="D132" i="5" s="1"/>
  <c r="D133" i="5" s="1"/>
  <c r="D134" i="5" s="1"/>
  <c r="D135" i="5" s="1"/>
  <c r="D136" i="5" s="1"/>
  <c r="D137" i="5" s="1"/>
  <c r="D138" i="5" s="1"/>
  <c r="D139" i="5" s="1"/>
  <c r="D140" i="5" s="1"/>
  <c r="D141" i="5" s="1"/>
  <c r="D142" i="5" s="1"/>
  <c r="D143" i="5" s="1"/>
  <c r="D144" i="5" s="1"/>
  <c r="D145" i="5" s="1"/>
  <c r="D146" i="5" s="1"/>
  <c r="D147" i="5" s="1"/>
  <c r="D148" i="5" s="1"/>
  <c r="D149" i="5" s="1"/>
  <c r="D150" i="5" s="1"/>
  <c r="D151" i="5" s="1"/>
  <c r="D152" i="5" s="1"/>
  <c r="D153" i="5" s="1"/>
  <c r="D154" i="5" s="1"/>
  <c r="D155" i="5" s="1"/>
  <c r="D156" i="5" s="1"/>
  <c r="D157" i="5" s="1"/>
  <c r="D158" i="5" s="1"/>
  <c r="D159" i="5" s="1"/>
  <c r="D160" i="5" s="1"/>
  <c r="D161" i="5" s="1"/>
  <c r="D162" i="5" s="1"/>
  <c r="D163" i="5" s="1"/>
  <c r="D164" i="5" s="1"/>
  <c r="D165" i="5" s="1"/>
  <c r="D166" i="5" s="1"/>
  <c r="D167" i="5" s="1"/>
  <c r="D168" i="5" s="1"/>
  <c r="D169" i="5" s="1"/>
  <c r="D170" i="5" s="1"/>
  <c r="D171" i="5" s="1"/>
  <c r="D172" i="5" s="1"/>
  <c r="D173" i="5" s="1"/>
  <c r="D174" i="5" s="1"/>
  <c r="D175" i="5" s="1"/>
  <c r="D176" i="5" s="1"/>
  <c r="D177" i="5" s="1"/>
  <c r="D178" i="5" s="1"/>
  <c r="D179" i="5" s="1"/>
  <c r="D180" i="5" s="1"/>
  <c r="D181" i="5" s="1"/>
  <c r="D182" i="5" s="1"/>
  <c r="D183" i="5" s="1"/>
  <c r="D184" i="5" s="1"/>
  <c r="D185" i="5" s="1"/>
  <c r="D186" i="5" s="1"/>
  <c r="D187" i="5" s="1"/>
  <c r="D188" i="5" s="1"/>
  <c r="D189" i="5" s="1"/>
  <c r="D190" i="5" s="1"/>
  <c r="D191" i="5" s="1"/>
  <c r="D192" i="5" s="1"/>
  <c r="D193" i="5" s="1"/>
  <c r="D194" i="5" s="1"/>
  <c r="D195" i="5" s="1"/>
  <c r="D196" i="5" s="1"/>
  <c r="D197" i="5" s="1"/>
  <c r="D198" i="5" s="1"/>
  <c r="D199" i="5" s="1"/>
  <c r="D200" i="5" s="1"/>
  <c r="D201" i="5" s="1"/>
  <c r="D202" i="5" s="1"/>
  <c r="D203" i="5" s="1"/>
  <c r="D204" i="5" s="1"/>
  <c r="D205" i="5" s="1"/>
  <c r="D206" i="5" s="1"/>
  <c r="D207" i="5" s="1"/>
  <c r="D208" i="5" s="1"/>
  <c r="D209" i="5" s="1"/>
  <c r="D210" i="5" s="1"/>
  <c r="D211" i="5" s="1"/>
  <c r="D212" i="5" s="1"/>
  <c r="D213" i="5" s="1"/>
  <c r="D214" i="5" s="1"/>
  <c r="D215" i="5" s="1"/>
  <c r="D216" i="5" s="1"/>
  <c r="D217" i="5" s="1"/>
  <c r="D218" i="5" s="1"/>
  <c r="D219" i="5" s="1"/>
  <c r="D220" i="5" s="1"/>
  <c r="D221" i="5" s="1"/>
  <c r="D222" i="5" s="1"/>
  <c r="D223" i="5" s="1"/>
  <c r="D224" i="5" s="1"/>
  <c r="D225" i="5" s="1"/>
  <c r="D226" i="5" s="1"/>
  <c r="D227" i="5" s="1"/>
  <c r="D228" i="5" s="1"/>
  <c r="D229" i="5" s="1"/>
  <c r="D230" i="5" s="1"/>
  <c r="D231" i="5" s="1"/>
  <c r="D232" i="5" s="1"/>
  <c r="D233" i="5" s="1"/>
  <c r="D234" i="5" s="1"/>
  <c r="D235" i="5" s="1"/>
  <c r="D236" i="5" s="1"/>
  <c r="D237" i="5" s="1"/>
  <c r="D238" i="5" s="1"/>
  <c r="D239" i="5" s="1"/>
  <c r="D240" i="5" s="1"/>
  <c r="D241" i="5" s="1"/>
  <c r="D242" i="5" s="1"/>
  <c r="D243" i="5" s="1"/>
  <c r="D244" i="5" s="1"/>
  <c r="D245" i="5" s="1"/>
  <c r="D246" i="5" s="1"/>
  <c r="D247" i="5" s="1"/>
  <c r="D248" i="5" s="1"/>
  <c r="D249" i="5" s="1"/>
  <c r="D250" i="5" s="1"/>
  <c r="D251" i="5" s="1"/>
  <c r="D252" i="5" s="1"/>
  <c r="D253" i="5" s="1"/>
  <c r="D254" i="5" s="1"/>
  <c r="D255" i="5" s="1"/>
  <c r="D256" i="5" s="1"/>
  <c r="D257" i="5" s="1"/>
  <c r="D258" i="5" s="1"/>
  <c r="D259" i="5" s="1"/>
  <c r="D260" i="5" s="1"/>
  <c r="D261" i="5" s="1"/>
  <c r="D262" i="5" s="1"/>
  <c r="D263" i="5" s="1"/>
  <c r="D264" i="5" s="1"/>
  <c r="D265" i="5" s="1"/>
  <c r="D266" i="5" s="1"/>
  <c r="D267" i="5" s="1"/>
  <c r="D268" i="5" s="1"/>
  <c r="D269" i="5" s="1"/>
  <c r="D270" i="5" s="1"/>
  <c r="D271" i="5" s="1"/>
  <c r="D272" i="5" s="1"/>
  <c r="D273" i="5" s="1"/>
  <c r="D274" i="5" s="1"/>
  <c r="D275" i="5" s="1"/>
  <c r="D276" i="5" s="1"/>
  <c r="D277" i="5" s="1"/>
  <c r="D278" i="5" s="1"/>
  <c r="D279" i="5" s="1"/>
  <c r="D280" i="5" s="1"/>
  <c r="D281" i="5" s="1"/>
  <c r="D282" i="5" s="1"/>
  <c r="D283" i="5" s="1"/>
  <c r="D284" i="5" s="1"/>
  <c r="D285" i="5" s="1"/>
  <c r="D286" i="5" s="1"/>
  <c r="D287" i="5" s="1"/>
  <c r="D288" i="5" s="1"/>
  <c r="D289" i="5" s="1"/>
  <c r="D290" i="5" s="1"/>
  <c r="D291" i="5" s="1"/>
  <c r="D292" i="5" s="1"/>
  <c r="D293" i="5" s="1"/>
  <c r="D294" i="5" s="1"/>
  <c r="D295" i="5" s="1"/>
  <c r="D296" i="5" s="1"/>
  <c r="D297" i="5" s="1"/>
  <c r="D298" i="5" s="1"/>
  <c r="D299" i="5" s="1"/>
  <c r="D300" i="5" s="1"/>
  <c r="D301" i="5" s="1"/>
  <c r="D302" i="5" s="1"/>
  <c r="D303" i="5" s="1"/>
  <c r="D304" i="5" s="1"/>
  <c r="D305" i="5" s="1"/>
  <c r="D306" i="5" s="1"/>
  <c r="D307" i="5" s="1"/>
  <c r="D308" i="5" s="1"/>
  <c r="D309" i="5" s="1"/>
  <c r="D310" i="5" s="1"/>
  <c r="D311" i="5" s="1"/>
  <c r="D312" i="5" s="1"/>
  <c r="D313" i="5" s="1"/>
  <c r="D314" i="5" s="1"/>
  <c r="D315" i="5" s="1"/>
  <c r="D316" i="5" s="1"/>
  <c r="D317" i="5" s="1"/>
  <c r="D318" i="5" s="1"/>
  <c r="D319" i="5" s="1"/>
  <c r="D320" i="5" s="1"/>
  <c r="D321" i="5" s="1"/>
  <c r="D322" i="5" s="1"/>
  <c r="D323" i="5" s="1"/>
  <c r="D324" i="5" s="1"/>
  <c r="D325" i="5" s="1"/>
  <c r="D326" i="5" s="1"/>
  <c r="D327" i="5" s="1"/>
  <c r="D328" i="5" s="1"/>
  <c r="D329" i="5" s="1"/>
  <c r="D330" i="5" s="1"/>
  <c r="D331" i="5" s="1"/>
  <c r="D332" i="5" s="1"/>
  <c r="D333" i="5" s="1"/>
  <c r="D334" i="5" s="1"/>
  <c r="D335" i="5" s="1"/>
  <c r="D336" i="5" s="1"/>
  <c r="D337" i="5" s="1"/>
  <c r="D338" i="5" s="1"/>
  <c r="D339" i="5" s="1"/>
  <c r="D340" i="5" s="1"/>
  <c r="D341" i="5" s="1"/>
  <c r="D342" i="5" s="1"/>
  <c r="D343" i="5" s="1"/>
  <c r="D344" i="5" s="1"/>
  <c r="D345" i="5" s="1"/>
  <c r="D346" i="5" s="1"/>
  <c r="D347" i="5" s="1"/>
  <c r="D348" i="5" s="1"/>
  <c r="D349" i="5" s="1"/>
  <c r="D350" i="5" s="1"/>
  <c r="D351" i="5" s="1"/>
  <c r="D352" i="5" s="1"/>
  <c r="D353" i="5" s="1"/>
  <c r="D354" i="5" s="1"/>
  <c r="D355" i="5" s="1"/>
  <c r="D356" i="5" s="1"/>
  <c r="D357" i="5" s="1"/>
  <c r="D358" i="5" s="1"/>
  <c r="D359" i="5" s="1"/>
  <c r="D360" i="5" s="1"/>
  <c r="D361" i="5" s="1"/>
  <c r="D362" i="5" s="1"/>
  <c r="D363" i="5" s="1"/>
  <c r="D364" i="5" s="1"/>
  <c r="D365" i="5" s="1"/>
  <c r="D366" i="5" s="1"/>
  <c r="D367" i="5" s="1"/>
  <c r="D368" i="5" s="1"/>
  <c r="D369" i="5" s="1"/>
  <c r="D370" i="5" s="1"/>
  <c r="D371" i="5" s="1"/>
  <c r="D372" i="5" s="1"/>
  <c r="D373" i="5" s="1"/>
  <c r="D374" i="5" s="1"/>
  <c r="D375" i="5" s="1"/>
  <c r="D376" i="5" s="1"/>
  <c r="D377" i="5" s="1"/>
  <c r="D378" i="5" s="1"/>
  <c r="D379" i="5" s="1"/>
  <c r="D380" i="5" s="1"/>
  <c r="D381" i="5" s="1"/>
  <c r="D382" i="5" s="1"/>
  <c r="D383" i="5" s="1"/>
  <c r="D384" i="5" s="1"/>
  <c r="D385" i="5" s="1"/>
  <c r="D386" i="5" s="1"/>
  <c r="D387" i="5" s="1"/>
  <c r="D388" i="5" s="1"/>
  <c r="D389" i="5" s="1"/>
  <c r="D390" i="5" s="1"/>
  <c r="D391" i="5" s="1"/>
  <c r="D392" i="5" s="1"/>
  <c r="D393" i="5" s="1"/>
  <c r="D394" i="5" s="1"/>
  <c r="D395" i="5" s="1"/>
  <c r="D396" i="5" s="1"/>
  <c r="D397" i="5" s="1"/>
  <c r="D398" i="5" s="1"/>
  <c r="D399" i="5" s="1"/>
  <c r="D400" i="5" s="1"/>
  <c r="D401" i="5" s="1"/>
  <c r="D402" i="5" s="1"/>
  <c r="D403" i="5" s="1"/>
  <c r="D404" i="5" s="1"/>
  <c r="D405" i="5" s="1"/>
  <c r="D406" i="5" s="1"/>
  <c r="D407" i="5" s="1"/>
  <c r="D408" i="5" s="1"/>
  <c r="D409" i="5" s="1"/>
  <c r="D410" i="5" s="1"/>
  <c r="D411" i="5" s="1"/>
  <c r="D412" i="5" s="1"/>
  <c r="D413" i="5" s="1"/>
  <c r="D414" i="5" s="1"/>
  <c r="D415" i="5" s="1"/>
  <c r="D416" i="5" s="1"/>
  <c r="D417" i="5" s="1"/>
  <c r="D418" i="5" s="1"/>
  <c r="D419" i="5" s="1"/>
  <c r="D420" i="5" s="1"/>
  <c r="D421" i="5" s="1"/>
  <c r="D422" i="5" s="1"/>
  <c r="D423" i="5" s="1"/>
  <c r="D424" i="5" s="1"/>
  <c r="D425" i="5" s="1"/>
  <c r="D426" i="5" s="1"/>
  <c r="D427" i="5" s="1"/>
  <c r="D428" i="5" s="1"/>
  <c r="D429" i="5" s="1"/>
  <c r="D430" i="5" s="1"/>
  <c r="D431" i="5" s="1"/>
  <c r="D432" i="5" s="1"/>
  <c r="D433" i="5" s="1"/>
  <c r="D434" i="5" s="1"/>
  <c r="D435" i="5" s="1"/>
  <c r="D436" i="5" s="1"/>
  <c r="D437" i="5" s="1"/>
  <c r="D438" i="5" s="1"/>
  <c r="D439" i="5" s="1"/>
  <c r="D440" i="5" s="1"/>
  <c r="D441" i="5" s="1"/>
  <c r="D442" i="5" s="1"/>
  <c r="D443" i="5" s="1"/>
  <c r="D444" i="5" s="1"/>
  <c r="D445" i="5" s="1"/>
  <c r="D446" i="5" s="1"/>
  <c r="D447" i="5" s="1"/>
  <c r="D448" i="5" s="1"/>
  <c r="D449" i="5" s="1"/>
  <c r="D450" i="5" s="1"/>
  <c r="D451" i="5" s="1"/>
  <c r="D452" i="5" s="1"/>
  <c r="D453" i="5" s="1"/>
  <c r="D454" i="5" s="1"/>
  <c r="D455" i="5" s="1"/>
  <c r="D456" i="5" s="1"/>
  <c r="D457" i="5" s="1"/>
  <c r="D458" i="5" s="1"/>
  <c r="D459" i="5" s="1"/>
  <c r="D460" i="5" s="1"/>
  <c r="D461" i="5" s="1"/>
  <c r="D462" i="5" s="1"/>
  <c r="D463" i="5" s="1"/>
  <c r="D464" i="5" s="1"/>
  <c r="D465" i="5" s="1"/>
  <c r="D466" i="5" s="1"/>
  <c r="D467" i="5" s="1"/>
  <c r="D468" i="5" s="1"/>
  <c r="D469" i="5" s="1"/>
  <c r="D470" i="5" s="1"/>
  <c r="D471" i="5" s="1"/>
  <c r="D472" i="5" s="1"/>
  <c r="D473" i="5" s="1"/>
  <c r="D474" i="5" s="1"/>
  <c r="D475" i="5" s="1"/>
  <c r="D476" i="5" s="1"/>
  <c r="D477" i="5" s="1"/>
  <c r="D478" i="5" s="1"/>
  <c r="D479" i="5" s="1"/>
  <c r="D480" i="5" s="1"/>
  <c r="D481" i="5" s="1"/>
  <c r="D482" i="5" s="1"/>
  <c r="D483" i="5" s="1"/>
  <c r="D484" i="5" s="1"/>
  <c r="D485" i="5" s="1"/>
  <c r="D486" i="5" s="1"/>
  <c r="D487" i="5" s="1"/>
  <c r="D488" i="5" s="1"/>
  <c r="D489" i="5" s="1"/>
  <c r="D490" i="5" s="1"/>
  <c r="D491" i="5" s="1"/>
  <c r="D492" i="5" s="1"/>
  <c r="D493" i="5" s="1"/>
  <c r="D494" i="5" s="1"/>
  <c r="D495" i="5" s="1"/>
  <c r="D496" i="5" s="1"/>
  <c r="D497" i="5" s="1"/>
  <c r="D498" i="5" s="1"/>
  <c r="D499" i="5" s="1"/>
  <c r="D500" i="5" s="1"/>
  <c r="D501" i="5" s="1"/>
  <c r="D42" i="2"/>
  <c r="S121" i="6"/>
  <c r="E120" i="2"/>
  <c r="G120" i="2"/>
  <c r="I120" i="2"/>
  <c r="T47" i="6"/>
  <c r="O4" i="6"/>
  <c r="O506" i="6" s="1"/>
  <c r="C33" i="2"/>
  <c r="E96" i="2"/>
  <c r="G96" i="2"/>
  <c r="I96" i="2"/>
  <c r="S97" i="6"/>
  <c r="T97" i="6" s="1"/>
  <c r="N63" i="6"/>
  <c r="O64" i="6" s="1"/>
  <c r="D62" i="2"/>
  <c r="G62" i="2"/>
  <c r="I62" i="2"/>
  <c r="N506" i="6"/>
  <c r="T14" i="6"/>
  <c r="D90" i="2"/>
  <c r="G90" i="2"/>
  <c r="I90" i="2"/>
  <c r="O106" i="6"/>
  <c r="O111" i="6"/>
  <c r="O148" i="6"/>
  <c r="J158" i="6"/>
  <c r="T288" i="6"/>
  <c r="O315" i="6"/>
  <c r="J64" i="6"/>
  <c r="E336" i="2"/>
  <c r="S337" i="6"/>
  <c r="O55" i="6"/>
  <c r="J69" i="6"/>
  <c r="J193" i="6"/>
  <c r="O243" i="6"/>
  <c r="O259" i="6"/>
  <c r="O263" i="6"/>
  <c r="T305" i="6"/>
  <c r="T377" i="6"/>
  <c r="O78" i="6"/>
  <c r="O115" i="6"/>
  <c r="J295" i="6"/>
  <c r="T60" i="6"/>
  <c r="O110" i="6"/>
  <c r="J170" i="6"/>
  <c r="E215" i="2"/>
  <c r="G215" i="2"/>
  <c r="I215" i="2"/>
  <c r="S216" i="6"/>
  <c r="T216" i="6" s="1"/>
  <c r="T381" i="6"/>
  <c r="T382" i="6"/>
  <c r="J247" i="6"/>
  <c r="T103" i="6"/>
  <c r="T105" i="6"/>
  <c r="T309" i="6"/>
  <c r="T129" i="6"/>
  <c r="O254" i="6"/>
  <c r="E307" i="2"/>
  <c r="G307" i="2"/>
  <c r="I307" i="2"/>
  <c r="D336" i="2"/>
  <c r="G336" i="2"/>
  <c r="I336" i="2"/>
  <c r="J398" i="6"/>
  <c r="O426" i="6"/>
  <c r="O489" i="6"/>
  <c r="J442" i="6"/>
  <c r="O158" i="6"/>
  <c r="C217" i="2"/>
  <c r="G217" i="2"/>
  <c r="I217" i="2"/>
  <c r="N292" i="6"/>
  <c r="C330" i="2"/>
  <c r="G330" i="2"/>
  <c r="I330" i="2"/>
  <c r="O355" i="6"/>
  <c r="T426" i="6"/>
  <c r="J466" i="6"/>
  <c r="J255" i="6"/>
  <c r="O182" i="6"/>
  <c r="T215" i="6"/>
  <c r="T272" i="6"/>
  <c r="O285" i="6"/>
  <c r="E288" i="2"/>
  <c r="T292" i="6"/>
  <c r="T317" i="6"/>
  <c r="E328" i="2"/>
  <c r="J410" i="6"/>
  <c r="O420" i="6"/>
  <c r="J498" i="6"/>
  <c r="E411" i="2"/>
  <c r="G411" i="2"/>
  <c r="I411" i="2"/>
  <c r="S502" i="6"/>
  <c r="T502" i="6" s="1"/>
  <c r="E498" i="2"/>
  <c r="E454" i="2"/>
  <c r="G454" i="2"/>
  <c r="I454" i="2"/>
  <c r="J102" i="6"/>
  <c r="O150" i="6"/>
  <c r="C249" i="2"/>
  <c r="G249" i="2"/>
  <c r="I249" i="2"/>
  <c r="O414" i="6"/>
  <c r="J439" i="6"/>
  <c r="T484" i="6"/>
  <c r="O488" i="6"/>
  <c r="J494" i="6"/>
  <c r="T399" i="6"/>
  <c r="O456" i="6"/>
  <c r="T464" i="6"/>
  <c r="T490" i="6"/>
  <c r="T498" i="6"/>
  <c r="J298" i="6"/>
  <c r="T360" i="6"/>
  <c r="J394" i="6"/>
  <c r="T397" i="6"/>
  <c r="T435" i="6"/>
  <c r="T438" i="6"/>
  <c r="E498" i="6"/>
  <c r="E119" i="6"/>
  <c r="E35" i="6"/>
  <c r="T437" i="6"/>
  <c r="E346" i="6"/>
  <c r="E303" i="6"/>
  <c r="E243" i="6"/>
  <c r="E207" i="6"/>
  <c r="E139" i="6"/>
  <c r="E160" i="6"/>
  <c r="E46" i="6"/>
  <c r="E407" i="6"/>
  <c r="E159" i="6"/>
  <c r="T217" i="6"/>
  <c r="T122" i="6"/>
  <c r="T121" i="6"/>
  <c r="O408" i="6"/>
  <c r="O407" i="6"/>
  <c r="O114" i="6"/>
  <c r="O293" i="6"/>
  <c r="J249" i="6"/>
  <c r="J248" i="6"/>
  <c r="J9" i="6"/>
  <c r="O212" i="6"/>
  <c r="O211" i="6"/>
  <c r="O177" i="6"/>
  <c r="O178" i="6"/>
  <c r="J368" i="6"/>
  <c r="J188" i="6"/>
  <c r="J389" i="6"/>
  <c r="J388" i="6"/>
  <c r="O84" i="6"/>
  <c r="O85" i="6"/>
  <c r="G328" i="2"/>
  <c r="I328" i="2"/>
  <c r="O27" i="6"/>
  <c r="O28" i="6"/>
  <c r="J141" i="6"/>
  <c r="J142" i="6"/>
  <c r="G209" i="2"/>
  <c r="I209" i="2"/>
  <c r="O154" i="6"/>
  <c r="T40" i="6"/>
  <c r="T41" i="6"/>
  <c r="T476" i="6"/>
  <c r="T477" i="6"/>
  <c r="O188" i="6"/>
  <c r="O187" i="6"/>
  <c r="J476" i="6"/>
  <c r="J293" i="6"/>
  <c r="O304" i="6"/>
  <c r="G245" i="2"/>
  <c r="I245" i="2"/>
  <c r="C10" i="2"/>
  <c r="I10" i="6"/>
  <c r="J11" i="6" s="1"/>
  <c r="C9" i="2"/>
  <c r="G9" i="2"/>
  <c r="I9" i="2"/>
  <c r="N172" i="6"/>
  <c r="O173" i="6" s="1"/>
  <c r="D172" i="2"/>
  <c r="J278" i="6"/>
  <c r="T432" i="6"/>
  <c r="G293" i="2"/>
  <c r="I293" i="2"/>
  <c r="G40" i="2"/>
  <c r="I40" i="2"/>
  <c r="G8" i="2"/>
  <c r="I8" i="2"/>
  <c r="J488" i="6"/>
  <c r="G355" i="2"/>
  <c r="I355" i="2"/>
  <c r="G368" i="2"/>
  <c r="I368" i="2"/>
  <c r="G227" i="2"/>
  <c r="I227" i="2"/>
  <c r="G221" i="2"/>
  <c r="I221" i="2"/>
  <c r="G189" i="2"/>
  <c r="I189" i="2"/>
  <c r="G183" i="2"/>
  <c r="I183" i="2"/>
  <c r="I43" i="6"/>
  <c r="J44" i="6" s="1"/>
  <c r="C42" i="2"/>
  <c r="G42" i="2"/>
  <c r="I42" i="2"/>
  <c r="C43" i="2"/>
  <c r="G43" i="2"/>
  <c r="I43" i="2"/>
  <c r="J59" i="6"/>
  <c r="D67" i="2"/>
  <c r="G67" i="2"/>
  <c r="I67" i="2"/>
  <c r="N68" i="6"/>
  <c r="D68" i="2"/>
  <c r="G68" i="2"/>
  <c r="I68" i="2"/>
  <c r="I149" i="6"/>
  <c r="J150" i="6" s="1"/>
  <c r="C148" i="2"/>
  <c r="G148" i="2"/>
  <c r="I148" i="2"/>
  <c r="C149" i="2"/>
  <c r="J171" i="6"/>
  <c r="J172" i="6"/>
  <c r="S237" i="6"/>
  <c r="T238" i="6" s="1"/>
  <c r="E237" i="2"/>
  <c r="G237" i="2"/>
  <c r="I237" i="2"/>
  <c r="I262" i="6"/>
  <c r="J262" i="6" s="1"/>
  <c r="C262" i="2"/>
  <c r="G262" i="2"/>
  <c r="I262" i="2"/>
  <c r="C261" i="2"/>
  <c r="G261" i="2"/>
  <c r="I261" i="2"/>
  <c r="G233" i="2"/>
  <c r="I233" i="2"/>
  <c r="G409" i="2"/>
  <c r="I409" i="2"/>
  <c r="C6" i="2"/>
  <c r="I7" i="6"/>
  <c r="J8" i="6" s="1"/>
  <c r="J7" i="6"/>
  <c r="O14" i="6"/>
  <c r="I33" i="6"/>
  <c r="C32" i="2"/>
  <c r="G32" i="2"/>
  <c r="I32" i="2"/>
  <c r="G38" i="2"/>
  <c r="I38" i="2"/>
  <c r="S62" i="6"/>
  <c r="E61" i="2"/>
  <c r="G61" i="2"/>
  <c r="I61" i="2"/>
  <c r="C145" i="2"/>
  <c r="G145" i="2"/>
  <c r="I145" i="2"/>
  <c r="C144" i="2"/>
  <c r="G144" i="2"/>
  <c r="I144" i="2"/>
  <c r="I145" i="6"/>
  <c r="S169" i="6"/>
  <c r="T170" i="6" s="1"/>
  <c r="E169" i="2"/>
  <c r="N231" i="6"/>
  <c r="O232" i="6" s="1"/>
  <c r="D230" i="2"/>
  <c r="G230" i="2"/>
  <c r="I230" i="2"/>
  <c r="S136" i="6"/>
  <c r="E136" i="2"/>
  <c r="G136" i="2"/>
  <c r="I136" i="2"/>
  <c r="G378" i="2"/>
  <c r="I378" i="2"/>
  <c r="I13" i="6"/>
  <c r="J14" i="6" s="1"/>
  <c r="C12" i="2"/>
  <c r="G12" i="2"/>
  <c r="I12" i="2"/>
  <c r="C13" i="2"/>
  <c r="G13" i="2"/>
  <c r="I13" i="2"/>
  <c r="I135" i="6"/>
  <c r="J135" i="6" s="1"/>
  <c r="C135" i="2"/>
  <c r="G135" i="2"/>
  <c r="I135" i="2"/>
  <c r="C134" i="2"/>
  <c r="G134" i="2"/>
  <c r="I134" i="2"/>
  <c r="G26" i="2"/>
  <c r="I26" i="2"/>
  <c r="J34" i="6"/>
  <c r="J35" i="6"/>
  <c r="S115" i="6"/>
  <c r="T116" i="6" s="1"/>
  <c r="E114" i="2"/>
  <c r="G114" i="2"/>
  <c r="I114" i="2"/>
  <c r="E161" i="2"/>
  <c r="G161" i="2"/>
  <c r="I161" i="2"/>
  <c r="S162" i="6"/>
  <c r="T162" i="6" s="1"/>
  <c r="G445" i="2"/>
  <c r="I445" i="2"/>
  <c r="G413" i="2"/>
  <c r="I413" i="2"/>
  <c r="G365" i="2"/>
  <c r="I365" i="2"/>
  <c r="D46" i="2"/>
  <c r="G46" i="2"/>
  <c r="I46" i="2"/>
  <c r="N46" i="6"/>
  <c r="D45" i="2"/>
  <c r="G45" i="2"/>
  <c r="I45" i="2"/>
  <c r="T76" i="6"/>
  <c r="I194" i="6"/>
  <c r="J194" i="6" s="1"/>
  <c r="C193" i="2"/>
  <c r="G193" i="2"/>
  <c r="I193" i="2"/>
  <c r="C194" i="2"/>
  <c r="G194" i="2"/>
  <c r="I194" i="2"/>
  <c r="O32" i="6"/>
  <c r="S34" i="6"/>
  <c r="T35" i="6" s="1"/>
  <c r="E34" i="2"/>
  <c r="G34" i="2"/>
  <c r="I34" i="2"/>
  <c r="T155" i="6"/>
  <c r="T156" i="6"/>
  <c r="E173" i="2"/>
  <c r="G173" i="2"/>
  <c r="I173" i="2"/>
  <c r="E172" i="2"/>
  <c r="S173" i="6"/>
  <c r="T173" i="6" s="1"/>
  <c r="T273" i="6"/>
  <c r="T274" i="6"/>
  <c r="I280" i="6"/>
  <c r="J281" i="6" s="1"/>
  <c r="C280" i="2"/>
  <c r="G280" i="2"/>
  <c r="I280" i="2"/>
  <c r="C279" i="2"/>
  <c r="G279" i="2"/>
  <c r="I279" i="2"/>
  <c r="I285" i="6"/>
  <c r="J285" i="6" s="1"/>
  <c r="C284" i="2"/>
  <c r="G284" i="2"/>
  <c r="I284" i="2"/>
  <c r="O54" i="6"/>
  <c r="J68" i="6"/>
  <c r="J203" i="6"/>
  <c r="I352" i="6"/>
  <c r="J353" i="6" s="1"/>
  <c r="C351" i="2"/>
  <c r="G351" i="2"/>
  <c r="I351" i="2"/>
  <c r="T49" i="6"/>
  <c r="O62" i="6"/>
  <c r="D157" i="2"/>
  <c r="G157" i="2"/>
  <c r="I157" i="2"/>
  <c r="T107" i="6"/>
  <c r="T134" i="6"/>
  <c r="T133" i="6"/>
  <c r="T258" i="6"/>
  <c r="O313" i="6"/>
  <c r="T59" i="6"/>
  <c r="J236" i="6"/>
  <c r="T268" i="6"/>
  <c r="E347" i="2"/>
  <c r="G347" i="2"/>
  <c r="I347" i="2"/>
  <c r="E276" i="2"/>
  <c r="G276" i="2"/>
  <c r="I276" i="2"/>
  <c r="E89" i="2"/>
  <c r="E247" i="2"/>
  <c r="G247" i="2"/>
  <c r="I247" i="2"/>
  <c r="E175" i="2"/>
  <c r="G175" i="2"/>
  <c r="I175" i="2"/>
  <c r="E160" i="2"/>
  <c r="G160" i="2"/>
  <c r="I160" i="2"/>
  <c r="E108" i="2"/>
  <c r="G108" i="2"/>
  <c r="I108" i="2"/>
  <c r="E154" i="2"/>
  <c r="G154" i="2"/>
  <c r="I154" i="2"/>
  <c r="E115" i="2"/>
  <c r="T74" i="6"/>
  <c r="O83" i="6"/>
  <c r="O101" i="6"/>
  <c r="J87" i="6"/>
  <c r="O124" i="6"/>
  <c r="O295" i="6"/>
  <c r="N462" i="6"/>
  <c r="O463" i="6" s="1"/>
  <c r="D462" i="2"/>
  <c r="G462" i="2"/>
  <c r="I462" i="2"/>
  <c r="T370" i="6"/>
  <c r="T463" i="6"/>
  <c r="O311" i="6"/>
  <c r="T340" i="6"/>
  <c r="J382" i="6"/>
  <c r="J415" i="6"/>
  <c r="T428" i="6"/>
  <c r="T445" i="6"/>
  <c r="T453" i="6"/>
  <c r="J478" i="6"/>
  <c r="N291" i="6"/>
  <c r="O291" i="6" s="1"/>
  <c r="D291" i="2"/>
  <c r="G291" i="2"/>
  <c r="I291" i="2"/>
  <c r="T492" i="6"/>
  <c r="E459" i="6"/>
  <c r="E394" i="6"/>
  <c r="E171" i="6"/>
  <c r="E220" i="6"/>
  <c r="E221" i="6"/>
  <c r="E399" i="6"/>
  <c r="E400" i="6"/>
  <c r="E86" i="6"/>
  <c r="E87" i="6"/>
  <c r="E306" i="6"/>
  <c r="T500" i="6"/>
  <c r="E484" i="6"/>
  <c r="E312" i="6"/>
  <c r="E252" i="6"/>
  <c r="T174" i="6"/>
  <c r="T63" i="6"/>
  <c r="T62" i="6"/>
  <c r="T115" i="6"/>
  <c r="J33" i="6"/>
  <c r="J263" i="6"/>
  <c r="J286" i="6"/>
  <c r="O462" i="6"/>
  <c r="J146" i="6"/>
  <c r="J145" i="6"/>
  <c r="O68" i="6"/>
  <c r="J280" i="6"/>
  <c r="O46" i="6"/>
  <c r="O47" i="6"/>
  <c r="T136" i="6"/>
  <c r="T137" i="6"/>
  <c r="G172" i="2"/>
  <c r="I172" i="2"/>
  <c r="T337" i="6"/>
  <c r="T338" i="6"/>
  <c r="O349" i="6"/>
  <c r="O348" i="6"/>
  <c r="G326" i="2"/>
  <c r="I326" i="2"/>
  <c r="O30" i="6"/>
  <c r="O31" i="6"/>
  <c r="J4" i="6"/>
  <c r="J506" i="6" s="1"/>
  <c r="J3" i="6"/>
  <c r="G380" i="2"/>
  <c r="I380" i="2"/>
  <c r="G398" i="2"/>
  <c r="I398" i="2"/>
  <c r="J108" i="6"/>
  <c r="T207" i="6"/>
  <c r="G4" i="2"/>
  <c r="I4" i="2"/>
  <c r="G278" i="2"/>
  <c r="I278" i="2"/>
  <c r="O99" i="6"/>
  <c r="O98" i="6"/>
  <c r="J215" i="6"/>
  <c r="J214" i="6"/>
  <c r="G51" i="2"/>
  <c r="I51" i="2"/>
  <c r="G381" i="2"/>
  <c r="I381" i="2"/>
  <c r="T139" i="6"/>
  <c r="G340" i="2"/>
  <c r="I340" i="2"/>
  <c r="G18" i="2"/>
  <c r="I18" i="2"/>
  <c r="G480" i="2"/>
  <c r="I480" i="2"/>
  <c r="G80" i="2"/>
  <c r="I80" i="2"/>
  <c r="G125" i="2"/>
  <c r="I125" i="2"/>
  <c r="G393" i="2"/>
  <c r="I393" i="2"/>
  <c r="G50" i="2"/>
  <c r="I50" i="2"/>
  <c r="O395" i="6"/>
  <c r="O116" i="6"/>
  <c r="G387" i="2"/>
  <c r="I387" i="2"/>
  <c r="G479" i="2"/>
  <c r="I479" i="2"/>
  <c r="G394" i="2"/>
  <c r="I394" i="2"/>
  <c r="G111" i="2"/>
  <c r="I111" i="2"/>
  <c r="G116" i="2"/>
  <c r="I116" i="2"/>
  <c r="G192" i="2"/>
  <c r="I192" i="2"/>
  <c r="G361" i="2"/>
  <c r="I361" i="2"/>
  <c r="O386" i="6"/>
  <c r="O385" i="6"/>
  <c r="G14" i="2"/>
  <c r="I14" i="2"/>
  <c r="G240" i="2"/>
  <c r="I240" i="2"/>
  <c r="T85" i="6"/>
  <c r="T84" i="6"/>
  <c r="J257" i="6"/>
  <c r="J256" i="6"/>
  <c r="G36" i="2"/>
  <c r="I36" i="2"/>
  <c r="G363" i="2"/>
  <c r="I363" i="2"/>
  <c r="G324" i="2"/>
  <c r="I324" i="2"/>
  <c r="G300" i="2"/>
  <c r="I300" i="2"/>
  <c r="G292" i="2"/>
  <c r="I292" i="2"/>
  <c r="J73" i="6"/>
  <c r="J74" i="6"/>
  <c r="T82" i="6"/>
  <c r="N51" i="6"/>
  <c r="O51" i="6" s="1"/>
  <c r="D50" i="2"/>
  <c r="I57" i="6"/>
  <c r="C57" i="2"/>
  <c r="G57" i="2"/>
  <c r="I57" i="2"/>
  <c r="C89" i="2"/>
  <c r="G89" i="2"/>
  <c r="I89" i="2"/>
  <c r="I89" i="6"/>
  <c r="J90" i="6" s="1"/>
  <c r="I155" i="6"/>
  <c r="D203" i="2"/>
  <c r="G203" i="2"/>
  <c r="I203" i="2"/>
  <c r="N252" i="6"/>
  <c r="D252" i="2"/>
  <c r="G252" i="2"/>
  <c r="I252" i="2"/>
  <c r="D35" i="2"/>
  <c r="G35" i="2"/>
  <c r="I35" i="2"/>
  <c r="G53" i="2"/>
  <c r="I53" i="2"/>
  <c r="D54" i="2"/>
  <c r="G54" i="2"/>
  <c r="I54" i="2"/>
  <c r="D76" i="2"/>
  <c r="G76" i="2"/>
  <c r="I76" i="2"/>
  <c r="E97" i="2"/>
  <c r="G97" i="2"/>
  <c r="I97" i="2"/>
  <c r="D5" i="2"/>
  <c r="G5" i="2"/>
  <c r="I5" i="2"/>
  <c r="I22" i="6"/>
  <c r="C21" i="2"/>
  <c r="G21" i="2"/>
  <c r="I21" i="2"/>
  <c r="S29" i="6"/>
  <c r="T29" i="6" s="1"/>
  <c r="E28" i="2"/>
  <c r="G28" i="2"/>
  <c r="I28" i="2"/>
  <c r="N57" i="6"/>
  <c r="O58" i="6" s="1"/>
  <c r="N60" i="6"/>
  <c r="I95" i="6"/>
  <c r="J95" i="6" s="1"/>
  <c r="S98" i="6"/>
  <c r="T99" i="6" s="1"/>
  <c r="S109" i="6"/>
  <c r="T109" i="6" s="1"/>
  <c r="I115" i="6"/>
  <c r="J116" i="6" s="1"/>
  <c r="I117" i="6"/>
  <c r="J117" i="6" s="1"/>
  <c r="N300" i="6"/>
  <c r="D299" i="2"/>
  <c r="G299" i="2"/>
  <c r="I299" i="2"/>
  <c r="G48" i="2"/>
  <c r="I48" i="2"/>
  <c r="J50" i="6"/>
  <c r="T83" i="6"/>
  <c r="C164" i="2"/>
  <c r="G164" i="2"/>
  <c r="I164" i="2"/>
  <c r="I164" i="6"/>
  <c r="J164" i="6" s="1"/>
  <c r="I251" i="6"/>
  <c r="J252" i="6" s="1"/>
  <c r="C250" i="2"/>
  <c r="G250" i="2"/>
  <c r="I250" i="2"/>
  <c r="D124" i="2"/>
  <c r="G124" i="2"/>
  <c r="I124" i="2"/>
  <c r="E10" i="2"/>
  <c r="G10" i="2"/>
  <c r="I10" i="2"/>
  <c r="E87" i="2"/>
  <c r="G87" i="2"/>
  <c r="I87" i="2"/>
  <c r="C3" i="2"/>
  <c r="G3" i="2"/>
  <c r="I3" i="2"/>
  <c r="E53" i="2"/>
  <c r="G268" i="2"/>
  <c r="I268" i="2"/>
  <c r="O48" i="6"/>
  <c r="I17" i="6"/>
  <c r="J17" i="6" s="1"/>
  <c r="C16" i="2"/>
  <c r="G16" i="2"/>
  <c r="I16" i="2"/>
  <c r="S57" i="6"/>
  <c r="T57" i="6" s="1"/>
  <c r="E57" i="2"/>
  <c r="C88" i="2"/>
  <c r="G88" i="2"/>
  <c r="I88" i="2"/>
  <c r="S89" i="6"/>
  <c r="N95" i="6"/>
  <c r="D94" i="2"/>
  <c r="G94" i="2"/>
  <c r="I94" i="2"/>
  <c r="E112" i="2"/>
  <c r="G112" i="2"/>
  <c r="I112" i="2"/>
  <c r="O162" i="6"/>
  <c r="J177" i="6"/>
  <c r="O218" i="6"/>
  <c r="N220" i="6"/>
  <c r="O221" i="6"/>
  <c r="D219" i="2"/>
  <c r="G219" i="2"/>
  <c r="I219" i="2"/>
  <c r="O249" i="6"/>
  <c r="I253" i="6"/>
  <c r="J253" i="6" s="1"/>
  <c r="C253" i="2"/>
  <c r="G253" i="2"/>
  <c r="I253" i="2"/>
  <c r="E37" i="2"/>
  <c r="G37" i="2"/>
  <c r="I37" i="2"/>
  <c r="C115" i="2"/>
  <c r="G115" i="2"/>
  <c r="I115" i="2"/>
  <c r="D28" i="2"/>
  <c r="G432" i="2"/>
  <c r="I432" i="2"/>
  <c r="G283" i="2"/>
  <c r="I283" i="2"/>
  <c r="T48" i="6"/>
  <c r="O77" i="6"/>
  <c r="O82" i="6"/>
  <c r="N86" i="6"/>
  <c r="O87" i="6" s="1"/>
  <c r="D86" i="2"/>
  <c r="G86" i="2"/>
  <c r="I86" i="2"/>
  <c r="O112" i="6"/>
  <c r="T157" i="6"/>
  <c r="T199" i="6"/>
  <c r="I337" i="6"/>
  <c r="J338" i="6" s="1"/>
  <c r="C337" i="2"/>
  <c r="G337" i="2"/>
  <c r="I337" i="2"/>
  <c r="D33" i="2"/>
  <c r="G33" i="2"/>
  <c r="I33" i="2"/>
  <c r="D29" i="2"/>
  <c r="G29" i="2"/>
  <c r="I29" i="2"/>
  <c r="D85" i="2"/>
  <c r="G85" i="2"/>
  <c r="I85" i="2"/>
  <c r="J25" i="6"/>
  <c r="I49" i="6"/>
  <c r="T50" i="6"/>
  <c r="J63" i="6"/>
  <c r="N69" i="6"/>
  <c r="O69" i="6" s="1"/>
  <c r="O70" i="6"/>
  <c r="O97" i="6"/>
  <c r="T108" i="6"/>
  <c r="J125" i="6"/>
  <c r="S149" i="6"/>
  <c r="T150" i="6" s="1"/>
  <c r="E149" i="2"/>
  <c r="G149" i="2"/>
  <c r="I149" i="2"/>
  <c r="I233" i="6"/>
  <c r="J233" i="6" s="1"/>
  <c r="C232" i="2"/>
  <c r="G232" i="2"/>
  <c r="I232" i="2"/>
  <c r="T289" i="6"/>
  <c r="N442" i="6"/>
  <c r="D442" i="2"/>
  <c r="G442" i="2"/>
  <c r="I442" i="2"/>
  <c r="E83" i="2"/>
  <c r="G83" i="2"/>
  <c r="I83" i="2"/>
  <c r="D51" i="2"/>
  <c r="G304" i="2"/>
  <c r="I304" i="2"/>
  <c r="O35" i="6"/>
  <c r="J40" i="6"/>
  <c r="J53" i="6"/>
  <c r="O65" i="6"/>
  <c r="O105" i="6"/>
  <c r="S110" i="6"/>
  <c r="E110" i="2"/>
  <c r="G110" i="2"/>
  <c r="I110" i="2"/>
  <c r="J231" i="6"/>
  <c r="N233" i="6"/>
  <c r="O234" i="6" s="1"/>
  <c r="D232" i="2"/>
  <c r="D6" i="2"/>
  <c r="G6" i="2"/>
  <c r="I6" i="2"/>
  <c r="C66" i="2"/>
  <c r="G66" i="2"/>
  <c r="I66" i="2"/>
  <c r="D41" i="2"/>
  <c r="G41" i="2"/>
  <c r="I41" i="2"/>
  <c r="D72" i="2"/>
  <c r="G72" i="2"/>
  <c r="I72" i="2"/>
  <c r="E82" i="2"/>
  <c r="G82" i="2"/>
  <c r="I82" i="2"/>
  <c r="C56" i="2"/>
  <c r="G56" i="2"/>
  <c r="I56" i="2"/>
  <c r="D169" i="2"/>
  <c r="G169" i="2"/>
  <c r="I169" i="2"/>
  <c r="I12" i="6"/>
  <c r="J12" i="6" s="1"/>
  <c r="C11" i="2"/>
  <c r="G11" i="2"/>
  <c r="I11" i="2"/>
  <c r="S79" i="6"/>
  <c r="T79" i="6" s="1"/>
  <c r="T88" i="6"/>
  <c r="T92" i="6"/>
  <c r="N219" i="6"/>
  <c r="O219" i="6" s="1"/>
  <c r="D218" i="2"/>
  <c r="G218" i="2"/>
  <c r="I218" i="2"/>
  <c r="N247" i="6"/>
  <c r="O248" i="6" s="1"/>
  <c r="D246" i="2"/>
  <c r="G246" i="2"/>
  <c r="I246" i="2"/>
  <c r="I265" i="6"/>
  <c r="J265" i="6" s="1"/>
  <c r="C264" i="2"/>
  <c r="G264" i="2"/>
  <c r="I264" i="2"/>
  <c r="I267" i="6"/>
  <c r="J268" i="6" s="1"/>
  <c r="C266" i="2"/>
  <c r="G266" i="2"/>
  <c r="I266" i="2"/>
  <c r="O342" i="6"/>
  <c r="T104" i="6"/>
  <c r="O109" i="6"/>
  <c r="J183" i="6"/>
  <c r="N288" i="6"/>
  <c r="O288" i="6" s="1"/>
  <c r="D288" i="2"/>
  <c r="G288" i="2"/>
  <c r="I288" i="2"/>
  <c r="T301" i="6"/>
  <c r="O369" i="6"/>
  <c r="I436" i="6"/>
  <c r="J437" i="6" s="1"/>
  <c r="C435" i="2"/>
  <c r="G435" i="2"/>
  <c r="I435" i="2"/>
  <c r="C20" i="2"/>
  <c r="G20" i="2"/>
  <c r="I20" i="2"/>
  <c r="J72" i="6"/>
  <c r="T102" i="6"/>
  <c r="D176" i="2"/>
  <c r="G176" i="2"/>
  <c r="I176" i="2"/>
  <c r="T409" i="6"/>
  <c r="O257" i="6"/>
  <c r="T284" i="6"/>
  <c r="T307" i="6"/>
  <c r="T341" i="6"/>
  <c r="G285" i="2"/>
  <c r="I285" i="2"/>
  <c r="C318" i="2"/>
  <c r="G318" i="2"/>
  <c r="I318" i="2"/>
  <c r="O486" i="6"/>
  <c r="E5" i="6"/>
  <c r="E455" i="6"/>
  <c r="J426" i="6"/>
  <c r="E130" i="6"/>
  <c r="E47" i="6"/>
  <c r="C498" i="2"/>
  <c r="G498" i="2"/>
  <c r="I498" i="2"/>
  <c r="J350" i="6"/>
  <c r="N446" i="6"/>
  <c r="D446" i="2"/>
  <c r="G446" i="2"/>
  <c r="I446" i="2"/>
  <c r="E284" i="6"/>
  <c r="E176" i="6"/>
  <c r="E112" i="6"/>
  <c r="E98" i="6"/>
  <c r="O319" i="6"/>
  <c r="J377" i="6"/>
  <c r="E224" i="6"/>
  <c r="E225" i="6"/>
  <c r="E424" i="6"/>
  <c r="E323" i="6"/>
  <c r="E316" i="6"/>
  <c r="E254" i="6"/>
  <c r="E73" i="6"/>
  <c r="J165" i="6"/>
  <c r="T30" i="6"/>
  <c r="J58" i="6"/>
  <c r="J505" i="6"/>
  <c r="O95" i="6"/>
  <c r="O446" i="6"/>
  <c r="J49" i="6"/>
  <c r="T89" i="6"/>
  <c r="J267" i="6"/>
  <c r="T111" i="6"/>
  <c r="T149" i="6"/>
  <c r="J22" i="6"/>
  <c r="J23" i="6"/>
  <c r="O252" i="6"/>
  <c r="O253" i="6"/>
  <c r="T90" i="6"/>
  <c r="T80" i="6"/>
  <c r="J155" i="6"/>
  <c r="J156" i="6"/>
  <c r="O96" i="6"/>
  <c r="O61" i="6"/>
  <c r="O289" i="6"/>
  <c r="O442" i="6"/>
  <c r="O443" i="6"/>
  <c r="O447" i="6"/>
  <c r="O247" i="6"/>
  <c r="J18" i="6"/>
  <c r="O300" i="6"/>
  <c r="O301" i="6"/>
  <c r="O57" i="6"/>
  <c r="T46" i="6" l="1"/>
  <c r="J192" i="6"/>
  <c r="O139" i="6"/>
  <c r="J337" i="6"/>
  <c r="J57" i="6"/>
  <c r="T144" i="6"/>
  <c r="O231" i="6"/>
  <c r="O63" i="6"/>
  <c r="O284" i="6"/>
  <c r="J463" i="6"/>
  <c r="T67" i="6"/>
  <c r="J311" i="6"/>
  <c r="T311" i="6"/>
  <c r="T326" i="6"/>
  <c r="J216" i="6"/>
  <c r="T252" i="6"/>
  <c r="O103" i="6"/>
  <c r="J364" i="6"/>
  <c r="O163" i="6"/>
  <c r="J202" i="6"/>
  <c r="O496" i="6"/>
  <c r="O113" i="6"/>
  <c r="T481" i="6"/>
  <c r="J174" i="6"/>
  <c r="O174" i="6"/>
  <c r="T181" i="6"/>
  <c r="O209" i="6"/>
  <c r="O210" i="6"/>
  <c r="O268" i="6"/>
  <c r="J308" i="6"/>
  <c r="T348" i="6"/>
  <c r="J357" i="6"/>
  <c r="E434" i="6"/>
  <c r="E418" i="6"/>
  <c r="E410" i="6"/>
  <c r="E403" i="6"/>
  <c r="E381" i="6"/>
  <c r="E373" i="6"/>
  <c r="E272" i="6"/>
  <c r="E249" i="6"/>
  <c r="E203" i="6"/>
  <c r="E195" i="6"/>
  <c r="E179" i="6"/>
  <c r="T372" i="6"/>
  <c r="J459" i="6"/>
  <c r="O228" i="6"/>
  <c r="T300" i="6"/>
  <c r="T299" i="6"/>
  <c r="T364" i="6"/>
  <c r="E287" i="6"/>
  <c r="E286" i="6"/>
  <c r="J168" i="6"/>
  <c r="J167" i="6"/>
  <c r="J238" i="6"/>
  <c r="J237" i="6"/>
  <c r="E440" i="6"/>
  <c r="E363" i="6"/>
  <c r="E309" i="6"/>
  <c r="E310" i="6"/>
  <c r="T114" i="6"/>
  <c r="T113" i="6"/>
  <c r="E324" i="6"/>
  <c r="E325" i="6"/>
  <c r="E308" i="6"/>
  <c r="E300" i="6"/>
  <c r="J430" i="6"/>
  <c r="J431" i="6"/>
  <c r="J482" i="6"/>
  <c r="J483" i="6"/>
  <c r="E369" i="6"/>
  <c r="E370" i="6"/>
  <c r="E362" i="6"/>
  <c r="J266" i="6"/>
  <c r="J115" i="6"/>
  <c r="O413" i="6"/>
  <c r="O172" i="6"/>
  <c r="J97" i="6"/>
  <c r="J436" i="6"/>
  <c r="O60" i="6"/>
  <c r="J136" i="6"/>
  <c r="J43" i="6"/>
  <c r="T177" i="6"/>
  <c r="O11" i="6"/>
  <c r="J240" i="6"/>
  <c r="T443" i="6"/>
  <c r="T210" i="6"/>
  <c r="J397" i="6"/>
  <c r="O23" i="6"/>
  <c r="J122" i="6"/>
  <c r="J130" i="6"/>
  <c r="T153" i="6"/>
  <c r="T322" i="6"/>
  <c r="O424" i="6"/>
  <c r="O3" i="6"/>
  <c r="O505" i="6" s="1"/>
  <c r="J347" i="6"/>
  <c r="J178" i="6"/>
  <c r="J139" i="6"/>
  <c r="T169" i="6"/>
  <c r="J120" i="6"/>
  <c r="J52" i="6"/>
  <c r="O53" i="6"/>
  <c r="J140" i="6"/>
  <c r="J417" i="6"/>
  <c r="O419" i="6"/>
  <c r="O418" i="6"/>
  <c r="J441" i="6"/>
  <c r="J440" i="6"/>
  <c r="O452" i="6"/>
  <c r="O451" i="6"/>
  <c r="J26" i="6"/>
  <c r="O223" i="6"/>
  <c r="T359" i="6"/>
  <c r="O144" i="6"/>
  <c r="J251" i="6"/>
  <c r="J254" i="6"/>
  <c r="O233" i="6"/>
  <c r="O206" i="6"/>
  <c r="T163" i="6"/>
  <c r="J10" i="6"/>
  <c r="O391" i="6"/>
  <c r="T21" i="6"/>
  <c r="J112" i="6"/>
  <c r="J362" i="6"/>
  <c r="J284" i="6"/>
  <c r="T369" i="6"/>
  <c r="O380" i="6"/>
  <c r="O236" i="6"/>
  <c r="T434" i="6"/>
  <c r="T257" i="6"/>
  <c r="O19" i="6"/>
  <c r="E426" i="6"/>
  <c r="O203" i="6"/>
  <c r="J358" i="6"/>
  <c r="O389" i="6"/>
  <c r="O402" i="6"/>
  <c r="J413" i="6"/>
  <c r="T415" i="6"/>
  <c r="T416" i="6"/>
  <c r="E420" i="6"/>
  <c r="E421" i="6"/>
  <c r="E368" i="6"/>
  <c r="E214" i="6"/>
  <c r="E213" i="6"/>
  <c r="E205" i="6"/>
  <c r="E206" i="6"/>
  <c r="E197" i="6"/>
  <c r="E198" i="6"/>
  <c r="O220" i="6"/>
  <c r="T401" i="6"/>
  <c r="O156" i="6"/>
  <c r="J212" i="6"/>
  <c r="T110" i="6"/>
  <c r="T66" i="6"/>
  <c r="T221" i="6"/>
  <c r="O204" i="6"/>
  <c r="O353" i="6"/>
  <c r="O354" i="6"/>
  <c r="J220" i="6"/>
  <c r="O398" i="6"/>
  <c r="O9" i="6"/>
  <c r="T12" i="6"/>
  <c r="J226" i="6"/>
  <c r="T248" i="6"/>
  <c r="O256" i="6"/>
  <c r="T279" i="6"/>
  <c r="O281" i="6"/>
  <c r="O282" i="6"/>
  <c r="T282" i="6"/>
  <c r="J305" i="6"/>
  <c r="J315" i="6"/>
  <c r="T320" i="6"/>
  <c r="J333" i="6"/>
  <c r="O501" i="6"/>
  <c r="E419" i="6"/>
  <c r="E411" i="6"/>
  <c r="E390" i="6"/>
  <c r="E374" i="6"/>
  <c r="E265" i="6"/>
  <c r="E257" i="6"/>
  <c r="E250" i="6"/>
  <c r="E228" i="6"/>
  <c r="E196" i="6"/>
  <c r="E188" i="6"/>
  <c r="E180" i="6"/>
  <c r="E172" i="6"/>
  <c r="E166" i="6"/>
  <c r="E125" i="6"/>
  <c r="E117" i="6"/>
  <c r="E109" i="6"/>
  <c r="E93" i="6"/>
  <c r="E79" i="6"/>
  <c r="T159" i="6"/>
  <c r="T42" i="6"/>
  <c r="J67" i="6"/>
  <c r="J86" i="6"/>
  <c r="O165" i="6"/>
  <c r="T175" i="6"/>
  <c r="T308" i="6"/>
  <c r="O310" i="6"/>
  <c r="E495" i="6"/>
  <c r="E487" i="6"/>
  <c r="E442" i="6"/>
  <c r="E427" i="6"/>
  <c r="E384" i="6"/>
  <c r="E376" i="6"/>
  <c r="E348" i="6"/>
  <c r="E333" i="6"/>
  <c r="E294" i="6"/>
  <c r="E279" i="6"/>
  <c r="E251" i="6"/>
  <c r="E236" i="6"/>
  <c r="E190" i="6"/>
  <c r="E152" i="6"/>
  <c r="E144" i="6"/>
  <c r="E128" i="6"/>
  <c r="E96" i="6"/>
  <c r="E66" i="6"/>
  <c r="E59" i="6"/>
  <c r="E39" i="6"/>
  <c r="E32" i="6"/>
  <c r="E24" i="6"/>
  <c r="J367" i="6"/>
  <c r="T247" i="6"/>
  <c r="J209" i="6"/>
  <c r="T218" i="6"/>
  <c r="J138" i="6"/>
  <c r="O49" i="6"/>
  <c r="O79" i="6"/>
  <c r="O100" i="6"/>
  <c r="J132" i="6"/>
  <c r="O185" i="6"/>
  <c r="O326" i="6"/>
  <c r="O358" i="6"/>
  <c r="J363" i="6"/>
  <c r="O373" i="6"/>
  <c r="T404" i="6"/>
  <c r="T483" i="6"/>
  <c r="E482" i="6"/>
  <c r="E467" i="6"/>
  <c r="E178" i="6"/>
  <c r="E140" i="6"/>
  <c r="E132" i="6"/>
  <c r="E83" i="6"/>
  <c r="T263" i="6"/>
  <c r="J232" i="6"/>
  <c r="T135" i="6"/>
  <c r="T13" i="6"/>
  <c r="J60" i="6"/>
  <c r="J81" i="6"/>
  <c r="J124" i="6"/>
  <c r="O160" i="6"/>
  <c r="O170" i="6"/>
  <c r="T283" i="6"/>
  <c r="J339" i="6"/>
  <c r="T394" i="6"/>
  <c r="E239" i="6"/>
  <c r="E68" i="6"/>
  <c r="E54" i="6"/>
  <c r="E27" i="6"/>
  <c r="O400" i="6"/>
  <c r="J29" i="6"/>
  <c r="T16" i="6"/>
  <c r="J41" i="6"/>
  <c r="J94" i="6"/>
  <c r="T100" i="6"/>
  <c r="O125" i="6"/>
  <c r="J180" i="6"/>
  <c r="J197" i="6"/>
  <c r="T198" i="6"/>
  <c r="O277" i="6"/>
  <c r="T315" i="6"/>
  <c r="T357" i="6"/>
  <c r="O360" i="6"/>
  <c r="T375" i="6"/>
  <c r="J393" i="6"/>
  <c r="E488" i="6"/>
  <c r="E385" i="6"/>
  <c r="E280" i="6"/>
  <c r="E245" i="6"/>
  <c r="E154" i="6"/>
  <c r="E145" i="6"/>
  <c r="E129" i="6"/>
  <c r="E89" i="6"/>
  <c r="E40" i="6"/>
  <c r="E25" i="6"/>
  <c r="T505" i="6"/>
  <c r="T34" i="6"/>
  <c r="U3" i="6" s="1"/>
  <c r="J149" i="6"/>
  <c r="O93" i="6"/>
  <c r="O92" i="6"/>
  <c r="O340" i="6"/>
  <c r="O339" i="6"/>
  <c r="J89" i="6"/>
  <c r="J195" i="6"/>
  <c r="J13" i="6"/>
  <c r="K3" i="6" s="1"/>
  <c r="O86" i="6"/>
  <c r="O52" i="6"/>
  <c r="O372" i="6"/>
  <c r="J219" i="6"/>
  <c r="O406" i="6"/>
  <c r="O132" i="6"/>
  <c r="O131" i="6"/>
  <c r="O66" i="6"/>
  <c r="O67" i="6"/>
  <c r="J380" i="6"/>
  <c r="J381" i="6"/>
  <c r="T58" i="6"/>
  <c r="T140" i="6"/>
  <c r="T237" i="6"/>
  <c r="J348" i="6"/>
  <c r="J46" i="6"/>
  <c r="T213" i="6"/>
  <c r="T275" i="6"/>
  <c r="O483" i="6"/>
  <c r="O484" i="6"/>
  <c r="O382" i="6"/>
  <c r="O383" i="6"/>
  <c r="J228" i="6"/>
  <c r="J227" i="6"/>
  <c r="J32" i="6"/>
  <c r="J31" i="6"/>
  <c r="O39" i="6"/>
  <c r="O40" i="6"/>
  <c r="T147" i="6"/>
  <c r="T146" i="6"/>
  <c r="J234" i="6"/>
  <c r="T206" i="6"/>
  <c r="J162" i="6"/>
  <c r="J161" i="6"/>
  <c r="T98" i="6"/>
  <c r="J118" i="6"/>
  <c r="J352" i="6"/>
  <c r="O292" i="6"/>
  <c r="T420" i="6"/>
  <c r="O397" i="6"/>
  <c r="O364" i="6"/>
  <c r="O365" i="6"/>
  <c r="T450" i="6"/>
  <c r="T451" i="6"/>
  <c r="J106" i="6"/>
  <c r="J107" i="6"/>
  <c r="T126" i="6"/>
  <c r="T351" i="6"/>
  <c r="J378" i="6"/>
  <c r="E232" i="6"/>
  <c r="T291" i="6"/>
  <c r="O500" i="6"/>
  <c r="O146" i="6"/>
  <c r="O276" i="6"/>
  <c r="E26" i="6"/>
  <c r="E67" i="6"/>
  <c r="F3" i="6" s="1"/>
  <c r="E131" i="6"/>
  <c r="E501" i="6"/>
  <c r="E331" i="6"/>
  <c r="E289" i="6"/>
  <c r="E177" i="6"/>
  <c r="E72" i="6"/>
  <c r="E258" i="6"/>
  <c r="E490" i="6"/>
  <c r="O119" i="6"/>
  <c r="D498" i="3"/>
  <c r="D490" i="3"/>
  <c r="D482" i="3"/>
  <c r="D474" i="3"/>
  <c r="D466" i="3"/>
  <c r="D458" i="3"/>
  <c r="D450" i="3"/>
  <c r="D442" i="3"/>
  <c r="D434" i="3"/>
  <c r="D426" i="3"/>
  <c r="D418" i="3"/>
  <c r="D410" i="3"/>
  <c r="D402" i="3"/>
  <c r="D394" i="3"/>
  <c r="D386" i="3"/>
  <c r="D378" i="3"/>
  <c r="D370" i="3"/>
  <c r="D362" i="3"/>
  <c r="D354" i="3"/>
  <c r="D346" i="3"/>
  <c r="D338" i="3"/>
  <c r="D330" i="3"/>
  <c r="D322" i="3"/>
  <c r="D314" i="3"/>
  <c r="D306" i="3"/>
  <c r="D298" i="3"/>
  <c r="D290" i="3"/>
  <c r="D282" i="3"/>
  <c r="D274" i="3"/>
  <c r="D266" i="3"/>
  <c r="D258" i="3"/>
  <c r="D250" i="3"/>
  <c r="D242" i="3"/>
  <c r="D234" i="3"/>
  <c r="D226" i="3"/>
  <c r="D218" i="3"/>
  <c r="D210" i="3"/>
  <c r="D202" i="3"/>
  <c r="D194" i="3"/>
  <c r="D186" i="3"/>
  <c r="D178" i="3"/>
  <c r="D170" i="3"/>
  <c r="D162" i="3"/>
  <c r="D154" i="3"/>
  <c r="D146" i="3"/>
  <c r="D138" i="3"/>
  <c r="D130" i="3"/>
  <c r="D122" i="3"/>
  <c r="D114" i="3"/>
  <c r="D106" i="3"/>
  <c r="D98" i="3"/>
  <c r="D90" i="3"/>
  <c r="D82" i="3"/>
  <c r="D74" i="3"/>
  <c r="D66" i="3"/>
  <c r="D58" i="3"/>
  <c r="D50" i="3"/>
  <c r="D42" i="3"/>
  <c r="D34" i="3"/>
  <c r="D26" i="3"/>
  <c r="D18" i="3"/>
  <c r="D10" i="3"/>
  <c r="D497" i="3"/>
  <c r="D489" i="3"/>
  <c r="D481" i="3"/>
  <c r="D473" i="3"/>
  <c r="D465" i="3"/>
  <c r="D457" i="3"/>
  <c r="D449" i="3"/>
  <c r="D441" i="3"/>
  <c r="D433" i="3"/>
  <c r="D425" i="3"/>
  <c r="D417" i="3"/>
  <c r="D409" i="3"/>
  <c r="D401" i="3"/>
  <c r="D393" i="3"/>
  <c r="D385" i="3"/>
  <c r="D377" i="3"/>
  <c r="D369" i="3"/>
  <c r="D361" i="3"/>
  <c r="D353" i="3"/>
  <c r="D345" i="3"/>
  <c r="D337" i="3"/>
  <c r="D329" i="3"/>
  <c r="D321" i="3"/>
  <c r="D313" i="3"/>
  <c r="D305" i="3"/>
  <c r="D297" i="3"/>
  <c r="D289" i="3"/>
  <c r="D281" i="3"/>
  <c r="D273" i="3"/>
  <c r="D265" i="3"/>
  <c r="D257" i="3"/>
  <c r="D249" i="3"/>
  <c r="D241" i="3"/>
  <c r="D233" i="3"/>
  <c r="D225" i="3"/>
  <c r="D217" i="3"/>
  <c r="D209" i="3"/>
  <c r="D201" i="3"/>
  <c r="D193" i="3"/>
  <c r="D185" i="3"/>
  <c r="D177" i="3"/>
  <c r="D169" i="3"/>
  <c r="D161" i="3"/>
  <c r="D153" i="3"/>
  <c r="D145" i="3"/>
  <c r="D137" i="3"/>
  <c r="D129" i="3"/>
  <c r="D121" i="3"/>
  <c r="D113" i="3"/>
  <c r="D105" i="3"/>
  <c r="D97" i="3"/>
  <c r="D89" i="3"/>
  <c r="D81" i="3"/>
  <c r="D73" i="3"/>
  <c r="D65" i="3"/>
  <c r="D57" i="3"/>
  <c r="D49" i="3"/>
  <c r="D41" i="3"/>
  <c r="D33" i="3"/>
  <c r="D25" i="3"/>
  <c r="D17" i="3"/>
  <c r="D9" i="3"/>
  <c r="D496" i="3"/>
  <c r="D488" i="3"/>
  <c r="D480" i="3"/>
  <c r="D472" i="3"/>
  <c r="D464" i="3"/>
  <c r="D456" i="3"/>
  <c r="D448" i="3"/>
  <c r="D440" i="3"/>
  <c r="D432" i="3"/>
  <c r="D424" i="3"/>
  <c r="D416" i="3"/>
  <c r="D408" i="3"/>
  <c r="D400" i="3"/>
  <c r="D392" i="3"/>
  <c r="D384" i="3"/>
  <c r="D376" i="3"/>
  <c r="D368" i="3"/>
  <c r="D360" i="3"/>
  <c r="D352" i="3"/>
  <c r="D344" i="3"/>
  <c r="D336" i="3"/>
  <c r="D328" i="3"/>
  <c r="D320" i="3"/>
  <c r="D312" i="3"/>
  <c r="D304" i="3"/>
  <c r="D296" i="3"/>
  <c r="D288" i="3"/>
  <c r="D280" i="3"/>
  <c r="D272" i="3"/>
  <c r="D264" i="3"/>
  <c r="D256" i="3"/>
  <c r="D248" i="3"/>
  <c r="D240" i="3"/>
  <c r="D232" i="3"/>
  <c r="D224" i="3"/>
  <c r="D216" i="3"/>
  <c r="D208" i="3"/>
  <c r="D200" i="3"/>
  <c r="D192" i="3"/>
  <c r="D184" i="3"/>
  <c r="D176" i="3"/>
  <c r="D168" i="3"/>
  <c r="D160" i="3"/>
  <c r="D152" i="3"/>
  <c r="D144" i="3"/>
  <c r="D136" i="3"/>
  <c r="D128" i="3"/>
  <c r="D120" i="3"/>
  <c r="D112" i="3"/>
  <c r="D104" i="3"/>
  <c r="D96" i="3"/>
  <c r="D88" i="3"/>
  <c r="D80" i="3"/>
  <c r="D72" i="3"/>
  <c r="D64" i="3"/>
  <c r="D56" i="3"/>
  <c r="D48" i="3"/>
  <c r="D40" i="3"/>
  <c r="D32" i="3"/>
  <c r="D24" i="3"/>
  <c r="D16" i="3"/>
  <c r="D8" i="3"/>
  <c r="D495" i="3"/>
  <c r="D487" i="3"/>
  <c r="D479" i="3"/>
  <c r="D471" i="3"/>
  <c r="D463" i="3"/>
  <c r="D455" i="3"/>
  <c r="D447" i="3"/>
  <c r="D439" i="3"/>
  <c r="D431" i="3"/>
  <c r="D423" i="3"/>
  <c r="D415" i="3"/>
  <c r="D407" i="3"/>
  <c r="D399" i="3"/>
  <c r="D391" i="3"/>
  <c r="D383" i="3"/>
  <c r="D375" i="3"/>
  <c r="D367" i="3"/>
  <c r="D359" i="3"/>
  <c r="D351" i="3"/>
  <c r="D343" i="3"/>
  <c r="D335" i="3"/>
  <c r="D327" i="3"/>
  <c r="D319" i="3"/>
  <c r="D311" i="3"/>
  <c r="D303" i="3"/>
  <c r="D295" i="3"/>
  <c r="D287" i="3"/>
  <c r="D279" i="3"/>
  <c r="D271" i="3"/>
  <c r="D263" i="3"/>
  <c r="D255" i="3"/>
  <c r="D247" i="3"/>
  <c r="D239" i="3"/>
  <c r="D231" i="3"/>
  <c r="D223" i="3"/>
  <c r="D215" i="3"/>
  <c r="D207" i="3"/>
  <c r="D199" i="3"/>
  <c r="D191" i="3"/>
  <c r="D183" i="3"/>
  <c r="D175" i="3"/>
  <c r="D167" i="3"/>
  <c r="D159" i="3"/>
  <c r="D151" i="3"/>
  <c r="D143" i="3"/>
  <c r="D135" i="3"/>
  <c r="D127" i="3"/>
  <c r="D119" i="3"/>
  <c r="D111" i="3"/>
  <c r="D103" i="3"/>
  <c r="D95" i="3"/>
  <c r="D87" i="3"/>
  <c r="D79" i="3"/>
  <c r="D71" i="3"/>
  <c r="D63" i="3"/>
  <c r="D55" i="3"/>
  <c r="D47" i="3"/>
  <c r="D39" i="3"/>
  <c r="D31" i="3"/>
  <c r="D23" i="3"/>
  <c r="D15" i="3"/>
  <c r="D7" i="3"/>
  <c r="D494" i="3"/>
  <c r="D486" i="3"/>
  <c r="D478" i="3"/>
  <c r="D470" i="3"/>
  <c r="D462" i="3"/>
  <c r="D454" i="3"/>
  <c r="D446" i="3"/>
  <c r="D438" i="3"/>
  <c r="D430" i="3"/>
  <c r="D422" i="3"/>
  <c r="D414" i="3"/>
  <c r="D406" i="3"/>
  <c r="D398" i="3"/>
  <c r="D390" i="3"/>
  <c r="D382" i="3"/>
  <c r="D374" i="3"/>
  <c r="D366" i="3"/>
  <c r="D358" i="3"/>
  <c r="D350" i="3"/>
  <c r="D342" i="3"/>
  <c r="D334" i="3"/>
  <c r="D326" i="3"/>
  <c r="D318" i="3"/>
  <c r="D310" i="3"/>
  <c r="D302" i="3"/>
  <c r="D294" i="3"/>
  <c r="D286" i="3"/>
  <c r="D278" i="3"/>
  <c r="D270" i="3"/>
  <c r="D262" i="3"/>
  <c r="D254" i="3"/>
  <c r="D246" i="3"/>
  <c r="D238" i="3"/>
  <c r="D230" i="3"/>
  <c r="D222" i="3"/>
  <c r="D214" i="3"/>
  <c r="D206" i="3"/>
  <c r="D198" i="3"/>
  <c r="D190" i="3"/>
  <c r="D182" i="3"/>
  <c r="D174" i="3"/>
  <c r="D166" i="3"/>
  <c r="D158" i="3"/>
  <c r="D150" i="3"/>
  <c r="D142" i="3"/>
  <c r="D134" i="3"/>
  <c r="D126" i="3"/>
  <c r="D118" i="3"/>
  <c r="D110" i="3"/>
  <c r="D102" i="3"/>
  <c r="D94" i="3"/>
  <c r="D86" i="3"/>
  <c r="D78" i="3"/>
  <c r="D70" i="3"/>
  <c r="D62" i="3"/>
  <c r="D54" i="3"/>
  <c r="D46" i="3"/>
  <c r="D38" i="3"/>
  <c r="D30" i="3"/>
  <c r="D22" i="3"/>
  <c r="D14" i="3"/>
  <c r="D6" i="3"/>
  <c r="D501" i="3"/>
  <c r="D493" i="3"/>
  <c r="D485" i="3"/>
  <c r="D477" i="3"/>
  <c r="D469" i="3"/>
  <c r="D461" i="3"/>
  <c r="D453" i="3"/>
  <c r="D445" i="3"/>
  <c r="D437" i="3"/>
  <c r="D429" i="3"/>
  <c r="D421" i="3"/>
  <c r="D413" i="3"/>
  <c r="D405" i="3"/>
  <c r="D397" i="3"/>
  <c r="D389" i="3"/>
  <c r="D381" i="3"/>
  <c r="D373" i="3"/>
  <c r="D365" i="3"/>
  <c r="D357" i="3"/>
  <c r="D349" i="3"/>
  <c r="D341" i="3"/>
  <c r="D333" i="3"/>
  <c r="D325" i="3"/>
  <c r="D317" i="3"/>
  <c r="D309" i="3"/>
  <c r="D301" i="3"/>
  <c r="D293" i="3"/>
  <c r="D285" i="3"/>
  <c r="D277" i="3"/>
  <c r="D269" i="3"/>
  <c r="D261" i="3"/>
  <c r="D253" i="3"/>
  <c r="D245" i="3"/>
  <c r="D237" i="3"/>
  <c r="D229" i="3"/>
  <c r="D221" i="3"/>
  <c r="D213" i="3"/>
  <c r="D205" i="3"/>
  <c r="D197" i="3"/>
  <c r="D189" i="3"/>
  <c r="D181" i="3"/>
  <c r="D173" i="3"/>
  <c r="D165" i="3"/>
  <c r="D157" i="3"/>
  <c r="D149" i="3"/>
  <c r="D141" i="3"/>
  <c r="D133" i="3"/>
  <c r="D125" i="3"/>
  <c r="D117" i="3"/>
  <c r="D109" i="3"/>
  <c r="D101" i="3"/>
  <c r="D93" i="3"/>
  <c r="D85" i="3"/>
  <c r="D77" i="3"/>
  <c r="D69" i="3"/>
  <c r="D61" i="3"/>
  <c r="D53" i="3"/>
  <c r="D45" i="3"/>
  <c r="D37" i="3"/>
  <c r="D29" i="3"/>
  <c r="D21" i="3"/>
  <c r="D13" i="3"/>
  <c r="D5" i="3"/>
  <c r="D500" i="3"/>
  <c r="D492" i="3"/>
  <c r="D484" i="3"/>
  <c r="D476" i="3"/>
  <c r="D468" i="3"/>
  <c r="D460" i="3"/>
  <c r="D452" i="3"/>
  <c r="D444" i="3"/>
  <c r="D436" i="3"/>
  <c r="D428" i="3"/>
  <c r="D420" i="3"/>
  <c r="D412" i="3"/>
  <c r="D404" i="3"/>
  <c r="D396" i="3"/>
  <c r="D388" i="3"/>
  <c r="D380" i="3"/>
  <c r="D372" i="3"/>
  <c r="D364" i="3"/>
  <c r="D356" i="3"/>
  <c r="D348" i="3"/>
  <c r="D340" i="3"/>
  <c r="D332" i="3"/>
  <c r="D324" i="3"/>
  <c r="D316" i="3"/>
  <c r="D308" i="3"/>
  <c r="D300" i="3"/>
  <c r="D292" i="3"/>
  <c r="D284" i="3"/>
  <c r="D276" i="3"/>
  <c r="D268" i="3"/>
  <c r="D260" i="3"/>
  <c r="D252" i="3"/>
  <c r="D244" i="3"/>
  <c r="D236" i="3"/>
  <c r="D228" i="3"/>
  <c r="D220" i="3"/>
  <c r="D212" i="3"/>
  <c r="D204" i="3"/>
  <c r="D196" i="3"/>
  <c r="D188" i="3"/>
  <c r="D180" i="3"/>
  <c r="D172" i="3"/>
  <c r="D164" i="3"/>
  <c r="D156" i="3"/>
  <c r="D148" i="3"/>
  <c r="D140" i="3"/>
  <c r="D132" i="3"/>
  <c r="D124" i="3"/>
  <c r="D116" i="3"/>
  <c r="D108" i="3"/>
  <c r="D100" i="3"/>
  <c r="D92" i="3"/>
  <c r="D84" i="3"/>
  <c r="D76" i="3"/>
  <c r="D68" i="3"/>
  <c r="D60" i="3"/>
  <c r="D52" i="3"/>
  <c r="D44" i="3"/>
  <c r="D36" i="3"/>
  <c r="D28" i="3"/>
  <c r="D20" i="3"/>
  <c r="D12" i="3"/>
  <c r="D4" i="3"/>
  <c r="D499" i="3"/>
  <c r="D491" i="3"/>
  <c r="D483" i="3"/>
  <c r="D475" i="3"/>
  <c r="D467" i="3"/>
  <c r="D459" i="3"/>
  <c r="D451" i="3"/>
  <c r="D443" i="3"/>
  <c r="D435" i="3"/>
  <c r="D427" i="3"/>
  <c r="D419" i="3"/>
  <c r="D411" i="3"/>
  <c r="D403" i="3"/>
  <c r="D395" i="3"/>
  <c r="D387" i="3"/>
  <c r="D379" i="3"/>
  <c r="D371" i="3"/>
  <c r="D363" i="3"/>
  <c r="D355" i="3"/>
  <c r="D347" i="3"/>
  <c r="D339" i="3"/>
  <c r="D331" i="3"/>
  <c r="D323" i="3"/>
  <c r="D315" i="3"/>
  <c r="D307" i="3"/>
  <c r="D299" i="3"/>
  <c r="D291" i="3"/>
  <c r="D283" i="3"/>
  <c r="D275" i="3"/>
  <c r="D267" i="3"/>
  <c r="D259" i="3"/>
  <c r="D251" i="3"/>
  <c r="D243" i="3"/>
  <c r="D235" i="3"/>
  <c r="D227" i="3"/>
  <c r="D219" i="3"/>
  <c r="D211" i="3"/>
  <c r="D203" i="3"/>
  <c r="D195" i="3"/>
  <c r="D187" i="3"/>
  <c r="D179" i="3"/>
  <c r="D171" i="3"/>
  <c r="D163" i="3"/>
  <c r="D155" i="3"/>
  <c r="D147" i="3"/>
  <c r="D139" i="3"/>
  <c r="D131" i="3"/>
  <c r="D123" i="3"/>
  <c r="D115" i="3"/>
  <c r="D107" i="3"/>
  <c r="D99" i="3"/>
  <c r="D91" i="3"/>
  <c r="D83" i="3"/>
  <c r="D75" i="3"/>
  <c r="D67" i="3"/>
  <c r="D59" i="3"/>
  <c r="D51" i="3"/>
  <c r="D43" i="3"/>
  <c r="D35" i="3"/>
  <c r="D27" i="3"/>
  <c r="D19" i="3"/>
  <c r="D11" i="3"/>
  <c r="B506" i="3"/>
  <c r="B507" i="3" s="1"/>
  <c r="D4" i="10"/>
  <c r="E3" i="10"/>
  <c r="D5" i="9"/>
  <c r="D6" i="9" s="1"/>
  <c r="D7" i="9" s="1"/>
  <c r="D8" i="9"/>
  <c r="J505" i="2"/>
  <c r="M8" i="2"/>
  <c r="P9" i="2" s="1"/>
  <c r="M18" i="2"/>
  <c r="M9" i="2"/>
  <c r="M20" i="2"/>
  <c r="M11" i="2"/>
  <c r="J506" i="2"/>
  <c r="M14" i="2"/>
  <c r="M19" i="2"/>
  <c r="M10" i="2"/>
  <c r="M15" i="2"/>
  <c r="M17" i="2"/>
  <c r="P18" i="2" s="1"/>
  <c r="J503" i="2"/>
  <c r="J504" i="2"/>
  <c r="M16" i="2"/>
  <c r="M13" i="2"/>
  <c r="M12" i="2"/>
  <c r="P3" i="6" l="1"/>
  <c r="Q3" i="6" s="1"/>
  <c r="F4" i="6"/>
  <c r="G3" i="6"/>
  <c r="V3" i="6"/>
  <c r="U4" i="6"/>
  <c r="L3" i="6"/>
  <c r="K4" i="6"/>
  <c r="P17" i="2"/>
  <c r="D5" i="10"/>
  <c r="E4" i="10"/>
  <c r="J508" i="2"/>
  <c r="J509" i="2" s="1"/>
  <c r="J510" i="2" s="1"/>
  <c r="P14" i="2"/>
  <c r="P16" i="2"/>
  <c r="P11" i="2"/>
  <c r="P13" i="2"/>
  <c r="P20" i="2"/>
  <c r="P15" i="2"/>
  <c r="P12" i="2"/>
  <c r="P10" i="2"/>
  <c r="P19" i="2"/>
  <c r="P4" i="6" l="1"/>
  <c r="L4" i="6"/>
  <c r="K5" i="6"/>
  <c r="U5" i="6"/>
  <c r="V4" i="6"/>
  <c r="F5" i="6"/>
  <c r="G4" i="6"/>
  <c r="P5" i="6"/>
  <c r="Q4" i="6"/>
  <c r="E5" i="10"/>
  <c r="D6" i="10"/>
  <c r="G5" i="6" l="1"/>
  <c r="F6" i="6"/>
  <c r="K6" i="6"/>
  <c r="L5" i="6"/>
  <c r="P6" i="6"/>
  <c r="Q5" i="6"/>
  <c r="V5" i="6"/>
  <c r="U6" i="6"/>
  <c r="E6" i="10"/>
  <c r="D7" i="10"/>
  <c r="U7" i="6" l="1"/>
  <c r="V6" i="6"/>
  <c r="P7" i="6"/>
  <c r="Q6" i="6"/>
  <c r="K7" i="6"/>
  <c r="L6" i="6"/>
  <c r="F7" i="6"/>
  <c r="G6" i="6"/>
  <c r="E7" i="10"/>
  <c r="D8" i="10"/>
  <c r="F8" i="6" l="1"/>
  <c r="G7" i="6"/>
  <c r="L7" i="6"/>
  <c r="K8" i="6"/>
  <c r="Q7" i="6"/>
  <c r="P8" i="6"/>
  <c r="U8" i="6"/>
  <c r="V7" i="6"/>
  <c r="E8" i="10"/>
  <c r="D9" i="10"/>
  <c r="V8" i="6" l="1"/>
  <c r="U9" i="6"/>
  <c r="Q8" i="6"/>
  <c r="P9" i="6"/>
  <c r="L8" i="6"/>
  <c r="K9" i="6"/>
  <c r="F9" i="6"/>
  <c r="G8" i="6"/>
  <c r="E9" i="10"/>
  <c r="D10" i="10"/>
  <c r="G9" i="6" l="1"/>
  <c r="F10" i="6"/>
  <c r="U10" i="6"/>
  <c r="V9" i="6"/>
  <c r="L9" i="6"/>
  <c r="K10" i="6"/>
  <c r="Q9" i="6"/>
  <c r="P10" i="6"/>
  <c r="E10" i="10"/>
  <c r="D11" i="10"/>
  <c r="P11" i="6" l="1"/>
  <c r="Q10" i="6"/>
  <c r="L10" i="6"/>
  <c r="K11" i="6"/>
  <c r="V10" i="6"/>
  <c r="U11" i="6"/>
  <c r="F11" i="6"/>
  <c r="G10" i="6"/>
  <c r="D12" i="10"/>
  <c r="E11" i="10"/>
  <c r="K12" i="6" l="1"/>
  <c r="L11" i="6"/>
  <c r="F12" i="6"/>
  <c r="G11" i="6"/>
  <c r="U12" i="6"/>
  <c r="V11" i="6"/>
  <c r="Q11" i="6"/>
  <c r="P12" i="6"/>
  <c r="D13" i="10"/>
  <c r="E12" i="10"/>
  <c r="Q12" i="6" l="1"/>
  <c r="P13" i="6"/>
  <c r="U13" i="6"/>
  <c r="V12" i="6"/>
  <c r="G12" i="6"/>
  <c r="F13" i="6"/>
  <c r="K13" i="6"/>
  <c r="L12" i="6"/>
  <c r="E13" i="10"/>
  <c r="D14" i="10"/>
  <c r="F14" i="6" l="1"/>
  <c r="G13" i="6"/>
  <c r="L13" i="6"/>
  <c r="K14" i="6"/>
  <c r="U14" i="6"/>
  <c r="V13" i="6"/>
  <c r="Q13" i="6"/>
  <c r="P14" i="6"/>
  <c r="E14" i="10"/>
  <c r="D15" i="10"/>
  <c r="Q14" i="6" l="1"/>
  <c r="P15" i="6"/>
  <c r="U15" i="6"/>
  <c r="V14" i="6"/>
  <c r="L14" i="6"/>
  <c r="K15" i="6"/>
  <c r="G14" i="6"/>
  <c r="F15" i="6"/>
  <c r="E15" i="10"/>
  <c r="D16" i="10"/>
  <c r="F16" i="6" l="1"/>
  <c r="G15" i="6"/>
  <c r="K16" i="6"/>
  <c r="L15" i="6"/>
  <c r="U16" i="6"/>
  <c r="V15" i="6"/>
  <c r="P16" i="6"/>
  <c r="Q15" i="6"/>
  <c r="E16" i="10"/>
  <c r="D17" i="10"/>
  <c r="P17" i="6" l="1"/>
  <c r="Q16" i="6"/>
  <c r="U17" i="6"/>
  <c r="V16" i="6"/>
  <c r="L16" i="6"/>
  <c r="K17" i="6"/>
  <c r="F17" i="6"/>
  <c r="G16" i="6"/>
  <c r="E17" i="10"/>
  <c r="D18" i="10"/>
  <c r="F18" i="6" l="1"/>
  <c r="G17" i="6"/>
  <c r="K18" i="6"/>
  <c r="L17" i="6"/>
  <c r="V17" i="6"/>
  <c r="U18" i="6"/>
  <c r="Q17" i="6"/>
  <c r="P18" i="6"/>
  <c r="E18" i="10"/>
  <c r="D19" i="10"/>
  <c r="Q18" i="6" l="1"/>
  <c r="P19" i="6"/>
  <c r="U19" i="6"/>
  <c r="V18" i="6"/>
  <c r="L18" i="6"/>
  <c r="K19" i="6"/>
  <c r="G18" i="6"/>
  <c r="F19" i="6"/>
  <c r="D20" i="10"/>
  <c r="E19" i="10"/>
  <c r="G19" i="6" l="1"/>
  <c r="F20" i="6"/>
  <c r="K20" i="6"/>
  <c r="L19" i="6"/>
  <c r="U20" i="6"/>
  <c r="V19" i="6"/>
  <c r="P20" i="6"/>
  <c r="Q19" i="6"/>
  <c r="D21" i="10"/>
  <c r="E20" i="10"/>
  <c r="P21" i="6" l="1"/>
  <c r="Q20" i="6"/>
  <c r="U21" i="6"/>
  <c r="V20" i="6"/>
  <c r="K21" i="6"/>
  <c r="L20" i="6"/>
  <c r="G20" i="6"/>
  <c r="F21" i="6"/>
  <c r="E21" i="10"/>
  <c r="D22" i="10"/>
  <c r="F22" i="6" l="1"/>
  <c r="G21" i="6"/>
  <c r="K22" i="6"/>
  <c r="L21" i="6"/>
  <c r="U22" i="6"/>
  <c r="V21" i="6"/>
  <c r="P22" i="6"/>
  <c r="Q21" i="6"/>
  <c r="E22" i="10"/>
  <c r="D23" i="10"/>
  <c r="P23" i="6" l="1"/>
  <c r="Q22" i="6"/>
  <c r="V22" i="6"/>
  <c r="U23" i="6"/>
  <c r="K23" i="6"/>
  <c r="L22" i="6"/>
  <c r="G22" i="6"/>
  <c r="F23" i="6"/>
  <c r="E23" i="10"/>
  <c r="D24" i="10"/>
  <c r="G23" i="6" l="1"/>
  <c r="F24" i="6"/>
  <c r="K24" i="6"/>
  <c r="L23" i="6"/>
  <c r="U24" i="6"/>
  <c r="V23" i="6"/>
  <c r="P24" i="6"/>
  <c r="Q23" i="6"/>
  <c r="E24" i="10"/>
  <c r="D25" i="10"/>
  <c r="U25" i="6" l="1"/>
  <c r="V24" i="6"/>
  <c r="P25" i="6"/>
  <c r="Q24" i="6"/>
  <c r="K25" i="6"/>
  <c r="L24" i="6"/>
  <c r="F25" i="6"/>
  <c r="G24" i="6"/>
  <c r="E25" i="10"/>
  <c r="D26" i="10"/>
  <c r="F26" i="6" l="1"/>
  <c r="G25" i="6"/>
  <c r="L25" i="6"/>
  <c r="K26" i="6"/>
  <c r="P26" i="6"/>
  <c r="Q25" i="6"/>
  <c r="U26" i="6"/>
  <c r="V25" i="6"/>
  <c r="E26" i="10"/>
  <c r="D27" i="10"/>
  <c r="U27" i="6" l="1"/>
  <c r="V26" i="6"/>
  <c r="P27" i="6"/>
  <c r="Q26" i="6"/>
  <c r="L26" i="6"/>
  <c r="K27" i="6"/>
  <c r="G26" i="6"/>
  <c r="F27" i="6"/>
  <c r="D28" i="10"/>
  <c r="E27" i="10"/>
  <c r="G27" i="6" l="1"/>
  <c r="F28" i="6"/>
  <c r="L27" i="6"/>
  <c r="K28" i="6"/>
  <c r="P28" i="6"/>
  <c r="Q27" i="6"/>
  <c r="U28" i="6"/>
  <c r="V27" i="6"/>
  <c r="D29" i="10"/>
  <c r="E28" i="10"/>
  <c r="U29" i="6" l="1"/>
  <c r="V28" i="6"/>
  <c r="Q28" i="6"/>
  <c r="P29" i="6"/>
  <c r="L28" i="6"/>
  <c r="K29" i="6"/>
  <c r="F29" i="6"/>
  <c r="G28" i="6"/>
  <c r="E29" i="10"/>
  <c r="D30" i="10"/>
  <c r="G29" i="6" l="1"/>
  <c r="F30" i="6"/>
  <c r="L29" i="6"/>
  <c r="K30" i="6"/>
  <c r="Q29" i="6"/>
  <c r="P30" i="6"/>
  <c r="U30" i="6"/>
  <c r="V29" i="6"/>
  <c r="E30" i="10"/>
  <c r="D31" i="10"/>
  <c r="P31" i="6" l="1"/>
  <c r="Q30" i="6"/>
  <c r="V30" i="6"/>
  <c r="U31" i="6"/>
  <c r="K31" i="6"/>
  <c r="L30" i="6"/>
  <c r="F31" i="6"/>
  <c r="G30" i="6"/>
  <c r="E31" i="10"/>
  <c r="D32" i="10"/>
  <c r="G31" i="6" l="1"/>
  <c r="F32" i="6"/>
  <c r="K32" i="6"/>
  <c r="L31" i="6"/>
  <c r="V31" i="6"/>
  <c r="U32" i="6"/>
  <c r="P32" i="6"/>
  <c r="Q31" i="6"/>
  <c r="E32" i="10"/>
  <c r="D33" i="10"/>
  <c r="U33" i="6" l="1"/>
  <c r="V32" i="6"/>
  <c r="Q32" i="6"/>
  <c r="P33" i="6"/>
  <c r="L32" i="6"/>
  <c r="K33" i="6"/>
  <c r="G32" i="6"/>
  <c r="F33" i="6"/>
  <c r="D34" i="10"/>
  <c r="E33" i="10"/>
  <c r="F34" i="6" l="1"/>
  <c r="G33" i="6"/>
  <c r="K34" i="6"/>
  <c r="L33" i="6"/>
  <c r="P34" i="6"/>
  <c r="Q33" i="6"/>
  <c r="U34" i="6"/>
  <c r="V33" i="6"/>
  <c r="D35" i="10"/>
  <c r="E34" i="10"/>
  <c r="V34" i="6" l="1"/>
  <c r="U35" i="6"/>
  <c r="Q34" i="6"/>
  <c r="P35" i="6"/>
  <c r="K35" i="6"/>
  <c r="L34" i="6"/>
  <c r="F35" i="6"/>
  <c r="G34" i="6"/>
  <c r="D36" i="10"/>
  <c r="E35" i="10"/>
  <c r="F36" i="6" l="1"/>
  <c r="G35" i="6"/>
  <c r="L35" i="6"/>
  <c r="K36" i="6"/>
  <c r="P36" i="6"/>
  <c r="Q35" i="6"/>
  <c r="V35" i="6"/>
  <c r="U36" i="6"/>
  <c r="D37" i="10"/>
  <c r="E36" i="10"/>
  <c r="U37" i="6" l="1"/>
  <c r="V36" i="6"/>
  <c r="Q36" i="6"/>
  <c r="P37" i="6"/>
  <c r="K37" i="6"/>
  <c r="L36" i="6"/>
  <c r="F37" i="6"/>
  <c r="G36" i="6"/>
  <c r="E37" i="10"/>
  <c r="D38" i="10"/>
  <c r="F38" i="6" l="1"/>
  <c r="G37" i="6"/>
  <c r="K38" i="6"/>
  <c r="L37" i="6"/>
  <c r="P38" i="6"/>
  <c r="Q37" i="6"/>
  <c r="V37" i="6"/>
  <c r="U38" i="6"/>
  <c r="E38" i="10"/>
  <c r="D39" i="10"/>
  <c r="Q38" i="6" l="1"/>
  <c r="P39" i="6"/>
  <c r="V38" i="6"/>
  <c r="U39" i="6"/>
  <c r="K39" i="6"/>
  <c r="L38" i="6"/>
  <c r="G38" i="6"/>
  <c r="F39" i="6"/>
  <c r="E39" i="10"/>
  <c r="D40" i="10"/>
  <c r="G39" i="6" l="1"/>
  <c r="F40" i="6"/>
  <c r="L39" i="6"/>
  <c r="K40" i="6"/>
  <c r="U40" i="6"/>
  <c r="V39" i="6"/>
  <c r="P40" i="6"/>
  <c r="Q39" i="6"/>
  <c r="E40" i="10"/>
  <c r="D41" i="10"/>
  <c r="Q40" i="6" l="1"/>
  <c r="P41" i="6"/>
  <c r="U41" i="6"/>
  <c r="V40" i="6"/>
  <c r="K41" i="6"/>
  <c r="L40" i="6"/>
  <c r="G40" i="6"/>
  <c r="F41" i="6"/>
  <c r="E41" i="10"/>
  <c r="D42" i="10"/>
  <c r="F42" i="6" l="1"/>
  <c r="G41" i="6"/>
  <c r="K42" i="6"/>
  <c r="L41" i="6"/>
  <c r="V41" i="6"/>
  <c r="U42" i="6"/>
  <c r="Q41" i="6"/>
  <c r="P42" i="6"/>
  <c r="E42" i="10"/>
  <c r="D43" i="10"/>
  <c r="Q42" i="6" l="1"/>
  <c r="P43" i="6"/>
  <c r="U43" i="6"/>
  <c r="V42" i="6"/>
  <c r="K43" i="6"/>
  <c r="L42" i="6"/>
  <c r="F43" i="6"/>
  <c r="G42" i="6"/>
  <c r="D44" i="10"/>
  <c r="E43" i="10"/>
  <c r="G43" i="6" l="1"/>
  <c r="F44" i="6"/>
  <c r="K44" i="6"/>
  <c r="L43" i="6"/>
  <c r="U44" i="6"/>
  <c r="V43" i="6"/>
  <c r="P44" i="6"/>
  <c r="Q43" i="6"/>
  <c r="D45" i="10"/>
  <c r="E44" i="10"/>
  <c r="P45" i="6" l="1"/>
  <c r="Q44" i="6"/>
  <c r="V44" i="6"/>
  <c r="U45" i="6"/>
  <c r="K45" i="6"/>
  <c r="L44" i="6"/>
  <c r="F45" i="6"/>
  <c r="G44" i="6"/>
  <c r="E45" i="10"/>
  <c r="D46" i="10"/>
  <c r="F46" i="6" l="1"/>
  <c r="G45" i="6"/>
  <c r="K46" i="6"/>
  <c r="L45" i="6"/>
  <c r="U46" i="6"/>
  <c r="V45" i="6"/>
  <c r="Q45" i="6"/>
  <c r="P46" i="6"/>
  <c r="E46" i="10"/>
  <c r="D47" i="10"/>
  <c r="Q46" i="6" l="1"/>
  <c r="P47" i="6"/>
  <c r="U47" i="6"/>
  <c r="V46" i="6"/>
  <c r="L46" i="6"/>
  <c r="K47" i="6"/>
  <c r="G46" i="6"/>
  <c r="F47" i="6"/>
  <c r="E47" i="10"/>
  <c r="D48" i="10"/>
  <c r="F48" i="6" l="1"/>
  <c r="G47" i="6"/>
  <c r="K48" i="6"/>
  <c r="L47" i="6"/>
  <c r="U48" i="6"/>
  <c r="V47" i="6"/>
  <c r="P48" i="6"/>
  <c r="Q47" i="6"/>
  <c r="E48" i="10"/>
  <c r="D49" i="10"/>
  <c r="P49" i="6" l="1"/>
  <c r="Q48" i="6"/>
  <c r="V48" i="6"/>
  <c r="U49" i="6"/>
  <c r="L48" i="6"/>
  <c r="K49" i="6"/>
  <c r="G48" i="6"/>
  <c r="F49" i="6"/>
  <c r="E49" i="10"/>
  <c r="D50" i="10"/>
  <c r="F50" i="6" l="1"/>
  <c r="G49" i="6"/>
  <c r="K50" i="6"/>
  <c r="L49" i="6"/>
  <c r="V49" i="6"/>
  <c r="U50" i="6"/>
  <c r="P50" i="6"/>
  <c r="Q49" i="6"/>
  <c r="E50" i="10"/>
  <c r="D51" i="10"/>
  <c r="Q50" i="6" l="1"/>
  <c r="P51" i="6"/>
  <c r="U51" i="6"/>
  <c r="V50" i="6"/>
  <c r="K51" i="6"/>
  <c r="L50" i="6"/>
  <c r="G50" i="6"/>
  <c r="F51" i="6"/>
  <c r="D52" i="10"/>
  <c r="E51" i="10"/>
  <c r="F52" i="6" l="1"/>
  <c r="G51" i="6"/>
  <c r="L51" i="6"/>
  <c r="K52" i="6"/>
  <c r="U52" i="6"/>
  <c r="V51" i="6"/>
  <c r="Q51" i="6"/>
  <c r="P52" i="6"/>
  <c r="D53" i="10"/>
  <c r="E52" i="10"/>
  <c r="P53" i="6" l="1"/>
  <c r="Q52" i="6"/>
  <c r="V52" i="6"/>
  <c r="U53" i="6"/>
  <c r="K53" i="6"/>
  <c r="L52" i="6"/>
  <c r="F53" i="6"/>
  <c r="G52" i="6"/>
  <c r="E53" i="10"/>
  <c r="D54" i="10"/>
  <c r="G53" i="6" l="1"/>
  <c r="F54" i="6"/>
  <c r="K54" i="6"/>
  <c r="L53" i="6"/>
  <c r="V53" i="6"/>
  <c r="U54" i="6"/>
  <c r="Q53" i="6"/>
  <c r="P54" i="6"/>
  <c r="E54" i="10"/>
  <c r="D55" i="10"/>
  <c r="P55" i="6" l="1"/>
  <c r="Q54" i="6"/>
  <c r="U55" i="6"/>
  <c r="V54" i="6"/>
  <c r="K55" i="6"/>
  <c r="L54" i="6"/>
  <c r="G54" i="6"/>
  <c r="F55" i="6"/>
  <c r="E55" i="10"/>
  <c r="D56" i="10"/>
  <c r="G55" i="6" l="1"/>
  <c r="F56" i="6"/>
  <c r="K56" i="6"/>
  <c r="L55" i="6"/>
  <c r="V55" i="6"/>
  <c r="U56" i="6"/>
  <c r="Q55" i="6"/>
  <c r="P56" i="6"/>
  <c r="E56" i="10"/>
  <c r="D57" i="10"/>
  <c r="P57" i="6" l="1"/>
  <c r="Q56" i="6"/>
  <c r="U57" i="6"/>
  <c r="V56" i="6"/>
  <c r="L56" i="6"/>
  <c r="K57" i="6"/>
  <c r="G56" i="6"/>
  <c r="F57" i="6"/>
  <c r="E57" i="10"/>
  <c r="D58" i="10"/>
  <c r="G57" i="6" l="1"/>
  <c r="F58" i="6"/>
  <c r="K58" i="6"/>
  <c r="L57" i="6"/>
  <c r="V57" i="6"/>
  <c r="U58" i="6"/>
  <c r="Q57" i="6"/>
  <c r="P58" i="6"/>
  <c r="E58" i="10"/>
  <c r="D59" i="10"/>
  <c r="P59" i="6" l="1"/>
  <c r="Q58" i="6"/>
  <c r="U59" i="6"/>
  <c r="V58" i="6"/>
  <c r="L58" i="6"/>
  <c r="K59" i="6"/>
  <c r="F59" i="6"/>
  <c r="G58" i="6"/>
  <c r="D60" i="10"/>
  <c r="E59" i="10"/>
  <c r="K60" i="6" l="1"/>
  <c r="L59" i="6"/>
  <c r="G59" i="6"/>
  <c r="F60" i="6"/>
  <c r="V59" i="6"/>
  <c r="U60" i="6"/>
  <c r="P60" i="6"/>
  <c r="Q59" i="6"/>
  <c r="D61" i="10"/>
  <c r="E60" i="10"/>
  <c r="Q60" i="6" l="1"/>
  <c r="P61" i="6"/>
  <c r="V60" i="6"/>
  <c r="U61" i="6"/>
  <c r="G60" i="6"/>
  <c r="F61" i="6"/>
  <c r="L60" i="6"/>
  <c r="K61" i="6"/>
  <c r="E61" i="10"/>
  <c r="D62" i="10"/>
  <c r="G61" i="6" l="1"/>
  <c r="F62" i="6"/>
  <c r="K62" i="6"/>
  <c r="L61" i="6"/>
  <c r="V61" i="6"/>
  <c r="U62" i="6"/>
  <c r="P62" i="6"/>
  <c r="Q61" i="6"/>
  <c r="E62" i="10"/>
  <c r="D63" i="10"/>
  <c r="U63" i="6" l="1"/>
  <c r="V62" i="6"/>
  <c r="P63" i="6"/>
  <c r="Q62" i="6"/>
  <c r="L62" i="6"/>
  <c r="K63" i="6"/>
  <c r="F63" i="6"/>
  <c r="G62" i="6"/>
  <c r="E63" i="10"/>
  <c r="D64" i="10"/>
  <c r="G63" i="6" l="1"/>
  <c r="F64" i="6"/>
  <c r="K64" i="6"/>
  <c r="L63" i="6"/>
  <c r="P64" i="6"/>
  <c r="Q63" i="6"/>
  <c r="U64" i="6"/>
  <c r="V63" i="6"/>
  <c r="E64" i="10"/>
  <c r="D65" i="10"/>
  <c r="U65" i="6" l="1"/>
  <c r="V64" i="6"/>
  <c r="Q64" i="6"/>
  <c r="P65" i="6"/>
  <c r="K65" i="6"/>
  <c r="L64" i="6"/>
  <c r="G64" i="6"/>
  <c r="F65" i="6"/>
  <c r="D66" i="10"/>
  <c r="E65" i="10"/>
  <c r="F66" i="6" l="1"/>
  <c r="G65" i="6"/>
  <c r="K66" i="6"/>
  <c r="L65" i="6"/>
  <c r="P66" i="6"/>
  <c r="Q65" i="6"/>
  <c r="U66" i="6"/>
  <c r="V65" i="6"/>
  <c r="E66" i="10"/>
  <c r="D67" i="10"/>
  <c r="U67" i="6" l="1"/>
  <c r="V66" i="6"/>
  <c r="P67" i="6"/>
  <c r="Q66" i="6"/>
  <c r="K67" i="6"/>
  <c r="L66" i="6"/>
  <c r="F67" i="6"/>
  <c r="G66" i="6"/>
  <c r="D68" i="10"/>
  <c r="E67" i="10"/>
  <c r="F68" i="6" l="1"/>
  <c r="G67" i="6"/>
  <c r="K68" i="6"/>
  <c r="L67" i="6"/>
  <c r="P68" i="6"/>
  <c r="Q67" i="6"/>
  <c r="U68" i="6"/>
  <c r="V67" i="6"/>
  <c r="D69" i="10"/>
  <c r="E68" i="10"/>
  <c r="V68" i="6" l="1"/>
  <c r="U69" i="6"/>
  <c r="Q68" i="6"/>
  <c r="P69" i="6"/>
  <c r="L68" i="6"/>
  <c r="K69" i="6"/>
  <c r="G68" i="6"/>
  <c r="F69" i="6"/>
  <c r="E69" i="10"/>
  <c r="D70" i="10"/>
  <c r="F70" i="6" l="1"/>
  <c r="G69" i="6"/>
  <c r="K70" i="6"/>
  <c r="L69" i="6"/>
  <c r="P70" i="6"/>
  <c r="Q69" i="6"/>
  <c r="V69" i="6"/>
  <c r="U70" i="6"/>
  <c r="E70" i="10"/>
  <c r="D71" i="10"/>
  <c r="V70" i="6" l="1"/>
  <c r="U71" i="6"/>
  <c r="P71" i="6"/>
  <c r="Q70" i="6"/>
  <c r="L70" i="6"/>
  <c r="K71" i="6"/>
  <c r="F71" i="6"/>
  <c r="G70" i="6"/>
  <c r="E71" i="10"/>
  <c r="D72" i="10"/>
  <c r="F72" i="6" l="1"/>
  <c r="G71" i="6"/>
  <c r="L71" i="6"/>
  <c r="K72" i="6"/>
  <c r="Q71" i="6"/>
  <c r="P72" i="6"/>
  <c r="V71" i="6"/>
  <c r="U72" i="6"/>
  <c r="E72" i="10"/>
  <c r="D73" i="10"/>
  <c r="U73" i="6" l="1"/>
  <c r="V72" i="6"/>
  <c r="P73" i="6"/>
  <c r="Q72" i="6"/>
  <c r="K73" i="6"/>
  <c r="L72" i="6"/>
  <c r="G72" i="6"/>
  <c r="F73" i="6"/>
  <c r="E73" i="10"/>
  <c r="D74" i="10"/>
  <c r="F74" i="6" l="1"/>
  <c r="G73" i="6"/>
  <c r="K74" i="6"/>
  <c r="L73" i="6"/>
  <c r="Q73" i="6"/>
  <c r="P74" i="6"/>
  <c r="V73" i="6"/>
  <c r="U74" i="6"/>
  <c r="E74" i="10"/>
  <c r="D75" i="10"/>
  <c r="V74" i="6" l="1"/>
  <c r="U75" i="6"/>
  <c r="Q74" i="6"/>
  <c r="P75" i="6"/>
  <c r="L74" i="6"/>
  <c r="K75" i="6"/>
  <c r="F75" i="6"/>
  <c r="G74" i="6"/>
  <c r="D76" i="10"/>
  <c r="E75" i="10"/>
  <c r="G75" i="6" l="1"/>
  <c r="F76" i="6"/>
  <c r="K76" i="6"/>
  <c r="L75" i="6"/>
  <c r="Q75" i="6"/>
  <c r="P76" i="6"/>
  <c r="U76" i="6"/>
  <c r="V75" i="6"/>
  <c r="D77" i="10"/>
  <c r="E76" i="10"/>
  <c r="Q76" i="6" l="1"/>
  <c r="P77" i="6"/>
  <c r="U77" i="6"/>
  <c r="V76" i="6"/>
  <c r="K77" i="6"/>
  <c r="L76" i="6"/>
  <c r="G76" i="6"/>
  <c r="F77" i="6"/>
  <c r="E77" i="10"/>
  <c r="D78" i="10"/>
  <c r="G77" i="6" l="1"/>
  <c r="F78" i="6"/>
  <c r="K78" i="6"/>
  <c r="L77" i="6"/>
  <c r="V77" i="6"/>
  <c r="U78" i="6"/>
  <c r="Q77" i="6"/>
  <c r="P78" i="6"/>
  <c r="E78" i="10"/>
  <c r="D79" i="10"/>
  <c r="P79" i="6" l="1"/>
  <c r="Q78" i="6"/>
  <c r="V78" i="6"/>
  <c r="U79" i="6"/>
  <c r="K79" i="6"/>
  <c r="L78" i="6"/>
  <c r="F79" i="6"/>
  <c r="G78" i="6"/>
  <c r="E79" i="10"/>
  <c r="D80" i="10"/>
  <c r="F80" i="6" l="1"/>
  <c r="G79" i="6"/>
  <c r="L79" i="6"/>
  <c r="K80" i="6"/>
  <c r="V79" i="6"/>
  <c r="U80" i="6"/>
  <c r="P80" i="6"/>
  <c r="Q79" i="6"/>
  <c r="E80" i="10"/>
  <c r="D81" i="10"/>
  <c r="U81" i="6" l="1"/>
  <c r="V80" i="6"/>
  <c r="P81" i="6"/>
  <c r="Q80" i="6"/>
  <c r="K81" i="6"/>
  <c r="L80" i="6"/>
  <c r="F81" i="6"/>
  <c r="G80" i="6"/>
  <c r="D82" i="10"/>
  <c r="E81" i="10"/>
  <c r="G81" i="6" l="1"/>
  <c r="F82" i="6"/>
  <c r="K82" i="6"/>
  <c r="L81" i="6"/>
  <c r="P82" i="6"/>
  <c r="Q81" i="6"/>
  <c r="U82" i="6"/>
  <c r="V81" i="6"/>
  <c r="D83" i="10"/>
  <c r="E82" i="10"/>
  <c r="Q82" i="6" l="1"/>
  <c r="P83" i="6"/>
  <c r="V82" i="6"/>
  <c r="U83" i="6"/>
  <c r="K83" i="6"/>
  <c r="L82" i="6"/>
  <c r="F83" i="6"/>
  <c r="G82" i="6"/>
  <c r="D84" i="10"/>
  <c r="E83" i="10"/>
  <c r="F84" i="6" l="1"/>
  <c r="G83" i="6"/>
  <c r="L83" i="6"/>
  <c r="K84" i="6"/>
  <c r="U84" i="6"/>
  <c r="V83" i="6"/>
  <c r="Q83" i="6"/>
  <c r="P84" i="6"/>
  <c r="D85" i="10"/>
  <c r="E84" i="10"/>
  <c r="U85" i="6" l="1"/>
  <c r="V84" i="6"/>
  <c r="Q84" i="6"/>
  <c r="P85" i="6"/>
  <c r="K85" i="6"/>
  <c r="L84" i="6"/>
  <c r="F85" i="6"/>
  <c r="G84" i="6"/>
  <c r="E85" i="10"/>
  <c r="D86" i="10"/>
  <c r="F86" i="6" l="1"/>
  <c r="G85" i="6"/>
  <c r="K86" i="6"/>
  <c r="L85" i="6"/>
  <c r="Q85" i="6"/>
  <c r="P86" i="6"/>
  <c r="V85" i="6"/>
  <c r="U86" i="6"/>
  <c r="E86" i="10"/>
  <c r="D87" i="10"/>
  <c r="U87" i="6" l="1"/>
  <c r="V86" i="6"/>
  <c r="P87" i="6"/>
  <c r="Q86" i="6"/>
  <c r="L86" i="6"/>
  <c r="K87" i="6"/>
  <c r="G86" i="6"/>
  <c r="F87" i="6"/>
  <c r="E87" i="10"/>
  <c r="D88" i="10"/>
  <c r="F88" i="6" l="1"/>
  <c r="G87" i="6"/>
  <c r="K88" i="6"/>
  <c r="L87" i="6"/>
  <c r="Q87" i="6"/>
  <c r="P88" i="6"/>
  <c r="V87" i="6"/>
  <c r="U88" i="6"/>
  <c r="E88" i="10"/>
  <c r="D89" i="10"/>
  <c r="V88" i="6" l="1"/>
  <c r="U89" i="6"/>
  <c r="Q88" i="6"/>
  <c r="P89" i="6"/>
  <c r="K89" i="6"/>
  <c r="L88" i="6"/>
  <c r="G88" i="6"/>
  <c r="F89" i="6"/>
  <c r="E89" i="10"/>
  <c r="D90" i="10"/>
  <c r="G89" i="6" l="1"/>
  <c r="F90" i="6"/>
  <c r="L89" i="6"/>
  <c r="K90" i="6"/>
  <c r="P90" i="6"/>
  <c r="Q89" i="6"/>
  <c r="V89" i="6"/>
  <c r="U90" i="6"/>
  <c r="E90" i="10"/>
  <c r="D91" i="10"/>
  <c r="U91" i="6" l="1"/>
  <c r="V90" i="6"/>
  <c r="P91" i="6"/>
  <c r="Q90" i="6"/>
  <c r="L90" i="6"/>
  <c r="K91" i="6"/>
  <c r="G90" i="6"/>
  <c r="F91" i="6"/>
  <c r="D92" i="10"/>
  <c r="E91" i="10"/>
  <c r="G91" i="6" l="1"/>
  <c r="F92" i="6"/>
  <c r="K92" i="6"/>
  <c r="L91" i="6"/>
  <c r="Q91" i="6"/>
  <c r="P92" i="6"/>
  <c r="U92" i="6"/>
  <c r="V91" i="6"/>
  <c r="D93" i="10"/>
  <c r="E92" i="10"/>
  <c r="Q92" i="6" l="1"/>
  <c r="P93" i="6"/>
  <c r="V92" i="6"/>
  <c r="U93" i="6"/>
  <c r="L92" i="6"/>
  <c r="K93" i="6"/>
  <c r="G92" i="6"/>
  <c r="F93" i="6"/>
  <c r="E93" i="10"/>
  <c r="D94" i="10"/>
  <c r="F94" i="6" l="1"/>
  <c r="G93" i="6"/>
  <c r="K94" i="6"/>
  <c r="L93" i="6"/>
  <c r="U94" i="6"/>
  <c r="V93" i="6"/>
  <c r="P94" i="6"/>
  <c r="Q93" i="6"/>
  <c r="E94" i="10"/>
  <c r="D95" i="10"/>
  <c r="U95" i="6" l="1"/>
  <c r="V94" i="6"/>
  <c r="P95" i="6"/>
  <c r="Q94" i="6"/>
  <c r="L94" i="6"/>
  <c r="K95" i="6"/>
  <c r="F95" i="6"/>
  <c r="G94" i="6"/>
  <c r="E95" i="10"/>
  <c r="D96" i="10"/>
  <c r="F96" i="6" l="1"/>
  <c r="G95" i="6"/>
  <c r="L95" i="6"/>
  <c r="K96" i="6"/>
  <c r="Q95" i="6"/>
  <c r="P96" i="6"/>
  <c r="V95" i="6"/>
  <c r="U96" i="6"/>
  <c r="E96" i="10"/>
  <c r="D97" i="10"/>
  <c r="V96" i="6" l="1"/>
  <c r="U97" i="6"/>
  <c r="P97" i="6"/>
  <c r="Q96" i="6"/>
  <c r="L96" i="6"/>
  <c r="K97" i="6"/>
  <c r="F97" i="6"/>
  <c r="G96" i="6"/>
  <c r="E97" i="10"/>
  <c r="D98" i="10"/>
  <c r="K98" i="6" l="1"/>
  <c r="L97" i="6"/>
  <c r="G97" i="6"/>
  <c r="F98" i="6"/>
  <c r="P98" i="6"/>
  <c r="Q97" i="6"/>
  <c r="V97" i="6"/>
  <c r="U98" i="6"/>
  <c r="E98" i="10"/>
  <c r="D99" i="10"/>
  <c r="U99" i="6" l="1"/>
  <c r="V98" i="6"/>
  <c r="Q98" i="6"/>
  <c r="P99" i="6"/>
  <c r="F99" i="6"/>
  <c r="G98" i="6"/>
  <c r="L98" i="6"/>
  <c r="K99" i="6"/>
  <c r="D100" i="10"/>
  <c r="E99" i="10"/>
  <c r="K100" i="6" l="1"/>
  <c r="L99" i="6"/>
  <c r="G99" i="6"/>
  <c r="F100" i="6"/>
  <c r="Q99" i="6"/>
  <c r="P100" i="6"/>
  <c r="U100" i="6"/>
  <c r="V99" i="6"/>
  <c r="D101" i="10"/>
  <c r="E100" i="10"/>
  <c r="V100" i="6" l="1"/>
  <c r="U101" i="6"/>
  <c r="P101" i="6"/>
  <c r="Q100" i="6"/>
  <c r="F101" i="6"/>
  <c r="G100" i="6"/>
  <c r="K101" i="6"/>
  <c r="L100" i="6"/>
  <c r="E101" i="10"/>
  <c r="D102" i="10"/>
  <c r="L101" i="6" l="1"/>
  <c r="K102" i="6"/>
  <c r="G101" i="6"/>
  <c r="F102" i="6"/>
  <c r="P102" i="6"/>
  <c r="Q101" i="6"/>
  <c r="U102" i="6"/>
  <c r="V101" i="6"/>
  <c r="E102" i="10"/>
  <c r="D103" i="10"/>
  <c r="U103" i="6" l="1"/>
  <c r="V102" i="6"/>
  <c r="P103" i="6"/>
  <c r="Q102" i="6"/>
  <c r="F103" i="6"/>
  <c r="G102" i="6"/>
  <c r="K103" i="6"/>
  <c r="L102" i="6"/>
  <c r="E103" i="10"/>
  <c r="D104" i="10"/>
  <c r="L103" i="6" l="1"/>
  <c r="K104" i="6"/>
  <c r="F104" i="6"/>
  <c r="G103" i="6"/>
  <c r="Q103" i="6"/>
  <c r="P104" i="6"/>
  <c r="V103" i="6"/>
  <c r="U104" i="6"/>
  <c r="E104" i="10"/>
  <c r="D105" i="10"/>
  <c r="V104" i="6" l="1"/>
  <c r="U105" i="6"/>
  <c r="P105" i="6"/>
  <c r="Q104" i="6"/>
  <c r="F105" i="6"/>
  <c r="G104" i="6"/>
  <c r="K105" i="6"/>
  <c r="L104" i="6"/>
  <c r="E105" i="10"/>
  <c r="D106" i="10"/>
  <c r="L105" i="6" l="1"/>
  <c r="K106" i="6"/>
  <c r="F106" i="6"/>
  <c r="G105" i="6"/>
  <c r="P106" i="6"/>
  <c r="Q105" i="6"/>
  <c r="U106" i="6"/>
  <c r="V105" i="6"/>
  <c r="E106" i="10"/>
  <c r="D107" i="10"/>
  <c r="U107" i="6" l="1"/>
  <c r="V106" i="6"/>
  <c r="P107" i="6"/>
  <c r="Q106" i="6"/>
  <c r="F107" i="6"/>
  <c r="G106" i="6"/>
  <c r="K107" i="6"/>
  <c r="L106" i="6"/>
  <c r="D108" i="10"/>
  <c r="E107" i="10"/>
  <c r="K108" i="6" l="1"/>
  <c r="L107" i="6"/>
  <c r="F108" i="6"/>
  <c r="G107" i="6"/>
  <c r="Q107" i="6"/>
  <c r="P108" i="6"/>
  <c r="V107" i="6"/>
  <c r="U108" i="6"/>
  <c r="D109" i="10"/>
  <c r="E108" i="10"/>
  <c r="V108" i="6" l="1"/>
  <c r="U109" i="6"/>
  <c r="P109" i="6"/>
  <c r="Q108" i="6"/>
  <c r="G108" i="6"/>
  <c r="F109" i="6"/>
  <c r="K109" i="6"/>
  <c r="L108" i="6"/>
  <c r="E109" i="10"/>
  <c r="D110" i="10"/>
  <c r="L109" i="6" l="1"/>
  <c r="K110" i="6"/>
  <c r="F110" i="6"/>
  <c r="G109" i="6"/>
  <c r="Q109" i="6"/>
  <c r="P110" i="6"/>
  <c r="V109" i="6"/>
  <c r="U110" i="6"/>
  <c r="E110" i="10"/>
  <c r="D111" i="10"/>
  <c r="V110" i="6" l="1"/>
  <c r="U111" i="6"/>
  <c r="P111" i="6"/>
  <c r="Q110" i="6"/>
  <c r="F111" i="6"/>
  <c r="G110" i="6"/>
  <c r="K111" i="6"/>
  <c r="L110" i="6"/>
  <c r="E111" i="10"/>
  <c r="D112" i="10"/>
  <c r="G111" i="6" l="1"/>
  <c r="F112" i="6"/>
  <c r="K112" i="6"/>
  <c r="L111" i="6"/>
  <c r="P112" i="6"/>
  <c r="Q111" i="6"/>
  <c r="U112" i="6"/>
  <c r="V111" i="6"/>
  <c r="E112" i="10"/>
  <c r="D113" i="10"/>
  <c r="U113" i="6" l="1"/>
  <c r="V112" i="6"/>
  <c r="P113" i="6"/>
  <c r="Q112" i="6"/>
  <c r="K113" i="6"/>
  <c r="L112" i="6"/>
  <c r="G112" i="6"/>
  <c r="F113" i="6"/>
  <c r="D114" i="10"/>
  <c r="E113" i="10"/>
  <c r="K114" i="6" l="1"/>
  <c r="L113" i="6"/>
  <c r="F114" i="6"/>
  <c r="G113" i="6"/>
  <c r="P114" i="6"/>
  <c r="Q113" i="6"/>
  <c r="U114" i="6"/>
  <c r="V113" i="6"/>
  <c r="D115" i="10"/>
  <c r="E114" i="10"/>
  <c r="V114" i="6" l="1"/>
  <c r="U115" i="6"/>
  <c r="Q114" i="6"/>
  <c r="P115" i="6"/>
  <c r="G114" i="6"/>
  <c r="F115" i="6"/>
  <c r="K115" i="6"/>
  <c r="L114" i="6"/>
  <c r="D116" i="10"/>
  <c r="E115" i="10"/>
  <c r="K116" i="6" l="1"/>
  <c r="L115" i="6"/>
  <c r="F116" i="6"/>
  <c r="G115" i="6"/>
  <c r="Q115" i="6"/>
  <c r="P116" i="6"/>
  <c r="V115" i="6"/>
  <c r="U116" i="6"/>
  <c r="D117" i="10"/>
  <c r="E116" i="10"/>
  <c r="U117" i="6" l="1"/>
  <c r="V116" i="6"/>
  <c r="P117" i="6"/>
  <c r="Q116" i="6"/>
  <c r="F117" i="6"/>
  <c r="G116" i="6"/>
  <c r="K117" i="6"/>
  <c r="L116" i="6"/>
  <c r="E117" i="10"/>
  <c r="D118" i="10"/>
  <c r="K118" i="6" l="1"/>
  <c r="L117" i="6"/>
  <c r="F118" i="6"/>
  <c r="G117" i="6"/>
  <c r="Q117" i="6"/>
  <c r="P118" i="6"/>
  <c r="V117" i="6"/>
  <c r="U118" i="6"/>
  <c r="E118" i="10"/>
  <c r="D119" i="10"/>
  <c r="U119" i="6" l="1"/>
  <c r="V118" i="6"/>
  <c r="Q118" i="6"/>
  <c r="P119" i="6"/>
  <c r="G118" i="6"/>
  <c r="F119" i="6"/>
  <c r="L118" i="6"/>
  <c r="K119" i="6"/>
  <c r="E119" i="10"/>
  <c r="D120" i="10"/>
  <c r="L119" i="6" l="1"/>
  <c r="K120" i="6"/>
  <c r="F120" i="6"/>
  <c r="G119" i="6"/>
  <c r="Q119" i="6"/>
  <c r="P120" i="6"/>
  <c r="U120" i="6"/>
  <c r="V119" i="6"/>
  <c r="E120" i="10"/>
  <c r="D121" i="10"/>
  <c r="U121" i="6" l="1"/>
  <c r="V120" i="6"/>
  <c r="Q120" i="6"/>
  <c r="P121" i="6"/>
  <c r="G120" i="6"/>
  <c r="F121" i="6"/>
  <c r="K121" i="6"/>
  <c r="L120" i="6"/>
  <c r="E121" i="10"/>
  <c r="D122" i="10"/>
  <c r="F122" i="6" l="1"/>
  <c r="G121" i="6"/>
  <c r="L121" i="6"/>
  <c r="K122" i="6"/>
  <c r="P122" i="6"/>
  <c r="Q121" i="6"/>
  <c r="V121" i="6"/>
  <c r="U122" i="6"/>
  <c r="E122" i="10"/>
  <c r="D123" i="10"/>
  <c r="V122" i="6" l="1"/>
  <c r="U123" i="6"/>
  <c r="P123" i="6"/>
  <c r="Q122" i="6"/>
  <c r="K123" i="6"/>
  <c r="L122" i="6"/>
  <c r="G122" i="6"/>
  <c r="F123" i="6"/>
  <c r="D124" i="10"/>
  <c r="E123" i="10"/>
  <c r="F124" i="6" l="1"/>
  <c r="G123" i="6"/>
  <c r="K124" i="6"/>
  <c r="L123" i="6"/>
  <c r="P124" i="6"/>
  <c r="Q123" i="6"/>
  <c r="U124" i="6"/>
  <c r="V123" i="6"/>
  <c r="D125" i="10"/>
  <c r="E124" i="10"/>
  <c r="U125" i="6" l="1"/>
  <c r="V124" i="6"/>
  <c r="P125" i="6"/>
  <c r="Q124" i="6"/>
  <c r="K125" i="6"/>
  <c r="L124" i="6"/>
  <c r="F125" i="6"/>
  <c r="G124" i="6"/>
  <c r="E125" i="10"/>
  <c r="D126" i="10"/>
  <c r="F126" i="6" l="1"/>
  <c r="G125" i="6"/>
  <c r="L125" i="6"/>
  <c r="K126" i="6"/>
  <c r="Q125" i="6"/>
  <c r="P126" i="6"/>
  <c r="U126" i="6"/>
  <c r="V125" i="6"/>
  <c r="E126" i="10"/>
  <c r="D127" i="10"/>
  <c r="U127" i="6" l="1"/>
  <c r="V126" i="6"/>
  <c r="Q126" i="6"/>
  <c r="P127" i="6"/>
  <c r="L126" i="6"/>
  <c r="K127" i="6"/>
  <c r="G126" i="6"/>
  <c r="F127" i="6"/>
  <c r="E127" i="10"/>
  <c r="D128" i="10"/>
  <c r="G127" i="6" l="1"/>
  <c r="F128" i="6"/>
  <c r="L127" i="6"/>
  <c r="K128" i="6"/>
  <c r="Q127" i="6"/>
  <c r="P128" i="6"/>
  <c r="V127" i="6"/>
  <c r="U128" i="6"/>
  <c r="E128" i="10"/>
  <c r="D129" i="10"/>
  <c r="V128" i="6" l="1"/>
  <c r="U129" i="6"/>
  <c r="Q128" i="6"/>
  <c r="P129" i="6"/>
  <c r="K129" i="6"/>
  <c r="L128" i="6"/>
  <c r="G128" i="6"/>
  <c r="F129" i="6"/>
  <c r="E129" i="10"/>
  <c r="D130" i="10"/>
  <c r="G129" i="6" l="1"/>
  <c r="F130" i="6"/>
  <c r="L129" i="6"/>
  <c r="K130" i="6"/>
  <c r="P130" i="6"/>
  <c r="Q129" i="6"/>
  <c r="U130" i="6"/>
  <c r="V129" i="6"/>
  <c r="D131" i="10"/>
  <c r="E130" i="10"/>
  <c r="U131" i="6" l="1"/>
  <c r="V130" i="6"/>
  <c r="Q130" i="6"/>
  <c r="P131" i="6"/>
  <c r="K131" i="6"/>
  <c r="L130" i="6"/>
  <c r="F131" i="6"/>
  <c r="G130" i="6"/>
  <c r="D132" i="10"/>
  <c r="E131" i="10"/>
  <c r="G131" i="6" l="1"/>
  <c r="F132" i="6"/>
  <c r="K132" i="6"/>
  <c r="L131" i="6"/>
  <c r="Q131" i="6"/>
  <c r="P132" i="6"/>
  <c r="V131" i="6"/>
  <c r="U132" i="6"/>
  <c r="D133" i="10"/>
  <c r="E132" i="10"/>
  <c r="U133" i="6" l="1"/>
  <c r="V132" i="6"/>
  <c r="Q132" i="6"/>
  <c r="P133" i="6"/>
  <c r="K133" i="6"/>
  <c r="L132" i="6"/>
  <c r="G132" i="6"/>
  <c r="F133" i="6"/>
  <c r="E133" i="10"/>
  <c r="D134" i="10"/>
  <c r="F134" i="6" l="1"/>
  <c r="G133" i="6"/>
  <c r="L133" i="6"/>
  <c r="K134" i="6"/>
  <c r="P134" i="6"/>
  <c r="Q133" i="6"/>
  <c r="U134" i="6"/>
  <c r="V133" i="6"/>
  <c r="E134" i="10"/>
  <c r="D135" i="10"/>
  <c r="L134" i="6" l="1"/>
  <c r="K135" i="6"/>
  <c r="V134" i="6"/>
  <c r="U135" i="6"/>
  <c r="P135" i="6"/>
  <c r="Q134" i="6"/>
  <c r="F135" i="6"/>
  <c r="G134" i="6"/>
  <c r="E135" i="10"/>
  <c r="D136" i="10"/>
  <c r="F136" i="6" l="1"/>
  <c r="G135" i="6"/>
  <c r="V135" i="6"/>
  <c r="U136" i="6"/>
  <c r="Q135" i="6"/>
  <c r="P136" i="6"/>
  <c r="K136" i="6"/>
  <c r="L135" i="6"/>
  <c r="E136" i="10"/>
  <c r="D137" i="10"/>
  <c r="P137" i="6" l="1"/>
  <c r="Q136" i="6"/>
  <c r="K137" i="6"/>
  <c r="L136" i="6"/>
  <c r="U137" i="6"/>
  <c r="V136" i="6"/>
  <c r="G136" i="6"/>
  <c r="F137" i="6"/>
  <c r="E137" i="10"/>
  <c r="D138" i="10"/>
  <c r="G137" i="6" l="1"/>
  <c r="F138" i="6"/>
  <c r="V137" i="6"/>
  <c r="U138" i="6"/>
  <c r="K138" i="6"/>
  <c r="L137" i="6"/>
  <c r="P138" i="6"/>
  <c r="Q137" i="6"/>
  <c r="E138" i="10"/>
  <c r="D139" i="10"/>
  <c r="Q138" i="6" l="1"/>
  <c r="P139" i="6"/>
  <c r="F139" i="6"/>
  <c r="G138" i="6"/>
  <c r="L138" i="6"/>
  <c r="K139" i="6"/>
  <c r="U139" i="6"/>
  <c r="V138" i="6"/>
  <c r="D140" i="10"/>
  <c r="E139" i="10"/>
  <c r="G139" i="6" l="1"/>
  <c r="F140" i="6"/>
  <c r="V139" i="6"/>
  <c r="U140" i="6"/>
  <c r="L139" i="6"/>
  <c r="K140" i="6"/>
  <c r="P140" i="6"/>
  <c r="Q139" i="6"/>
  <c r="D141" i="10"/>
  <c r="E140" i="10"/>
  <c r="Q140" i="6" l="1"/>
  <c r="P141" i="6"/>
  <c r="K141" i="6"/>
  <c r="L140" i="6"/>
  <c r="V140" i="6"/>
  <c r="U141" i="6"/>
  <c r="F141" i="6"/>
  <c r="G140" i="6"/>
  <c r="E141" i="10"/>
  <c r="D142" i="10"/>
  <c r="G141" i="6" l="1"/>
  <c r="F142" i="6"/>
  <c r="U142" i="6"/>
  <c r="V141" i="6"/>
  <c r="K142" i="6"/>
  <c r="L141" i="6"/>
  <c r="Q141" i="6"/>
  <c r="P142" i="6"/>
  <c r="E142" i="10"/>
  <c r="D143" i="10"/>
  <c r="Q142" i="6" l="1"/>
  <c r="P143" i="6"/>
  <c r="K143" i="6"/>
  <c r="L142" i="6"/>
  <c r="U143" i="6"/>
  <c r="V142" i="6"/>
  <c r="G142" i="6"/>
  <c r="F143" i="6"/>
  <c r="E143" i="10"/>
  <c r="D144" i="10"/>
  <c r="F144" i="6" l="1"/>
  <c r="G143" i="6"/>
  <c r="V143" i="6"/>
  <c r="U144" i="6"/>
  <c r="K144" i="6"/>
  <c r="L143" i="6"/>
  <c r="Q143" i="6"/>
  <c r="P144" i="6"/>
  <c r="E144" i="10"/>
  <c r="D145" i="10"/>
  <c r="P145" i="6" l="1"/>
  <c r="Q144" i="6"/>
  <c r="L144" i="6"/>
  <c r="K145" i="6"/>
  <c r="U145" i="6"/>
  <c r="V144" i="6"/>
  <c r="F145" i="6"/>
  <c r="G144" i="6"/>
  <c r="E145" i="10"/>
  <c r="D146" i="10"/>
  <c r="G145" i="6" l="1"/>
  <c r="F146" i="6"/>
  <c r="U146" i="6"/>
  <c r="V145" i="6"/>
  <c r="L145" i="6"/>
  <c r="K146" i="6"/>
  <c r="P146" i="6"/>
  <c r="Q145" i="6"/>
  <c r="E146" i="10"/>
  <c r="D147" i="10"/>
  <c r="Q146" i="6" l="1"/>
  <c r="P147" i="6"/>
  <c r="K147" i="6"/>
  <c r="L146" i="6"/>
  <c r="V146" i="6"/>
  <c r="U147" i="6"/>
  <c r="G146" i="6"/>
  <c r="F147" i="6"/>
  <c r="D148" i="10"/>
  <c r="E147" i="10"/>
  <c r="F148" i="6" l="1"/>
  <c r="G147" i="6"/>
  <c r="P148" i="6"/>
  <c r="Q147" i="6"/>
  <c r="U148" i="6"/>
  <c r="V147" i="6"/>
  <c r="K148" i="6"/>
  <c r="L147" i="6"/>
  <c r="D149" i="10"/>
  <c r="E148" i="10"/>
  <c r="Q148" i="6" l="1"/>
  <c r="P149" i="6"/>
  <c r="V148" i="6"/>
  <c r="U149" i="6"/>
  <c r="L148" i="6"/>
  <c r="K149" i="6"/>
  <c r="G148" i="6"/>
  <c r="F149" i="6"/>
  <c r="E149" i="10"/>
  <c r="D150" i="10"/>
  <c r="G149" i="6" l="1"/>
  <c r="F150" i="6"/>
  <c r="K150" i="6"/>
  <c r="L149" i="6"/>
  <c r="V149" i="6"/>
  <c r="U150" i="6"/>
  <c r="P150" i="6"/>
  <c r="Q149" i="6"/>
  <c r="E150" i="10"/>
  <c r="D151" i="10"/>
  <c r="Q150" i="6" l="1"/>
  <c r="P151" i="6"/>
  <c r="L150" i="6"/>
  <c r="K151" i="6"/>
  <c r="G150" i="6"/>
  <c r="F151" i="6"/>
  <c r="V150" i="6"/>
  <c r="U151" i="6"/>
  <c r="E151" i="10"/>
  <c r="D152" i="10"/>
  <c r="V151" i="6" l="1"/>
  <c r="U152" i="6"/>
  <c r="G151" i="6"/>
  <c r="F152" i="6"/>
  <c r="L151" i="6"/>
  <c r="K152" i="6"/>
  <c r="P152" i="6"/>
  <c r="Q151" i="6"/>
  <c r="E152" i="10"/>
  <c r="D153" i="10"/>
  <c r="P153" i="6" l="1"/>
  <c r="Q152" i="6"/>
  <c r="K153" i="6"/>
  <c r="L152" i="6"/>
  <c r="F153" i="6"/>
  <c r="G152" i="6"/>
  <c r="U153" i="6"/>
  <c r="V152" i="6"/>
  <c r="E153" i="10"/>
  <c r="D154" i="10"/>
  <c r="V153" i="6" l="1"/>
  <c r="U154" i="6"/>
  <c r="G153" i="6"/>
  <c r="F154" i="6"/>
  <c r="K154" i="6"/>
  <c r="L153" i="6"/>
  <c r="P154" i="6"/>
  <c r="Q153" i="6"/>
  <c r="E154" i="10"/>
  <c r="D155" i="10"/>
  <c r="L154" i="6" l="1"/>
  <c r="K155" i="6"/>
  <c r="P155" i="6"/>
  <c r="Q154" i="6"/>
  <c r="F155" i="6"/>
  <c r="G154" i="6"/>
  <c r="U155" i="6"/>
  <c r="V154" i="6"/>
  <c r="D156" i="10"/>
  <c r="E155" i="10"/>
  <c r="V155" i="6" l="1"/>
  <c r="U156" i="6"/>
  <c r="G155" i="6"/>
  <c r="F156" i="6"/>
  <c r="P156" i="6"/>
  <c r="Q155" i="6"/>
  <c r="L155" i="6"/>
  <c r="K156" i="6"/>
  <c r="D157" i="10"/>
  <c r="E156" i="10"/>
  <c r="K157" i="6" l="1"/>
  <c r="L156" i="6"/>
  <c r="P157" i="6"/>
  <c r="Q156" i="6"/>
  <c r="F157" i="6"/>
  <c r="G156" i="6"/>
  <c r="V156" i="6"/>
  <c r="U157" i="6"/>
  <c r="E157" i="10"/>
  <c r="D158" i="10"/>
  <c r="G157" i="6" l="1"/>
  <c r="F158" i="6"/>
  <c r="V157" i="6"/>
  <c r="U158" i="6"/>
  <c r="Q157" i="6"/>
  <c r="P158" i="6"/>
  <c r="L157" i="6"/>
  <c r="K158" i="6"/>
  <c r="E158" i="10"/>
  <c r="D159" i="10"/>
  <c r="L158" i="6" l="1"/>
  <c r="K159" i="6"/>
  <c r="Q158" i="6"/>
  <c r="P159" i="6"/>
  <c r="G158" i="6"/>
  <c r="F159" i="6"/>
  <c r="V158" i="6"/>
  <c r="U159" i="6"/>
  <c r="E159" i="10"/>
  <c r="D160" i="10"/>
  <c r="V159" i="6" l="1"/>
  <c r="U160" i="6"/>
  <c r="G159" i="6"/>
  <c r="F160" i="6"/>
  <c r="P160" i="6"/>
  <c r="Q159" i="6"/>
  <c r="K160" i="6"/>
  <c r="L159" i="6"/>
  <c r="E160" i="10"/>
  <c r="D161" i="10"/>
  <c r="K161" i="6" l="1"/>
  <c r="L160" i="6"/>
  <c r="Q160" i="6"/>
  <c r="P161" i="6"/>
  <c r="F161" i="6"/>
  <c r="G160" i="6"/>
  <c r="U161" i="6"/>
  <c r="V160" i="6"/>
  <c r="D162" i="10"/>
  <c r="E161" i="10"/>
  <c r="V161" i="6" l="1"/>
  <c r="U162" i="6"/>
  <c r="F162" i="6"/>
  <c r="G161" i="6"/>
  <c r="P162" i="6"/>
  <c r="Q161" i="6"/>
  <c r="K162" i="6"/>
  <c r="L161" i="6"/>
  <c r="D163" i="10"/>
  <c r="E162" i="10"/>
  <c r="K163" i="6" l="1"/>
  <c r="L162" i="6"/>
  <c r="P163" i="6"/>
  <c r="Q162" i="6"/>
  <c r="G162" i="6"/>
  <c r="F163" i="6"/>
  <c r="U163" i="6"/>
  <c r="V162" i="6"/>
  <c r="D164" i="10"/>
  <c r="E163" i="10"/>
  <c r="V163" i="6" l="1"/>
  <c r="U164" i="6"/>
  <c r="F164" i="6"/>
  <c r="G163" i="6"/>
  <c r="Q163" i="6"/>
  <c r="P164" i="6"/>
  <c r="L163" i="6"/>
  <c r="K164" i="6"/>
  <c r="D165" i="10"/>
  <c r="E164" i="10"/>
  <c r="L164" i="6" l="1"/>
  <c r="K165" i="6"/>
  <c r="P165" i="6"/>
  <c r="Q164" i="6"/>
  <c r="F165" i="6"/>
  <c r="G164" i="6"/>
  <c r="U165" i="6"/>
  <c r="V164" i="6"/>
  <c r="E165" i="10"/>
  <c r="D166" i="10"/>
  <c r="G165" i="6" l="1"/>
  <c r="F166" i="6"/>
  <c r="U166" i="6"/>
  <c r="V165" i="6"/>
  <c r="Q165" i="6"/>
  <c r="P166" i="6"/>
  <c r="L165" i="6"/>
  <c r="K166" i="6"/>
  <c r="E166" i="10"/>
  <c r="D167" i="10"/>
  <c r="K167" i="6" l="1"/>
  <c r="L166" i="6"/>
  <c r="P167" i="6"/>
  <c r="Q166" i="6"/>
  <c r="U167" i="6"/>
  <c r="V166" i="6"/>
  <c r="F167" i="6"/>
  <c r="G166" i="6"/>
  <c r="E167" i="10"/>
  <c r="D168" i="10"/>
  <c r="G167" i="6" l="1"/>
  <c r="F168" i="6"/>
  <c r="V167" i="6"/>
  <c r="U168" i="6"/>
  <c r="Q167" i="6"/>
  <c r="P168" i="6"/>
  <c r="L167" i="6"/>
  <c r="K168" i="6"/>
  <c r="E168" i="10"/>
  <c r="D169" i="10"/>
  <c r="L168" i="6" l="1"/>
  <c r="K169" i="6"/>
  <c r="Q168" i="6"/>
  <c r="P169" i="6"/>
  <c r="V168" i="6"/>
  <c r="U169" i="6"/>
  <c r="F169" i="6"/>
  <c r="G168" i="6"/>
  <c r="E169" i="10"/>
  <c r="D170" i="10"/>
  <c r="V169" i="6" l="1"/>
  <c r="U170" i="6"/>
  <c r="F170" i="6"/>
  <c r="G169" i="6"/>
  <c r="Q169" i="6"/>
  <c r="P170" i="6"/>
  <c r="K170" i="6"/>
  <c r="L169" i="6"/>
  <c r="E170" i="10"/>
  <c r="D171" i="10"/>
  <c r="L170" i="6" l="1"/>
  <c r="K171" i="6"/>
  <c r="Q170" i="6"/>
  <c r="P171" i="6"/>
  <c r="G170" i="6"/>
  <c r="F171" i="6"/>
  <c r="U171" i="6"/>
  <c r="V170" i="6"/>
  <c r="D172" i="10"/>
  <c r="E171" i="10"/>
  <c r="F172" i="6" l="1"/>
  <c r="G171" i="6"/>
  <c r="P172" i="6"/>
  <c r="Q171" i="6"/>
  <c r="V171" i="6"/>
  <c r="U172" i="6"/>
  <c r="K172" i="6"/>
  <c r="L171" i="6"/>
  <c r="D173" i="10"/>
  <c r="E172" i="10"/>
  <c r="K173" i="6" l="1"/>
  <c r="L172" i="6"/>
  <c r="U173" i="6"/>
  <c r="V172" i="6"/>
  <c r="P173" i="6"/>
  <c r="Q172" i="6"/>
  <c r="G172" i="6"/>
  <c r="F173" i="6"/>
  <c r="E173" i="10"/>
  <c r="D174" i="10"/>
  <c r="F174" i="6" l="1"/>
  <c r="G173" i="6"/>
  <c r="P174" i="6"/>
  <c r="Q173" i="6"/>
  <c r="V173" i="6"/>
  <c r="U174" i="6"/>
  <c r="K174" i="6"/>
  <c r="L173" i="6"/>
  <c r="E174" i="10"/>
  <c r="D175" i="10"/>
  <c r="L174" i="6" l="1"/>
  <c r="K175" i="6"/>
  <c r="U175" i="6"/>
  <c r="V174" i="6"/>
  <c r="Q174" i="6"/>
  <c r="P175" i="6"/>
  <c r="G174" i="6"/>
  <c r="F175" i="6"/>
  <c r="D176" i="10"/>
  <c r="E175" i="10"/>
  <c r="F176" i="6" l="1"/>
  <c r="G175" i="6"/>
  <c r="Q175" i="6"/>
  <c r="P176" i="6"/>
  <c r="L175" i="6"/>
  <c r="K176" i="6"/>
  <c r="U176" i="6"/>
  <c r="V175" i="6"/>
  <c r="E176" i="10"/>
  <c r="D177" i="10"/>
  <c r="K177" i="6" l="1"/>
  <c r="L176" i="6"/>
  <c r="U177" i="6"/>
  <c r="V176" i="6"/>
  <c r="P177" i="6"/>
  <c r="Q176" i="6"/>
  <c r="F177" i="6"/>
  <c r="G176" i="6"/>
  <c r="E177" i="10"/>
  <c r="D178" i="10"/>
  <c r="F178" i="6" l="1"/>
  <c r="G177" i="6"/>
  <c r="P178" i="6"/>
  <c r="Q177" i="6"/>
  <c r="U178" i="6"/>
  <c r="V177" i="6"/>
  <c r="K178" i="6"/>
  <c r="L177" i="6"/>
  <c r="D179" i="10"/>
  <c r="E178" i="10"/>
  <c r="K179" i="6" l="1"/>
  <c r="L178" i="6"/>
  <c r="V178" i="6"/>
  <c r="U179" i="6"/>
  <c r="P179" i="6"/>
  <c r="Q178" i="6"/>
  <c r="F179" i="6"/>
  <c r="G178" i="6"/>
  <c r="E179" i="10"/>
  <c r="D180" i="10"/>
  <c r="F180" i="6" l="1"/>
  <c r="G179" i="6"/>
  <c r="P180" i="6"/>
  <c r="Q179" i="6"/>
  <c r="U180" i="6"/>
  <c r="V179" i="6"/>
  <c r="L179" i="6"/>
  <c r="K180" i="6"/>
  <c r="D181" i="10"/>
  <c r="E180" i="10"/>
  <c r="K181" i="6" l="1"/>
  <c r="L180" i="6"/>
  <c r="U181" i="6"/>
  <c r="V180" i="6"/>
  <c r="Q180" i="6"/>
  <c r="P181" i="6"/>
  <c r="F181" i="6"/>
  <c r="G180" i="6"/>
  <c r="E181" i="10"/>
  <c r="D182" i="10"/>
  <c r="G181" i="6" l="1"/>
  <c r="F182" i="6"/>
  <c r="P182" i="6"/>
  <c r="Q181" i="6"/>
  <c r="U182" i="6"/>
  <c r="V181" i="6"/>
  <c r="K182" i="6"/>
  <c r="L181" i="6"/>
  <c r="D183" i="10"/>
  <c r="E182" i="10"/>
  <c r="K183" i="6" l="1"/>
  <c r="L182" i="6"/>
  <c r="V182" i="6"/>
  <c r="U183" i="6"/>
  <c r="Q182" i="6"/>
  <c r="P183" i="6"/>
  <c r="G182" i="6"/>
  <c r="F183" i="6"/>
  <c r="D184" i="10"/>
  <c r="E183" i="10"/>
  <c r="F184" i="6" l="1"/>
  <c r="G183" i="6"/>
  <c r="Q183" i="6"/>
  <c r="P184" i="6"/>
  <c r="V183" i="6"/>
  <c r="U184" i="6"/>
  <c r="L183" i="6"/>
  <c r="K184" i="6"/>
  <c r="D185" i="10"/>
  <c r="E184" i="10"/>
  <c r="K185" i="6" l="1"/>
  <c r="L184" i="6"/>
  <c r="V184" i="6"/>
  <c r="U185" i="6"/>
  <c r="P185" i="6"/>
  <c r="Q184" i="6"/>
  <c r="F185" i="6"/>
  <c r="G184" i="6"/>
  <c r="E185" i="10"/>
  <c r="D186" i="10"/>
  <c r="F186" i="6" l="1"/>
  <c r="G185" i="6"/>
  <c r="V185" i="6"/>
  <c r="U186" i="6"/>
  <c r="Q185" i="6"/>
  <c r="P186" i="6"/>
  <c r="L185" i="6"/>
  <c r="K186" i="6"/>
  <c r="D187" i="10"/>
  <c r="E186" i="10"/>
  <c r="L186" i="6" l="1"/>
  <c r="K187" i="6"/>
  <c r="P187" i="6"/>
  <c r="Q186" i="6"/>
  <c r="V186" i="6"/>
  <c r="U187" i="6"/>
  <c r="F187" i="6"/>
  <c r="G186" i="6"/>
  <c r="D188" i="10"/>
  <c r="E187" i="10"/>
  <c r="U188" i="6" l="1"/>
  <c r="V187" i="6"/>
  <c r="P188" i="6"/>
  <c r="Q187" i="6"/>
  <c r="G187" i="6"/>
  <c r="F188" i="6"/>
  <c r="K188" i="6"/>
  <c r="L187" i="6"/>
  <c r="D189" i="10"/>
  <c r="E188" i="10"/>
  <c r="L188" i="6" l="1"/>
  <c r="K189" i="6"/>
  <c r="G188" i="6"/>
  <c r="F189" i="6"/>
  <c r="P189" i="6"/>
  <c r="Q188" i="6"/>
  <c r="U189" i="6"/>
  <c r="V188" i="6"/>
  <c r="E189" i="10"/>
  <c r="D190" i="10"/>
  <c r="V189" i="6" l="1"/>
  <c r="U190" i="6"/>
  <c r="P190" i="6"/>
  <c r="Q189" i="6"/>
  <c r="G189" i="6"/>
  <c r="F190" i="6"/>
  <c r="K190" i="6"/>
  <c r="L189" i="6"/>
  <c r="E190" i="10"/>
  <c r="D191" i="10"/>
  <c r="K191" i="6" l="1"/>
  <c r="L190" i="6"/>
  <c r="G190" i="6"/>
  <c r="F191" i="6"/>
  <c r="P191" i="6"/>
  <c r="Q190" i="6"/>
  <c r="V190" i="6"/>
  <c r="U191" i="6"/>
  <c r="D192" i="10"/>
  <c r="E191" i="10"/>
  <c r="V191" i="6" l="1"/>
  <c r="U192" i="6"/>
  <c r="P192" i="6"/>
  <c r="Q191" i="6"/>
  <c r="G191" i="6"/>
  <c r="F192" i="6"/>
  <c r="L191" i="6"/>
  <c r="K192" i="6"/>
  <c r="D193" i="10"/>
  <c r="E192" i="10"/>
  <c r="L192" i="6" l="1"/>
  <c r="K193" i="6"/>
  <c r="P193" i="6"/>
  <c r="Q192" i="6"/>
  <c r="U193" i="6"/>
  <c r="V192" i="6"/>
  <c r="F193" i="6"/>
  <c r="G192" i="6"/>
  <c r="D194" i="10"/>
  <c r="E193" i="10"/>
  <c r="V193" i="6" l="1"/>
  <c r="U194" i="6"/>
  <c r="P194" i="6"/>
  <c r="Q193" i="6"/>
  <c r="G193" i="6"/>
  <c r="F194" i="6"/>
  <c r="K194" i="6"/>
  <c r="L193" i="6"/>
  <c r="D195" i="10"/>
  <c r="E194" i="10"/>
  <c r="L194" i="6" l="1"/>
  <c r="K195" i="6"/>
  <c r="G194" i="6"/>
  <c r="F195" i="6"/>
  <c r="P195" i="6"/>
  <c r="Q194" i="6"/>
  <c r="V194" i="6"/>
  <c r="U195" i="6"/>
  <c r="D196" i="10"/>
  <c r="E195" i="10"/>
  <c r="U196" i="6" l="1"/>
  <c r="V195" i="6"/>
  <c r="P196" i="6"/>
  <c r="Q195" i="6"/>
  <c r="G195" i="6"/>
  <c r="F196" i="6"/>
  <c r="K196" i="6"/>
  <c r="L195" i="6"/>
  <c r="E196" i="10"/>
  <c r="D197" i="10"/>
  <c r="L196" i="6" l="1"/>
  <c r="K197" i="6"/>
  <c r="G196" i="6"/>
  <c r="F197" i="6"/>
  <c r="P197" i="6"/>
  <c r="Q196" i="6"/>
  <c r="U197" i="6"/>
  <c r="V196" i="6"/>
  <c r="E197" i="10"/>
  <c r="D198" i="10"/>
  <c r="U198" i="6" l="1"/>
  <c r="V197" i="6"/>
  <c r="P198" i="6"/>
  <c r="Q197" i="6"/>
  <c r="F198" i="6"/>
  <c r="G197" i="6"/>
  <c r="K198" i="6"/>
  <c r="L197" i="6"/>
  <c r="D199" i="10"/>
  <c r="E198" i="10"/>
  <c r="K199" i="6" l="1"/>
  <c r="L198" i="6"/>
  <c r="F199" i="6"/>
  <c r="G198" i="6"/>
  <c r="P199" i="6"/>
  <c r="Q198" i="6"/>
  <c r="V198" i="6"/>
  <c r="U199" i="6"/>
  <c r="D200" i="10"/>
  <c r="E199" i="10"/>
  <c r="P200" i="6" l="1"/>
  <c r="Q199" i="6"/>
  <c r="F200" i="6"/>
  <c r="G199" i="6"/>
  <c r="U200" i="6"/>
  <c r="V199" i="6"/>
  <c r="K200" i="6"/>
  <c r="L199" i="6"/>
  <c r="D201" i="10"/>
  <c r="E200" i="10"/>
  <c r="U201" i="6" l="1"/>
  <c r="V200" i="6"/>
  <c r="K201" i="6"/>
  <c r="L200" i="6"/>
  <c r="F201" i="6"/>
  <c r="G200" i="6"/>
  <c r="Q200" i="6"/>
  <c r="P201" i="6"/>
  <c r="D202" i="10"/>
  <c r="E201" i="10"/>
  <c r="Q201" i="6" l="1"/>
  <c r="P202" i="6"/>
  <c r="F202" i="6"/>
  <c r="G201" i="6"/>
  <c r="K202" i="6"/>
  <c r="L201" i="6"/>
  <c r="U202" i="6"/>
  <c r="V201" i="6"/>
  <c r="D203" i="10"/>
  <c r="E202" i="10"/>
  <c r="U203" i="6" l="1"/>
  <c r="V202" i="6"/>
  <c r="L202" i="6"/>
  <c r="K203" i="6"/>
  <c r="F203" i="6"/>
  <c r="G202" i="6"/>
  <c r="P203" i="6"/>
  <c r="Q202" i="6"/>
  <c r="E203" i="10"/>
  <c r="D204" i="10"/>
  <c r="P204" i="6" l="1"/>
  <c r="Q203" i="6"/>
  <c r="F204" i="6"/>
  <c r="G203" i="6"/>
  <c r="K204" i="6"/>
  <c r="L203" i="6"/>
  <c r="V203" i="6"/>
  <c r="U204" i="6"/>
  <c r="E204" i="10"/>
  <c r="D205" i="10"/>
  <c r="F205" i="6" l="1"/>
  <c r="G204" i="6"/>
  <c r="V204" i="6"/>
  <c r="U205" i="6"/>
  <c r="L204" i="6"/>
  <c r="K205" i="6"/>
  <c r="Q204" i="6"/>
  <c r="P205" i="6"/>
  <c r="D206" i="10"/>
  <c r="E205" i="10"/>
  <c r="Q205" i="6" l="1"/>
  <c r="P206" i="6"/>
  <c r="K206" i="6"/>
  <c r="L205" i="6"/>
  <c r="U206" i="6"/>
  <c r="V205" i="6"/>
  <c r="F206" i="6"/>
  <c r="G205" i="6"/>
  <c r="D207" i="10"/>
  <c r="E206" i="10"/>
  <c r="G206" i="6" l="1"/>
  <c r="F207" i="6"/>
  <c r="L206" i="6"/>
  <c r="K207" i="6"/>
  <c r="V206" i="6"/>
  <c r="U207" i="6"/>
  <c r="Q206" i="6"/>
  <c r="P207" i="6"/>
  <c r="D208" i="10"/>
  <c r="E207" i="10"/>
  <c r="P208" i="6" l="1"/>
  <c r="Q207" i="6"/>
  <c r="F208" i="6"/>
  <c r="G207" i="6"/>
  <c r="U208" i="6"/>
  <c r="V207" i="6"/>
  <c r="L207" i="6"/>
  <c r="K208" i="6"/>
  <c r="E208" i="10"/>
  <c r="D209" i="10"/>
  <c r="K209" i="6" l="1"/>
  <c r="L208" i="6"/>
  <c r="V208" i="6"/>
  <c r="U209" i="6"/>
  <c r="G208" i="6"/>
  <c r="F209" i="6"/>
  <c r="Q208" i="6"/>
  <c r="P209" i="6"/>
  <c r="E209" i="10"/>
  <c r="D210" i="10"/>
  <c r="P210" i="6" l="1"/>
  <c r="Q209" i="6"/>
  <c r="F210" i="6"/>
  <c r="G209" i="6"/>
  <c r="V209" i="6"/>
  <c r="U210" i="6"/>
  <c r="L209" i="6"/>
  <c r="K210" i="6"/>
  <c r="E210" i="10"/>
  <c r="D211" i="10"/>
  <c r="K211" i="6" l="1"/>
  <c r="L210" i="6"/>
  <c r="F211" i="6"/>
  <c r="G210" i="6"/>
  <c r="U211" i="6"/>
  <c r="V210" i="6"/>
  <c r="Q210" i="6"/>
  <c r="P211" i="6"/>
  <c r="E211" i="10"/>
  <c r="D212" i="10"/>
  <c r="P212" i="6" l="1"/>
  <c r="Q211" i="6"/>
  <c r="V211" i="6"/>
  <c r="U212" i="6"/>
  <c r="F212" i="6"/>
  <c r="G211" i="6"/>
  <c r="K212" i="6"/>
  <c r="L211" i="6"/>
  <c r="D213" i="10"/>
  <c r="E212" i="10"/>
  <c r="L212" i="6" l="1"/>
  <c r="K213" i="6"/>
  <c r="F213" i="6"/>
  <c r="G212" i="6"/>
  <c r="U213" i="6"/>
  <c r="V212" i="6"/>
  <c r="Q212" i="6"/>
  <c r="P213" i="6"/>
  <c r="E213" i="10"/>
  <c r="D214" i="10"/>
  <c r="P214" i="6" l="1"/>
  <c r="Q213" i="6"/>
  <c r="U214" i="6"/>
  <c r="V213" i="6"/>
  <c r="F214" i="6"/>
  <c r="G213" i="6"/>
  <c r="K214" i="6"/>
  <c r="L213" i="6"/>
  <c r="E214" i="10"/>
  <c r="D215" i="10"/>
  <c r="K215" i="6" l="1"/>
  <c r="L214" i="6"/>
  <c r="F215" i="6"/>
  <c r="G214" i="6"/>
  <c r="V214" i="6"/>
  <c r="U215" i="6"/>
  <c r="P215" i="6"/>
  <c r="Q214" i="6"/>
  <c r="E215" i="10"/>
  <c r="D216" i="10"/>
  <c r="V215" i="6" l="1"/>
  <c r="U216" i="6"/>
  <c r="G215" i="6"/>
  <c r="F216" i="6"/>
  <c r="P216" i="6"/>
  <c r="Q215" i="6"/>
  <c r="K216" i="6"/>
  <c r="L215" i="6"/>
  <c r="E216" i="10"/>
  <c r="D217" i="10"/>
  <c r="F217" i="6" l="1"/>
  <c r="G216" i="6"/>
  <c r="L216" i="6"/>
  <c r="K217" i="6"/>
  <c r="Q216" i="6"/>
  <c r="P217" i="6"/>
  <c r="U217" i="6"/>
  <c r="V216" i="6"/>
  <c r="D218" i="10"/>
  <c r="E217" i="10"/>
  <c r="V217" i="6" l="1"/>
  <c r="U218" i="6"/>
  <c r="P218" i="6"/>
  <c r="Q217" i="6"/>
  <c r="K218" i="6"/>
  <c r="L217" i="6"/>
  <c r="G217" i="6"/>
  <c r="F218" i="6"/>
  <c r="D219" i="10"/>
  <c r="E218" i="10"/>
  <c r="F219" i="6" l="1"/>
  <c r="G218" i="6"/>
  <c r="P219" i="6"/>
  <c r="Q218" i="6"/>
  <c r="L218" i="6"/>
  <c r="K219" i="6"/>
  <c r="V218" i="6"/>
  <c r="U219" i="6"/>
  <c r="E219" i="10"/>
  <c r="D220" i="10"/>
  <c r="U220" i="6" l="1"/>
  <c r="V219" i="6"/>
  <c r="K220" i="6"/>
  <c r="L219" i="6"/>
  <c r="P220" i="6"/>
  <c r="Q219" i="6"/>
  <c r="G219" i="6"/>
  <c r="F220" i="6"/>
  <c r="D221" i="10"/>
  <c r="E220" i="10"/>
  <c r="G220" i="6" l="1"/>
  <c r="F221" i="6"/>
  <c r="L220" i="6"/>
  <c r="K221" i="6"/>
  <c r="P221" i="6"/>
  <c r="Q220" i="6"/>
  <c r="V220" i="6"/>
  <c r="U221" i="6"/>
  <c r="E221" i="10"/>
  <c r="D222" i="10"/>
  <c r="V221" i="6" l="1"/>
  <c r="U222" i="6"/>
  <c r="Q221" i="6"/>
  <c r="P222" i="6"/>
  <c r="K222" i="6"/>
  <c r="L221" i="6"/>
  <c r="G221" i="6"/>
  <c r="F222" i="6"/>
  <c r="D223" i="10"/>
  <c r="E222" i="10"/>
  <c r="F223" i="6" l="1"/>
  <c r="G222" i="6"/>
  <c r="K223" i="6"/>
  <c r="L222" i="6"/>
  <c r="Q222" i="6"/>
  <c r="P223" i="6"/>
  <c r="V222" i="6"/>
  <c r="U223" i="6"/>
  <c r="E223" i="10"/>
  <c r="D224" i="10"/>
  <c r="U224" i="6" l="1"/>
  <c r="V223" i="6"/>
  <c r="Q223" i="6"/>
  <c r="P224" i="6"/>
  <c r="K224" i="6"/>
  <c r="L223" i="6"/>
  <c r="F224" i="6"/>
  <c r="G223" i="6"/>
  <c r="E224" i="10"/>
  <c r="D225" i="10"/>
  <c r="G224" i="6" l="1"/>
  <c r="F225" i="6"/>
  <c r="K225" i="6"/>
  <c r="L224" i="6"/>
  <c r="Q224" i="6"/>
  <c r="P225" i="6"/>
  <c r="V224" i="6"/>
  <c r="U225" i="6"/>
  <c r="D226" i="10"/>
  <c r="E225" i="10"/>
  <c r="U226" i="6" l="1"/>
  <c r="V225" i="6"/>
  <c r="Q225" i="6"/>
  <c r="P226" i="6"/>
  <c r="L225" i="6"/>
  <c r="K226" i="6"/>
  <c r="F226" i="6"/>
  <c r="G225" i="6"/>
  <c r="D227" i="10"/>
  <c r="E226" i="10"/>
  <c r="F227" i="6" l="1"/>
  <c r="G226" i="6"/>
  <c r="K227" i="6"/>
  <c r="L226" i="6"/>
  <c r="Q226" i="6"/>
  <c r="P227" i="6"/>
  <c r="V226" i="6"/>
  <c r="U227" i="6"/>
  <c r="D228" i="10"/>
  <c r="E227" i="10"/>
  <c r="V227" i="6" l="1"/>
  <c r="U228" i="6"/>
  <c r="Q227" i="6"/>
  <c r="P228" i="6"/>
  <c r="K228" i="6"/>
  <c r="L227" i="6"/>
  <c r="F228" i="6"/>
  <c r="G227" i="6"/>
  <c r="D229" i="10"/>
  <c r="E228" i="10"/>
  <c r="G228" i="6" l="1"/>
  <c r="F229" i="6"/>
  <c r="K229" i="6"/>
  <c r="L228" i="6"/>
  <c r="P229" i="6"/>
  <c r="Q228" i="6"/>
  <c r="V228" i="6"/>
  <c r="U229" i="6"/>
  <c r="E229" i="10"/>
  <c r="D230" i="10"/>
  <c r="U230" i="6" l="1"/>
  <c r="V229" i="6"/>
  <c r="Q229" i="6"/>
  <c r="P230" i="6"/>
  <c r="L229" i="6"/>
  <c r="K230" i="6"/>
  <c r="G229" i="6"/>
  <c r="F230" i="6"/>
  <c r="D231" i="10"/>
  <c r="E230" i="10"/>
  <c r="G230" i="6" l="1"/>
  <c r="F231" i="6"/>
  <c r="K231" i="6"/>
  <c r="L230" i="6"/>
  <c r="P231" i="6"/>
  <c r="Q230" i="6"/>
  <c r="U231" i="6"/>
  <c r="V230" i="6"/>
  <c r="D232" i="10"/>
  <c r="E231" i="10"/>
  <c r="V231" i="6" l="1"/>
  <c r="U232" i="6"/>
  <c r="P232" i="6"/>
  <c r="Q231" i="6"/>
  <c r="K232" i="6"/>
  <c r="L231" i="6"/>
  <c r="G231" i="6"/>
  <c r="F232" i="6"/>
  <c r="E232" i="10"/>
  <c r="D233" i="10"/>
  <c r="G232" i="6" l="1"/>
  <c r="F233" i="6"/>
  <c r="L232" i="6"/>
  <c r="K233" i="6"/>
  <c r="P233" i="6"/>
  <c r="Q232" i="6"/>
  <c r="V232" i="6"/>
  <c r="U233" i="6"/>
  <c r="D234" i="10"/>
  <c r="E233" i="10"/>
  <c r="U234" i="6" l="1"/>
  <c r="V233" i="6"/>
  <c r="Q233" i="6"/>
  <c r="P234" i="6"/>
  <c r="L233" i="6"/>
  <c r="K234" i="6"/>
  <c r="F234" i="6"/>
  <c r="G233" i="6"/>
  <c r="E234" i="10"/>
  <c r="D235" i="10"/>
  <c r="F235" i="6" l="1"/>
  <c r="G234" i="6"/>
  <c r="L234" i="6"/>
  <c r="K235" i="6"/>
  <c r="Q234" i="6"/>
  <c r="P235" i="6"/>
  <c r="V234" i="6"/>
  <c r="U235" i="6"/>
  <c r="D236" i="10"/>
  <c r="E235" i="10"/>
  <c r="U236" i="6" l="1"/>
  <c r="V235" i="6"/>
  <c r="P236" i="6"/>
  <c r="Q235" i="6"/>
  <c r="K236" i="6"/>
  <c r="L235" i="6"/>
  <c r="G235" i="6"/>
  <c r="F236" i="6"/>
  <c r="E236" i="10"/>
  <c r="D237" i="10"/>
  <c r="F237" i="6" l="1"/>
  <c r="G236" i="6"/>
  <c r="P237" i="6"/>
  <c r="Q236" i="6"/>
  <c r="L236" i="6"/>
  <c r="K237" i="6"/>
  <c r="V236" i="6"/>
  <c r="U237" i="6"/>
  <c r="E237" i="10"/>
  <c r="D238" i="10"/>
  <c r="V237" i="6" l="1"/>
  <c r="U238" i="6"/>
  <c r="K238" i="6"/>
  <c r="L237" i="6"/>
  <c r="P238" i="6"/>
  <c r="Q237" i="6"/>
  <c r="F238" i="6"/>
  <c r="G237" i="6"/>
  <c r="D239" i="10"/>
  <c r="E238" i="10"/>
  <c r="P239" i="6" l="1"/>
  <c r="Q238" i="6"/>
  <c r="F239" i="6"/>
  <c r="G238" i="6"/>
  <c r="L238" i="6"/>
  <c r="K239" i="6"/>
  <c r="U239" i="6"/>
  <c r="V238" i="6"/>
  <c r="D240" i="10"/>
  <c r="E239" i="10"/>
  <c r="V239" i="6" l="1"/>
  <c r="U240" i="6"/>
  <c r="L239" i="6"/>
  <c r="K240" i="6"/>
  <c r="F240" i="6"/>
  <c r="G239" i="6"/>
  <c r="P240" i="6"/>
  <c r="Q239" i="6"/>
  <c r="E240" i="10"/>
  <c r="D241" i="10"/>
  <c r="P241" i="6" l="1"/>
  <c r="Q240" i="6"/>
  <c r="K241" i="6"/>
  <c r="L240" i="6"/>
  <c r="G240" i="6"/>
  <c r="F241" i="6"/>
  <c r="U241" i="6"/>
  <c r="V240" i="6"/>
  <c r="D242" i="10"/>
  <c r="E241" i="10"/>
  <c r="U242" i="6" l="1"/>
  <c r="V241" i="6"/>
  <c r="F242" i="6"/>
  <c r="G241" i="6"/>
  <c r="L241" i="6"/>
  <c r="K242" i="6"/>
  <c r="Q241" i="6"/>
  <c r="P242" i="6"/>
  <c r="E242" i="10"/>
  <c r="D243" i="10"/>
  <c r="P243" i="6" l="1"/>
  <c r="Q242" i="6"/>
  <c r="K243" i="6"/>
  <c r="L242" i="6"/>
  <c r="F243" i="6"/>
  <c r="G242" i="6"/>
  <c r="V242" i="6"/>
  <c r="U243" i="6"/>
  <c r="E243" i="10"/>
  <c r="D244" i="10"/>
  <c r="U244" i="6" l="1"/>
  <c r="V243" i="6"/>
  <c r="K244" i="6"/>
  <c r="L243" i="6"/>
  <c r="F244" i="6"/>
  <c r="G243" i="6"/>
  <c r="P244" i="6"/>
  <c r="Q243" i="6"/>
  <c r="D245" i="10"/>
  <c r="E244" i="10"/>
  <c r="P245" i="6" l="1"/>
  <c r="Q244" i="6"/>
  <c r="F245" i="6"/>
  <c r="G244" i="6"/>
  <c r="L244" i="6"/>
  <c r="K245" i="6"/>
  <c r="U245" i="6"/>
  <c r="V244" i="6"/>
  <c r="E245" i="10"/>
  <c r="D246" i="10"/>
  <c r="U246" i="6" l="1"/>
  <c r="V245" i="6"/>
  <c r="F246" i="6"/>
  <c r="G245" i="6"/>
  <c r="L245" i="6"/>
  <c r="K246" i="6"/>
  <c r="P246" i="6"/>
  <c r="Q245" i="6"/>
  <c r="E246" i="10"/>
  <c r="D247" i="10"/>
  <c r="L246" i="6" l="1"/>
  <c r="K247" i="6"/>
  <c r="G246" i="6"/>
  <c r="F247" i="6"/>
  <c r="Q246" i="6"/>
  <c r="P247" i="6"/>
  <c r="V246" i="6"/>
  <c r="U247" i="6"/>
  <c r="D248" i="10"/>
  <c r="E247" i="10"/>
  <c r="U248" i="6" l="1"/>
  <c r="V247" i="6"/>
  <c r="P248" i="6"/>
  <c r="Q247" i="6"/>
  <c r="F248" i="6"/>
  <c r="G247" i="6"/>
  <c r="L247" i="6"/>
  <c r="K248" i="6"/>
  <c r="D249" i="10"/>
  <c r="E248" i="10"/>
  <c r="K249" i="6" l="1"/>
  <c r="L248" i="6"/>
  <c r="Q248" i="6"/>
  <c r="P249" i="6"/>
  <c r="F249" i="6"/>
  <c r="G248" i="6"/>
  <c r="U249" i="6"/>
  <c r="V248" i="6"/>
  <c r="D250" i="10"/>
  <c r="E249" i="10"/>
  <c r="V249" i="6" l="1"/>
  <c r="U250" i="6"/>
  <c r="F250" i="6"/>
  <c r="G249" i="6"/>
  <c r="P250" i="6"/>
  <c r="Q249" i="6"/>
  <c r="L249" i="6"/>
  <c r="K250" i="6"/>
  <c r="D251" i="10"/>
  <c r="E250" i="10"/>
  <c r="L250" i="6" l="1"/>
  <c r="K251" i="6"/>
  <c r="Q250" i="6"/>
  <c r="P251" i="6"/>
  <c r="G250" i="6"/>
  <c r="F251" i="6"/>
  <c r="U251" i="6"/>
  <c r="V250" i="6"/>
  <c r="D252" i="10"/>
  <c r="E251" i="10"/>
  <c r="P252" i="6" l="1"/>
  <c r="Q251" i="6"/>
  <c r="V251" i="6"/>
  <c r="U252" i="6"/>
  <c r="G251" i="6"/>
  <c r="F252" i="6"/>
  <c r="L251" i="6"/>
  <c r="K252" i="6"/>
  <c r="D253" i="10"/>
  <c r="E252" i="10"/>
  <c r="K253" i="6" l="1"/>
  <c r="L252" i="6"/>
  <c r="F253" i="6"/>
  <c r="G252" i="6"/>
  <c r="U253" i="6"/>
  <c r="V252" i="6"/>
  <c r="Q252" i="6"/>
  <c r="P253" i="6"/>
  <c r="E253" i="10"/>
  <c r="D254" i="10"/>
  <c r="P254" i="6" l="1"/>
  <c r="Q253" i="6"/>
  <c r="U254" i="6"/>
  <c r="V253" i="6"/>
  <c r="G253" i="6"/>
  <c r="F254" i="6"/>
  <c r="L253" i="6"/>
  <c r="K254" i="6"/>
  <c r="D255" i="10"/>
  <c r="E254" i="10"/>
  <c r="L254" i="6" l="1"/>
  <c r="K255" i="6"/>
  <c r="G254" i="6"/>
  <c r="F255" i="6"/>
  <c r="U255" i="6"/>
  <c r="V254" i="6"/>
  <c r="P255" i="6"/>
  <c r="Q254" i="6"/>
  <c r="E255" i="10"/>
  <c r="D256" i="10"/>
  <c r="P256" i="6" l="1"/>
  <c r="Q255" i="6"/>
  <c r="V255" i="6"/>
  <c r="U256" i="6"/>
  <c r="G255" i="6"/>
  <c r="F256" i="6"/>
  <c r="K256" i="6"/>
  <c r="L255" i="6"/>
  <c r="D257" i="10"/>
  <c r="E256" i="10"/>
  <c r="L256" i="6" l="1"/>
  <c r="K257" i="6"/>
  <c r="G256" i="6"/>
  <c r="F257" i="6"/>
  <c r="V256" i="6"/>
  <c r="U257" i="6"/>
  <c r="P257" i="6"/>
  <c r="Q256" i="6"/>
  <c r="D258" i="10"/>
  <c r="E257" i="10"/>
  <c r="Q257" i="6" l="1"/>
  <c r="P258" i="6"/>
  <c r="U258" i="6"/>
  <c r="V257" i="6"/>
  <c r="G257" i="6"/>
  <c r="F258" i="6"/>
  <c r="L257" i="6"/>
  <c r="K258" i="6"/>
  <c r="E258" i="10"/>
  <c r="D259" i="10"/>
  <c r="K259" i="6" l="1"/>
  <c r="L258" i="6"/>
  <c r="G258" i="6"/>
  <c r="F259" i="6"/>
  <c r="V258" i="6"/>
  <c r="U259" i="6"/>
  <c r="Q258" i="6"/>
  <c r="P259" i="6"/>
  <c r="E259" i="10"/>
  <c r="D260" i="10"/>
  <c r="P260" i="6" l="1"/>
  <c r="Q259" i="6"/>
  <c r="V259" i="6"/>
  <c r="U260" i="6"/>
  <c r="F260" i="6"/>
  <c r="G259" i="6"/>
  <c r="L259" i="6"/>
  <c r="K260" i="6"/>
  <c r="E260" i="10"/>
  <c r="D261" i="10"/>
  <c r="L260" i="6" l="1"/>
  <c r="K261" i="6"/>
  <c r="F261" i="6"/>
  <c r="G260" i="6"/>
  <c r="U261" i="6"/>
  <c r="V260" i="6"/>
  <c r="Q260" i="6"/>
  <c r="P261" i="6"/>
  <c r="D262" i="10"/>
  <c r="E261" i="10"/>
  <c r="P262" i="6" l="1"/>
  <c r="Q261" i="6"/>
  <c r="U262" i="6"/>
  <c r="V261" i="6"/>
  <c r="G261" i="6"/>
  <c r="F262" i="6"/>
  <c r="K262" i="6"/>
  <c r="L261" i="6"/>
  <c r="E262" i="10"/>
  <c r="D263" i="10"/>
  <c r="F263" i="6" l="1"/>
  <c r="G262" i="6"/>
  <c r="L262" i="6"/>
  <c r="K263" i="6"/>
  <c r="U263" i="6"/>
  <c r="V262" i="6"/>
  <c r="P263" i="6"/>
  <c r="Q262" i="6"/>
  <c r="D264" i="10"/>
  <c r="E263" i="10"/>
  <c r="U264" i="6" l="1"/>
  <c r="V263" i="6"/>
  <c r="Q263" i="6"/>
  <c r="P264" i="6"/>
  <c r="K264" i="6"/>
  <c r="L263" i="6"/>
  <c r="G263" i="6"/>
  <c r="F264" i="6"/>
  <c r="D265" i="10"/>
  <c r="E264" i="10"/>
  <c r="G264" i="6" l="1"/>
  <c r="F265" i="6"/>
  <c r="L264" i="6"/>
  <c r="K265" i="6"/>
  <c r="P265" i="6"/>
  <c r="Q264" i="6"/>
  <c r="V264" i="6"/>
  <c r="U265" i="6"/>
  <c r="D266" i="10"/>
  <c r="E265" i="10"/>
  <c r="U266" i="6" l="1"/>
  <c r="V265" i="6"/>
  <c r="Q265" i="6"/>
  <c r="P266" i="6"/>
  <c r="K266" i="6"/>
  <c r="L265" i="6"/>
  <c r="G265" i="6"/>
  <c r="F266" i="6"/>
  <c r="D267" i="10"/>
  <c r="E266" i="10"/>
  <c r="F267" i="6" l="1"/>
  <c r="G266" i="6"/>
  <c r="K267" i="6"/>
  <c r="L266" i="6"/>
  <c r="P267" i="6"/>
  <c r="Q266" i="6"/>
  <c r="V266" i="6"/>
  <c r="U267" i="6"/>
  <c r="D268" i="10"/>
  <c r="E267" i="10"/>
  <c r="U268" i="6" l="1"/>
  <c r="V267" i="6"/>
  <c r="Q267" i="6"/>
  <c r="P268" i="6"/>
  <c r="L267" i="6"/>
  <c r="K268" i="6"/>
  <c r="F268" i="6"/>
  <c r="G267" i="6"/>
  <c r="E268" i="10"/>
  <c r="D269" i="10"/>
  <c r="K269" i="6" l="1"/>
  <c r="L268" i="6"/>
  <c r="G268" i="6"/>
  <c r="F269" i="6"/>
  <c r="P269" i="6"/>
  <c r="Q268" i="6"/>
  <c r="V268" i="6"/>
  <c r="U269" i="6"/>
  <c r="D270" i="10"/>
  <c r="E269" i="10"/>
  <c r="V269" i="6" l="1"/>
  <c r="U270" i="6"/>
  <c r="P270" i="6"/>
  <c r="Q269" i="6"/>
  <c r="G269" i="6"/>
  <c r="F270" i="6"/>
  <c r="K270" i="6"/>
  <c r="L269" i="6"/>
  <c r="D271" i="10"/>
  <c r="E270" i="10"/>
  <c r="F271" i="6" l="1"/>
  <c r="G270" i="6"/>
  <c r="K271" i="6"/>
  <c r="L270" i="6"/>
  <c r="Q270" i="6"/>
  <c r="P271" i="6"/>
  <c r="V270" i="6"/>
  <c r="U271" i="6"/>
  <c r="D272" i="10"/>
  <c r="E271" i="10"/>
  <c r="U272" i="6" l="1"/>
  <c r="V271" i="6"/>
  <c r="K272" i="6"/>
  <c r="L271" i="6"/>
  <c r="Q271" i="6"/>
  <c r="P272" i="6"/>
  <c r="F272" i="6"/>
  <c r="G271" i="6"/>
  <c r="D273" i="10"/>
  <c r="E272" i="10"/>
  <c r="F273" i="6" l="1"/>
  <c r="G272" i="6"/>
  <c r="P273" i="6"/>
  <c r="Q272" i="6"/>
  <c r="K273" i="6"/>
  <c r="L272" i="6"/>
  <c r="V272" i="6"/>
  <c r="U273" i="6"/>
  <c r="D274" i="10"/>
  <c r="E273" i="10"/>
  <c r="U274" i="6" l="1"/>
  <c r="V273" i="6"/>
  <c r="L273" i="6"/>
  <c r="K274" i="6"/>
  <c r="Q273" i="6"/>
  <c r="P274" i="6"/>
  <c r="G273" i="6"/>
  <c r="F274" i="6"/>
  <c r="E274" i="10"/>
  <c r="D275" i="10"/>
  <c r="F275" i="6" l="1"/>
  <c r="G274" i="6"/>
  <c r="P275" i="6"/>
  <c r="Q274" i="6"/>
  <c r="L274" i="6"/>
  <c r="K275" i="6"/>
  <c r="V274" i="6"/>
  <c r="U275" i="6"/>
  <c r="D276" i="10"/>
  <c r="E275" i="10"/>
  <c r="U276" i="6" l="1"/>
  <c r="V275" i="6"/>
  <c r="L275" i="6"/>
  <c r="K276" i="6"/>
  <c r="P276" i="6"/>
  <c r="Q275" i="6"/>
  <c r="F276" i="6"/>
  <c r="G275" i="6"/>
  <c r="D277" i="10"/>
  <c r="E276" i="10"/>
  <c r="F277" i="6" l="1"/>
  <c r="G276" i="6"/>
  <c r="L276" i="6"/>
  <c r="K277" i="6"/>
  <c r="P277" i="6"/>
  <c r="Q276" i="6"/>
  <c r="V276" i="6"/>
  <c r="U277" i="6"/>
  <c r="D278" i="10"/>
  <c r="E277" i="10"/>
  <c r="U278" i="6" l="1"/>
  <c r="V277" i="6"/>
  <c r="Q277" i="6"/>
  <c r="P278" i="6"/>
  <c r="K278" i="6"/>
  <c r="L277" i="6"/>
  <c r="F278" i="6"/>
  <c r="G277" i="6"/>
  <c r="E278" i="10"/>
  <c r="D279" i="10"/>
  <c r="F279" i="6" l="1"/>
  <c r="G278" i="6"/>
  <c r="K279" i="6"/>
  <c r="L278" i="6"/>
  <c r="Q278" i="6"/>
  <c r="P279" i="6"/>
  <c r="U279" i="6"/>
  <c r="V278" i="6"/>
  <c r="D280" i="10"/>
  <c r="E279" i="10"/>
  <c r="V279" i="6" l="1"/>
  <c r="U280" i="6"/>
  <c r="Q279" i="6"/>
  <c r="P280" i="6"/>
  <c r="K280" i="6"/>
  <c r="L279" i="6"/>
  <c r="G279" i="6"/>
  <c r="F280" i="6"/>
  <c r="E280" i="10"/>
  <c r="D281" i="10"/>
  <c r="F281" i="6" l="1"/>
  <c r="G280" i="6"/>
  <c r="L280" i="6"/>
  <c r="K281" i="6"/>
  <c r="Q280" i="6"/>
  <c r="P281" i="6"/>
  <c r="U281" i="6"/>
  <c r="V280" i="6"/>
  <c r="D282" i="10"/>
  <c r="E281" i="10"/>
  <c r="P282" i="6" l="1"/>
  <c r="Q281" i="6"/>
  <c r="U282" i="6"/>
  <c r="V281" i="6"/>
  <c r="L281" i="6"/>
  <c r="K282" i="6"/>
  <c r="F282" i="6"/>
  <c r="G281" i="6"/>
  <c r="E282" i="10"/>
  <c r="D283" i="10"/>
  <c r="F283" i="6" l="1"/>
  <c r="G282" i="6"/>
  <c r="L282" i="6"/>
  <c r="K283" i="6"/>
  <c r="U283" i="6"/>
  <c r="V282" i="6"/>
  <c r="P283" i="6"/>
  <c r="Q282" i="6"/>
  <c r="D284" i="10"/>
  <c r="E283" i="10"/>
  <c r="Q283" i="6" l="1"/>
  <c r="P284" i="6"/>
  <c r="V283" i="6"/>
  <c r="U284" i="6"/>
  <c r="L283" i="6"/>
  <c r="K284" i="6"/>
  <c r="G283" i="6"/>
  <c r="F284" i="6"/>
  <c r="E284" i="10"/>
  <c r="D285" i="10"/>
  <c r="G284" i="6" l="1"/>
  <c r="F285" i="6"/>
  <c r="K285" i="6"/>
  <c r="L284" i="6"/>
  <c r="P285" i="6"/>
  <c r="Q284" i="6"/>
  <c r="V284" i="6"/>
  <c r="U285" i="6"/>
  <c r="D286" i="10"/>
  <c r="E285" i="10"/>
  <c r="U286" i="6" l="1"/>
  <c r="V285" i="6"/>
  <c r="P286" i="6"/>
  <c r="Q285" i="6"/>
  <c r="L285" i="6"/>
  <c r="K286" i="6"/>
  <c r="G285" i="6"/>
  <c r="F286" i="6"/>
  <c r="D287" i="10"/>
  <c r="E286" i="10"/>
  <c r="G286" i="6" l="1"/>
  <c r="F287" i="6"/>
  <c r="L286" i="6"/>
  <c r="K287" i="6"/>
  <c r="P287" i="6"/>
  <c r="Q286" i="6"/>
  <c r="V286" i="6"/>
  <c r="U287" i="6"/>
  <c r="E287" i="10"/>
  <c r="D288" i="10"/>
  <c r="U288" i="6" l="1"/>
  <c r="V287" i="6"/>
  <c r="Q287" i="6"/>
  <c r="P288" i="6"/>
  <c r="L287" i="6"/>
  <c r="K288" i="6"/>
  <c r="F288" i="6"/>
  <c r="G287" i="6"/>
  <c r="D289" i="10"/>
  <c r="E288" i="10"/>
  <c r="G288" i="6" l="1"/>
  <c r="F289" i="6"/>
  <c r="K289" i="6"/>
  <c r="L288" i="6"/>
  <c r="P289" i="6"/>
  <c r="Q288" i="6"/>
  <c r="V288" i="6"/>
  <c r="U289" i="6"/>
  <c r="D290" i="10"/>
  <c r="E289" i="10"/>
  <c r="V289" i="6" l="1"/>
  <c r="U290" i="6"/>
  <c r="F290" i="6"/>
  <c r="G289" i="6"/>
  <c r="P290" i="6"/>
  <c r="Q289" i="6"/>
  <c r="L289" i="6"/>
  <c r="K290" i="6"/>
  <c r="E290" i="10"/>
  <c r="D291" i="10"/>
  <c r="K291" i="6" l="1"/>
  <c r="L290" i="6"/>
  <c r="Q290" i="6"/>
  <c r="P291" i="6"/>
  <c r="G290" i="6"/>
  <c r="F291" i="6"/>
  <c r="U291" i="6"/>
  <c r="V290" i="6"/>
  <c r="E291" i="10"/>
  <c r="D292" i="10"/>
  <c r="G291" i="6" l="1"/>
  <c r="F292" i="6"/>
  <c r="U292" i="6"/>
  <c r="V291" i="6"/>
  <c r="Q291" i="6"/>
  <c r="P292" i="6"/>
  <c r="K292" i="6"/>
  <c r="L291" i="6"/>
  <c r="D293" i="10"/>
  <c r="E292" i="10"/>
  <c r="K293" i="6" l="1"/>
  <c r="L292" i="6"/>
  <c r="P293" i="6"/>
  <c r="Q292" i="6"/>
  <c r="V292" i="6"/>
  <c r="U293" i="6"/>
  <c r="F293" i="6"/>
  <c r="G292" i="6"/>
  <c r="E293" i="10"/>
  <c r="D294" i="10"/>
  <c r="F294" i="6" l="1"/>
  <c r="G293" i="6"/>
  <c r="U294" i="6"/>
  <c r="V293" i="6"/>
  <c r="Q293" i="6"/>
  <c r="P294" i="6"/>
  <c r="K294" i="6"/>
  <c r="L293" i="6"/>
  <c r="D295" i="10"/>
  <c r="E294" i="10"/>
  <c r="L294" i="6" l="1"/>
  <c r="K295" i="6"/>
  <c r="Q294" i="6"/>
  <c r="P295" i="6"/>
  <c r="U295" i="6"/>
  <c r="V294" i="6"/>
  <c r="F295" i="6"/>
  <c r="G294" i="6"/>
  <c r="D296" i="10"/>
  <c r="E295" i="10"/>
  <c r="G295" i="6" l="1"/>
  <c r="F296" i="6"/>
  <c r="U296" i="6"/>
  <c r="V295" i="6"/>
  <c r="P296" i="6"/>
  <c r="Q295" i="6"/>
  <c r="L295" i="6"/>
  <c r="K296" i="6"/>
  <c r="E296" i="10"/>
  <c r="D297" i="10"/>
  <c r="L296" i="6" l="1"/>
  <c r="K297" i="6"/>
  <c r="Q296" i="6"/>
  <c r="P297" i="6"/>
  <c r="U297" i="6"/>
  <c r="V296" i="6"/>
  <c r="G296" i="6"/>
  <c r="F297" i="6"/>
  <c r="D298" i="10"/>
  <c r="E297" i="10"/>
  <c r="F298" i="6" l="1"/>
  <c r="G297" i="6"/>
  <c r="Q297" i="6"/>
  <c r="P298" i="6"/>
  <c r="L297" i="6"/>
  <c r="K298" i="6"/>
  <c r="U298" i="6"/>
  <c r="V297" i="6"/>
  <c r="E298" i="10"/>
  <c r="D299" i="10"/>
  <c r="V298" i="6" l="1"/>
  <c r="U299" i="6"/>
  <c r="K299" i="6"/>
  <c r="L298" i="6"/>
  <c r="Q298" i="6"/>
  <c r="P299" i="6"/>
  <c r="F299" i="6"/>
  <c r="G298" i="6"/>
  <c r="D300" i="10"/>
  <c r="E299" i="10"/>
  <c r="F300" i="6" l="1"/>
  <c r="G299" i="6"/>
  <c r="Q299" i="6"/>
  <c r="P300" i="6"/>
  <c r="L299" i="6"/>
  <c r="K300" i="6"/>
  <c r="V299" i="6"/>
  <c r="U300" i="6"/>
  <c r="D301" i="10"/>
  <c r="E300" i="10"/>
  <c r="U301" i="6" l="1"/>
  <c r="V300" i="6"/>
  <c r="K301" i="6"/>
  <c r="L300" i="6"/>
  <c r="P301" i="6"/>
  <c r="Q300" i="6"/>
  <c r="F301" i="6"/>
  <c r="G300" i="6"/>
  <c r="E301" i="10"/>
  <c r="D302" i="10"/>
  <c r="P302" i="6" l="1"/>
  <c r="Q301" i="6"/>
  <c r="K302" i="6"/>
  <c r="L301" i="6"/>
  <c r="G301" i="6"/>
  <c r="F302" i="6"/>
  <c r="U302" i="6"/>
  <c r="V301" i="6"/>
  <c r="E302" i="10"/>
  <c r="D303" i="10"/>
  <c r="V302" i="6" l="1"/>
  <c r="U303" i="6"/>
  <c r="G302" i="6"/>
  <c r="F303" i="6"/>
  <c r="K303" i="6"/>
  <c r="L302" i="6"/>
  <c r="P303" i="6"/>
  <c r="Q302" i="6"/>
  <c r="D304" i="10"/>
  <c r="E303" i="10"/>
  <c r="P304" i="6" l="1"/>
  <c r="Q303" i="6"/>
  <c r="L303" i="6"/>
  <c r="K304" i="6"/>
  <c r="F304" i="6"/>
  <c r="G303" i="6"/>
  <c r="U304" i="6"/>
  <c r="V303" i="6"/>
  <c r="E304" i="10"/>
  <c r="D305" i="10"/>
  <c r="U305" i="6" l="1"/>
  <c r="V304" i="6"/>
  <c r="F305" i="6"/>
  <c r="G304" i="6"/>
  <c r="L304" i="6"/>
  <c r="K305" i="6"/>
  <c r="P305" i="6"/>
  <c r="Q304" i="6"/>
  <c r="D306" i="10"/>
  <c r="E305" i="10"/>
  <c r="F306" i="6" l="1"/>
  <c r="G305" i="6"/>
  <c r="P306" i="6"/>
  <c r="Q305" i="6"/>
  <c r="K306" i="6"/>
  <c r="L305" i="6"/>
  <c r="U306" i="6"/>
  <c r="V305" i="6"/>
  <c r="E306" i="10"/>
  <c r="D307" i="10"/>
  <c r="Q306" i="6" l="1"/>
  <c r="P307" i="6"/>
  <c r="U307" i="6"/>
  <c r="V306" i="6"/>
  <c r="L306" i="6"/>
  <c r="K307" i="6"/>
  <c r="G306" i="6"/>
  <c r="F307" i="6"/>
  <c r="D308" i="10"/>
  <c r="E307" i="10"/>
  <c r="G307" i="6" l="1"/>
  <c r="F308" i="6"/>
  <c r="K308" i="6"/>
  <c r="L307" i="6"/>
  <c r="U308" i="6"/>
  <c r="V307" i="6"/>
  <c r="P308" i="6"/>
  <c r="Q307" i="6"/>
  <c r="E308" i="10"/>
  <c r="D309" i="10"/>
  <c r="P309" i="6" l="1"/>
  <c r="Q308" i="6"/>
  <c r="L308" i="6"/>
  <c r="K309" i="6"/>
  <c r="V308" i="6"/>
  <c r="U309" i="6"/>
  <c r="F309" i="6"/>
  <c r="G308" i="6"/>
  <c r="E309" i="10"/>
  <c r="D310" i="10"/>
  <c r="G309" i="6" l="1"/>
  <c r="F310" i="6"/>
  <c r="V309" i="6"/>
  <c r="U310" i="6"/>
  <c r="L309" i="6"/>
  <c r="K310" i="6"/>
  <c r="Q309" i="6"/>
  <c r="P310" i="6"/>
  <c r="D311" i="10"/>
  <c r="E310" i="10"/>
  <c r="Q310" i="6" l="1"/>
  <c r="P311" i="6"/>
  <c r="L310" i="6"/>
  <c r="K311" i="6"/>
  <c r="U311" i="6"/>
  <c r="V310" i="6"/>
  <c r="G310" i="6"/>
  <c r="F311" i="6"/>
  <c r="E311" i="10"/>
  <c r="D312" i="10"/>
  <c r="G311" i="6" l="1"/>
  <c r="F312" i="6"/>
  <c r="U312" i="6"/>
  <c r="V311" i="6"/>
  <c r="L311" i="6"/>
  <c r="K312" i="6"/>
  <c r="P312" i="6"/>
  <c r="Q311" i="6"/>
  <c r="D313" i="10"/>
  <c r="E312" i="10"/>
  <c r="Q312" i="6" l="1"/>
  <c r="P313" i="6"/>
  <c r="K313" i="6"/>
  <c r="L312" i="6"/>
  <c r="U313" i="6"/>
  <c r="V312" i="6"/>
  <c r="G312" i="6"/>
  <c r="F313" i="6"/>
  <c r="D314" i="10"/>
  <c r="E313" i="10"/>
  <c r="G313" i="6" l="1"/>
  <c r="F314" i="6"/>
  <c r="U314" i="6"/>
  <c r="V313" i="6"/>
  <c r="L313" i="6"/>
  <c r="K314" i="6"/>
  <c r="P314" i="6"/>
  <c r="Q313" i="6"/>
  <c r="D315" i="10"/>
  <c r="E314" i="10"/>
  <c r="P315" i="6" l="1"/>
  <c r="Q314" i="6"/>
  <c r="K315" i="6"/>
  <c r="L314" i="6"/>
  <c r="V314" i="6"/>
  <c r="U315" i="6"/>
  <c r="F315" i="6"/>
  <c r="G314" i="6"/>
  <c r="D316" i="10"/>
  <c r="E315" i="10"/>
  <c r="V315" i="6" l="1"/>
  <c r="U316" i="6"/>
  <c r="G315" i="6"/>
  <c r="F316" i="6"/>
  <c r="L315" i="6"/>
  <c r="K316" i="6"/>
  <c r="P316" i="6"/>
  <c r="Q315" i="6"/>
  <c r="D317" i="10"/>
  <c r="E316" i="10"/>
  <c r="P317" i="6" l="1"/>
  <c r="Q316" i="6"/>
  <c r="L316" i="6"/>
  <c r="K317" i="6"/>
  <c r="F317" i="6"/>
  <c r="G316" i="6"/>
  <c r="V316" i="6"/>
  <c r="U317" i="6"/>
  <c r="D318" i="10"/>
  <c r="E317" i="10"/>
  <c r="V317" i="6" l="1"/>
  <c r="U318" i="6"/>
  <c r="F318" i="6"/>
  <c r="G317" i="6"/>
  <c r="L317" i="6"/>
  <c r="K318" i="6"/>
  <c r="Q317" i="6"/>
  <c r="P318" i="6"/>
  <c r="E318" i="10"/>
  <c r="D319" i="10"/>
  <c r="Q318" i="6" l="1"/>
  <c r="P319" i="6"/>
  <c r="K319" i="6"/>
  <c r="L318" i="6"/>
  <c r="F319" i="6"/>
  <c r="G318" i="6"/>
  <c r="V318" i="6"/>
  <c r="U319" i="6"/>
  <c r="E319" i="10"/>
  <c r="D320" i="10"/>
  <c r="U320" i="6" l="1"/>
  <c r="V319" i="6"/>
  <c r="G319" i="6"/>
  <c r="F320" i="6"/>
  <c r="K320" i="6"/>
  <c r="L319" i="6"/>
  <c r="Q319" i="6"/>
  <c r="P320" i="6"/>
  <c r="D321" i="10"/>
  <c r="E320" i="10"/>
  <c r="Q320" i="6" l="1"/>
  <c r="P321" i="6"/>
  <c r="F321" i="6"/>
  <c r="G320" i="6"/>
  <c r="L320" i="6"/>
  <c r="K321" i="6"/>
  <c r="U321" i="6"/>
  <c r="V320" i="6"/>
  <c r="D322" i="10"/>
  <c r="E321" i="10"/>
  <c r="K322" i="6" l="1"/>
  <c r="L321" i="6"/>
  <c r="F322" i="6"/>
  <c r="G321" i="6"/>
  <c r="Q321" i="6"/>
  <c r="P322" i="6"/>
  <c r="V321" i="6"/>
  <c r="U322" i="6"/>
  <c r="E322" i="10"/>
  <c r="D323" i="10"/>
  <c r="V322" i="6" l="1"/>
  <c r="U323" i="6"/>
  <c r="Q322" i="6"/>
  <c r="P323" i="6"/>
  <c r="F323" i="6"/>
  <c r="G322" i="6"/>
  <c r="L322" i="6"/>
  <c r="K323" i="6"/>
  <c r="E323" i="10"/>
  <c r="D324" i="10"/>
  <c r="K324" i="6" l="1"/>
  <c r="L323" i="6"/>
  <c r="G323" i="6"/>
  <c r="F324" i="6"/>
  <c r="P324" i="6"/>
  <c r="Q323" i="6"/>
  <c r="V323" i="6"/>
  <c r="U324" i="6"/>
  <c r="D325" i="10"/>
  <c r="E324" i="10"/>
  <c r="U325" i="6" l="1"/>
  <c r="V324" i="6"/>
  <c r="Q324" i="6"/>
  <c r="P325" i="6"/>
  <c r="F325" i="6"/>
  <c r="G324" i="6"/>
  <c r="L324" i="6"/>
  <c r="K325" i="6"/>
  <c r="D326" i="10"/>
  <c r="E325" i="10"/>
  <c r="K326" i="6" l="1"/>
  <c r="L325" i="6"/>
  <c r="G325" i="6"/>
  <c r="F326" i="6"/>
  <c r="P326" i="6"/>
  <c r="Q325" i="6"/>
  <c r="U326" i="6"/>
  <c r="V325" i="6"/>
  <c r="D327" i="10"/>
  <c r="E326" i="10"/>
  <c r="V326" i="6" l="1"/>
  <c r="U327" i="6"/>
  <c r="Q326" i="6"/>
  <c r="P327" i="6"/>
  <c r="G326" i="6"/>
  <c r="F327" i="6"/>
  <c r="L326" i="6"/>
  <c r="K327" i="6"/>
  <c r="E327" i="10"/>
  <c r="D328" i="10"/>
  <c r="L327" i="6" l="1"/>
  <c r="K328" i="6"/>
  <c r="V327" i="6"/>
  <c r="U328" i="6"/>
  <c r="F328" i="6"/>
  <c r="G327" i="6"/>
  <c r="Q327" i="6"/>
  <c r="P328" i="6"/>
  <c r="D329" i="10"/>
  <c r="E328" i="10"/>
  <c r="P329" i="6" l="1"/>
  <c r="Q328" i="6"/>
  <c r="F329" i="6"/>
  <c r="G328" i="6"/>
  <c r="K329" i="6"/>
  <c r="L328" i="6"/>
  <c r="U329" i="6"/>
  <c r="V328" i="6"/>
  <c r="D330" i="10"/>
  <c r="E329" i="10"/>
  <c r="V329" i="6" l="1"/>
  <c r="U330" i="6"/>
  <c r="L329" i="6"/>
  <c r="K330" i="6"/>
  <c r="G329" i="6"/>
  <c r="F330" i="6"/>
  <c r="Q329" i="6"/>
  <c r="P330" i="6"/>
  <c r="E330" i="10"/>
  <c r="D331" i="10"/>
  <c r="Q330" i="6" l="1"/>
  <c r="P331" i="6"/>
  <c r="F331" i="6"/>
  <c r="G330" i="6"/>
  <c r="K331" i="6"/>
  <c r="L330" i="6"/>
  <c r="U331" i="6"/>
  <c r="V330" i="6"/>
  <c r="D332" i="10"/>
  <c r="E331" i="10"/>
  <c r="U332" i="6" l="1"/>
  <c r="V331" i="6"/>
  <c r="G331" i="6"/>
  <c r="F332" i="6"/>
  <c r="K332" i="6"/>
  <c r="L331" i="6"/>
  <c r="P332" i="6"/>
  <c r="Q331" i="6"/>
  <c r="E332" i="10"/>
  <c r="D333" i="10"/>
  <c r="Q332" i="6" l="1"/>
  <c r="P333" i="6"/>
  <c r="K333" i="6"/>
  <c r="L332" i="6"/>
  <c r="F333" i="6"/>
  <c r="G332" i="6"/>
  <c r="U333" i="6"/>
  <c r="V332" i="6"/>
  <c r="D334" i="10"/>
  <c r="E333" i="10"/>
  <c r="Q333" i="6" l="1"/>
  <c r="P334" i="6"/>
  <c r="V333" i="6"/>
  <c r="U334" i="6"/>
  <c r="G333" i="6"/>
  <c r="F334" i="6"/>
  <c r="L333" i="6"/>
  <c r="K334" i="6"/>
  <c r="D335" i="10"/>
  <c r="E334" i="10"/>
  <c r="L334" i="6" l="1"/>
  <c r="K335" i="6"/>
  <c r="G334" i="6"/>
  <c r="F335" i="6"/>
  <c r="U335" i="6"/>
  <c r="V334" i="6"/>
  <c r="P335" i="6"/>
  <c r="Q334" i="6"/>
  <c r="D336" i="10"/>
  <c r="E335" i="10"/>
  <c r="L335" i="6" l="1"/>
  <c r="K336" i="6"/>
  <c r="P336" i="6"/>
  <c r="Q335" i="6"/>
  <c r="U336" i="6"/>
  <c r="V335" i="6"/>
  <c r="G335" i="6"/>
  <c r="F336" i="6"/>
  <c r="D337" i="10"/>
  <c r="E336" i="10"/>
  <c r="F337" i="6" l="1"/>
  <c r="G336" i="6"/>
  <c r="V336" i="6"/>
  <c r="U337" i="6"/>
  <c r="P337" i="6"/>
  <c r="Q336" i="6"/>
  <c r="L336" i="6"/>
  <c r="K337" i="6"/>
  <c r="D338" i="10"/>
  <c r="E337" i="10"/>
  <c r="K338" i="6" l="1"/>
  <c r="L337" i="6"/>
  <c r="Q337" i="6"/>
  <c r="P338" i="6"/>
  <c r="U338" i="6"/>
  <c r="V337" i="6"/>
  <c r="F338" i="6"/>
  <c r="G337" i="6"/>
  <c r="D339" i="10"/>
  <c r="E338" i="10"/>
  <c r="G338" i="6" l="1"/>
  <c r="F339" i="6"/>
  <c r="P339" i="6"/>
  <c r="Q338" i="6"/>
  <c r="V338" i="6"/>
  <c r="U339" i="6"/>
  <c r="L338" i="6"/>
  <c r="K339" i="6"/>
  <c r="D340" i="10"/>
  <c r="E339" i="10"/>
  <c r="L339" i="6" l="1"/>
  <c r="K340" i="6"/>
  <c r="U340" i="6"/>
  <c r="V339" i="6"/>
  <c r="P340" i="6"/>
  <c r="Q339" i="6"/>
  <c r="F340" i="6"/>
  <c r="G339" i="6"/>
  <c r="D341" i="10"/>
  <c r="E340" i="10"/>
  <c r="G340" i="6" l="1"/>
  <c r="F341" i="6"/>
  <c r="P341" i="6"/>
  <c r="Q340" i="6"/>
  <c r="U341" i="6"/>
  <c r="V340" i="6"/>
  <c r="L340" i="6"/>
  <c r="K341" i="6"/>
  <c r="E341" i="10"/>
  <c r="D342" i="10"/>
  <c r="L341" i="6" l="1"/>
  <c r="K342" i="6"/>
  <c r="U342" i="6"/>
  <c r="V341" i="6"/>
  <c r="Q341" i="6"/>
  <c r="P342" i="6"/>
  <c r="F342" i="6"/>
  <c r="G341" i="6"/>
  <c r="D343" i="10"/>
  <c r="E342" i="10"/>
  <c r="G342" i="6" l="1"/>
  <c r="F343" i="6"/>
  <c r="P343" i="6"/>
  <c r="Q342" i="6"/>
  <c r="V342" i="6"/>
  <c r="U343" i="6"/>
  <c r="K343" i="6"/>
  <c r="L342" i="6"/>
  <c r="D344" i="10"/>
  <c r="E343" i="10"/>
  <c r="K344" i="6" l="1"/>
  <c r="L343" i="6"/>
  <c r="U344" i="6"/>
  <c r="V343" i="6"/>
  <c r="P344" i="6"/>
  <c r="Q343" i="6"/>
  <c r="F344" i="6"/>
  <c r="G343" i="6"/>
  <c r="D345" i="10"/>
  <c r="E344" i="10"/>
  <c r="G344" i="6" l="1"/>
  <c r="F345" i="6"/>
  <c r="P345" i="6"/>
  <c r="Q344" i="6"/>
  <c r="V344" i="6"/>
  <c r="U345" i="6"/>
  <c r="L344" i="6"/>
  <c r="K345" i="6"/>
  <c r="D346" i="10"/>
  <c r="E345" i="10"/>
  <c r="L345" i="6" l="1"/>
  <c r="K346" i="6"/>
  <c r="V345" i="6"/>
  <c r="U346" i="6"/>
  <c r="Q345" i="6"/>
  <c r="P346" i="6"/>
  <c r="G345" i="6"/>
  <c r="F346" i="6"/>
  <c r="D347" i="10"/>
  <c r="E346" i="10"/>
  <c r="G346" i="6" l="1"/>
  <c r="F347" i="6"/>
  <c r="Q346" i="6"/>
  <c r="P347" i="6"/>
  <c r="L346" i="6"/>
  <c r="K347" i="6"/>
  <c r="V346" i="6"/>
  <c r="U347" i="6"/>
  <c r="D348" i="10"/>
  <c r="E347" i="10"/>
  <c r="V347" i="6" l="1"/>
  <c r="U348" i="6"/>
  <c r="K348" i="6"/>
  <c r="L347" i="6"/>
  <c r="P348" i="6"/>
  <c r="Q347" i="6"/>
  <c r="F348" i="6"/>
  <c r="G347" i="6"/>
  <c r="D349" i="10"/>
  <c r="E348" i="10"/>
  <c r="L348" i="6" l="1"/>
  <c r="K349" i="6"/>
  <c r="V348" i="6"/>
  <c r="U349" i="6"/>
  <c r="G348" i="6"/>
  <c r="F349" i="6"/>
  <c r="P349" i="6"/>
  <c r="Q348" i="6"/>
  <c r="D350" i="10"/>
  <c r="E349" i="10"/>
  <c r="P350" i="6" l="1"/>
  <c r="Q349" i="6"/>
  <c r="G349" i="6"/>
  <c r="F350" i="6"/>
  <c r="V349" i="6"/>
  <c r="U350" i="6"/>
  <c r="L349" i="6"/>
  <c r="K350" i="6"/>
  <c r="D351" i="10"/>
  <c r="E350" i="10"/>
  <c r="K351" i="6" l="1"/>
  <c r="L350" i="6"/>
  <c r="U351" i="6"/>
  <c r="V350" i="6"/>
  <c r="F351" i="6"/>
  <c r="G350" i="6"/>
  <c r="P351" i="6"/>
  <c r="Q350" i="6"/>
  <c r="D352" i="10"/>
  <c r="E351" i="10"/>
  <c r="P352" i="6" l="1"/>
  <c r="Q351" i="6"/>
  <c r="U352" i="6"/>
  <c r="V351" i="6"/>
  <c r="F352" i="6"/>
  <c r="G351" i="6"/>
  <c r="L351" i="6"/>
  <c r="K352" i="6"/>
  <c r="D353" i="10"/>
  <c r="E352" i="10"/>
  <c r="L352" i="6" l="1"/>
  <c r="K353" i="6"/>
  <c r="F353" i="6"/>
  <c r="G352" i="6"/>
  <c r="U353" i="6"/>
  <c r="V352" i="6"/>
  <c r="Q352" i="6"/>
  <c r="P353" i="6"/>
  <c r="D354" i="10"/>
  <c r="E353" i="10"/>
  <c r="P354" i="6" l="1"/>
  <c r="Q353" i="6"/>
  <c r="U354" i="6"/>
  <c r="V353" i="6"/>
  <c r="G353" i="6"/>
  <c r="F354" i="6"/>
  <c r="L353" i="6"/>
  <c r="K354" i="6"/>
  <c r="D355" i="10"/>
  <c r="E354" i="10"/>
  <c r="L354" i="6" l="1"/>
  <c r="K355" i="6"/>
  <c r="F355" i="6"/>
  <c r="G354" i="6"/>
  <c r="V354" i="6"/>
  <c r="U355" i="6"/>
  <c r="Q354" i="6"/>
  <c r="P355" i="6"/>
  <c r="D356" i="10"/>
  <c r="E355" i="10"/>
  <c r="Q355" i="6" l="1"/>
  <c r="P356" i="6"/>
  <c r="F356" i="6"/>
  <c r="G355" i="6"/>
  <c r="U356" i="6"/>
  <c r="V355" i="6"/>
  <c r="K356" i="6"/>
  <c r="L355" i="6"/>
  <c r="E356" i="10"/>
  <c r="D357" i="10"/>
  <c r="K357" i="6" l="1"/>
  <c r="L356" i="6"/>
  <c r="V356" i="6"/>
  <c r="U357" i="6"/>
  <c r="Q356" i="6"/>
  <c r="P357" i="6"/>
  <c r="G356" i="6"/>
  <c r="F357" i="6"/>
  <c r="D358" i="10"/>
  <c r="E357" i="10"/>
  <c r="F358" i="6" l="1"/>
  <c r="G357" i="6"/>
  <c r="P358" i="6"/>
  <c r="Q357" i="6"/>
  <c r="V357" i="6"/>
  <c r="U358" i="6"/>
  <c r="L357" i="6"/>
  <c r="K358" i="6"/>
  <c r="D359" i="10"/>
  <c r="E358" i="10"/>
  <c r="L358" i="6" l="1"/>
  <c r="K359" i="6"/>
  <c r="U359" i="6"/>
  <c r="V358" i="6"/>
  <c r="P359" i="6"/>
  <c r="Q358" i="6"/>
  <c r="G358" i="6"/>
  <c r="F359" i="6"/>
  <c r="D360" i="10"/>
  <c r="E359" i="10"/>
  <c r="F360" i="6" l="1"/>
  <c r="G359" i="6"/>
  <c r="V359" i="6"/>
  <c r="U360" i="6"/>
  <c r="L359" i="6"/>
  <c r="K360" i="6"/>
  <c r="P360" i="6"/>
  <c r="Q359" i="6"/>
  <c r="D361" i="10"/>
  <c r="E360" i="10"/>
  <c r="P361" i="6" l="1"/>
  <c r="Q360" i="6"/>
  <c r="K361" i="6"/>
  <c r="L360" i="6"/>
  <c r="V360" i="6"/>
  <c r="U361" i="6"/>
  <c r="G360" i="6"/>
  <c r="F361" i="6"/>
  <c r="D362" i="10"/>
  <c r="E361" i="10"/>
  <c r="F362" i="6" l="1"/>
  <c r="G361" i="6"/>
  <c r="V361" i="6"/>
  <c r="U362" i="6"/>
  <c r="L361" i="6"/>
  <c r="K362" i="6"/>
  <c r="P362" i="6"/>
  <c r="Q361" i="6"/>
  <c r="E362" i="10"/>
  <c r="D363" i="10"/>
  <c r="L362" i="6" l="1"/>
  <c r="K363" i="6"/>
  <c r="P363" i="6"/>
  <c r="Q362" i="6"/>
  <c r="U363" i="6"/>
  <c r="V362" i="6"/>
  <c r="G362" i="6"/>
  <c r="F363" i="6"/>
  <c r="D364" i="10"/>
  <c r="E363" i="10"/>
  <c r="F364" i="6" l="1"/>
  <c r="G363" i="6"/>
  <c r="V363" i="6"/>
  <c r="U364" i="6"/>
  <c r="Q363" i="6"/>
  <c r="P364" i="6"/>
  <c r="K364" i="6"/>
  <c r="L363" i="6"/>
  <c r="D365" i="10"/>
  <c r="E364" i="10"/>
  <c r="Q364" i="6" l="1"/>
  <c r="P365" i="6"/>
  <c r="V364" i="6"/>
  <c r="U365" i="6"/>
  <c r="K365" i="6"/>
  <c r="L364" i="6"/>
  <c r="F365" i="6"/>
  <c r="G364" i="6"/>
  <c r="D366" i="10"/>
  <c r="E365" i="10"/>
  <c r="G365" i="6" l="1"/>
  <c r="F366" i="6"/>
  <c r="K366" i="6"/>
  <c r="L365" i="6"/>
  <c r="U366" i="6"/>
  <c r="V365" i="6"/>
  <c r="P366" i="6"/>
  <c r="Q365" i="6"/>
  <c r="D367" i="10"/>
  <c r="E366" i="10"/>
  <c r="P367" i="6" l="1"/>
  <c r="Q366" i="6"/>
  <c r="U367" i="6"/>
  <c r="V366" i="6"/>
  <c r="K367" i="6"/>
  <c r="L366" i="6"/>
  <c r="F367" i="6"/>
  <c r="G366" i="6"/>
  <c r="E367" i="10"/>
  <c r="D368" i="10"/>
  <c r="G367" i="6" l="1"/>
  <c r="F368" i="6"/>
  <c r="L367" i="6"/>
  <c r="K368" i="6"/>
  <c r="V367" i="6"/>
  <c r="U368" i="6"/>
  <c r="P368" i="6"/>
  <c r="Q367" i="6"/>
  <c r="D369" i="10"/>
  <c r="E368" i="10"/>
  <c r="P369" i="6" l="1"/>
  <c r="Q368" i="6"/>
  <c r="L368" i="6"/>
  <c r="K369" i="6"/>
  <c r="U369" i="6"/>
  <c r="V368" i="6"/>
  <c r="F369" i="6"/>
  <c r="G368" i="6"/>
  <c r="D370" i="10"/>
  <c r="E369" i="10"/>
  <c r="F370" i="6" l="1"/>
  <c r="G369" i="6"/>
  <c r="U370" i="6"/>
  <c r="V369" i="6"/>
  <c r="K370" i="6"/>
  <c r="L369" i="6"/>
  <c r="P370" i="6"/>
  <c r="Q369" i="6"/>
  <c r="E370" i="10"/>
  <c r="D371" i="10"/>
  <c r="P371" i="6" l="1"/>
  <c r="Q370" i="6"/>
  <c r="K371" i="6"/>
  <c r="L370" i="6"/>
  <c r="V370" i="6"/>
  <c r="U371" i="6"/>
  <c r="G370" i="6"/>
  <c r="F371" i="6"/>
  <c r="D372" i="10"/>
  <c r="E371" i="10"/>
  <c r="G371" i="6" l="1"/>
  <c r="F372" i="6"/>
  <c r="V371" i="6"/>
  <c r="U372" i="6"/>
  <c r="K372" i="6"/>
  <c r="L371" i="6"/>
  <c r="P372" i="6"/>
  <c r="Q371" i="6"/>
  <c r="D373" i="10"/>
  <c r="E372" i="10"/>
  <c r="Q372" i="6" l="1"/>
  <c r="P373" i="6"/>
  <c r="K373" i="6"/>
  <c r="L372" i="6"/>
  <c r="U373" i="6"/>
  <c r="V372" i="6"/>
  <c r="G372" i="6"/>
  <c r="F373" i="6"/>
  <c r="E373" i="10"/>
  <c r="D374" i="10"/>
  <c r="F374" i="6" l="1"/>
  <c r="G373" i="6"/>
  <c r="V373" i="6"/>
  <c r="U374" i="6"/>
  <c r="L373" i="6"/>
  <c r="K374" i="6"/>
  <c r="P374" i="6"/>
  <c r="Q373" i="6"/>
  <c r="E374" i="10"/>
  <c r="D375" i="10"/>
  <c r="Q374" i="6" l="1"/>
  <c r="P375" i="6"/>
  <c r="K375" i="6"/>
  <c r="L374" i="6"/>
  <c r="U375" i="6"/>
  <c r="V374" i="6"/>
  <c r="F375" i="6"/>
  <c r="G374" i="6"/>
  <c r="D376" i="10"/>
  <c r="E375" i="10"/>
  <c r="G375" i="6" l="1"/>
  <c r="F376" i="6"/>
  <c r="U376" i="6"/>
  <c r="V375" i="6"/>
  <c r="K376" i="6"/>
  <c r="L375" i="6"/>
  <c r="P376" i="6"/>
  <c r="Q375" i="6"/>
  <c r="D377" i="10"/>
  <c r="E376" i="10"/>
  <c r="P377" i="6" l="1"/>
  <c r="Q376" i="6"/>
  <c r="L376" i="6"/>
  <c r="K377" i="6"/>
  <c r="U377" i="6"/>
  <c r="V376" i="6"/>
  <c r="F377" i="6"/>
  <c r="G376" i="6"/>
  <c r="D378" i="10"/>
  <c r="E377" i="10"/>
  <c r="F378" i="6" l="1"/>
  <c r="G377" i="6"/>
  <c r="U378" i="6"/>
  <c r="V377" i="6"/>
  <c r="L377" i="6"/>
  <c r="K378" i="6"/>
  <c r="P378" i="6"/>
  <c r="Q377" i="6"/>
  <c r="D379" i="10"/>
  <c r="E378" i="10"/>
  <c r="Q378" i="6" l="1"/>
  <c r="P379" i="6"/>
  <c r="L378" i="6"/>
  <c r="K379" i="6"/>
  <c r="U379" i="6"/>
  <c r="V378" i="6"/>
  <c r="F379" i="6"/>
  <c r="G378" i="6"/>
  <c r="D380" i="10"/>
  <c r="E379" i="10"/>
  <c r="G379" i="6" l="1"/>
  <c r="F380" i="6"/>
  <c r="V379" i="6"/>
  <c r="U380" i="6"/>
  <c r="L379" i="6"/>
  <c r="K380" i="6"/>
  <c r="Q379" i="6"/>
  <c r="P380" i="6"/>
  <c r="D381" i="10"/>
  <c r="E380" i="10"/>
  <c r="Q380" i="6" l="1"/>
  <c r="P381" i="6"/>
  <c r="L380" i="6"/>
  <c r="K381" i="6"/>
  <c r="G380" i="6"/>
  <c r="F381" i="6"/>
  <c r="V380" i="6"/>
  <c r="U381" i="6"/>
  <c r="E381" i="10"/>
  <c r="D382" i="10"/>
  <c r="U382" i="6" l="1"/>
  <c r="V381" i="6"/>
  <c r="F382" i="6"/>
  <c r="G381" i="6"/>
  <c r="L381" i="6"/>
  <c r="K382" i="6"/>
  <c r="Q381" i="6"/>
  <c r="P382" i="6"/>
  <c r="E382" i="10"/>
  <c r="D383" i="10"/>
  <c r="Q382" i="6" l="1"/>
  <c r="P383" i="6"/>
  <c r="L382" i="6"/>
  <c r="K383" i="6"/>
  <c r="F383" i="6"/>
  <c r="G382" i="6"/>
  <c r="U383" i="6"/>
  <c r="V382" i="6"/>
  <c r="E383" i="10"/>
  <c r="D384" i="10"/>
  <c r="V383" i="6" l="1"/>
  <c r="U384" i="6"/>
  <c r="F384" i="6"/>
  <c r="G383" i="6"/>
  <c r="L383" i="6"/>
  <c r="K384" i="6"/>
  <c r="P384" i="6"/>
  <c r="Q383" i="6"/>
  <c r="D385" i="10"/>
  <c r="E384" i="10"/>
  <c r="P385" i="6" l="1"/>
  <c r="Q384" i="6"/>
  <c r="L384" i="6"/>
  <c r="K385" i="6"/>
  <c r="F385" i="6"/>
  <c r="G384" i="6"/>
  <c r="U385" i="6"/>
  <c r="V384" i="6"/>
  <c r="D386" i="10"/>
  <c r="E385" i="10"/>
  <c r="V385" i="6" l="1"/>
  <c r="U386" i="6"/>
  <c r="F386" i="6"/>
  <c r="G385" i="6"/>
  <c r="K386" i="6"/>
  <c r="L385" i="6"/>
  <c r="P386" i="6"/>
  <c r="Q385" i="6"/>
  <c r="D387" i="10"/>
  <c r="E386" i="10"/>
  <c r="L386" i="6" l="1"/>
  <c r="K387" i="6"/>
  <c r="Q386" i="6"/>
  <c r="P387" i="6"/>
  <c r="F387" i="6"/>
  <c r="G386" i="6"/>
  <c r="U387" i="6"/>
  <c r="V386" i="6"/>
  <c r="D388" i="10"/>
  <c r="E387" i="10"/>
  <c r="V387" i="6" l="1"/>
  <c r="U388" i="6"/>
  <c r="G387" i="6"/>
  <c r="F388" i="6"/>
  <c r="P388" i="6"/>
  <c r="Q387" i="6"/>
  <c r="L387" i="6"/>
  <c r="K388" i="6"/>
  <c r="D389" i="10"/>
  <c r="E388" i="10"/>
  <c r="Q388" i="6" l="1"/>
  <c r="P389" i="6"/>
  <c r="V388" i="6"/>
  <c r="U389" i="6"/>
  <c r="K389" i="6"/>
  <c r="L388" i="6"/>
  <c r="F389" i="6"/>
  <c r="G388" i="6"/>
  <c r="D390" i="10"/>
  <c r="E389" i="10"/>
  <c r="F390" i="6" l="1"/>
  <c r="G389" i="6"/>
  <c r="L389" i="6"/>
  <c r="K390" i="6"/>
  <c r="Q389" i="6"/>
  <c r="P390" i="6"/>
  <c r="U390" i="6"/>
  <c r="V389" i="6"/>
  <c r="E390" i="10"/>
  <c r="D391" i="10"/>
  <c r="V390" i="6" l="1"/>
  <c r="U391" i="6"/>
  <c r="K391" i="6"/>
  <c r="L390" i="6"/>
  <c r="Q390" i="6"/>
  <c r="P391" i="6"/>
  <c r="F391" i="6"/>
  <c r="G390" i="6"/>
  <c r="D392" i="10"/>
  <c r="E391" i="10"/>
  <c r="G391" i="6" l="1"/>
  <c r="F392" i="6"/>
  <c r="P392" i="6"/>
  <c r="Q391" i="6"/>
  <c r="K392" i="6"/>
  <c r="L391" i="6"/>
  <c r="U392" i="6"/>
  <c r="V391" i="6"/>
  <c r="D393" i="10"/>
  <c r="E392" i="10"/>
  <c r="V392" i="6" l="1"/>
  <c r="U393" i="6"/>
  <c r="L392" i="6"/>
  <c r="K393" i="6"/>
  <c r="Q392" i="6"/>
  <c r="P393" i="6"/>
  <c r="F393" i="6"/>
  <c r="G392" i="6"/>
  <c r="D394" i="10"/>
  <c r="E393" i="10"/>
  <c r="Q393" i="6" l="1"/>
  <c r="P394" i="6"/>
  <c r="F394" i="6"/>
  <c r="G393" i="6"/>
  <c r="U394" i="6"/>
  <c r="V393" i="6"/>
  <c r="L393" i="6"/>
  <c r="K394" i="6"/>
  <c r="E394" i="10"/>
  <c r="D395" i="10"/>
  <c r="L394" i="6" l="1"/>
  <c r="K395" i="6"/>
  <c r="U395" i="6"/>
  <c r="V394" i="6"/>
  <c r="F395" i="6"/>
  <c r="G394" i="6"/>
  <c r="Q394" i="6"/>
  <c r="P395" i="6"/>
  <c r="D396" i="10"/>
  <c r="E395" i="10"/>
  <c r="Q395" i="6" l="1"/>
  <c r="P396" i="6"/>
  <c r="F396" i="6"/>
  <c r="G395" i="6"/>
  <c r="U396" i="6"/>
  <c r="V395" i="6"/>
  <c r="L395" i="6"/>
  <c r="K396" i="6"/>
  <c r="D397" i="10"/>
  <c r="E396" i="10"/>
  <c r="K397" i="6" l="1"/>
  <c r="L396" i="6"/>
  <c r="V396" i="6"/>
  <c r="U397" i="6"/>
  <c r="F397" i="6"/>
  <c r="G396" i="6"/>
  <c r="P397" i="6"/>
  <c r="Q396" i="6"/>
  <c r="D398" i="10"/>
  <c r="E397" i="10"/>
  <c r="P398" i="6" l="1"/>
  <c r="Q397" i="6"/>
  <c r="V397" i="6"/>
  <c r="U398" i="6"/>
  <c r="G397" i="6"/>
  <c r="F398" i="6"/>
  <c r="K398" i="6"/>
  <c r="L397" i="6"/>
  <c r="D399" i="10"/>
  <c r="E398" i="10"/>
  <c r="K399" i="6" l="1"/>
  <c r="L398" i="6"/>
  <c r="G398" i="6"/>
  <c r="F399" i="6"/>
  <c r="V398" i="6"/>
  <c r="U399" i="6"/>
  <c r="P399" i="6"/>
  <c r="Q398" i="6"/>
  <c r="D400" i="10"/>
  <c r="E399" i="10"/>
  <c r="Q399" i="6" l="1"/>
  <c r="P400" i="6"/>
  <c r="F400" i="6"/>
  <c r="G399" i="6"/>
  <c r="V399" i="6"/>
  <c r="U400" i="6"/>
  <c r="L399" i="6"/>
  <c r="K400" i="6"/>
  <c r="D401" i="10"/>
  <c r="E400" i="10"/>
  <c r="L400" i="6" l="1"/>
  <c r="K401" i="6"/>
  <c r="V400" i="6"/>
  <c r="U401" i="6"/>
  <c r="G400" i="6"/>
  <c r="F401" i="6"/>
  <c r="P401" i="6"/>
  <c r="Q400" i="6"/>
  <c r="D402" i="10"/>
  <c r="E401" i="10"/>
  <c r="P402" i="6" l="1"/>
  <c r="Q401" i="6"/>
  <c r="F402" i="6"/>
  <c r="G401" i="6"/>
  <c r="U402" i="6"/>
  <c r="V401" i="6"/>
  <c r="L401" i="6"/>
  <c r="K402" i="6"/>
  <c r="E402" i="10"/>
  <c r="D403" i="10"/>
  <c r="K403" i="6" l="1"/>
  <c r="L402" i="6"/>
  <c r="V402" i="6"/>
  <c r="U403" i="6"/>
  <c r="F403" i="6"/>
  <c r="G402" i="6"/>
  <c r="Q402" i="6"/>
  <c r="P403" i="6"/>
  <c r="D404" i="10"/>
  <c r="E403" i="10"/>
  <c r="Q403" i="6" l="1"/>
  <c r="P404" i="6"/>
  <c r="F404" i="6"/>
  <c r="G403" i="6"/>
  <c r="U404" i="6"/>
  <c r="V403" i="6"/>
  <c r="K404" i="6"/>
  <c r="L403" i="6"/>
  <c r="D405" i="10"/>
  <c r="E404" i="10"/>
  <c r="U405" i="6" l="1"/>
  <c r="V404" i="6"/>
  <c r="G404" i="6"/>
  <c r="F405" i="6"/>
  <c r="Q404" i="6"/>
  <c r="P405" i="6"/>
  <c r="K405" i="6"/>
  <c r="L404" i="6"/>
  <c r="E405" i="10"/>
  <c r="D406" i="10"/>
  <c r="K406" i="6" l="1"/>
  <c r="L405" i="6"/>
  <c r="P406" i="6"/>
  <c r="Q405" i="6"/>
  <c r="F406" i="6"/>
  <c r="G405" i="6"/>
  <c r="V405" i="6"/>
  <c r="U406" i="6"/>
  <c r="E406" i="10"/>
  <c r="D407" i="10"/>
  <c r="U407" i="6" l="1"/>
  <c r="V406" i="6"/>
  <c r="G406" i="6"/>
  <c r="F407" i="6"/>
  <c r="P407" i="6"/>
  <c r="Q406" i="6"/>
  <c r="L406" i="6"/>
  <c r="K407" i="6"/>
  <c r="D408" i="10"/>
  <c r="E407" i="10"/>
  <c r="K408" i="6" l="1"/>
  <c r="L407" i="6"/>
  <c r="G407" i="6"/>
  <c r="F408" i="6"/>
  <c r="P408" i="6"/>
  <c r="Q407" i="6"/>
  <c r="V407" i="6"/>
  <c r="U408" i="6"/>
  <c r="D409" i="10"/>
  <c r="E408" i="10"/>
  <c r="U409" i="6" l="1"/>
  <c r="V408" i="6"/>
  <c r="G408" i="6"/>
  <c r="F409" i="6"/>
  <c r="P409" i="6"/>
  <c r="Q408" i="6"/>
  <c r="L408" i="6"/>
  <c r="K409" i="6"/>
  <c r="D410" i="10"/>
  <c r="E409" i="10"/>
  <c r="K410" i="6" l="1"/>
  <c r="L409" i="6"/>
  <c r="Q409" i="6"/>
  <c r="P410" i="6"/>
  <c r="G409" i="6"/>
  <c r="F410" i="6"/>
  <c r="U410" i="6"/>
  <c r="V409" i="6"/>
  <c r="E410" i="10"/>
  <c r="D411" i="10"/>
  <c r="U411" i="6" l="1"/>
  <c r="V410" i="6"/>
  <c r="G410" i="6"/>
  <c r="F411" i="6"/>
  <c r="Q410" i="6"/>
  <c r="P411" i="6"/>
  <c r="K411" i="6"/>
  <c r="L410" i="6"/>
  <c r="D412" i="10"/>
  <c r="E411" i="10"/>
  <c r="F412" i="6" l="1"/>
  <c r="G411" i="6"/>
  <c r="K412" i="6"/>
  <c r="L411" i="6"/>
  <c r="Q411" i="6"/>
  <c r="P412" i="6"/>
  <c r="U412" i="6"/>
  <c r="V411" i="6"/>
  <c r="D413" i="10"/>
  <c r="E412" i="10"/>
  <c r="P413" i="6" l="1"/>
  <c r="Q412" i="6"/>
  <c r="V412" i="6"/>
  <c r="U413" i="6"/>
  <c r="L412" i="6"/>
  <c r="K413" i="6"/>
  <c r="F413" i="6"/>
  <c r="G412" i="6"/>
  <c r="E413" i="10"/>
  <c r="D414" i="10"/>
  <c r="V413" i="6" l="1"/>
  <c r="U414" i="6"/>
  <c r="G413" i="6"/>
  <c r="F414" i="6"/>
  <c r="L413" i="6"/>
  <c r="K414" i="6"/>
  <c r="P414" i="6"/>
  <c r="Q413" i="6"/>
  <c r="D415" i="10"/>
  <c r="E414" i="10"/>
  <c r="Q414" i="6" l="1"/>
  <c r="P415" i="6"/>
  <c r="K415" i="6"/>
  <c r="L414" i="6"/>
  <c r="G414" i="6"/>
  <c r="F415" i="6"/>
  <c r="V414" i="6"/>
  <c r="U415" i="6"/>
  <c r="D416" i="10"/>
  <c r="E415" i="10"/>
  <c r="V415" i="6" l="1"/>
  <c r="U416" i="6"/>
  <c r="G415" i="6"/>
  <c r="F416" i="6"/>
  <c r="L415" i="6"/>
  <c r="K416" i="6"/>
  <c r="P416" i="6"/>
  <c r="Q415" i="6"/>
  <c r="D417" i="10"/>
  <c r="E416" i="10"/>
  <c r="Q416" i="6" l="1"/>
  <c r="P417" i="6"/>
  <c r="U417" i="6"/>
  <c r="V416" i="6"/>
  <c r="K417" i="6"/>
  <c r="L416" i="6"/>
  <c r="G416" i="6"/>
  <c r="F417" i="6"/>
  <c r="D418" i="10"/>
  <c r="E417" i="10"/>
  <c r="G417" i="6" l="1"/>
  <c r="F418" i="6"/>
  <c r="L417" i="6"/>
  <c r="K418" i="6"/>
  <c r="U418" i="6"/>
  <c r="V417" i="6"/>
  <c r="Q417" i="6"/>
  <c r="P418" i="6"/>
  <c r="E418" i="10"/>
  <c r="D419" i="10"/>
  <c r="Q418" i="6" l="1"/>
  <c r="P419" i="6"/>
  <c r="U419" i="6"/>
  <c r="V418" i="6"/>
  <c r="K419" i="6"/>
  <c r="L418" i="6"/>
  <c r="F419" i="6"/>
  <c r="G418" i="6"/>
  <c r="D420" i="10"/>
  <c r="E419" i="10"/>
  <c r="G419" i="6" l="1"/>
  <c r="F420" i="6"/>
  <c r="L419" i="6"/>
  <c r="K420" i="6"/>
  <c r="V419" i="6"/>
  <c r="U420" i="6"/>
  <c r="Q419" i="6"/>
  <c r="P420" i="6"/>
  <c r="D421" i="10"/>
  <c r="E420" i="10"/>
  <c r="P421" i="6" l="1"/>
  <c r="Q420" i="6"/>
  <c r="V420" i="6"/>
  <c r="U421" i="6"/>
  <c r="K421" i="6"/>
  <c r="L420" i="6"/>
  <c r="G420" i="6"/>
  <c r="F421" i="6"/>
  <c r="D422" i="10"/>
  <c r="E421" i="10"/>
  <c r="F422" i="6" l="1"/>
  <c r="G421" i="6"/>
  <c r="K422" i="6"/>
  <c r="L421" i="6"/>
  <c r="V421" i="6"/>
  <c r="U422" i="6"/>
  <c r="Q421" i="6"/>
  <c r="P422" i="6"/>
  <c r="D423" i="10"/>
  <c r="E422" i="10"/>
  <c r="Q422" i="6" l="1"/>
  <c r="P423" i="6"/>
  <c r="U423" i="6"/>
  <c r="V422" i="6"/>
  <c r="L422" i="6"/>
  <c r="K423" i="6"/>
  <c r="G422" i="6"/>
  <c r="F423" i="6"/>
  <c r="D424" i="10"/>
  <c r="E423" i="10"/>
  <c r="G423" i="6" l="1"/>
  <c r="F424" i="6"/>
  <c r="P424" i="6"/>
  <c r="Q423" i="6"/>
  <c r="L423" i="6"/>
  <c r="K424" i="6"/>
  <c r="U424" i="6"/>
  <c r="V423" i="6"/>
  <c r="D425" i="10"/>
  <c r="E424" i="10"/>
  <c r="U425" i="6" l="1"/>
  <c r="V424" i="6"/>
  <c r="L424" i="6"/>
  <c r="K425" i="6"/>
  <c r="P425" i="6"/>
  <c r="Q424" i="6"/>
  <c r="F425" i="6"/>
  <c r="G424" i="6"/>
  <c r="D426" i="10"/>
  <c r="E425" i="10"/>
  <c r="G425" i="6" l="1"/>
  <c r="F426" i="6"/>
  <c r="P426" i="6"/>
  <c r="Q425" i="6"/>
  <c r="K426" i="6"/>
  <c r="L425" i="6"/>
  <c r="U426" i="6"/>
  <c r="V425" i="6"/>
  <c r="E426" i="10"/>
  <c r="D427" i="10"/>
  <c r="U427" i="6" l="1"/>
  <c r="V426" i="6"/>
  <c r="Q426" i="6"/>
  <c r="P427" i="6"/>
  <c r="K427" i="6"/>
  <c r="L426" i="6"/>
  <c r="F427" i="6"/>
  <c r="G426" i="6"/>
  <c r="E427" i="10"/>
  <c r="D428" i="10"/>
  <c r="F428" i="6" l="1"/>
  <c r="G427" i="6"/>
  <c r="K428" i="6"/>
  <c r="L427" i="6"/>
  <c r="P428" i="6"/>
  <c r="Q427" i="6"/>
  <c r="V427" i="6"/>
  <c r="U428" i="6"/>
  <c r="E428" i="10"/>
  <c r="D429" i="10"/>
  <c r="U429" i="6" l="1"/>
  <c r="V428" i="6"/>
  <c r="P429" i="6"/>
  <c r="Q428" i="6"/>
  <c r="K429" i="6"/>
  <c r="L428" i="6"/>
  <c r="F429" i="6"/>
  <c r="G428" i="6"/>
  <c r="D430" i="10"/>
  <c r="E429" i="10"/>
  <c r="F430" i="6" l="1"/>
  <c r="G429" i="6"/>
  <c r="L429" i="6"/>
  <c r="K430" i="6"/>
  <c r="Q429" i="6"/>
  <c r="P430" i="6"/>
  <c r="V429" i="6"/>
  <c r="U430" i="6"/>
  <c r="E430" i="10"/>
  <c r="D431" i="10"/>
  <c r="V430" i="6" l="1"/>
  <c r="U431" i="6"/>
  <c r="Q430" i="6"/>
  <c r="P431" i="6"/>
  <c r="L430" i="6"/>
  <c r="K431" i="6"/>
  <c r="G430" i="6"/>
  <c r="F431" i="6"/>
  <c r="D432" i="10"/>
  <c r="E431" i="10"/>
  <c r="G431" i="6" l="1"/>
  <c r="F432" i="6"/>
  <c r="K432" i="6"/>
  <c r="L431" i="6"/>
  <c r="V431" i="6"/>
  <c r="U432" i="6"/>
  <c r="Q431" i="6"/>
  <c r="P432" i="6"/>
  <c r="D433" i="10"/>
  <c r="E432" i="10"/>
  <c r="P433" i="6" l="1"/>
  <c r="Q432" i="6"/>
  <c r="U433" i="6"/>
  <c r="V432" i="6"/>
  <c r="L432" i="6"/>
  <c r="K433" i="6"/>
  <c r="F433" i="6"/>
  <c r="G432" i="6"/>
  <c r="D434" i="10"/>
  <c r="E433" i="10"/>
  <c r="G433" i="6" l="1"/>
  <c r="F434" i="6"/>
  <c r="L433" i="6"/>
  <c r="K434" i="6"/>
  <c r="V433" i="6"/>
  <c r="U434" i="6"/>
  <c r="P434" i="6"/>
  <c r="Q433" i="6"/>
  <c r="E434" i="10"/>
  <c r="D435" i="10"/>
  <c r="U435" i="6" l="1"/>
  <c r="V434" i="6"/>
  <c r="Q434" i="6"/>
  <c r="P435" i="6"/>
  <c r="L434" i="6"/>
  <c r="K435" i="6"/>
  <c r="G434" i="6"/>
  <c r="F435" i="6"/>
  <c r="D436" i="10"/>
  <c r="E435" i="10"/>
  <c r="F436" i="6" l="1"/>
  <c r="G435" i="6"/>
  <c r="L435" i="6"/>
  <c r="K436" i="6"/>
  <c r="P436" i="6"/>
  <c r="Q435" i="6"/>
  <c r="U436" i="6"/>
  <c r="V435" i="6"/>
  <c r="D437" i="10"/>
  <c r="E436" i="10"/>
  <c r="Q436" i="6" l="1"/>
  <c r="P437" i="6"/>
  <c r="U437" i="6"/>
  <c r="V436" i="6"/>
  <c r="K437" i="6"/>
  <c r="L436" i="6"/>
  <c r="F437" i="6"/>
  <c r="G436" i="6"/>
  <c r="D438" i="10"/>
  <c r="E437" i="10"/>
  <c r="F438" i="6" l="1"/>
  <c r="G437" i="6"/>
  <c r="L437" i="6"/>
  <c r="K438" i="6"/>
  <c r="U438" i="6"/>
  <c r="V437" i="6"/>
  <c r="P438" i="6"/>
  <c r="Q437" i="6"/>
  <c r="D439" i="10"/>
  <c r="E438" i="10"/>
  <c r="L438" i="6" l="1"/>
  <c r="K439" i="6"/>
  <c r="Q438" i="6"/>
  <c r="P439" i="6"/>
  <c r="U439" i="6"/>
  <c r="V438" i="6"/>
  <c r="F439" i="6"/>
  <c r="G438" i="6"/>
  <c r="D440" i="10"/>
  <c r="E439" i="10"/>
  <c r="G439" i="6" l="1"/>
  <c r="F440" i="6"/>
  <c r="Q439" i="6"/>
  <c r="P440" i="6"/>
  <c r="K440" i="6"/>
  <c r="L439" i="6"/>
  <c r="U440" i="6"/>
  <c r="V439" i="6"/>
  <c r="E440" i="10"/>
  <c r="D441" i="10"/>
  <c r="V440" i="6" l="1"/>
  <c r="U441" i="6"/>
  <c r="Q440" i="6"/>
  <c r="P441" i="6"/>
  <c r="F441" i="6"/>
  <c r="G440" i="6"/>
  <c r="K441" i="6"/>
  <c r="L440" i="6"/>
  <c r="D442" i="10"/>
  <c r="E441" i="10"/>
  <c r="L441" i="6" l="1"/>
  <c r="K442" i="6"/>
  <c r="G441" i="6"/>
  <c r="F442" i="6"/>
  <c r="Q441" i="6"/>
  <c r="P442" i="6"/>
  <c r="V441" i="6"/>
  <c r="U442" i="6"/>
  <c r="D443" i="10"/>
  <c r="E442" i="10"/>
  <c r="U443" i="6" l="1"/>
  <c r="V442" i="6"/>
  <c r="Q442" i="6"/>
  <c r="P443" i="6"/>
  <c r="G442" i="6"/>
  <c r="F443" i="6"/>
  <c r="L442" i="6"/>
  <c r="K443" i="6"/>
  <c r="D444" i="10"/>
  <c r="E443" i="10"/>
  <c r="K444" i="6" l="1"/>
  <c r="L443" i="6"/>
  <c r="F444" i="6"/>
  <c r="G443" i="6"/>
  <c r="Q443" i="6"/>
  <c r="P444" i="6"/>
  <c r="V443" i="6"/>
  <c r="U444" i="6"/>
  <c r="E444" i="10"/>
  <c r="D445" i="10"/>
  <c r="V444" i="6" l="1"/>
  <c r="U445" i="6"/>
  <c r="G444" i="6"/>
  <c r="F445" i="6"/>
  <c r="Q444" i="6"/>
  <c r="P445" i="6"/>
  <c r="K445" i="6"/>
  <c r="L444" i="6"/>
  <c r="E445" i="10"/>
  <c r="D446" i="10"/>
  <c r="L445" i="6" l="1"/>
  <c r="K446" i="6"/>
  <c r="Q445" i="6"/>
  <c r="P446" i="6"/>
  <c r="F446" i="6"/>
  <c r="G445" i="6"/>
  <c r="U446" i="6"/>
  <c r="V445" i="6"/>
  <c r="D447" i="10"/>
  <c r="E446" i="10"/>
  <c r="V446" i="6" l="1"/>
  <c r="U447" i="6"/>
  <c r="L446" i="6"/>
  <c r="K447" i="6"/>
  <c r="G446" i="6"/>
  <c r="F447" i="6"/>
  <c r="P447" i="6"/>
  <c r="Q446" i="6"/>
  <c r="D448" i="10"/>
  <c r="E447" i="10"/>
  <c r="F448" i="6" l="1"/>
  <c r="G447" i="6"/>
  <c r="L447" i="6"/>
  <c r="K448" i="6"/>
  <c r="U448" i="6"/>
  <c r="V447" i="6"/>
  <c r="Q447" i="6"/>
  <c r="P448" i="6"/>
  <c r="D449" i="10"/>
  <c r="E448" i="10"/>
  <c r="P449" i="6" l="1"/>
  <c r="Q448" i="6"/>
  <c r="U449" i="6"/>
  <c r="V448" i="6"/>
  <c r="L448" i="6"/>
  <c r="K449" i="6"/>
  <c r="F449" i="6"/>
  <c r="G448" i="6"/>
  <c r="D450" i="10"/>
  <c r="E449" i="10"/>
  <c r="G449" i="6" l="1"/>
  <c r="F450" i="6"/>
  <c r="L449" i="6"/>
  <c r="K450" i="6"/>
  <c r="U450" i="6"/>
  <c r="V449" i="6"/>
  <c r="P450" i="6"/>
  <c r="Q449" i="6"/>
  <c r="E450" i="10"/>
  <c r="D451" i="10"/>
  <c r="Q450" i="6" l="1"/>
  <c r="P451" i="6"/>
  <c r="U451" i="6"/>
  <c r="V450" i="6"/>
  <c r="K451" i="6"/>
  <c r="L450" i="6"/>
  <c r="G450" i="6"/>
  <c r="F451" i="6"/>
  <c r="D452" i="10"/>
  <c r="E451" i="10"/>
  <c r="G451" i="6" l="1"/>
  <c r="F452" i="6"/>
  <c r="K452" i="6"/>
  <c r="L451" i="6"/>
  <c r="U452" i="6"/>
  <c r="V451" i="6"/>
  <c r="Q451" i="6"/>
  <c r="P452" i="6"/>
  <c r="E452" i="10"/>
  <c r="D453" i="10"/>
  <c r="Q452" i="6" l="1"/>
  <c r="P453" i="6"/>
  <c r="K453" i="6"/>
  <c r="L452" i="6"/>
  <c r="U453" i="6"/>
  <c r="V452" i="6"/>
  <c r="F453" i="6"/>
  <c r="G452" i="6"/>
  <c r="E453" i="10"/>
  <c r="D454" i="10"/>
  <c r="F454" i="6" l="1"/>
  <c r="G453" i="6"/>
  <c r="V453" i="6"/>
  <c r="U454" i="6"/>
  <c r="L453" i="6"/>
  <c r="K454" i="6"/>
  <c r="P454" i="6"/>
  <c r="Q453" i="6"/>
  <c r="D455" i="10"/>
  <c r="E454" i="10"/>
  <c r="K455" i="6" l="1"/>
  <c r="L454" i="6"/>
  <c r="P455" i="6"/>
  <c r="Q454" i="6"/>
  <c r="V454" i="6"/>
  <c r="U455" i="6"/>
  <c r="F455" i="6"/>
  <c r="G454" i="6"/>
  <c r="E455" i="10"/>
  <c r="D456" i="10"/>
  <c r="U456" i="6" l="1"/>
  <c r="V455" i="6"/>
  <c r="F456" i="6"/>
  <c r="G455" i="6"/>
  <c r="P456" i="6"/>
  <c r="Q455" i="6"/>
  <c r="L455" i="6"/>
  <c r="K456" i="6"/>
  <c r="E456" i="10"/>
  <c r="D457" i="10"/>
  <c r="L456" i="6" l="1"/>
  <c r="K457" i="6"/>
  <c r="G456" i="6"/>
  <c r="F457" i="6"/>
  <c r="Q456" i="6"/>
  <c r="P457" i="6"/>
  <c r="V456" i="6"/>
  <c r="U457" i="6"/>
  <c r="E457" i="10"/>
  <c r="D458" i="10"/>
  <c r="U458" i="6" l="1"/>
  <c r="V457" i="6"/>
  <c r="P458" i="6"/>
  <c r="Q457" i="6"/>
  <c r="F458" i="6"/>
  <c r="G457" i="6"/>
  <c r="K458" i="6"/>
  <c r="L457" i="6"/>
  <c r="E458" i="10"/>
  <c r="D459" i="10"/>
  <c r="K459" i="6" l="1"/>
  <c r="L458" i="6"/>
  <c r="G458" i="6"/>
  <c r="F459" i="6"/>
  <c r="Q458" i="6"/>
  <c r="P459" i="6"/>
  <c r="U459" i="6"/>
  <c r="V458" i="6"/>
  <c r="D460" i="10"/>
  <c r="E459" i="10"/>
  <c r="U460" i="6" l="1"/>
  <c r="V459" i="6"/>
  <c r="P460" i="6"/>
  <c r="Q459" i="6"/>
  <c r="F460" i="6"/>
  <c r="G459" i="6"/>
  <c r="L459" i="6"/>
  <c r="K460" i="6"/>
  <c r="E460" i="10"/>
  <c r="D461" i="10"/>
  <c r="L460" i="6" l="1"/>
  <c r="K461" i="6"/>
  <c r="P461" i="6"/>
  <c r="Q460" i="6"/>
  <c r="F461" i="6"/>
  <c r="G460" i="6"/>
  <c r="V460" i="6"/>
  <c r="U461" i="6"/>
  <c r="E461" i="10"/>
  <c r="D462" i="10"/>
  <c r="V461" i="6" l="1"/>
  <c r="U462" i="6"/>
  <c r="G461" i="6"/>
  <c r="F462" i="6"/>
  <c r="Q461" i="6"/>
  <c r="P462" i="6"/>
  <c r="K462" i="6"/>
  <c r="L461" i="6"/>
  <c r="D463" i="10"/>
  <c r="E462" i="10"/>
  <c r="L462" i="6" l="1"/>
  <c r="K463" i="6"/>
  <c r="P463" i="6"/>
  <c r="Q462" i="6"/>
  <c r="F463" i="6"/>
  <c r="G462" i="6"/>
  <c r="V462" i="6"/>
  <c r="U463" i="6"/>
  <c r="E463" i="10"/>
  <c r="D464" i="10"/>
  <c r="U464" i="6" l="1"/>
  <c r="V463" i="6"/>
  <c r="F464" i="6"/>
  <c r="G463" i="6"/>
  <c r="P464" i="6"/>
  <c r="Q463" i="6"/>
  <c r="L463" i="6"/>
  <c r="K464" i="6"/>
  <c r="E464" i="10"/>
  <c r="D465" i="10"/>
  <c r="K465" i="6" l="1"/>
  <c r="L464" i="6"/>
  <c r="P465" i="6"/>
  <c r="Q464" i="6"/>
  <c r="G464" i="6"/>
  <c r="F465" i="6"/>
  <c r="U465" i="6"/>
  <c r="V464" i="6"/>
  <c r="D466" i="10"/>
  <c r="E465" i="10"/>
  <c r="U466" i="6" l="1"/>
  <c r="V465" i="6"/>
  <c r="G465" i="6"/>
  <c r="F466" i="6"/>
  <c r="P466" i="6"/>
  <c r="Q465" i="6"/>
  <c r="K466" i="6"/>
  <c r="L465" i="6"/>
  <c r="D467" i="10"/>
  <c r="E466" i="10"/>
  <c r="F467" i="6" l="1"/>
  <c r="G466" i="6"/>
  <c r="Q466" i="6"/>
  <c r="P467" i="6"/>
  <c r="K467" i="6"/>
  <c r="L466" i="6"/>
  <c r="U467" i="6"/>
  <c r="V466" i="6"/>
  <c r="E467" i="10"/>
  <c r="D468" i="10"/>
  <c r="U468" i="6" l="1"/>
  <c r="V467" i="6"/>
  <c r="K468" i="6"/>
  <c r="L467" i="6"/>
  <c r="Q467" i="6"/>
  <c r="P468" i="6"/>
  <c r="F468" i="6"/>
  <c r="G467" i="6"/>
  <c r="D469" i="10"/>
  <c r="E468" i="10"/>
  <c r="K469" i="6" l="1"/>
  <c r="L468" i="6"/>
  <c r="P469" i="6"/>
  <c r="Q468" i="6"/>
  <c r="F469" i="6"/>
  <c r="G468" i="6"/>
  <c r="V468" i="6"/>
  <c r="U469" i="6"/>
  <c r="E469" i="10"/>
  <c r="D470" i="10"/>
  <c r="U470" i="6" l="1"/>
  <c r="V469" i="6"/>
  <c r="P470" i="6"/>
  <c r="Q469" i="6"/>
  <c r="F470" i="6"/>
  <c r="G469" i="6"/>
  <c r="L469" i="6"/>
  <c r="K470" i="6"/>
  <c r="E470" i="10"/>
  <c r="D471" i="10"/>
  <c r="L470" i="6" l="1"/>
  <c r="K471" i="6"/>
  <c r="G470" i="6"/>
  <c r="F471" i="6"/>
  <c r="P471" i="6"/>
  <c r="Q470" i="6"/>
  <c r="V470" i="6"/>
  <c r="U471" i="6"/>
  <c r="D472" i="10"/>
  <c r="E471" i="10"/>
  <c r="V471" i="6" l="1"/>
  <c r="U472" i="6"/>
  <c r="Q471" i="6"/>
  <c r="P472" i="6"/>
  <c r="F472" i="6"/>
  <c r="G471" i="6"/>
  <c r="K472" i="6"/>
  <c r="L471" i="6"/>
  <c r="D473" i="10"/>
  <c r="E472" i="10"/>
  <c r="F473" i="6" l="1"/>
  <c r="G472" i="6"/>
  <c r="K473" i="6"/>
  <c r="L472" i="6"/>
  <c r="Q472" i="6"/>
  <c r="P473" i="6"/>
  <c r="V472" i="6"/>
  <c r="U473" i="6"/>
  <c r="E473" i="10"/>
  <c r="D474" i="10"/>
  <c r="V473" i="6" l="1"/>
  <c r="U474" i="6"/>
  <c r="P474" i="6"/>
  <c r="Q473" i="6"/>
  <c r="K474" i="6"/>
  <c r="L473" i="6"/>
  <c r="F474" i="6"/>
  <c r="G473" i="6"/>
  <c r="D475" i="10"/>
  <c r="E474" i="10"/>
  <c r="F475" i="6" l="1"/>
  <c r="G474" i="6"/>
  <c r="K475" i="6"/>
  <c r="L474" i="6"/>
  <c r="P475" i="6"/>
  <c r="Q474" i="6"/>
  <c r="U475" i="6"/>
  <c r="V474" i="6"/>
  <c r="E475" i="10"/>
  <c r="D476" i="10"/>
  <c r="V475" i="6" l="1"/>
  <c r="U476" i="6"/>
  <c r="Q475" i="6"/>
  <c r="P476" i="6"/>
  <c r="K476" i="6"/>
  <c r="L475" i="6"/>
  <c r="G475" i="6"/>
  <c r="F476" i="6"/>
  <c r="E476" i="10"/>
  <c r="D477" i="10"/>
  <c r="L476" i="6" l="1"/>
  <c r="K477" i="6"/>
  <c r="G476" i="6"/>
  <c r="F477" i="6"/>
  <c r="P477" i="6"/>
  <c r="Q476" i="6"/>
  <c r="V476" i="6"/>
  <c r="U477" i="6"/>
  <c r="D478" i="10"/>
  <c r="E477" i="10"/>
  <c r="U478" i="6" l="1"/>
  <c r="V477" i="6"/>
  <c r="P478" i="6"/>
  <c r="Q477" i="6"/>
  <c r="F478" i="6"/>
  <c r="G477" i="6"/>
  <c r="K478" i="6"/>
  <c r="L477" i="6"/>
  <c r="E478" i="10"/>
  <c r="D479" i="10"/>
  <c r="K479" i="6" l="1"/>
  <c r="L478" i="6"/>
  <c r="G478" i="6"/>
  <c r="F479" i="6"/>
  <c r="P479" i="6"/>
  <c r="Q478" i="6"/>
  <c r="U479" i="6"/>
  <c r="V478" i="6"/>
  <c r="D480" i="10"/>
  <c r="E479" i="10"/>
  <c r="U480" i="6" l="1"/>
  <c r="V479" i="6"/>
  <c r="Q479" i="6"/>
  <c r="P480" i="6"/>
  <c r="F480" i="6"/>
  <c r="G479" i="6"/>
  <c r="K480" i="6"/>
  <c r="L479" i="6"/>
  <c r="E480" i="10"/>
  <c r="D481" i="10"/>
  <c r="K481" i="6" l="1"/>
  <c r="L480" i="6"/>
  <c r="F481" i="6"/>
  <c r="G480" i="6"/>
  <c r="P481" i="6"/>
  <c r="Q480" i="6"/>
  <c r="U481" i="6"/>
  <c r="V480" i="6"/>
  <c r="D482" i="10"/>
  <c r="E481" i="10"/>
  <c r="V481" i="6" l="1"/>
  <c r="U482" i="6"/>
  <c r="F482" i="6"/>
  <c r="G481" i="6"/>
  <c r="Q481" i="6"/>
  <c r="P482" i="6"/>
  <c r="L481" i="6"/>
  <c r="K482" i="6"/>
  <c r="E482" i="10"/>
  <c r="D483" i="10"/>
  <c r="K483" i="6" l="1"/>
  <c r="L482" i="6"/>
  <c r="P483" i="6"/>
  <c r="Q482" i="6"/>
  <c r="F483" i="6"/>
  <c r="G482" i="6"/>
  <c r="V482" i="6"/>
  <c r="U483" i="6"/>
  <c r="E483" i="10"/>
  <c r="D484" i="10"/>
  <c r="V483" i="6" l="1"/>
  <c r="U484" i="6"/>
  <c r="G483" i="6"/>
  <c r="F484" i="6"/>
  <c r="P484" i="6"/>
  <c r="Q483" i="6"/>
  <c r="K484" i="6"/>
  <c r="L483" i="6"/>
  <c r="D485" i="10"/>
  <c r="E484" i="10"/>
  <c r="L484" i="6" l="1"/>
  <c r="K485" i="6"/>
  <c r="Q484" i="6"/>
  <c r="P485" i="6"/>
  <c r="F485" i="6"/>
  <c r="G484" i="6"/>
  <c r="U485" i="6"/>
  <c r="V484" i="6"/>
  <c r="E485" i="10"/>
  <c r="D486" i="10"/>
  <c r="L485" i="6" l="1"/>
  <c r="K486" i="6"/>
  <c r="U486" i="6"/>
  <c r="V485" i="6"/>
  <c r="G485" i="6"/>
  <c r="F486" i="6"/>
  <c r="P486" i="6"/>
  <c r="Q485" i="6"/>
  <c r="D487" i="10"/>
  <c r="E486" i="10"/>
  <c r="G486" i="6" l="1"/>
  <c r="F487" i="6"/>
  <c r="V486" i="6"/>
  <c r="U487" i="6"/>
  <c r="Q486" i="6"/>
  <c r="P487" i="6"/>
  <c r="L486" i="6"/>
  <c r="K487" i="6"/>
  <c r="D488" i="10"/>
  <c r="E487" i="10"/>
  <c r="K488" i="6" l="1"/>
  <c r="L487" i="6"/>
  <c r="Q487" i="6"/>
  <c r="P488" i="6"/>
  <c r="F488" i="6"/>
  <c r="G487" i="6"/>
  <c r="V487" i="6"/>
  <c r="U488" i="6"/>
  <c r="D489" i="10"/>
  <c r="E488" i="10"/>
  <c r="F489" i="6" l="1"/>
  <c r="G488" i="6"/>
  <c r="V488" i="6"/>
  <c r="U489" i="6"/>
  <c r="P489" i="6"/>
  <c r="Q488" i="6"/>
  <c r="K489" i="6"/>
  <c r="L488" i="6"/>
  <c r="E489" i="10"/>
  <c r="D490" i="10"/>
  <c r="L489" i="6" l="1"/>
  <c r="K490" i="6"/>
  <c r="U490" i="6"/>
  <c r="V489" i="6"/>
  <c r="P490" i="6"/>
  <c r="Q489" i="6"/>
  <c r="F490" i="6"/>
  <c r="G489" i="6"/>
  <c r="D491" i="10"/>
  <c r="E490" i="10"/>
  <c r="G490" i="6" l="1"/>
  <c r="F491" i="6"/>
  <c r="Q490" i="6"/>
  <c r="P491" i="6"/>
  <c r="U491" i="6"/>
  <c r="V490" i="6"/>
  <c r="K491" i="6"/>
  <c r="L490" i="6"/>
  <c r="E491" i="10"/>
  <c r="D492" i="10"/>
  <c r="L491" i="6" l="1"/>
  <c r="K492" i="6"/>
  <c r="U492" i="6"/>
  <c r="V491" i="6"/>
  <c r="Q491" i="6"/>
  <c r="P492" i="6"/>
  <c r="G491" i="6"/>
  <c r="F492" i="6"/>
  <c r="D493" i="10"/>
  <c r="E492" i="10"/>
  <c r="F493" i="6" l="1"/>
  <c r="G492" i="6"/>
  <c r="U493" i="6"/>
  <c r="V492" i="6"/>
  <c r="P493" i="6"/>
  <c r="Q492" i="6"/>
  <c r="L492" i="6"/>
  <c r="K493" i="6"/>
  <c r="E493" i="10"/>
  <c r="D494" i="10"/>
  <c r="L493" i="6" l="1"/>
  <c r="K494" i="6"/>
  <c r="V493" i="6"/>
  <c r="U494" i="6"/>
  <c r="P494" i="6"/>
  <c r="Q493" i="6"/>
  <c r="F494" i="6"/>
  <c r="G493" i="6"/>
  <c r="E494" i="10"/>
  <c r="D495" i="10"/>
  <c r="G494" i="6" l="1"/>
  <c r="F495" i="6"/>
  <c r="L494" i="6"/>
  <c r="K495" i="6"/>
  <c r="Q494" i="6"/>
  <c r="P495" i="6"/>
  <c r="U495" i="6"/>
  <c r="V494" i="6"/>
  <c r="D496" i="10"/>
  <c r="E495" i="10"/>
  <c r="U496" i="6" l="1"/>
  <c r="V495" i="6"/>
  <c r="Q495" i="6"/>
  <c r="P496" i="6"/>
  <c r="K496" i="6"/>
  <c r="L495" i="6"/>
  <c r="G495" i="6"/>
  <c r="F496" i="6"/>
  <c r="E496" i="10"/>
  <c r="D497" i="10"/>
  <c r="G496" i="6" l="1"/>
  <c r="F497" i="6"/>
  <c r="L496" i="6"/>
  <c r="K497" i="6"/>
  <c r="Q496" i="6"/>
  <c r="P497" i="6"/>
  <c r="V496" i="6"/>
  <c r="U497" i="6"/>
  <c r="E497" i="10"/>
  <c r="D498" i="10"/>
  <c r="U498" i="6" l="1"/>
  <c r="V497" i="6"/>
  <c r="P498" i="6"/>
  <c r="Q497" i="6"/>
  <c r="G497" i="6"/>
  <c r="F498" i="6"/>
  <c r="K498" i="6"/>
  <c r="L497" i="6"/>
  <c r="E498" i="10"/>
  <c r="D499" i="10"/>
  <c r="L498" i="6" l="1"/>
  <c r="K499" i="6"/>
  <c r="G498" i="6"/>
  <c r="F499" i="6"/>
  <c r="Q498" i="6"/>
  <c r="P499" i="6"/>
  <c r="U499" i="6"/>
  <c r="V498" i="6"/>
  <c r="E499" i="10"/>
  <c r="D500" i="10"/>
  <c r="V499" i="6" l="1"/>
  <c r="U500" i="6"/>
  <c r="Q499" i="6"/>
  <c r="P500" i="6"/>
  <c r="F500" i="6"/>
  <c r="G499" i="6"/>
  <c r="K500" i="6"/>
  <c r="L499" i="6"/>
  <c r="D501" i="10"/>
  <c r="E501" i="10" s="1"/>
  <c r="E500" i="10"/>
  <c r="G500" i="6" l="1"/>
  <c r="F501" i="6"/>
  <c r="L500" i="6"/>
  <c r="K501" i="6"/>
  <c r="P501" i="6"/>
  <c r="Q500" i="6"/>
  <c r="V500" i="6"/>
  <c r="U501" i="6"/>
  <c r="F41" i="10"/>
  <c r="G41" i="10" s="1"/>
  <c r="F23" i="10"/>
  <c r="G23" i="10" s="1"/>
  <c r="F88" i="10"/>
  <c r="G88" i="10" s="1"/>
  <c r="F423" i="10"/>
  <c r="G423" i="10" s="1"/>
  <c r="F321" i="10"/>
  <c r="G321" i="10" s="1"/>
  <c r="F202" i="10"/>
  <c r="G202" i="10" s="1"/>
  <c r="F183" i="10"/>
  <c r="G183" i="10" s="1"/>
  <c r="F239" i="10"/>
  <c r="G239" i="10" s="1"/>
  <c r="F299" i="10"/>
  <c r="G299" i="10" s="1"/>
  <c r="F73" i="10"/>
  <c r="G73" i="10" s="1"/>
  <c r="F61" i="10"/>
  <c r="G61" i="10" s="1"/>
  <c r="F439" i="10"/>
  <c r="G439" i="10" s="1"/>
  <c r="F453" i="10"/>
  <c r="G453" i="10" s="1"/>
  <c r="F266" i="10"/>
  <c r="G266" i="10" s="1"/>
  <c r="F482" i="10"/>
  <c r="G482" i="10" s="1"/>
  <c r="F178" i="10"/>
  <c r="G178" i="10" s="1"/>
  <c r="F229" i="10"/>
  <c r="G229" i="10" s="1"/>
  <c r="F467" i="10"/>
  <c r="G467" i="10" s="1"/>
  <c r="F285" i="10"/>
  <c r="G285" i="10" s="1"/>
  <c r="F407" i="10"/>
  <c r="G407" i="10" s="1"/>
  <c r="F316" i="10"/>
  <c r="G316" i="10" s="1"/>
  <c r="F327" i="10"/>
  <c r="G327" i="10" s="1"/>
  <c r="F232" i="10"/>
  <c r="G232" i="10" s="1"/>
  <c r="F421" i="10"/>
  <c r="G421" i="10" s="1"/>
  <c r="F480" i="10"/>
  <c r="G480" i="10" s="1"/>
  <c r="F411" i="10"/>
  <c r="G411" i="10" s="1"/>
  <c r="F324" i="10"/>
  <c r="G324" i="10" s="1"/>
  <c r="F12" i="10"/>
  <c r="G12" i="10" s="1"/>
  <c r="F311" i="10"/>
  <c r="G311" i="10" s="1"/>
  <c r="F280" i="10"/>
  <c r="G280" i="10" s="1"/>
  <c r="F304" i="10"/>
  <c r="G304" i="10" s="1"/>
  <c r="F436" i="10"/>
  <c r="G436" i="10" s="1"/>
  <c r="F30" i="10"/>
  <c r="G30" i="10" s="1"/>
  <c r="F313" i="10"/>
  <c r="G313" i="10" s="1"/>
  <c r="F430" i="10"/>
  <c r="G430" i="10" s="1"/>
  <c r="F418" i="10"/>
  <c r="G418" i="10" s="1"/>
  <c r="F384" i="10"/>
  <c r="G384" i="10" s="1"/>
  <c r="F315" i="10"/>
  <c r="G315" i="10" s="1"/>
  <c r="F390" i="10"/>
  <c r="G390" i="10" s="1"/>
  <c r="F135" i="10"/>
  <c r="G135" i="10" s="1"/>
  <c r="F242" i="10"/>
  <c r="G242" i="10" s="1"/>
  <c r="F413" i="10"/>
  <c r="G413" i="10" s="1"/>
  <c r="F325" i="10"/>
  <c r="G325" i="10" s="1"/>
  <c r="F176" i="10"/>
  <c r="G176" i="10" s="1"/>
  <c r="F341" i="10"/>
  <c r="G341" i="10" s="1"/>
  <c r="F322" i="10"/>
  <c r="G322" i="10" s="1"/>
  <c r="F25" i="10"/>
  <c r="G25" i="10" s="1"/>
  <c r="F479" i="10"/>
  <c r="G479" i="10" s="1"/>
  <c r="F168" i="10"/>
  <c r="G168" i="10" s="1"/>
  <c r="F446" i="10"/>
  <c r="G446" i="10" s="1"/>
  <c r="F231" i="10"/>
  <c r="G231" i="10" s="1"/>
  <c r="F486" i="10"/>
  <c r="G486" i="10" s="1"/>
  <c r="F367" i="10"/>
  <c r="G367" i="10" s="1"/>
  <c r="F216" i="10"/>
  <c r="G216" i="10" s="1"/>
  <c r="F113" i="10"/>
  <c r="G113" i="10" s="1"/>
  <c r="F286" i="10"/>
  <c r="G286" i="10" s="1"/>
  <c r="F63" i="10"/>
  <c r="G63" i="10" s="1"/>
  <c r="F230" i="10"/>
  <c r="G230" i="10" s="1"/>
  <c r="F307" i="10"/>
  <c r="G307" i="10" s="1"/>
  <c r="F130" i="10"/>
  <c r="G130" i="10" s="1"/>
  <c r="F282" i="10"/>
  <c r="G282" i="10" s="1"/>
  <c r="F438" i="10"/>
  <c r="G438" i="10" s="1"/>
  <c r="F77" i="10"/>
  <c r="G77" i="10" s="1"/>
  <c r="F344" i="10"/>
  <c r="G344" i="10" s="1"/>
  <c r="F115" i="10"/>
  <c r="G115" i="10" s="1"/>
  <c r="F382" i="10"/>
  <c r="G382" i="10" s="1"/>
  <c r="F366" i="10"/>
  <c r="G366" i="10" s="1"/>
  <c r="F99" i="10"/>
  <c r="G99" i="10" s="1"/>
  <c r="F354" i="10"/>
  <c r="G354" i="10" s="1"/>
  <c r="F372" i="10"/>
  <c r="G372" i="10" s="1"/>
  <c r="F141" i="10"/>
  <c r="G141" i="10" s="1"/>
  <c r="F137" i="10"/>
  <c r="G137" i="10" s="1"/>
  <c r="F59" i="10"/>
  <c r="G59" i="10" s="1"/>
  <c r="F136" i="10"/>
  <c r="G136" i="10" s="1"/>
  <c r="F377" i="10"/>
  <c r="G377" i="10" s="1"/>
  <c r="F70" i="10"/>
  <c r="G70" i="10" s="1"/>
  <c r="F329" i="10"/>
  <c r="G329" i="10" s="1"/>
  <c r="F473" i="10"/>
  <c r="G473" i="10" s="1"/>
  <c r="F98" i="10"/>
  <c r="G98" i="10" s="1"/>
  <c r="F402" i="10"/>
  <c r="G402" i="10" s="1"/>
  <c r="F270" i="10"/>
  <c r="G270" i="10" s="1"/>
  <c r="F432" i="10"/>
  <c r="G432" i="10" s="1"/>
  <c r="F290" i="10"/>
  <c r="G290" i="10" s="1"/>
  <c r="F119" i="10"/>
  <c r="G119" i="10" s="1"/>
  <c r="F393" i="10"/>
  <c r="G393" i="10" s="1"/>
  <c r="F172" i="10"/>
  <c r="G172" i="10" s="1"/>
  <c r="F87" i="10"/>
  <c r="G87" i="10" s="1"/>
  <c r="F65" i="10"/>
  <c r="G65" i="10" s="1"/>
  <c r="F197" i="10"/>
  <c r="G197" i="10" s="1"/>
  <c r="F126" i="10"/>
  <c r="G126" i="10" s="1"/>
  <c r="F117" i="10"/>
  <c r="G117" i="10" s="1"/>
  <c r="F388" i="10"/>
  <c r="G388" i="10" s="1"/>
  <c r="F74" i="10"/>
  <c r="G74" i="10" s="1"/>
  <c r="F370" i="10"/>
  <c r="G370" i="10" s="1"/>
  <c r="F227" i="10"/>
  <c r="G227" i="10" s="1"/>
  <c r="F323" i="10"/>
  <c r="G323" i="10" s="1"/>
  <c r="F199" i="10"/>
  <c r="G199" i="10" s="1"/>
  <c r="F111" i="10"/>
  <c r="G111" i="10" s="1"/>
  <c r="F340" i="10"/>
  <c r="G340" i="10" s="1"/>
  <c r="F195" i="10"/>
  <c r="G195" i="10" s="1"/>
  <c r="F2" i="10"/>
  <c r="G2" i="10" s="1"/>
  <c r="F90" i="10"/>
  <c r="G90" i="10" s="1"/>
  <c r="F468" i="10"/>
  <c r="G468" i="10" s="1"/>
  <c r="F427" i="10"/>
  <c r="G427" i="10" s="1"/>
  <c r="F100" i="10"/>
  <c r="G100" i="10" s="1"/>
  <c r="F158" i="10"/>
  <c r="G158" i="10" s="1"/>
  <c r="F262" i="10"/>
  <c r="G262" i="10" s="1"/>
  <c r="F139" i="10"/>
  <c r="G139" i="10" s="1"/>
  <c r="F93" i="10"/>
  <c r="G93" i="10" s="1"/>
  <c r="F79" i="10"/>
  <c r="G79" i="10" s="1"/>
  <c r="F112" i="10"/>
  <c r="G112" i="10" s="1"/>
  <c r="F256" i="10"/>
  <c r="G256" i="10" s="1"/>
  <c r="F36" i="10"/>
  <c r="G36" i="10" s="1"/>
  <c r="F336" i="10"/>
  <c r="G336" i="10" s="1"/>
  <c r="F48" i="10"/>
  <c r="G48" i="10" s="1"/>
  <c r="F358" i="10"/>
  <c r="G358" i="10" s="1"/>
  <c r="F97" i="10"/>
  <c r="G97" i="10" s="1"/>
  <c r="F236" i="10"/>
  <c r="G236" i="10" s="1"/>
  <c r="F264" i="10"/>
  <c r="G264" i="10" s="1"/>
  <c r="F500" i="10"/>
  <c r="G500" i="10" s="1"/>
  <c r="F245" i="10"/>
  <c r="G245" i="10" s="1"/>
  <c r="F173" i="10"/>
  <c r="G173" i="10" s="1"/>
  <c r="F437" i="10"/>
  <c r="G437" i="10" s="1"/>
  <c r="F352" i="10"/>
  <c r="G352" i="10" s="1"/>
  <c r="F428" i="10"/>
  <c r="G428" i="10" s="1"/>
  <c r="F362" i="10"/>
  <c r="G362" i="10" s="1"/>
  <c r="F435" i="10"/>
  <c r="G435" i="10" s="1"/>
  <c r="F207" i="10"/>
  <c r="G207" i="10" s="1"/>
  <c r="F161" i="10"/>
  <c r="G161" i="10" s="1"/>
  <c r="F259" i="10"/>
  <c r="G259" i="10" s="1"/>
  <c r="F107" i="10"/>
  <c r="G107" i="10" s="1"/>
  <c r="F104" i="10"/>
  <c r="G104" i="10" s="1"/>
  <c r="F54" i="10"/>
  <c r="G54" i="10" s="1"/>
  <c r="F495" i="10"/>
  <c r="G495" i="10" s="1"/>
  <c r="F144" i="10"/>
  <c r="G144" i="10" s="1"/>
  <c r="F291" i="10"/>
  <c r="G291" i="10" s="1"/>
  <c r="F296" i="10"/>
  <c r="G296" i="10" s="1"/>
  <c r="F47" i="10"/>
  <c r="G47" i="10" s="1"/>
  <c r="F273" i="10"/>
  <c r="G273" i="10" s="1"/>
  <c r="F147" i="10"/>
  <c r="G147" i="10" s="1"/>
  <c r="F177" i="10"/>
  <c r="G177" i="10" s="1"/>
  <c r="F451" i="10"/>
  <c r="G451" i="10" s="1"/>
  <c r="F391" i="10"/>
  <c r="G391" i="10" s="1"/>
  <c r="F174" i="10"/>
  <c r="G174" i="10" s="1"/>
  <c r="F46" i="10"/>
  <c r="G46" i="10" s="1"/>
  <c r="F380" i="10"/>
  <c r="G380" i="10" s="1"/>
  <c r="F328" i="10"/>
  <c r="G328" i="10" s="1"/>
  <c r="F210" i="10"/>
  <c r="G210" i="10" s="1"/>
  <c r="F10" i="10"/>
  <c r="G10" i="10" s="1"/>
  <c r="F9" i="10"/>
  <c r="G9" i="10" s="1"/>
  <c r="F204" i="10"/>
  <c r="G204" i="10" s="1"/>
  <c r="F424" i="10"/>
  <c r="G424" i="10" s="1"/>
  <c r="F163" i="10"/>
  <c r="G163" i="10" s="1"/>
  <c r="F471" i="10"/>
  <c r="G471" i="10" s="1"/>
  <c r="F394" i="10"/>
  <c r="G394" i="10" s="1"/>
  <c r="F84" i="10"/>
  <c r="G84" i="10" s="1"/>
  <c r="F474" i="10"/>
  <c r="G474" i="10" s="1"/>
  <c r="F408" i="10"/>
  <c r="G408" i="10" s="1"/>
  <c r="F357" i="10"/>
  <c r="G357" i="10" s="1"/>
  <c r="F373" i="10"/>
  <c r="G373" i="10" s="1"/>
  <c r="F412" i="10"/>
  <c r="G412" i="10" s="1"/>
  <c r="F228" i="10"/>
  <c r="G228" i="10" s="1"/>
  <c r="F234" i="10"/>
  <c r="G234" i="10" s="1"/>
  <c r="F66" i="10"/>
  <c r="G66" i="10" s="1"/>
  <c r="F445" i="10"/>
  <c r="G445" i="10" s="1"/>
  <c r="F490" i="10"/>
  <c r="G490" i="10" s="1"/>
  <c r="F108" i="10"/>
  <c r="G108" i="10" s="1"/>
  <c r="F53" i="10"/>
  <c r="G53" i="10" s="1"/>
  <c r="F343" i="10"/>
  <c r="G343" i="10" s="1"/>
  <c r="F170" i="10"/>
  <c r="G170" i="10" s="1"/>
  <c r="F21" i="10"/>
  <c r="G21" i="10" s="1"/>
  <c r="F31" i="10"/>
  <c r="G31" i="10" s="1"/>
  <c r="F165" i="10"/>
  <c r="G165" i="10" s="1"/>
  <c r="F156" i="10"/>
  <c r="G156" i="10" s="1"/>
  <c r="F200" i="10"/>
  <c r="G200" i="10" s="1"/>
  <c r="F443" i="10"/>
  <c r="G443" i="10" s="1"/>
  <c r="F318" i="10"/>
  <c r="G318" i="10" s="1"/>
  <c r="F140" i="10"/>
  <c r="G140" i="10" s="1"/>
  <c r="F398" i="10"/>
  <c r="G398" i="10" s="1"/>
  <c r="F191" i="10"/>
  <c r="G191" i="10" s="1"/>
  <c r="F69" i="10"/>
  <c r="G69" i="10" s="1"/>
  <c r="F201" i="10"/>
  <c r="G201" i="10" s="1"/>
  <c r="F410" i="10"/>
  <c r="G410" i="10" s="1"/>
  <c r="F131" i="10"/>
  <c r="G131" i="10" s="1"/>
  <c r="F213" i="10"/>
  <c r="G213" i="10" s="1"/>
  <c r="F484" i="10"/>
  <c r="G484" i="10" s="1"/>
  <c r="F401" i="10"/>
  <c r="G401" i="10" s="1"/>
  <c r="F489" i="10"/>
  <c r="G489" i="10" s="1"/>
  <c r="F171" i="10"/>
  <c r="G171" i="10" s="1"/>
  <c r="F389" i="10"/>
  <c r="G389" i="10" s="1"/>
  <c r="F457" i="10"/>
  <c r="G457" i="10" s="1"/>
  <c r="F406" i="10"/>
  <c r="G406" i="10" s="1"/>
  <c r="F4" i="10"/>
  <c r="G4" i="10" s="1"/>
  <c r="F348" i="10"/>
  <c r="G348" i="10" s="1"/>
  <c r="F8" i="10"/>
  <c r="G8" i="10" s="1"/>
  <c r="F150" i="10"/>
  <c r="G150" i="10" s="1"/>
  <c r="F399" i="10"/>
  <c r="G399" i="10" s="1"/>
  <c r="F450" i="10"/>
  <c r="G450" i="10" s="1"/>
  <c r="F433" i="10"/>
  <c r="G433" i="10" s="1"/>
  <c r="F151" i="10"/>
  <c r="G151" i="10" s="1"/>
  <c r="F449" i="10"/>
  <c r="G449" i="10" s="1"/>
  <c r="F192" i="10"/>
  <c r="G192" i="10" s="1"/>
  <c r="F221" i="10"/>
  <c r="G221" i="10" s="1"/>
  <c r="F263" i="10"/>
  <c r="G263" i="10" s="1"/>
  <c r="F303" i="10"/>
  <c r="G303" i="10" s="1"/>
  <c r="F347" i="10"/>
  <c r="G347" i="10" s="1"/>
  <c r="F395" i="10"/>
  <c r="G395" i="10" s="1"/>
  <c r="F444" i="10"/>
  <c r="G444" i="10" s="1"/>
  <c r="F238" i="10"/>
  <c r="G238" i="10" s="1"/>
  <c r="F277" i="10"/>
  <c r="G277" i="10" s="1"/>
  <c r="F95" i="10"/>
  <c r="G95" i="10" s="1"/>
  <c r="F274" i="10"/>
  <c r="G274" i="10" s="1"/>
  <c r="F209" i="10"/>
  <c r="G209" i="10" s="1"/>
  <c r="F360" i="10"/>
  <c r="G360" i="10" s="1"/>
  <c r="F185" i="10"/>
  <c r="G185" i="10" s="1"/>
  <c r="F78" i="10"/>
  <c r="G78" i="10" s="1"/>
  <c r="F94" i="10"/>
  <c r="G94" i="10" s="1"/>
  <c r="F38" i="10"/>
  <c r="G38" i="10" s="1"/>
  <c r="F129" i="10"/>
  <c r="G129" i="10" s="1"/>
  <c r="F212" i="10"/>
  <c r="G212" i="10" s="1"/>
  <c r="F488" i="10"/>
  <c r="G488" i="10" s="1"/>
  <c r="F92" i="10"/>
  <c r="G92" i="10" s="1"/>
  <c r="F169" i="10"/>
  <c r="G169" i="10" s="1"/>
  <c r="F326" i="10"/>
  <c r="G326" i="10" s="1"/>
  <c r="F22" i="10"/>
  <c r="G22" i="10" s="1"/>
  <c r="F138" i="10"/>
  <c r="G138" i="10" s="1"/>
  <c r="F143" i="10"/>
  <c r="G143" i="10" s="1"/>
  <c r="F383" i="10"/>
  <c r="G383" i="10" s="1"/>
  <c r="F409" i="10"/>
  <c r="G409" i="10" s="1"/>
  <c r="F55" i="10"/>
  <c r="G55" i="10" s="1"/>
  <c r="F302" i="10"/>
  <c r="G302" i="10" s="1"/>
  <c r="F422" i="10"/>
  <c r="G422" i="10" s="1"/>
  <c r="F454" i="10"/>
  <c r="G454" i="10" s="1"/>
  <c r="F376" i="10"/>
  <c r="G376" i="10" s="1"/>
  <c r="F86" i="10"/>
  <c r="G86" i="10" s="1"/>
  <c r="F154" i="10"/>
  <c r="G154" i="10" s="1"/>
  <c r="F419" i="10"/>
  <c r="G419" i="10" s="1"/>
  <c r="F346" i="10"/>
  <c r="G346" i="10" s="1"/>
  <c r="F33" i="10"/>
  <c r="G33" i="10" s="1"/>
  <c r="F60" i="10"/>
  <c r="G60" i="10" s="1"/>
  <c r="F308" i="10"/>
  <c r="G308" i="10" s="1"/>
  <c r="F83" i="10"/>
  <c r="G83" i="10" s="1"/>
  <c r="F364" i="10"/>
  <c r="G364" i="10" s="1"/>
  <c r="F442" i="10"/>
  <c r="G442" i="10" s="1"/>
  <c r="F109" i="10"/>
  <c r="G109" i="10" s="1"/>
  <c r="F114" i="10"/>
  <c r="G114" i="10" s="1"/>
  <c r="F281" i="10"/>
  <c r="G281" i="10" s="1"/>
  <c r="F276" i="10"/>
  <c r="G276" i="10" s="1"/>
  <c r="F249" i="10"/>
  <c r="G249" i="10" s="1"/>
  <c r="F385" i="10"/>
  <c r="G385" i="10" s="1"/>
  <c r="F103" i="10"/>
  <c r="G103" i="10" s="1"/>
  <c r="F225" i="10"/>
  <c r="G225" i="10" s="1"/>
  <c r="F27" i="10"/>
  <c r="G27" i="10" s="1"/>
  <c r="F464" i="10"/>
  <c r="G464" i="10" s="1"/>
  <c r="F472" i="10"/>
  <c r="G472" i="10" s="1"/>
  <c r="F261" i="10"/>
  <c r="G261" i="10" s="1"/>
  <c r="F248" i="10"/>
  <c r="G248" i="10" s="1"/>
  <c r="F392" i="10"/>
  <c r="G392" i="10" s="1"/>
  <c r="F68" i="10"/>
  <c r="G68" i="10" s="1"/>
  <c r="F483" i="10"/>
  <c r="G483" i="10" s="1"/>
  <c r="F487" i="10"/>
  <c r="G487" i="10" s="1"/>
  <c r="F118" i="10"/>
  <c r="G118" i="10" s="1"/>
  <c r="F159" i="10"/>
  <c r="G159" i="10" s="1"/>
  <c r="F180" i="10"/>
  <c r="G180" i="10" s="1"/>
  <c r="F317" i="10"/>
  <c r="G317" i="10" s="1"/>
  <c r="F269" i="10"/>
  <c r="G269" i="10" s="1"/>
  <c r="F28" i="10"/>
  <c r="G28" i="10" s="1"/>
  <c r="F335" i="10"/>
  <c r="G335" i="10" s="1"/>
  <c r="F310" i="10"/>
  <c r="G310" i="10" s="1"/>
  <c r="F15" i="10"/>
  <c r="G15" i="10" s="1"/>
  <c r="F193" i="10"/>
  <c r="G193" i="10" s="1"/>
  <c r="F470" i="10"/>
  <c r="G470" i="10" s="1"/>
  <c r="F293" i="10"/>
  <c r="G293" i="10" s="1"/>
  <c r="F251" i="10"/>
  <c r="G251" i="10" s="1"/>
  <c r="F351" i="10"/>
  <c r="G351" i="10" s="1"/>
  <c r="F80" i="10"/>
  <c r="G80" i="10" s="1"/>
  <c r="F462" i="10"/>
  <c r="G462" i="10" s="1"/>
  <c r="F278" i="10"/>
  <c r="G278" i="10" s="1"/>
  <c r="F345" i="10"/>
  <c r="G345" i="10" s="1"/>
  <c r="F494" i="10"/>
  <c r="G494" i="10" s="1"/>
  <c r="F127" i="10"/>
  <c r="G127" i="10" s="1"/>
  <c r="F475" i="10"/>
  <c r="G475" i="10" s="1"/>
  <c r="F164" i="10"/>
  <c r="G164" i="10" s="1"/>
  <c r="F45" i="10"/>
  <c r="G45" i="10" s="1"/>
  <c r="F188" i="10"/>
  <c r="G188" i="10" s="1"/>
  <c r="F37" i="10"/>
  <c r="G37" i="10" s="1"/>
  <c r="F24" i="10"/>
  <c r="G24" i="10" s="1"/>
  <c r="F431" i="10"/>
  <c r="G431" i="10" s="1"/>
  <c r="F105" i="10"/>
  <c r="G105" i="10" s="1"/>
  <c r="F184" i="10"/>
  <c r="G184" i="10" s="1"/>
  <c r="F194" i="10"/>
  <c r="G194" i="10" s="1"/>
  <c r="F459" i="10"/>
  <c r="G459" i="10" s="1"/>
  <c r="F220" i="10"/>
  <c r="G220" i="10" s="1"/>
  <c r="F365" i="10"/>
  <c r="G365" i="10" s="1"/>
  <c r="F342" i="10"/>
  <c r="G342" i="10" s="1"/>
  <c r="F82" i="10"/>
  <c r="G82" i="10" s="1"/>
  <c r="F312" i="10"/>
  <c r="G312" i="10" s="1"/>
  <c r="F247" i="10"/>
  <c r="G247" i="10" s="1"/>
  <c r="F491" i="10"/>
  <c r="G491" i="10" s="1"/>
  <c r="F214" i="10"/>
  <c r="G214" i="10" s="1"/>
  <c r="F146" i="10"/>
  <c r="G146" i="10" s="1"/>
  <c r="F76" i="10"/>
  <c r="G76" i="10" s="1"/>
  <c r="F198" i="10"/>
  <c r="G198" i="10" s="1"/>
  <c r="F458" i="10"/>
  <c r="G458" i="10" s="1"/>
  <c r="F29" i="10"/>
  <c r="G29" i="10" s="1"/>
  <c r="F349" i="10"/>
  <c r="G349" i="10" s="1"/>
  <c r="F51" i="10"/>
  <c r="G51" i="10" s="1"/>
  <c r="F314" i="10"/>
  <c r="G314" i="10" s="1"/>
  <c r="F294" i="10"/>
  <c r="G294" i="10" s="1"/>
  <c r="F128" i="10"/>
  <c r="G128" i="10" s="1"/>
  <c r="F283" i="10"/>
  <c r="G283" i="10" s="1"/>
  <c r="F272" i="10"/>
  <c r="G272" i="10" s="1"/>
  <c r="F425" i="10"/>
  <c r="G425" i="10" s="1"/>
  <c r="F271" i="10"/>
  <c r="G271" i="10" s="1"/>
  <c r="F226" i="10"/>
  <c r="G226" i="10" s="1"/>
  <c r="F257" i="10"/>
  <c r="G257" i="10" s="1"/>
  <c r="F186" i="10"/>
  <c r="G186" i="10" s="1"/>
  <c r="F96" i="10"/>
  <c r="G96" i="10" s="1"/>
  <c r="F14" i="10"/>
  <c r="G14" i="10" s="1"/>
  <c r="F187" i="10"/>
  <c r="G187" i="10" s="1"/>
  <c r="F89" i="10"/>
  <c r="G89" i="10" s="1"/>
  <c r="F463" i="10"/>
  <c r="G463" i="10" s="1"/>
  <c r="F39" i="10"/>
  <c r="G39" i="10" s="1"/>
  <c r="F339" i="10"/>
  <c r="G339" i="10" s="1"/>
  <c r="F196" i="10"/>
  <c r="G196" i="10" s="1"/>
  <c r="F85" i="10"/>
  <c r="G85" i="10" s="1"/>
  <c r="F455" i="10"/>
  <c r="G455" i="10" s="1"/>
  <c r="F182" i="10"/>
  <c r="G182" i="10" s="1"/>
  <c r="F405" i="10"/>
  <c r="G405" i="10" s="1"/>
  <c r="F447" i="10"/>
  <c r="G447" i="10" s="1"/>
  <c r="F142" i="10"/>
  <c r="G142" i="10" s="1"/>
  <c r="F496" i="10"/>
  <c r="G496" i="10" s="1"/>
  <c r="F501" i="10"/>
  <c r="G501" i="10" s="1"/>
  <c r="F58" i="10"/>
  <c r="G58" i="10" s="1"/>
  <c r="F332" i="10"/>
  <c r="G332" i="10" s="1"/>
  <c r="F375" i="10"/>
  <c r="G375" i="10" s="1"/>
  <c r="F81" i="10"/>
  <c r="G81" i="10" s="1"/>
  <c r="F145" i="10"/>
  <c r="G145" i="10" s="1"/>
  <c r="F333" i="10"/>
  <c r="G333" i="10" s="1"/>
  <c r="F224" i="10"/>
  <c r="G224" i="10" s="1"/>
  <c r="F441" i="10"/>
  <c r="G441" i="10" s="1"/>
  <c r="F297" i="10"/>
  <c r="G297" i="10" s="1"/>
  <c r="F309" i="10"/>
  <c r="G309" i="10" s="1"/>
  <c r="F244" i="10"/>
  <c r="G244" i="10" s="1"/>
  <c r="F417" i="10"/>
  <c r="G417" i="10" s="1"/>
  <c r="F179" i="10"/>
  <c r="G179" i="10" s="1"/>
  <c r="F353" i="10"/>
  <c r="G353" i="10" s="1"/>
  <c r="F287" i="10"/>
  <c r="G287" i="10" s="1"/>
  <c r="F379" i="10"/>
  <c r="G379" i="10" s="1"/>
  <c r="F465" i="10"/>
  <c r="G465" i="10" s="1"/>
  <c r="F67" i="10"/>
  <c r="G67" i="10" s="1"/>
  <c r="F50" i="10"/>
  <c r="G50" i="10" s="1"/>
  <c r="F253" i="10"/>
  <c r="G253" i="10" s="1"/>
  <c r="F121" i="10"/>
  <c r="G121" i="10" s="1"/>
  <c r="F240" i="10"/>
  <c r="G240" i="10" s="1"/>
  <c r="F320" i="10"/>
  <c r="G320" i="10" s="1"/>
  <c r="F7" i="10"/>
  <c r="G7" i="10" s="1"/>
  <c r="F387" i="10"/>
  <c r="G387" i="10" s="1"/>
  <c r="F49" i="10"/>
  <c r="G49" i="10" s="1"/>
  <c r="F415" i="10"/>
  <c r="G415" i="10" s="1"/>
  <c r="F241" i="10"/>
  <c r="G241" i="10" s="1"/>
  <c r="F397" i="10"/>
  <c r="G397" i="10" s="1"/>
  <c r="F134" i="10"/>
  <c r="G134" i="10" s="1"/>
  <c r="F44" i="10"/>
  <c r="G44" i="10" s="1"/>
  <c r="F153" i="10"/>
  <c r="G153" i="10" s="1"/>
  <c r="F110" i="10"/>
  <c r="G110" i="10" s="1"/>
  <c r="F265" i="10"/>
  <c r="G265" i="10" s="1"/>
  <c r="F217" i="10"/>
  <c r="G217" i="10" s="1"/>
  <c r="F91" i="10"/>
  <c r="G91" i="10" s="1"/>
  <c r="F284" i="10"/>
  <c r="G284" i="10" s="1"/>
  <c r="F64" i="10"/>
  <c r="G64" i="10" s="1"/>
  <c r="F452" i="10"/>
  <c r="G452" i="10" s="1"/>
  <c r="F279" i="10"/>
  <c r="G279" i="10" s="1"/>
  <c r="F403" i="10"/>
  <c r="G403" i="10" s="1"/>
  <c r="F235" i="10"/>
  <c r="G235" i="10" s="1"/>
  <c r="F368" i="10"/>
  <c r="G368" i="10" s="1"/>
  <c r="F40" i="10"/>
  <c r="G40" i="10" s="1"/>
  <c r="F396" i="10"/>
  <c r="G396" i="10" s="1"/>
  <c r="F211" i="10"/>
  <c r="G211" i="10" s="1"/>
  <c r="F330" i="10"/>
  <c r="G330" i="10" s="1"/>
  <c r="F34" i="10"/>
  <c r="G34" i="10" s="1"/>
  <c r="F149" i="10"/>
  <c r="G149" i="10" s="1"/>
  <c r="F492" i="10"/>
  <c r="G492" i="10" s="1"/>
  <c r="F499" i="10"/>
  <c r="G499" i="10" s="1"/>
  <c r="F133" i="10"/>
  <c r="G133" i="10" s="1"/>
  <c r="F18" i="10"/>
  <c r="G18" i="10" s="1"/>
  <c r="F101" i="10"/>
  <c r="G101" i="10" s="1"/>
  <c r="F338" i="10"/>
  <c r="G338" i="10" s="1"/>
  <c r="F355" i="10"/>
  <c r="G355" i="10" s="1"/>
  <c r="F52" i="10"/>
  <c r="G52" i="10" s="1"/>
  <c r="F250" i="10"/>
  <c r="G250" i="10" s="1"/>
  <c r="F292" i="10"/>
  <c r="G292" i="10" s="1"/>
  <c r="F404" i="10"/>
  <c r="G404" i="10" s="1"/>
  <c r="F6" i="10"/>
  <c r="G6" i="10" s="1"/>
  <c r="F426" i="10"/>
  <c r="G426" i="10" s="1"/>
  <c r="F72" i="10"/>
  <c r="G72" i="10" s="1"/>
  <c r="F190" i="10"/>
  <c r="G190" i="10" s="1"/>
  <c r="F215" i="10"/>
  <c r="G215" i="10" s="1"/>
  <c r="F361" i="10"/>
  <c r="G361" i="10" s="1"/>
  <c r="F254" i="10"/>
  <c r="G254" i="10" s="1"/>
  <c r="F19" i="10"/>
  <c r="G19" i="10" s="1"/>
  <c r="F42" i="10"/>
  <c r="G42" i="10" s="1"/>
  <c r="F243" i="10"/>
  <c r="G243" i="10" s="1"/>
  <c r="F120" i="10"/>
  <c r="G120" i="10" s="1"/>
  <c r="F124" i="10"/>
  <c r="G124" i="10" s="1"/>
  <c r="F337" i="10"/>
  <c r="G337" i="10" s="1"/>
  <c r="F363" i="10"/>
  <c r="G363" i="10" s="1"/>
  <c r="F456" i="10"/>
  <c r="G456" i="10" s="1"/>
  <c r="F219" i="10"/>
  <c r="G219" i="10" s="1"/>
  <c r="F478" i="10"/>
  <c r="G478" i="10" s="1"/>
  <c r="F32" i="10"/>
  <c r="G32" i="10" s="1"/>
  <c r="F181" i="10"/>
  <c r="G181" i="10" s="1"/>
  <c r="F222" i="10"/>
  <c r="G222" i="10" s="1"/>
  <c r="F493" i="10"/>
  <c r="G493" i="10" s="1"/>
  <c r="F102" i="10"/>
  <c r="G102" i="10" s="1"/>
  <c r="F5" i="10"/>
  <c r="G5" i="10" s="1"/>
  <c r="F359" i="10"/>
  <c r="G359" i="10" s="1"/>
  <c r="F17" i="10"/>
  <c r="G17" i="10" s="1"/>
  <c r="F175" i="10"/>
  <c r="G175" i="10" s="1"/>
  <c r="F203" i="10"/>
  <c r="G203" i="10" s="1"/>
  <c r="F331" i="10"/>
  <c r="G331" i="10" s="1"/>
  <c r="F416" i="10"/>
  <c r="G416" i="10" s="1"/>
  <c r="F306" i="10"/>
  <c r="G306" i="10" s="1"/>
  <c r="F162" i="10"/>
  <c r="G162" i="10" s="1"/>
  <c r="F369" i="10"/>
  <c r="G369" i="10" s="1"/>
  <c r="F166" i="10"/>
  <c r="G166" i="10" s="1"/>
  <c r="F237" i="10"/>
  <c r="G237" i="10" s="1"/>
  <c r="F374" i="10"/>
  <c r="G374" i="10" s="1"/>
  <c r="F268" i="10"/>
  <c r="G268" i="10" s="1"/>
  <c r="F414" i="10"/>
  <c r="G414" i="10" s="1"/>
  <c r="F420" i="10"/>
  <c r="G420" i="10" s="1"/>
  <c r="F43" i="10"/>
  <c r="G43" i="10" s="1"/>
  <c r="F466" i="10"/>
  <c r="G466" i="10" s="1"/>
  <c r="F481" i="10"/>
  <c r="G481" i="10" s="1"/>
  <c r="F106" i="10"/>
  <c r="G106" i="10" s="1"/>
  <c r="F132" i="10"/>
  <c r="G132" i="10" s="1"/>
  <c r="F233" i="10"/>
  <c r="G233" i="10" s="1"/>
  <c r="F378" i="10"/>
  <c r="G378" i="10" s="1"/>
  <c r="F122" i="10"/>
  <c r="G122" i="10" s="1"/>
  <c r="F476" i="10"/>
  <c r="G476" i="10" s="1"/>
  <c r="F189" i="10"/>
  <c r="G189" i="10" s="1"/>
  <c r="F57" i="10"/>
  <c r="G57" i="10" s="1"/>
  <c r="F71" i="10"/>
  <c r="G71" i="10" s="1"/>
  <c r="F11" i="10"/>
  <c r="G11" i="10" s="1"/>
  <c r="F300" i="10"/>
  <c r="G300" i="10" s="1"/>
  <c r="F295" i="10"/>
  <c r="G295" i="10" s="1"/>
  <c r="F260" i="10"/>
  <c r="G260" i="10" s="1"/>
  <c r="F157" i="10"/>
  <c r="G157" i="10" s="1"/>
  <c r="F208" i="10"/>
  <c r="G208" i="10" s="1"/>
  <c r="F160" i="10"/>
  <c r="G160" i="10" s="1"/>
  <c r="F206" i="10"/>
  <c r="G206" i="10" s="1"/>
  <c r="F288" i="10"/>
  <c r="G288" i="10" s="1"/>
  <c r="F334" i="10"/>
  <c r="G334" i="10" s="1"/>
  <c r="F448" i="10"/>
  <c r="G448" i="10" s="1"/>
  <c r="F485" i="10"/>
  <c r="G485" i="10" s="1"/>
  <c r="F289" i="10"/>
  <c r="G289" i="10" s="1"/>
  <c r="F356" i="10"/>
  <c r="G356" i="10" s="1"/>
  <c r="F123" i="10"/>
  <c r="G123" i="10" s="1"/>
  <c r="F148" i="10"/>
  <c r="G148" i="10" s="1"/>
  <c r="F381" i="10"/>
  <c r="G381" i="10" s="1"/>
  <c r="F371" i="10"/>
  <c r="G371" i="10" s="1"/>
  <c r="F125" i="10"/>
  <c r="G125" i="10" s="1"/>
  <c r="F3" i="10"/>
  <c r="G3" i="10" s="1"/>
  <c r="F205" i="10"/>
  <c r="G205" i="10" s="1"/>
  <c r="F155" i="10"/>
  <c r="G155" i="10" s="1"/>
  <c r="F301" i="10"/>
  <c r="G301" i="10" s="1"/>
  <c r="F20" i="10"/>
  <c r="G20" i="10" s="1"/>
  <c r="F16" i="10"/>
  <c r="G16" i="10" s="1"/>
  <c r="F218" i="10"/>
  <c r="G218" i="10" s="1"/>
  <c r="F469" i="10"/>
  <c r="G469" i="10" s="1"/>
  <c r="F400" i="10"/>
  <c r="G400" i="10" s="1"/>
  <c r="F477" i="10"/>
  <c r="G477" i="10" s="1"/>
  <c r="F275" i="10"/>
  <c r="G275" i="10" s="1"/>
  <c r="F498" i="10"/>
  <c r="G498" i="10" s="1"/>
  <c r="F35" i="10"/>
  <c r="G35" i="10" s="1"/>
  <c r="F116" i="10"/>
  <c r="G116" i="10" s="1"/>
  <c r="F258" i="10"/>
  <c r="G258" i="10" s="1"/>
  <c r="F319" i="10"/>
  <c r="G319" i="10" s="1"/>
  <c r="F461" i="10"/>
  <c r="G461" i="10" s="1"/>
  <c r="F75" i="10"/>
  <c r="G75" i="10" s="1"/>
  <c r="F298" i="10"/>
  <c r="G298" i="10" s="1"/>
  <c r="F223" i="10"/>
  <c r="G223" i="10" s="1"/>
  <c r="F267" i="10"/>
  <c r="G267" i="10" s="1"/>
  <c r="F26" i="10"/>
  <c r="G26" i="10" s="1"/>
  <c r="F434" i="10"/>
  <c r="G434" i="10" s="1"/>
  <c r="F386" i="10"/>
  <c r="G386" i="10" s="1"/>
  <c r="F56" i="10"/>
  <c r="G56" i="10" s="1"/>
  <c r="F252" i="10"/>
  <c r="G252" i="10" s="1"/>
  <c r="F167" i="10"/>
  <c r="G167" i="10" s="1"/>
  <c r="F62" i="10"/>
  <c r="G62" i="10" s="1"/>
  <c r="F13" i="10"/>
  <c r="G13" i="10" s="1"/>
  <c r="F255" i="10"/>
  <c r="G255" i="10" s="1"/>
  <c r="F152" i="10"/>
  <c r="G152" i="10" s="1"/>
  <c r="F460" i="10"/>
  <c r="G460" i="10" s="1"/>
  <c r="F350" i="10"/>
  <c r="G350" i="10" s="1"/>
  <c r="F440" i="10"/>
  <c r="G440" i="10" s="1"/>
  <c r="F246" i="10"/>
  <c r="G246" i="10" s="1"/>
  <c r="F305" i="10"/>
  <c r="G305" i="10" s="1"/>
  <c r="F497" i="10"/>
  <c r="G497" i="10" s="1"/>
  <c r="F429" i="10"/>
  <c r="G429" i="10" s="1"/>
  <c r="U502" i="6" l="1"/>
  <c r="V501" i="6"/>
  <c r="P502" i="6"/>
  <c r="Q501" i="6"/>
  <c r="L501" i="6"/>
  <c r="K502" i="6"/>
  <c r="F502" i="6"/>
  <c r="G501" i="6"/>
  <c r="G502" i="6" l="1"/>
  <c r="F503" i="6"/>
  <c r="G503" i="6" s="1"/>
  <c r="L502" i="6"/>
  <c r="K503" i="6"/>
  <c r="P503" i="6"/>
  <c r="Q502" i="6"/>
  <c r="V502" i="6"/>
  <c r="U503" i="6"/>
  <c r="P506" i="6" l="1"/>
  <c r="P505" i="6"/>
  <c r="Q503" i="6"/>
  <c r="U506" i="6"/>
  <c r="V503" i="6"/>
  <c r="U505" i="6"/>
  <c r="L503" i="6"/>
  <c r="K505" i="6"/>
  <c r="K506" i="6"/>
  <c r="B355" i="7"/>
  <c r="B390" i="7"/>
  <c r="B243" i="7"/>
  <c r="B389" i="7"/>
  <c r="B122" i="7"/>
  <c r="B307" i="7"/>
  <c r="B127" i="7"/>
  <c r="B69" i="7"/>
  <c r="B165" i="7"/>
  <c r="B222" i="7"/>
  <c r="B91" i="7"/>
  <c r="B161" i="7"/>
  <c r="B244" i="7"/>
  <c r="B327" i="7"/>
  <c r="B473" i="7"/>
  <c r="B358" i="7"/>
  <c r="B428" i="7"/>
  <c r="B301" i="7"/>
  <c r="B138" i="7"/>
  <c r="B402" i="7"/>
  <c r="B304" i="7"/>
  <c r="B270" i="7"/>
  <c r="B501" i="7"/>
  <c r="B84" i="7"/>
  <c r="B451" i="7"/>
  <c r="B191" i="7"/>
  <c r="B81" i="7"/>
  <c r="B488" i="7"/>
  <c r="B18" i="7"/>
  <c r="B9" i="7"/>
  <c r="B274" i="7"/>
  <c r="B179" i="7"/>
  <c r="B351" i="7"/>
  <c r="B317" i="7"/>
  <c r="B50" i="7"/>
  <c r="B115" i="7"/>
  <c r="B95" i="7"/>
  <c r="B482" i="7"/>
  <c r="B167" i="7"/>
  <c r="B63" i="7"/>
  <c r="B398" i="7"/>
  <c r="B330" i="7"/>
  <c r="B58" i="7"/>
  <c r="B85" i="7"/>
  <c r="B241" i="7"/>
  <c r="B83" i="7"/>
  <c r="B281" i="7"/>
  <c r="B93" i="7"/>
  <c r="B226" i="7"/>
  <c r="B130" i="7"/>
  <c r="B75" i="7"/>
  <c r="B54" i="7"/>
  <c r="B223" i="7"/>
  <c r="B408" i="7"/>
  <c r="B224" i="7"/>
  <c r="B367" i="7"/>
  <c r="B331" i="7"/>
  <c r="B376" i="7"/>
  <c r="B467" i="7"/>
  <c r="B6" i="7"/>
  <c r="B112" i="7"/>
  <c r="B477" i="7"/>
  <c r="B443" i="7"/>
  <c r="B315" i="7"/>
  <c r="B360" i="7"/>
  <c r="B386" i="7"/>
  <c r="B282" i="7"/>
  <c r="B129" i="7"/>
  <c r="B414" i="7"/>
  <c r="B264" i="7"/>
  <c r="B207" i="7"/>
  <c r="B156" i="7"/>
  <c r="B124" i="7"/>
  <c r="B271" i="7"/>
  <c r="B232" i="7"/>
  <c r="B103" i="7"/>
  <c r="B404" i="7"/>
  <c r="B347" i="7"/>
  <c r="B249" i="7"/>
  <c r="B203" i="7"/>
  <c r="B136" i="7"/>
  <c r="B328" i="7"/>
  <c r="B39" i="7"/>
  <c r="B377" i="7"/>
  <c r="B2" i="7"/>
  <c r="B391" i="7"/>
  <c r="B361" i="7"/>
  <c r="B36" i="7"/>
  <c r="B8" i="7"/>
  <c r="B364" i="7"/>
  <c r="B120" i="7"/>
  <c r="B24" i="7"/>
  <c r="B86" i="7"/>
  <c r="B199" i="7"/>
  <c r="B498" i="7"/>
  <c r="B192" i="7"/>
  <c r="B493" i="7"/>
  <c r="B14" i="7"/>
  <c r="B437" i="7"/>
  <c r="B442" i="7"/>
  <c r="B422" i="7"/>
  <c r="B48" i="7"/>
  <c r="B500" i="7"/>
  <c r="B189" i="7"/>
  <c r="B396" i="7"/>
  <c r="B104" i="7"/>
  <c r="B94" i="7"/>
  <c r="B487" i="7"/>
  <c r="B262" i="7"/>
  <c r="B107" i="7"/>
  <c r="B133" i="7"/>
  <c r="B333" i="7"/>
  <c r="B371" i="7"/>
  <c r="B401" i="7"/>
  <c r="B290" i="7"/>
  <c r="B313" i="7"/>
  <c r="B418" i="7"/>
  <c r="B116" i="7"/>
  <c r="B445" i="7"/>
  <c r="B235" i="7"/>
  <c r="B349" i="7"/>
  <c r="B201" i="7"/>
  <c r="B186" i="7"/>
  <c r="B478" i="7"/>
  <c r="B432" i="7"/>
  <c r="B214" i="7"/>
  <c r="B218" i="7"/>
  <c r="B117" i="7"/>
  <c r="B210" i="7"/>
  <c r="B105" i="7"/>
  <c r="B285" i="7"/>
  <c r="B446" i="7"/>
  <c r="B456" i="7"/>
  <c r="B454" i="7"/>
  <c r="B339" i="7"/>
  <c r="B74" i="7"/>
  <c r="B71" i="7"/>
  <c r="B53" i="7"/>
  <c r="B220" i="7"/>
  <c r="B332" i="7"/>
  <c r="B113" i="7"/>
  <c r="B256" i="7"/>
  <c r="B27" i="7"/>
  <c r="B302" i="7"/>
  <c r="B440" i="7"/>
  <c r="B479" i="7"/>
  <c r="B131" i="7"/>
  <c r="B26" i="7"/>
  <c r="B149" i="7"/>
  <c r="B387" i="7"/>
  <c r="B483" i="7"/>
  <c r="B365" i="7"/>
  <c r="B43" i="7"/>
  <c r="B217" i="7"/>
  <c r="B163" i="7"/>
  <c r="B148" i="7"/>
  <c r="B495" i="7"/>
  <c r="B57" i="7"/>
  <c r="B38" i="7"/>
  <c r="B211" i="7"/>
  <c r="B431" i="7"/>
  <c r="B379" i="7"/>
  <c r="B190" i="7"/>
  <c r="B434" i="7"/>
  <c r="B292" i="7"/>
  <c r="B11" i="7"/>
  <c r="B491" i="7"/>
  <c r="B77" i="7"/>
  <c r="B382" i="7"/>
  <c r="B177" i="7"/>
  <c r="B286" i="7"/>
  <c r="B257" i="7"/>
  <c r="B97" i="7"/>
  <c r="B15" i="7"/>
  <c r="B238" i="7"/>
  <c r="B21" i="7"/>
  <c r="B185" i="7"/>
  <c r="B338" i="7"/>
  <c r="B4" i="7"/>
  <c r="B227" i="7"/>
  <c r="B374" i="7"/>
  <c r="B145" i="7"/>
  <c r="B306" i="7"/>
  <c r="B269" i="7"/>
  <c r="B234" i="7"/>
  <c r="B489" i="7"/>
  <c r="B259" i="7"/>
  <c r="B70" i="7"/>
  <c r="B310" i="7"/>
  <c r="B469" i="7"/>
  <c r="B359" i="7"/>
  <c r="B354" i="7"/>
  <c r="B444" i="7"/>
  <c r="B419" i="7"/>
  <c r="B468" i="7"/>
  <c r="B40" i="7"/>
  <c r="B178" i="7"/>
  <c r="B187" i="7"/>
  <c r="B157" i="7"/>
  <c r="B202" i="7"/>
  <c r="B82" i="7"/>
  <c r="B352" i="7"/>
  <c r="B343" i="7"/>
  <c r="B298" i="7"/>
  <c r="B476" i="7"/>
  <c r="B438" i="7"/>
  <c r="B362" i="7"/>
  <c r="B472" i="7"/>
  <c r="B248" i="7"/>
  <c r="B236" i="7"/>
  <c r="B247" i="7"/>
  <c r="B13" i="7"/>
  <c r="B20" i="7"/>
  <c r="B142" i="7"/>
  <c r="B433" i="7"/>
  <c r="B212" i="7"/>
  <c r="B33" i="7"/>
  <c r="B284" i="7"/>
  <c r="B397" i="7"/>
  <c r="B246" i="7"/>
  <c r="B342" i="7"/>
  <c r="B182" i="7"/>
  <c r="B237" i="7"/>
  <c r="B395" i="7"/>
  <c r="B345" i="7"/>
  <c r="B37" i="7"/>
  <c r="B204" i="7"/>
  <c r="B273" i="7"/>
  <c r="G506" i="6"/>
  <c r="B448" i="7"/>
  <c r="B484" i="7"/>
  <c r="B7" i="7"/>
  <c r="B276" i="7"/>
  <c r="B126" i="7"/>
  <c r="B181" i="7"/>
  <c r="B132" i="7"/>
  <c r="G505" i="6"/>
  <c r="B409" i="7"/>
  <c r="B49" i="7"/>
  <c r="B29" i="7"/>
  <c r="B44" i="7"/>
  <c r="B109" i="7"/>
  <c r="B384" i="7"/>
  <c r="B314" i="7"/>
  <c r="B326" i="7"/>
  <c r="B41" i="7"/>
  <c r="B169" i="7"/>
  <c r="B372" i="7"/>
  <c r="B98" i="7"/>
  <c r="B219" i="7"/>
  <c r="B481" i="7"/>
  <c r="B312" i="7"/>
  <c r="B100" i="7"/>
  <c r="B272" i="7"/>
  <c r="B30" i="7"/>
  <c r="B175" i="7"/>
  <c r="B164" i="7"/>
  <c r="B88" i="7"/>
  <c r="B99" i="7"/>
  <c r="B368" i="7"/>
  <c r="B200" i="7"/>
  <c r="B89" i="7"/>
  <c r="B486" i="7"/>
  <c r="B68" i="7"/>
  <c r="B134" i="7"/>
  <c r="B16" i="7"/>
  <c r="B250" i="7"/>
  <c r="B399" i="7"/>
  <c r="B52" i="7"/>
  <c r="B151" i="7"/>
  <c r="B267" i="7"/>
  <c r="B141" i="7"/>
  <c r="B196" i="7"/>
  <c r="B450" i="7"/>
  <c r="B378" i="7"/>
  <c r="B320" i="7"/>
  <c r="B439" i="7"/>
  <c r="B427" i="7"/>
  <c r="B213" i="7"/>
  <c r="B373" i="7"/>
  <c r="B209" i="7"/>
  <c r="B393" i="7"/>
  <c r="B464" i="7"/>
  <c r="B188" i="7"/>
  <c r="B291" i="7"/>
  <c r="B394" i="7"/>
  <c r="B153" i="7"/>
  <c r="B228" i="7"/>
  <c r="B375" i="7"/>
  <c r="B293" i="7"/>
  <c r="B278" i="7"/>
  <c r="B221" i="7"/>
  <c r="B180" i="7"/>
  <c r="B147" i="7"/>
  <c r="B10" i="7"/>
  <c r="B114" i="7"/>
  <c r="B457" i="7"/>
  <c r="B321" i="7"/>
  <c r="B245" i="7"/>
  <c r="B230" i="7"/>
  <c r="B287" i="7"/>
  <c r="B463" i="7"/>
  <c r="B335" i="7"/>
  <c r="B385" i="7"/>
  <c r="B162" i="7"/>
  <c r="B316" i="7"/>
  <c r="B76" i="7"/>
  <c r="B42" i="7"/>
  <c r="B403" i="7"/>
  <c r="B137" i="7"/>
  <c r="B400" i="7"/>
  <c r="B216" i="7"/>
  <c r="B406" i="7"/>
  <c r="B294" i="7"/>
  <c r="B417" i="7"/>
  <c r="B381" i="7"/>
  <c r="B143" i="7"/>
  <c r="B300" i="7"/>
  <c r="B303" i="7"/>
  <c r="B233" i="7"/>
  <c r="B47" i="7"/>
  <c r="B158" i="7"/>
  <c r="B90" i="7"/>
  <c r="B260" i="7"/>
  <c r="B96" i="7"/>
  <c r="B34" i="7"/>
  <c r="B72" i="7"/>
  <c r="B295" i="7"/>
  <c r="B139" i="7"/>
  <c r="B308" i="7"/>
  <c r="B426" i="7"/>
  <c r="B466" i="7"/>
  <c r="B420" i="7"/>
  <c r="B198" i="7"/>
  <c r="B184" i="7"/>
  <c r="B334" i="7"/>
  <c r="B266" i="7"/>
  <c r="B121" i="7"/>
  <c r="B140" i="7"/>
  <c r="B474" i="7"/>
  <c r="B67" i="7"/>
  <c r="B305" i="7"/>
  <c r="B265" i="7"/>
  <c r="B470" i="7"/>
  <c r="B22" i="7"/>
  <c r="B323" i="7"/>
  <c r="B435" i="7"/>
  <c r="B240" i="7"/>
  <c r="B35" i="7"/>
  <c r="B459" i="7"/>
  <c r="B289" i="7"/>
  <c r="B108" i="7"/>
  <c r="B123" i="7"/>
  <c r="B261" i="7"/>
  <c r="B23" i="7"/>
  <c r="B252" i="7"/>
  <c r="B119" i="7"/>
  <c r="B299" i="7"/>
  <c r="B350" i="7"/>
  <c r="B324" i="7"/>
  <c r="B25" i="7"/>
  <c r="B5" i="7"/>
  <c r="B436" i="7"/>
  <c r="B208" i="7"/>
  <c r="B369" i="7"/>
  <c r="B170" i="7"/>
  <c r="B494" i="7"/>
  <c r="B176" i="7"/>
  <c r="B497" i="7"/>
  <c r="B453" i="7"/>
  <c r="B296" i="7"/>
  <c r="B475" i="7"/>
  <c r="B329" i="7"/>
  <c r="B496" i="7"/>
  <c r="B215" i="7"/>
  <c r="B309" i="7"/>
  <c r="B3" i="7"/>
  <c r="B159" i="7"/>
  <c r="B415" i="7"/>
  <c r="B173" i="7"/>
  <c r="B311" i="7"/>
  <c r="B242" i="7"/>
  <c r="B283" i="7"/>
  <c r="B12" i="7"/>
  <c r="B424" i="7"/>
  <c r="B363" i="7"/>
  <c r="B455" i="7"/>
  <c r="B341" i="7"/>
  <c r="B353" i="7"/>
  <c r="B425" i="7"/>
  <c r="B152" i="7"/>
  <c r="B447" i="7"/>
  <c r="B102" i="7"/>
  <c r="B275" i="7"/>
  <c r="B485" i="7"/>
  <c r="B106" i="7"/>
  <c r="B277" i="7"/>
  <c r="B492" i="7"/>
  <c r="B258" i="7"/>
  <c r="B268" i="7"/>
  <c r="B280" i="7"/>
  <c r="B144" i="7"/>
  <c r="B118" i="7"/>
  <c r="B288" i="7"/>
  <c r="B253" i="7"/>
  <c r="B205" i="7"/>
  <c r="B480" i="7"/>
  <c r="B195" i="7"/>
  <c r="B430" i="7"/>
  <c r="B110" i="7"/>
  <c r="B356" i="7"/>
  <c r="B174" i="7"/>
  <c r="B337" i="7"/>
  <c r="B79" i="7"/>
  <c r="B146" i="7"/>
  <c r="B263" i="7"/>
  <c r="B125" i="7"/>
  <c r="B251" i="7"/>
  <c r="B172" i="7"/>
  <c r="B78" i="7"/>
  <c r="B325" i="7"/>
  <c r="B388" i="7"/>
  <c r="B429" i="7"/>
  <c r="B458" i="7"/>
  <c r="B183" i="7"/>
  <c r="B31" i="7"/>
  <c r="B206" i="7"/>
  <c r="B407" i="7"/>
  <c r="B73" i="7"/>
  <c r="B344" i="7"/>
  <c r="B383" i="7"/>
  <c r="B449" i="7"/>
  <c r="B64" i="7"/>
  <c r="B423" i="7"/>
  <c r="B59" i="7"/>
  <c r="B255" i="7"/>
  <c r="B17" i="7"/>
  <c r="B357" i="7"/>
  <c r="B239" i="7"/>
  <c r="B410" i="7"/>
  <c r="B441" i="7"/>
  <c r="B392" i="7"/>
  <c r="B231" i="7"/>
  <c r="B171" i="7"/>
  <c r="B297" i="7"/>
  <c r="B416" i="7"/>
  <c r="B194" i="7"/>
  <c r="B19" i="7"/>
  <c r="B490" i="7"/>
  <c r="B135" i="7"/>
  <c r="B193" i="7"/>
  <c r="B87" i="7"/>
  <c r="B462" i="7"/>
  <c r="B460" i="7"/>
  <c r="B155" i="7"/>
  <c r="B413" i="7"/>
  <c r="B225" i="7"/>
  <c r="B92" i="7"/>
  <c r="B461" i="7"/>
  <c r="B51" i="7"/>
  <c r="B452" i="7"/>
  <c r="B168" i="7"/>
  <c r="B322" i="7"/>
  <c r="B160" i="7"/>
  <c r="B55" i="7"/>
  <c r="B346" i="7"/>
  <c r="B80" i="7"/>
  <c r="B348" i="7"/>
  <c r="B405" i="7"/>
  <c r="B411" i="7"/>
  <c r="B46" i="7"/>
  <c r="B336" i="7"/>
  <c r="B197" i="7"/>
  <c r="B254" i="7"/>
  <c r="B61" i="7"/>
  <c r="B471" i="7"/>
  <c r="B166" i="7"/>
  <c r="B62" i="7"/>
  <c r="B340" i="7"/>
  <c r="B465" i="7"/>
  <c r="B318" i="7"/>
  <c r="B412" i="7"/>
  <c r="B150" i="7"/>
  <c r="B499" i="7"/>
  <c r="B45" i="7"/>
  <c r="B279" i="7"/>
  <c r="B28" i="7"/>
  <c r="B128" i="7"/>
  <c r="B65" i="7"/>
  <c r="B56" i="7"/>
  <c r="B366" i="7"/>
  <c r="B101" i="7"/>
  <c r="B380" i="7"/>
  <c r="B154" i="7"/>
  <c r="B60" i="7"/>
  <c r="B370" i="7"/>
  <c r="B32" i="7"/>
  <c r="B319" i="7"/>
  <c r="B111" i="7"/>
  <c r="B421" i="7"/>
  <c r="B66" i="7"/>
  <c r="B229" i="7"/>
  <c r="E271" i="7" l="1"/>
  <c r="E211" i="7"/>
  <c r="E126" i="7"/>
  <c r="E86" i="7"/>
  <c r="E311" i="7"/>
  <c r="E477" i="7"/>
  <c r="E83" i="7"/>
  <c r="E208" i="7"/>
  <c r="E417" i="7"/>
  <c r="E156" i="7"/>
  <c r="E369" i="7"/>
  <c r="E59" i="7"/>
  <c r="E228" i="7"/>
  <c r="E269" i="7"/>
  <c r="E229" i="7"/>
  <c r="E272" i="7"/>
  <c r="E74" i="7"/>
  <c r="E231" i="7"/>
  <c r="E494" i="7"/>
  <c r="E253" i="7"/>
  <c r="E247" i="7"/>
  <c r="E82" i="7"/>
  <c r="E408" i="7"/>
  <c r="E448" i="7"/>
  <c r="E474" i="7"/>
  <c r="E484" i="7"/>
  <c r="E218" i="7"/>
  <c r="E164" i="7"/>
  <c r="E68" i="7"/>
  <c r="E458" i="7"/>
  <c r="E169" i="7"/>
  <c r="E372" i="7"/>
  <c r="E168" i="7"/>
  <c r="E148" i="7"/>
  <c r="E331" i="7"/>
  <c r="E99" i="7"/>
  <c r="E102" i="7"/>
  <c r="E77" i="7"/>
  <c r="E61" i="7"/>
  <c r="E93" i="7"/>
  <c r="E201" i="7"/>
  <c r="E364" i="7"/>
  <c r="E226" i="7"/>
  <c r="E123" i="7"/>
  <c r="E376" i="7"/>
  <c r="E259" i="7"/>
  <c r="E345" i="7"/>
  <c r="E89" i="7"/>
  <c r="E138" i="7"/>
  <c r="E47" i="7"/>
  <c r="E497" i="7"/>
  <c r="E202" i="7"/>
  <c r="E445" i="7"/>
  <c r="E230" i="7"/>
  <c r="E301" i="7"/>
  <c r="E452" i="7"/>
  <c r="E421" i="7"/>
  <c r="E133" i="7"/>
  <c r="E239" i="7"/>
  <c r="E371" i="7"/>
  <c r="E440" i="7"/>
  <c r="E274" i="7"/>
  <c r="E456" i="7"/>
  <c r="E282" i="7"/>
  <c r="E335" i="7"/>
  <c r="E487" i="7"/>
  <c r="E209" i="7"/>
  <c r="E310" i="7"/>
  <c r="E179" i="7"/>
  <c r="E203" i="7"/>
  <c r="E341" i="7"/>
  <c r="E461" i="7"/>
  <c r="E122" i="7"/>
  <c r="E19" i="7"/>
  <c r="E251" i="7"/>
  <c r="E38" i="7"/>
  <c r="E454" i="7"/>
  <c r="E81" i="7"/>
  <c r="E115" i="7"/>
  <c r="E14" i="7"/>
  <c r="E370" i="7"/>
  <c r="E479" i="7"/>
  <c r="E434" i="7"/>
  <c r="E388" i="7"/>
  <c r="E409" i="7"/>
  <c r="E34" i="7"/>
  <c r="E75" i="7"/>
  <c r="E237" i="7"/>
  <c r="E109" i="7"/>
  <c r="E90" i="7"/>
  <c r="E387" i="7"/>
  <c r="E492" i="7"/>
  <c r="E296" i="7"/>
  <c r="E400" i="7"/>
  <c r="E330" i="7"/>
  <c r="E389" i="7"/>
  <c r="E277" i="7"/>
  <c r="E143" i="7"/>
  <c r="E159" i="7"/>
  <c r="E373" i="7"/>
  <c r="E232" i="7"/>
  <c r="E121" i="7"/>
  <c r="E67" i="7"/>
  <c r="E315" i="7"/>
  <c r="E382" i="7"/>
  <c r="E391" i="7"/>
  <c r="E252" i="7"/>
  <c r="E135" i="7"/>
  <c r="E266" i="7"/>
  <c r="E354" i="7"/>
  <c r="E273" i="7"/>
  <c r="E69" i="7"/>
  <c r="E111" i="7"/>
  <c r="E152" i="7"/>
  <c r="E283" i="7"/>
  <c r="E124" i="7"/>
  <c r="E161" i="7"/>
  <c r="E334" i="7"/>
  <c r="E327" i="7"/>
  <c r="E153" i="7"/>
  <c r="E190" i="7"/>
  <c r="E151" i="7"/>
  <c r="E87" i="7"/>
  <c r="E279" i="7"/>
  <c r="E435" i="7"/>
  <c r="E225" i="7"/>
  <c r="E220" i="7"/>
  <c r="E79" i="7"/>
  <c r="E321" i="7"/>
  <c r="E56" i="7"/>
  <c r="E134" i="7"/>
  <c r="E338" i="7"/>
  <c r="E48" i="7"/>
  <c r="E104" i="7"/>
  <c r="E15" i="7"/>
  <c r="G15" i="7" s="1"/>
  <c r="I15" i="7" s="1"/>
  <c r="E469" i="7"/>
  <c r="E227" i="7"/>
  <c r="E132" i="7"/>
  <c r="E446" i="7"/>
  <c r="E463" i="7"/>
  <c r="E325" i="7"/>
  <c r="E205" i="7"/>
  <c r="E26" i="7"/>
  <c r="E144" i="7"/>
  <c r="E210" i="7"/>
  <c r="E361" i="7"/>
  <c r="E166" i="7"/>
  <c r="E176" i="7"/>
  <c r="E439" i="7"/>
  <c r="E363" i="7"/>
  <c r="E36" i="7"/>
  <c r="E106" i="7"/>
  <c r="E460" i="7"/>
  <c r="E464" i="7"/>
  <c r="E140" i="7"/>
  <c r="E204" i="7"/>
  <c r="E16" i="7"/>
  <c r="E27" i="7"/>
  <c r="E418" i="7"/>
  <c r="E141" i="7"/>
  <c r="E430" i="7"/>
  <c r="E429" i="7"/>
  <c r="E359" i="7"/>
  <c r="E142" i="7"/>
  <c r="E215" i="7"/>
  <c r="E375" i="7"/>
  <c r="E451" i="7"/>
  <c r="E287" i="7"/>
  <c r="E441" i="7"/>
  <c r="E262" i="7"/>
  <c r="E119" i="7"/>
  <c r="E54" i="7"/>
  <c r="E385" i="7"/>
  <c r="E381" i="7"/>
  <c r="E187" i="7"/>
  <c r="E8" i="7"/>
  <c r="E348" i="7"/>
  <c r="E183" i="7"/>
  <c r="E498" i="7"/>
  <c r="E346" i="7"/>
  <c r="E155" i="7"/>
  <c r="E476" i="7"/>
  <c r="E49" i="7"/>
  <c r="E368" i="7"/>
  <c r="E501" i="7"/>
  <c r="E182" i="7"/>
  <c r="E5" i="7"/>
  <c r="E419" i="7"/>
  <c r="E399" i="7"/>
  <c r="E223" i="7"/>
  <c r="E250" i="7"/>
  <c r="E449" i="7"/>
  <c r="E314" i="7"/>
  <c r="E257" i="7"/>
  <c r="E24" i="7"/>
  <c r="E91" i="7"/>
  <c r="E471" i="7"/>
  <c r="E393" i="7"/>
  <c r="E189" i="7"/>
  <c r="E20" i="7"/>
  <c r="E367" i="7"/>
  <c r="E95" i="7"/>
  <c r="E131" i="7"/>
  <c r="E196" i="7"/>
  <c r="E472" i="7"/>
  <c r="E378" i="7"/>
  <c r="E374" i="7"/>
  <c r="E318" i="7"/>
  <c r="E302" i="7"/>
  <c r="E386" i="7"/>
  <c r="E97" i="7"/>
  <c r="E197" i="7"/>
  <c r="E349" i="7"/>
  <c r="E103" i="7"/>
  <c r="E101" i="7"/>
  <c r="E319" i="7"/>
  <c r="E309" i="7"/>
  <c r="E37" i="7"/>
  <c r="E289" i="7"/>
  <c r="E340" i="7"/>
  <c r="E244" i="7"/>
  <c r="E280" i="7"/>
  <c r="E263" i="7"/>
  <c r="E306" i="7"/>
  <c r="E291" i="7"/>
  <c r="E384" i="7"/>
  <c r="E64" i="7"/>
  <c r="E326" i="7"/>
  <c r="E192" i="7"/>
  <c r="E416" i="7"/>
  <c r="E198" i="7"/>
  <c r="E380" i="7"/>
  <c r="E491" i="7"/>
  <c r="E398" i="7"/>
  <c r="E66" i="7"/>
  <c r="E357" i="7"/>
  <c r="E35" i="7"/>
  <c r="E466" i="7"/>
  <c r="E128" i="7"/>
  <c r="E125" i="7"/>
  <c r="E355" i="7"/>
  <c r="E423" i="7"/>
  <c r="E41" i="7"/>
  <c r="E180" i="7"/>
  <c r="E281" i="7"/>
  <c r="E360" i="7"/>
  <c r="E165" i="7"/>
  <c r="E58" i="7"/>
  <c r="E377" i="7"/>
  <c r="E414" i="7"/>
  <c r="E62" i="7"/>
  <c r="E246" i="7"/>
  <c r="E117" i="7"/>
  <c r="E392" i="7"/>
  <c r="E397" i="7"/>
  <c r="E213" i="7"/>
  <c r="E342" i="7"/>
  <c r="E490" i="7"/>
  <c r="E105" i="7"/>
  <c r="E442" i="7"/>
  <c r="E470" i="7"/>
  <c r="E481" i="7"/>
  <c r="E216" i="7"/>
  <c r="E30" i="7"/>
  <c r="E92" i="7"/>
  <c r="E72" i="7"/>
  <c r="E299" i="7"/>
  <c r="E200" i="7"/>
  <c r="E413" i="7"/>
  <c r="G413" i="7" s="1"/>
  <c r="I413" i="7" s="1"/>
  <c r="E462" i="7"/>
  <c r="E425" i="7"/>
  <c r="E129" i="7"/>
  <c r="E6" i="7"/>
  <c r="E317" i="7"/>
  <c r="E294" i="7"/>
  <c r="E43" i="7"/>
  <c r="E28" i="7"/>
  <c r="E17" i="7"/>
  <c r="E31" i="7"/>
  <c r="E178" i="7"/>
  <c r="E222" i="7"/>
  <c r="E33" i="7"/>
  <c r="E324" i="7"/>
  <c r="E290" i="7"/>
  <c r="E486" i="7"/>
  <c r="E260" i="7"/>
  <c r="E55" i="7"/>
  <c r="E248" i="7"/>
  <c r="E332" i="7"/>
  <c r="E163" i="7"/>
  <c r="E154" i="7"/>
  <c r="E40" i="7"/>
  <c r="E21" i="7"/>
  <c r="E199" i="7"/>
  <c r="E157" i="7"/>
  <c r="E53" i="7"/>
  <c r="E258" i="7"/>
  <c r="E11" i="7"/>
  <c r="E261" i="7"/>
  <c r="E100" i="7"/>
  <c r="E193" i="7"/>
  <c r="E395" i="7"/>
  <c r="E499" i="7"/>
  <c r="G499" i="7" s="1"/>
  <c r="I499" i="7" s="1"/>
  <c r="E401" i="7"/>
  <c r="E10" i="7"/>
  <c r="E214" i="7"/>
  <c r="E22" i="7"/>
  <c r="E149" i="7"/>
  <c r="E305" i="7"/>
  <c r="E160" i="7"/>
  <c r="E428" i="7"/>
  <c r="E136" i="7"/>
  <c r="E73" i="7"/>
  <c r="E171" i="7"/>
  <c r="E174" i="7"/>
  <c r="E300" i="7"/>
  <c r="E23" i="7"/>
  <c r="E320" i="7"/>
  <c r="E191" i="7"/>
  <c r="E118" i="7"/>
  <c r="E146" i="7"/>
  <c r="E7" i="7"/>
  <c r="E437" i="7"/>
  <c r="E267" i="7"/>
  <c r="E475" i="7"/>
  <c r="E450" i="7"/>
  <c r="E120" i="7"/>
  <c r="E485" i="7"/>
  <c r="E379" i="7"/>
  <c r="E249" i="7"/>
  <c r="E316" i="7"/>
  <c r="E194" i="7"/>
  <c r="E145" i="7"/>
  <c r="E42" i="7"/>
  <c r="E71" i="7"/>
  <c r="E12" i="7"/>
  <c r="E268" i="7"/>
  <c r="E70" i="7"/>
  <c r="E496" i="7"/>
  <c r="E351" i="7"/>
  <c r="E447" i="7"/>
  <c r="E352" i="7"/>
  <c r="E366" i="7"/>
  <c r="E465" i="7"/>
  <c r="E336" i="7"/>
  <c r="E362" i="7"/>
  <c r="E112" i="7"/>
  <c r="E88" i="7"/>
  <c r="E265" i="7"/>
  <c r="E175" i="7"/>
  <c r="E114" i="7"/>
  <c r="E353" i="7"/>
  <c r="E358" i="7"/>
  <c r="E422" i="7"/>
  <c r="E2" i="7"/>
  <c r="E172" i="7"/>
  <c r="E29" i="7"/>
  <c r="E322" i="7"/>
  <c r="E254" i="7"/>
  <c r="E184" i="7"/>
  <c r="E396" i="7"/>
  <c r="E181" i="7"/>
  <c r="E438" i="7"/>
  <c r="E410" i="7"/>
  <c r="E139" i="7"/>
  <c r="E44" i="7"/>
  <c r="E80" i="7"/>
  <c r="E243" i="7"/>
  <c r="E13" i="7"/>
  <c r="E51" i="7"/>
  <c r="E347" i="7"/>
  <c r="E177" i="7"/>
  <c r="E488" i="7"/>
  <c r="E313" i="7"/>
  <c r="E483" i="7"/>
  <c r="E39" i="7"/>
  <c r="E383" i="7"/>
  <c r="E295" i="7"/>
  <c r="E284" i="7"/>
  <c r="E256" i="7"/>
  <c r="E255" i="7"/>
  <c r="E150" i="7"/>
  <c r="E406" i="7"/>
  <c r="E453" i="7"/>
  <c r="E333" i="7"/>
  <c r="E493" i="7"/>
  <c r="E188" i="7"/>
  <c r="E240" i="7"/>
  <c r="E94" i="7"/>
  <c r="E25" i="7"/>
  <c r="E489" i="7"/>
  <c r="E426" i="7"/>
  <c r="E32" i="7"/>
  <c r="E308" i="7"/>
  <c r="E480" i="7"/>
  <c r="E236" i="7"/>
  <c r="E323" i="7"/>
  <c r="E344" i="7"/>
  <c r="E286" i="7"/>
  <c r="E350" i="7"/>
  <c r="E147" i="7"/>
  <c r="E45" i="7"/>
  <c r="E278" i="7"/>
  <c r="E459" i="7"/>
  <c r="E433" i="7"/>
  <c r="E78" i="7"/>
  <c r="E18" i="7"/>
  <c r="E3" i="7"/>
  <c r="E403" i="7"/>
  <c r="E443" i="7"/>
  <c r="E57" i="7"/>
  <c r="E328" i="7"/>
  <c r="E4" i="7"/>
  <c r="E298" i="7"/>
  <c r="E52" i="7"/>
  <c r="E234" i="7"/>
  <c r="E390" i="7"/>
  <c r="E241" i="7"/>
  <c r="E206" i="7"/>
  <c r="E436" i="7"/>
  <c r="E65" i="7"/>
  <c r="E85" i="7"/>
  <c r="E427" i="7"/>
  <c r="E292" i="7"/>
  <c r="E195" i="7"/>
  <c r="E108" i="7"/>
  <c r="E467" i="7"/>
  <c r="E276" i="7"/>
  <c r="E412" i="7"/>
  <c r="E312" i="7"/>
  <c r="E158" i="7"/>
  <c r="E343" i="7"/>
  <c r="E339" i="7"/>
  <c r="E221" i="7"/>
  <c r="E293" i="7"/>
  <c r="E167" i="7"/>
  <c r="E185" i="7"/>
  <c r="E478" i="7"/>
  <c r="E46" i="7"/>
  <c r="E113" i="7"/>
  <c r="E468" i="7"/>
  <c r="E473" i="7"/>
  <c r="E76" i="7"/>
  <c r="E365" i="7"/>
  <c r="E217" i="7"/>
  <c r="E432" i="7"/>
  <c r="E162" i="7"/>
  <c r="E415" i="7"/>
  <c r="E116" i="7"/>
  <c r="E98" i="7"/>
  <c r="E186" i="7"/>
  <c r="E424" i="7"/>
  <c r="E402" i="7"/>
  <c r="E288" i="7"/>
  <c r="E84" i="7"/>
  <c r="E337" i="7"/>
  <c r="E407" i="7"/>
  <c r="E130" i="7"/>
  <c r="E137" i="7"/>
  <c r="E297" i="7"/>
  <c r="E404" i="7"/>
  <c r="V505" i="6"/>
  <c r="E50" i="7"/>
  <c r="E9" i="7"/>
  <c r="E411" i="7"/>
  <c r="E431" i="7"/>
  <c r="E329" i="7"/>
  <c r="E270" i="7"/>
  <c r="E245" i="7"/>
  <c r="E96" i="7"/>
  <c r="E63" i="7"/>
  <c r="E500" i="7"/>
  <c r="E482" i="7"/>
  <c r="E356" i="7"/>
  <c r="E495" i="7"/>
  <c r="E264" i="7"/>
  <c r="E60" i="7"/>
  <c r="E173" i="7"/>
  <c r="V506" i="6"/>
  <c r="E235" i="7"/>
  <c r="E207" i="7"/>
  <c r="E107" i="7"/>
  <c r="E233" i="7"/>
  <c r="E110" i="7"/>
  <c r="E420" i="7"/>
  <c r="E444" i="7"/>
  <c r="E285" i="7"/>
  <c r="E238" i="7"/>
  <c r="E224" i="7"/>
  <c r="E212" i="7"/>
  <c r="E170" i="7"/>
  <c r="E405" i="7"/>
  <c r="E394" i="7"/>
  <c r="E242" i="7"/>
  <c r="E304" i="7"/>
  <c r="E127" i="7"/>
  <c r="E307" i="7"/>
  <c r="E303" i="7"/>
  <c r="E455" i="7"/>
  <c r="E219" i="7"/>
  <c r="E457" i="7"/>
  <c r="E275" i="7"/>
  <c r="G72" i="7"/>
  <c r="I72" i="7" s="1"/>
  <c r="C324" i="7"/>
  <c r="C353" i="7"/>
  <c r="C338" i="7"/>
  <c r="C23" i="7"/>
  <c r="C37" i="7"/>
  <c r="C431" i="7"/>
  <c r="C208" i="7"/>
  <c r="G208" i="7" s="1"/>
  <c r="I208" i="7" s="1"/>
  <c r="C71" i="7"/>
  <c r="G71" i="7" s="1"/>
  <c r="I71" i="7" s="1"/>
  <c r="C52" i="7"/>
  <c r="C84" i="7"/>
  <c r="C185" i="7"/>
  <c r="C188" i="7"/>
  <c r="C308" i="7"/>
  <c r="C105" i="7"/>
  <c r="C490" i="7"/>
  <c r="C39" i="7"/>
  <c r="G39" i="7" s="1"/>
  <c r="I39" i="7" s="1"/>
  <c r="C417" i="7"/>
  <c r="C351" i="7"/>
  <c r="C419" i="7"/>
  <c r="C304" i="7"/>
  <c r="C98" i="7"/>
  <c r="C207" i="7"/>
  <c r="C167" i="7"/>
  <c r="C299" i="7"/>
  <c r="C176" i="7"/>
  <c r="C306" i="7"/>
  <c r="C284" i="7"/>
  <c r="C497" i="7"/>
  <c r="C352" i="7"/>
  <c r="C182" i="7"/>
  <c r="G182" i="7" s="1"/>
  <c r="I182" i="7" s="1"/>
  <c r="C160" i="7"/>
  <c r="C273" i="7"/>
  <c r="C408" i="7"/>
  <c r="C335" i="7"/>
  <c r="C318" i="7"/>
  <c r="C134" i="7"/>
  <c r="C269" i="7"/>
  <c r="C344" i="7"/>
  <c r="C319" i="7"/>
  <c r="G319" i="7" s="1"/>
  <c r="I319" i="7" s="1"/>
  <c r="C445" i="7"/>
  <c r="C295" i="7"/>
  <c r="C438" i="7"/>
  <c r="C325" i="7"/>
  <c r="C145" i="7"/>
  <c r="C140" i="7"/>
  <c r="C464" i="7"/>
  <c r="C297" i="7"/>
  <c r="C34" i="7"/>
  <c r="G34" i="7" s="1"/>
  <c r="I34" i="7" s="1"/>
  <c r="C250" i="7"/>
  <c r="C104" i="7"/>
  <c r="C375" i="7"/>
  <c r="C112" i="7"/>
  <c r="C493" i="7"/>
  <c r="C342" i="7"/>
  <c r="C72" i="7"/>
  <c r="C88" i="7"/>
  <c r="G88" i="7" s="1"/>
  <c r="I88" i="7" s="1"/>
  <c r="C81" i="7"/>
  <c r="C198" i="7"/>
  <c r="C383" i="7"/>
  <c r="C255" i="7"/>
  <c r="C442" i="7"/>
  <c r="C96" i="7"/>
  <c r="C472" i="7"/>
  <c r="C143" i="7"/>
  <c r="C9" i="7"/>
  <c r="C180" i="7"/>
  <c r="C328" i="7"/>
  <c r="C451" i="7"/>
  <c r="C86" i="7"/>
  <c r="C50" i="7"/>
  <c r="C349" i="7"/>
  <c r="C390" i="7"/>
  <c r="C193" i="7"/>
  <c r="C101" i="7"/>
  <c r="C483" i="7"/>
  <c r="C381" i="7"/>
  <c r="C8" i="7"/>
  <c r="C449" i="7"/>
  <c r="C395" i="7"/>
  <c r="C332" i="7"/>
  <c r="C253" i="7"/>
  <c r="C42" i="7"/>
  <c r="C75" i="7"/>
  <c r="C499" i="7"/>
  <c r="C29" i="7"/>
  <c r="C289" i="7"/>
  <c r="C492" i="7"/>
  <c r="C361" i="7"/>
  <c r="C406" i="7"/>
  <c r="C111" i="7"/>
  <c r="C456" i="7"/>
  <c r="C246" i="7"/>
  <c r="C450" i="7"/>
  <c r="C293" i="7"/>
  <c r="C376" i="7"/>
  <c r="C399" i="7"/>
  <c r="G399" i="7" s="1"/>
  <c r="I399" i="7" s="1"/>
  <c r="C159" i="7"/>
  <c r="C156" i="7"/>
  <c r="C219" i="7"/>
  <c r="C161" i="7"/>
  <c r="C222" i="7"/>
  <c r="C239" i="7"/>
  <c r="G239" i="7" s="1"/>
  <c r="I239" i="7" s="1"/>
  <c r="C2" i="7"/>
  <c r="C206" i="7"/>
  <c r="C258" i="7"/>
  <c r="C218" i="7"/>
  <c r="C385" i="7"/>
  <c r="C389" i="7"/>
  <c r="C155" i="7"/>
  <c r="C230" i="7"/>
  <c r="C393" i="7"/>
  <c r="G393" i="7" s="1"/>
  <c r="I393" i="7" s="1"/>
  <c r="C10" i="7"/>
  <c r="C243" i="7"/>
  <c r="C414" i="7"/>
  <c r="C125" i="7"/>
  <c r="C56" i="7"/>
  <c r="C430" i="7"/>
  <c r="C211" i="7"/>
  <c r="C485" i="7"/>
  <c r="C448" i="7"/>
  <c r="G448" i="7" s="1"/>
  <c r="I448" i="7" s="1"/>
  <c r="C175" i="7"/>
  <c r="C482" i="7"/>
  <c r="C59" i="7"/>
  <c r="C68" i="7"/>
  <c r="C491" i="7"/>
  <c r="C298" i="7"/>
  <c r="C382" i="7"/>
  <c r="C28" i="7"/>
  <c r="C340" i="7"/>
  <c r="C374" i="7"/>
  <c r="C460" i="7"/>
  <c r="C486" i="7"/>
  <c r="C444" i="7"/>
  <c r="C429" i="7"/>
  <c r="C282" i="7"/>
  <c r="C27" i="7"/>
  <c r="C100" i="7"/>
  <c r="C296" i="7"/>
  <c r="C303" i="7"/>
  <c r="C391" i="7"/>
  <c r="C362" i="7"/>
  <c r="G362" i="7" s="1"/>
  <c r="I362" i="7" s="1"/>
  <c r="C146" i="7"/>
  <c r="C12" i="7"/>
  <c r="C380" i="7"/>
  <c r="C413" i="7"/>
  <c r="C24" i="7"/>
  <c r="C455" i="7"/>
  <c r="C494" i="7"/>
  <c r="C122" i="7"/>
  <c r="C14" i="7"/>
  <c r="C373" i="7"/>
  <c r="G373" i="7" s="1"/>
  <c r="I373" i="7" s="1"/>
  <c r="C18" i="7"/>
  <c r="C150" i="7"/>
  <c r="C420" i="7"/>
  <c r="C500" i="7"/>
  <c r="C11" i="7"/>
  <c r="C225" i="7"/>
  <c r="C174" i="7"/>
  <c r="G174" i="7" s="1"/>
  <c r="I174" i="7" s="1"/>
  <c r="C35" i="7"/>
  <c r="C262" i="7"/>
  <c r="G262" i="7" s="1"/>
  <c r="I262" i="7" s="1"/>
  <c r="C51" i="7"/>
  <c r="C283" i="7"/>
  <c r="C173" i="7"/>
  <c r="C109" i="7"/>
  <c r="C277" i="7"/>
  <c r="C355" i="7"/>
  <c r="C378" i="7"/>
  <c r="C320" i="7"/>
  <c r="C153" i="7"/>
  <c r="C248" i="7"/>
  <c r="C488" i="7"/>
  <c r="C169" i="7"/>
  <c r="C83" i="7"/>
  <c r="C76" i="7"/>
  <c r="C360" i="7"/>
  <c r="C118" i="7"/>
  <c r="C256" i="7"/>
  <c r="C300" i="7"/>
  <c r="C231" i="7"/>
  <c r="C189" i="7"/>
  <c r="C210" i="7"/>
  <c r="C127" i="7"/>
  <c r="C350" i="7"/>
  <c r="G350" i="7" s="1"/>
  <c r="I350" i="7" s="1"/>
  <c r="C47" i="7"/>
  <c r="G47" i="7" s="1"/>
  <c r="I47" i="7" s="1"/>
  <c r="C166" i="7"/>
  <c r="C474" i="7"/>
  <c r="C170" i="7"/>
  <c r="C213" i="7"/>
  <c r="C443" i="7"/>
  <c r="C7" i="7"/>
  <c r="C498" i="7"/>
  <c r="C446" i="7"/>
  <c r="G446" i="7" s="1"/>
  <c r="I446" i="7" s="1"/>
  <c r="C196" i="7"/>
  <c r="C60" i="7"/>
  <c r="C54" i="7"/>
  <c r="C73" i="7"/>
  <c r="C388" i="7"/>
  <c r="C394" i="7"/>
  <c r="C192" i="7"/>
  <c r="C346" i="7"/>
  <c r="C439" i="7"/>
  <c r="C217" i="7"/>
  <c r="C237" i="7"/>
  <c r="C44" i="7"/>
  <c r="C227" i="7"/>
  <c r="C348" i="7"/>
  <c r="C466" i="7"/>
  <c r="G466" i="7" s="1"/>
  <c r="I466" i="7" s="1"/>
  <c r="C181" i="7"/>
  <c r="G181" i="7" s="1"/>
  <c r="I181" i="7" s="1"/>
  <c r="C265" i="7"/>
  <c r="C407" i="7"/>
  <c r="C20" i="7"/>
  <c r="C144" i="7"/>
  <c r="C214" i="7"/>
  <c r="C31" i="7"/>
  <c r="G31" i="7" s="1"/>
  <c r="I31" i="7" s="1"/>
  <c r="C177" i="7"/>
  <c r="C266" i="7"/>
  <c r="C38" i="7"/>
  <c r="C201" i="7"/>
  <c r="C356" i="7"/>
  <c r="C480" i="7"/>
  <c r="C204" i="7"/>
  <c r="C138" i="7"/>
  <c r="C437" i="7"/>
  <c r="C199" i="7"/>
  <c r="C321" i="7"/>
  <c r="C278" i="7"/>
  <c r="C240" i="7"/>
  <c r="C154" i="7"/>
  <c r="C128" i="7"/>
  <c r="C221" i="7"/>
  <c r="C89" i="7"/>
  <c r="C489" i="7"/>
  <c r="C479" i="7"/>
  <c r="C371" i="7"/>
  <c r="C66" i="7"/>
  <c r="C398" i="7"/>
  <c r="C292" i="7"/>
  <c r="C459" i="7"/>
  <c r="C400" i="7"/>
  <c r="C405" i="7"/>
  <c r="C21" i="7"/>
  <c r="L506" i="6"/>
  <c r="C238" i="7"/>
  <c r="C64" i="7"/>
  <c r="C116" i="7"/>
  <c r="C272" i="7"/>
  <c r="C57" i="7"/>
  <c r="C3" i="7"/>
  <c r="C229" i="7"/>
  <c r="C428" i="7"/>
  <c r="C168" i="7"/>
  <c r="C184" i="7"/>
  <c r="C364" i="7"/>
  <c r="C32" i="7"/>
  <c r="G32" i="7" s="1"/>
  <c r="I32" i="7" s="1"/>
  <c r="C379" i="7"/>
  <c r="C228" i="7"/>
  <c r="C130" i="7"/>
  <c r="C137" i="7"/>
  <c r="C484" i="7"/>
  <c r="C63" i="7"/>
  <c r="C326" i="7"/>
  <c r="C244" i="7"/>
  <c r="G244" i="7" s="1"/>
  <c r="I244" i="7" s="1"/>
  <c r="C267" i="7"/>
  <c r="C242" i="7"/>
  <c r="C197" i="7"/>
  <c r="C336" i="7"/>
  <c r="C347" i="7"/>
  <c r="C329" i="7"/>
  <c r="C171" i="7"/>
  <c r="G171" i="7" s="1"/>
  <c r="I171" i="7" s="1"/>
  <c r="C107" i="7"/>
  <c r="C339" i="7"/>
  <c r="C367" i="7"/>
  <c r="C462" i="7"/>
  <c r="C121" i="7"/>
  <c r="C421" i="7"/>
  <c r="C436" i="7"/>
  <c r="C288" i="7"/>
  <c r="C424" i="7"/>
  <c r="G424" i="7" s="1"/>
  <c r="I424" i="7" s="1"/>
  <c r="C330" i="7"/>
  <c r="C87" i="7"/>
  <c r="C285" i="7"/>
  <c r="C473" i="7"/>
  <c r="C46" i="7"/>
  <c r="C254" i="7"/>
  <c r="C234" i="7"/>
  <c r="G234" i="7" s="1"/>
  <c r="I234" i="7" s="1"/>
  <c r="C36" i="7"/>
  <c r="C426" i="7"/>
  <c r="G426" i="7" s="1"/>
  <c r="I426" i="7" s="1"/>
  <c r="C261" i="7"/>
  <c r="C377" i="7"/>
  <c r="C235" i="7"/>
  <c r="C124" i="7"/>
  <c r="C354" i="7"/>
  <c r="C461" i="7"/>
  <c r="C369" i="7"/>
  <c r="G369" i="7" s="1"/>
  <c r="I369" i="7" s="1"/>
  <c r="C469" i="7"/>
  <c r="G469" i="7" s="1"/>
  <c r="I469" i="7" s="1"/>
  <c r="C425" i="7"/>
  <c r="C65" i="7"/>
  <c r="C280" i="7"/>
  <c r="C78" i="7"/>
  <c r="C260" i="7"/>
  <c r="C19" i="7"/>
  <c r="C334" i="7"/>
  <c r="C6" i="7"/>
  <c r="C323" i="7"/>
  <c r="G323" i="7" s="1"/>
  <c r="I323" i="7" s="1"/>
  <c r="C102" i="7"/>
  <c r="C457" i="7"/>
  <c r="C333" i="7"/>
  <c r="C55" i="7"/>
  <c r="C202" i="7"/>
  <c r="C115" i="7"/>
  <c r="C276" i="7"/>
  <c r="C30" i="7"/>
  <c r="C481" i="7"/>
  <c r="C203" i="7"/>
  <c r="C294" i="7"/>
  <c r="C495" i="7"/>
  <c r="C465" i="7"/>
  <c r="C343" i="7"/>
  <c r="C363" i="7"/>
  <c r="C316" i="7"/>
  <c r="C501" i="7"/>
  <c r="C216" i="7"/>
  <c r="C412" i="7"/>
  <c r="C358" i="7"/>
  <c r="C16" i="7"/>
  <c r="G16" i="7" s="1"/>
  <c r="I16" i="7" s="1"/>
  <c r="C259" i="7"/>
  <c r="C119" i="7"/>
  <c r="C195" i="7"/>
  <c r="C281" i="7"/>
  <c r="C133" i="7"/>
  <c r="C471" i="7"/>
  <c r="C90" i="7"/>
  <c r="C359" i="7"/>
  <c r="C496" i="7"/>
  <c r="C13" i="7"/>
  <c r="C223" i="7"/>
  <c r="C410" i="7"/>
  <c r="C172" i="7"/>
  <c r="C69" i="7"/>
  <c r="C305" i="7"/>
  <c r="C396" i="7"/>
  <c r="C275" i="7"/>
  <c r="C422" i="7"/>
  <c r="C475" i="7"/>
  <c r="C404" i="7"/>
  <c r="C179" i="7"/>
  <c r="C220" i="7"/>
  <c r="C164" i="7"/>
  <c r="C322" i="7"/>
  <c r="C129" i="7"/>
  <c r="C92" i="7"/>
  <c r="C190" i="7"/>
  <c r="C249" i="7"/>
  <c r="C215" i="7"/>
  <c r="C232" i="7"/>
  <c r="C157" i="7"/>
  <c r="C224" i="7"/>
  <c r="C458" i="7"/>
  <c r="C313" i="7"/>
  <c r="C67" i="7"/>
  <c r="C440" i="7"/>
  <c r="C478" i="7"/>
  <c r="C315" i="7"/>
  <c r="C357" i="7"/>
  <c r="C136" i="7"/>
  <c r="C43" i="7"/>
  <c r="C191" i="7"/>
  <c r="C25" i="7"/>
  <c r="C341" i="7"/>
  <c r="C26" i="7"/>
  <c r="C252" i="7"/>
  <c r="C108" i="7"/>
  <c r="C186" i="7"/>
  <c r="C467" i="7"/>
  <c r="C58" i="7"/>
  <c r="C49" i="7"/>
  <c r="G49" i="7" s="1"/>
  <c r="I49" i="7" s="1"/>
  <c r="C331" i="7"/>
  <c r="C264" i="7"/>
  <c r="C15" i="7"/>
  <c r="C310" i="7"/>
  <c r="C113" i="7"/>
  <c r="G113" i="7" s="1"/>
  <c r="I113" i="7" s="1"/>
  <c r="C162" i="7"/>
  <c r="C205" i="7"/>
  <c r="C314" i="7"/>
  <c r="G314" i="7" s="1"/>
  <c r="I314" i="7" s="1"/>
  <c r="C126" i="7"/>
  <c r="C454" i="7"/>
  <c r="C257" i="7"/>
  <c r="C415" i="7"/>
  <c r="C392" i="7"/>
  <c r="C117" i="7"/>
  <c r="C402" i="7"/>
  <c r="G402" i="7" s="1"/>
  <c r="I402" i="7" s="1"/>
  <c r="C158" i="7"/>
  <c r="C427" i="7"/>
  <c r="C200" i="7"/>
  <c r="C17" i="7"/>
  <c r="C33" i="7"/>
  <c r="C453" i="7"/>
  <c r="C452" i="7"/>
  <c r="C48" i="7"/>
  <c r="G48" i="7" s="1"/>
  <c r="I48" i="7" s="1"/>
  <c r="C386" i="7"/>
  <c r="C95" i="7"/>
  <c r="C141" i="7"/>
  <c r="C131" i="7"/>
  <c r="C409" i="7"/>
  <c r="C263" i="7"/>
  <c r="C384" i="7"/>
  <c r="G384" i="7" s="1"/>
  <c r="I384" i="7" s="1"/>
  <c r="C418" i="7"/>
  <c r="G418" i="7" s="1"/>
  <c r="I418" i="7" s="1"/>
  <c r="C423" i="7"/>
  <c r="C165" i="7"/>
  <c r="C366" i="7"/>
  <c r="C397" i="7"/>
  <c r="C135" i="7"/>
  <c r="C434" i="7"/>
  <c r="C93" i="7"/>
  <c r="C401" i="7"/>
  <c r="C77" i="7"/>
  <c r="G77" i="7" s="1"/>
  <c r="I77" i="7" s="1"/>
  <c r="C132" i="7"/>
  <c r="C209" i="7"/>
  <c r="C368" i="7"/>
  <c r="C287" i="7"/>
  <c r="C302" i="7"/>
  <c r="C447" i="7"/>
  <c r="C270" i="7"/>
  <c r="C233" i="7"/>
  <c r="G233" i="7" s="1"/>
  <c r="I233" i="7" s="1"/>
  <c r="C142" i="7"/>
  <c r="C62" i="7"/>
  <c r="C183" i="7"/>
  <c r="C441" i="7"/>
  <c r="C345" i="7"/>
  <c r="C70" i="7"/>
  <c r="C40" i="7"/>
  <c r="G40" i="7" s="1"/>
  <c r="I40" i="7" s="1"/>
  <c r="C286" i="7"/>
  <c r="C120" i="7"/>
  <c r="C416" i="7"/>
  <c r="C241" i="7"/>
  <c r="C476" i="7"/>
  <c r="C487" i="7"/>
  <c r="G487" i="7" s="1"/>
  <c r="I487" i="7" s="1"/>
  <c r="C148" i="7"/>
  <c r="C411" i="7"/>
  <c r="C301" i="7"/>
  <c r="C274" i="7"/>
  <c r="C187" i="7"/>
  <c r="C123" i="7"/>
  <c r="C307" i="7"/>
  <c r="C279" i="7"/>
  <c r="G279" i="7" s="1"/>
  <c r="I279" i="7" s="1"/>
  <c r="C365" i="7"/>
  <c r="C290" i="7"/>
  <c r="C468" i="7"/>
  <c r="C268" i="7"/>
  <c r="C53" i="7"/>
  <c r="C463" i="7"/>
  <c r="C5" i="7"/>
  <c r="C79" i="7"/>
  <c r="C470" i="7"/>
  <c r="C106" i="7"/>
  <c r="G106" i="7" s="1"/>
  <c r="I106" i="7" s="1"/>
  <c r="C226" i="7"/>
  <c r="G226" i="7" s="1"/>
  <c r="I226" i="7" s="1"/>
  <c r="C163" i="7"/>
  <c r="C271" i="7"/>
  <c r="C91" i="7"/>
  <c r="C82" i="7"/>
  <c r="C372" i="7"/>
  <c r="C110" i="7"/>
  <c r="C251" i="7"/>
  <c r="G251" i="7" s="1"/>
  <c r="I251" i="7" s="1"/>
  <c r="C435" i="7"/>
  <c r="G435" i="7" s="1"/>
  <c r="I435" i="7" s="1"/>
  <c r="C327" i="7"/>
  <c r="C139" i="7"/>
  <c r="C477" i="7"/>
  <c r="C370" i="7"/>
  <c r="C74" i="7"/>
  <c r="C403" i="7"/>
  <c r="C317" i="7"/>
  <c r="C22" i="7"/>
  <c r="L505" i="6"/>
  <c r="C94" i="7"/>
  <c r="C97" i="7"/>
  <c r="C85" i="7"/>
  <c r="C432" i="7"/>
  <c r="C99" i="7"/>
  <c r="C45" i="7"/>
  <c r="G45" i="7" s="1"/>
  <c r="I45" i="7" s="1"/>
  <c r="C147" i="7"/>
  <c r="G147" i="7" s="1"/>
  <c r="I147" i="7" s="1"/>
  <c r="C433" i="7"/>
  <c r="C312" i="7"/>
  <c r="C291" i="7"/>
  <c r="C247" i="7"/>
  <c r="C212" i="7"/>
  <c r="C387" i="7"/>
  <c r="C103" i="7"/>
  <c r="C4" i="7"/>
  <c r="C152" i="7"/>
  <c r="C149" i="7"/>
  <c r="C194" i="7"/>
  <c r="C309" i="7"/>
  <c r="C41" i="7"/>
  <c r="C61" i="7"/>
  <c r="C245" i="7"/>
  <c r="G245" i="7" s="1"/>
  <c r="I245" i="7" s="1"/>
  <c r="C236" i="7"/>
  <c r="C311" i="7"/>
  <c r="C80" i="7"/>
  <c r="C178" i="7"/>
  <c r="C114" i="7"/>
  <c r="C151" i="7"/>
  <c r="C337" i="7"/>
  <c r="G79" i="7"/>
  <c r="I79" i="7" s="1"/>
  <c r="G305" i="7"/>
  <c r="I305" i="7" s="1"/>
  <c r="G275" i="7"/>
  <c r="I275" i="7" s="1"/>
  <c r="G363" i="7"/>
  <c r="I363" i="7" s="1"/>
  <c r="G105" i="7"/>
  <c r="I105" i="7" s="1"/>
  <c r="G201" i="7"/>
  <c r="I201" i="7" s="1"/>
  <c r="D451" i="7"/>
  <c r="G451" i="7" s="1"/>
  <c r="I451" i="7" s="1"/>
  <c r="D66" i="7"/>
  <c r="D292" i="7"/>
  <c r="D494" i="7"/>
  <c r="G494" i="7" s="1"/>
  <c r="I494" i="7" s="1"/>
  <c r="D240" i="7"/>
  <c r="D239" i="7"/>
  <c r="D125" i="7"/>
  <c r="D442" i="7"/>
  <c r="G442" i="7" s="1"/>
  <c r="I442" i="7" s="1"/>
  <c r="D124" i="7"/>
  <c r="D266" i="7"/>
  <c r="Q505" i="6"/>
  <c r="D37" i="7"/>
  <c r="D280" i="7"/>
  <c r="D119" i="7"/>
  <c r="D201" i="7"/>
  <c r="D142" i="7"/>
  <c r="D127" i="7"/>
  <c r="G127" i="7" s="1"/>
  <c r="I127" i="7" s="1"/>
  <c r="D255" i="7"/>
  <c r="D341" i="7"/>
  <c r="D135" i="7"/>
  <c r="D380" i="7"/>
  <c r="D73" i="7"/>
  <c r="G73" i="7" s="1"/>
  <c r="I73" i="7" s="1"/>
  <c r="D448" i="7"/>
  <c r="D45" i="7"/>
  <c r="D458" i="7"/>
  <c r="G458" i="7" s="1"/>
  <c r="I458" i="7" s="1"/>
  <c r="D365" i="7"/>
  <c r="D164" i="7"/>
  <c r="D64" i="7"/>
  <c r="G64" i="7" s="1"/>
  <c r="I64" i="7" s="1"/>
  <c r="D9" i="7"/>
  <c r="D437" i="7"/>
  <c r="D6" i="7"/>
  <c r="D111" i="7"/>
  <c r="G111" i="7" s="1"/>
  <c r="I111" i="7" s="1"/>
  <c r="D372" i="7"/>
  <c r="G372" i="7" s="1"/>
  <c r="I372" i="7" s="1"/>
  <c r="D363" i="7"/>
  <c r="D208" i="7"/>
  <c r="D269" i="7"/>
  <c r="D499" i="7"/>
  <c r="D322" i="7"/>
  <c r="D441" i="7"/>
  <c r="G441" i="7" s="1"/>
  <c r="I441" i="7" s="1"/>
  <c r="D132" i="7"/>
  <c r="D30" i="7"/>
  <c r="D413" i="7"/>
  <c r="D49" i="7"/>
  <c r="D259" i="7"/>
  <c r="D330" i="7"/>
  <c r="D473" i="7"/>
  <c r="D456" i="7"/>
  <c r="D251" i="7"/>
  <c r="D376" i="7"/>
  <c r="G376" i="7" s="1"/>
  <c r="I376" i="7" s="1"/>
  <c r="D87" i="7"/>
  <c r="D183" i="7"/>
  <c r="D389" i="7"/>
  <c r="G389" i="7" s="1"/>
  <c r="I389" i="7" s="1"/>
  <c r="D446" i="7"/>
  <c r="D46" i="7"/>
  <c r="D465" i="7"/>
  <c r="D338" i="7"/>
  <c r="G338" i="7" s="1"/>
  <c r="I338" i="7" s="1"/>
  <c r="D276" i="7"/>
  <c r="G276" i="7" s="1"/>
  <c r="I276" i="7" s="1"/>
  <c r="D95" i="7"/>
  <c r="D361" i="7"/>
  <c r="D221" i="7"/>
  <c r="D225" i="7"/>
  <c r="D234" i="7"/>
  <c r="D171" i="7"/>
  <c r="D484" i="7"/>
  <c r="D182" i="7"/>
  <c r="D94" i="7"/>
  <c r="D78" i="7"/>
  <c r="D209" i="7"/>
  <c r="D188" i="7"/>
  <c r="G188" i="7" s="1"/>
  <c r="I188" i="7" s="1"/>
  <c r="D271" i="7"/>
  <c r="D478" i="7"/>
  <c r="D92" i="7"/>
  <c r="G92" i="7" s="1"/>
  <c r="I92" i="7" s="1"/>
  <c r="D461" i="7"/>
  <c r="G461" i="7" s="1"/>
  <c r="I461" i="7" s="1"/>
  <c r="D206" i="7"/>
  <c r="D348" i="7"/>
  <c r="D474" i="7"/>
  <c r="G474" i="7" s="1"/>
  <c r="I474" i="7" s="1"/>
  <c r="D492" i="7"/>
  <c r="D429" i="7"/>
  <c r="D74" i="7"/>
  <c r="G74" i="7" s="1"/>
  <c r="I74" i="7" s="1"/>
  <c r="D248" i="7"/>
  <c r="D207" i="7"/>
  <c r="G207" i="7" s="1"/>
  <c r="I207" i="7" s="1"/>
  <c r="D401" i="7"/>
  <c r="D253" i="7"/>
  <c r="D146" i="7"/>
  <c r="D464" i="7"/>
  <c r="D16" i="7"/>
  <c r="D268" i="7"/>
  <c r="D198" i="7"/>
  <c r="D400" i="7"/>
  <c r="G400" i="7" s="1"/>
  <c r="I400" i="7" s="1"/>
  <c r="D371" i="7"/>
  <c r="D415" i="7"/>
  <c r="G415" i="7" s="1"/>
  <c r="I415" i="7" s="1"/>
  <c r="D433" i="7"/>
  <c r="D172" i="7"/>
  <c r="D58" i="7"/>
  <c r="D138" i="7"/>
  <c r="G138" i="7" s="1"/>
  <c r="I138" i="7" s="1"/>
  <c r="D444" i="7"/>
  <c r="D482" i="7"/>
  <c r="D68" i="7"/>
  <c r="D12" i="7"/>
  <c r="D455" i="7"/>
  <c r="G455" i="7" s="1"/>
  <c r="I455" i="7" s="1"/>
  <c r="D407" i="7"/>
  <c r="D43" i="7"/>
  <c r="D21" i="7"/>
  <c r="G21" i="7" s="1"/>
  <c r="I21" i="7" s="1"/>
  <c r="D31" i="7"/>
  <c r="D10" i="7"/>
  <c r="G10" i="7" s="1"/>
  <c r="I10" i="7" s="1"/>
  <c r="D241" i="7"/>
  <c r="D126" i="7"/>
  <c r="G126" i="7" s="1"/>
  <c r="I126" i="7" s="1"/>
  <c r="D281" i="7"/>
  <c r="D154" i="7"/>
  <c r="G154" i="7" s="1"/>
  <c r="I154" i="7" s="1"/>
  <c r="D170" i="7"/>
  <c r="D197" i="7"/>
  <c r="G197" i="7" s="1"/>
  <c r="I197" i="7" s="1"/>
  <c r="D39" i="7"/>
  <c r="D340" i="7"/>
  <c r="D404" i="7"/>
  <c r="D59" i="7"/>
  <c r="D203" i="7"/>
  <c r="D453" i="7"/>
  <c r="D19" i="7"/>
  <c r="D38" i="7"/>
  <c r="D462" i="7"/>
  <c r="D89" i="7"/>
  <c r="G89" i="7" s="1"/>
  <c r="I89" i="7" s="1"/>
  <c r="D245" i="7"/>
  <c r="D177" i="7"/>
  <c r="D189" i="7"/>
  <c r="D42" i="7"/>
  <c r="D430" i="7"/>
  <c r="G430" i="7" s="1"/>
  <c r="I430" i="7" s="1"/>
  <c r="D28" i="7"/>
  <c r="D498" i="7"/>
  <c r="G498" i="7" s="1"/>
  <c r="I498" i="7" s="1"/>
  <c r="D140" i="7"/>
  <c r="G140" i="7" s="1"/>
  <c r="I140" i="7" s="1"/>
  <c r="D305" i="7"/>
  <c r="D156" i="7"/>
  <c r="D123" i="7"/>
  <c r="D17" i="7"/>
  <c r="D324" i="7"/>
  <c r="D220" i="7"/>
  <c r="D217" i="7"/>
  <c r="Q506" i="6"/>
  <c r="D435" i="7"/>
  <c r="D369" i="7"/>
  <c r="D90" i="7"/>
  <c r="G90" i="7" s="1"/>
  <c r="I90" i="7" s="1"/>
  <c r="D252" i="7"/>
  <c r="D353" i="7"/>
  <c r="D468" i="7"/>
  <c r="D398" i="7"/>
  <c r="G398" i="7" s="1"/>
  <c r="I398" i="7" s="1"/>
  <c r="D301" i="7"/>
  <c r="D223" i="7"/>
  <c r="D15" i="7"/>
  <c r="D257" i="7"/>
  <c r="D88" i="7"/>
  <c r="D500" i="7"/>
  <c r="D307" i="7"/>
  <c r="D72" i="7"/>
  <c r="D97" i="7"/>
  <c r="D419" i="7"/>
  <c r="D336" i="7"/>
  <c r="D4" i="7"/>
  <c r="D264" i="7"/>
  <c r="D117" i="7"/>
  <c r="D443" i="7"/>
  <c r="G443" i="7" s="1"/>
  <c r="I443" i="7" s="1"/>
  <c r="D187" i="7"/>
  <c r="D334" i="7"/>
  <c r="G334" i="7" s="1"/>
  <c r="I334" i="7" s="1"/>
  <c r="D467" i="7"/>
  <c r="D29" i="7"/>
  <c r="D63" i="7"/>
  <c r="D278" i="7"/>
  <c r="D235" i="7"/>
  <c r="D367" i="7"/>
  <c r="D237" i="7"/>
  <c r="D495" i="7"/>
  <c r="G495" i="7" s="1"/>
  <c r="I495" i="7" s="1"/>
  <c r="D299" i="7"/>
  <c r="D308" i="7"/>
  <c r="D200" i="7"/>
  <c r="D33" i="7"/>
  <c r="G33" i="7" s="1"/>
  <c r="I33" i="7" s="1"/>
  <c r="D155" i="7"/>
  <c r="D102" i="7"/>
  <c r="D374" i="7"/>
  <c r="D70" i="7"/>
  <c r="G70" i="7" s="1"/>
  <c r="I70" i="7" s="1"/>
  <c r="D390" i="7"/>
  <c r="D104" i="7"/>
  <c r="D273" i="7"/>
  <c r="D471" i="7"/>
  <c r="D7" i="7"/>
  <c r="D57" i="7"/>
  <c r="D32" i="7"/>
  <c r="D202" i="7"/>
  <c r="G202" i="7" s="1"/>
  <c r="I202" i="7" s="1"/>
  <c r="D99" i="7"/>
  <c r="D219" i="7"/>
  <c r="D260" i="7"/>
  <c r="D93" i="7"/>
  <c r="D416" i="7"/>
  <c r="D357" i="7"/>
  <c r="G357" i="7" s="1"/>
  <c r="I357" i="7" s="1"/>
  <c r="D432" i="7"/>
  <c r="D417" i="7"/>
  <c r="G417" i="7" s="1"/>
  <c r="I417" i="7" s="1"/>
  <c r="D282" i="7"/>
  <c r="D287" i="7"/>
  <c r="G287" i="7" s="1"/>
  <c r="I287" i="7" s="1"/>
  <c r="D272" i="7"/>
  <c r="D306" i="7"/>
  <c r="D291" i="7"/>
  <c r="D378" i="7"/>
  <c r="D128" i="7"/>
  <c r="D439" i="7"/>
  <c r="D406" i="7"/>
  <c r="D190" i="7"/>
  <c r="D44" i="7"/>
  <c r="D317" i="7"/>
  <c r="D131" i="7"/>
  <c r="D277" i="7"/>
  <c r="G277" i="7" s="1"/>
  <c r="I277" i="7" s="1"/>
  <c r="D143" i="7"/>
  <c r="D82" i="7"/>
  <c r="G82" i="7" s="1"/>
  <c r="I82" i="7" s="1"/>
  <c r="D18" i="7"/>
  <c r="D249" i="7"/>
  <c r="G249" i="7" s="1"/>
  <c r="I249" i="7" s="1"/>
  <c r="D165" i="7"/>
  <c r="D352" i="7"/>
  <c r="D355" i="7"/>
  <c r="D300" i="7"/>
  <c r="D481" i="7"/>
  <c r="D331" i="7"/>
  <c r="D160" i="7"/>
  <c r="D48" i="7"/>
  <c r="D36" i="7"/>
  <c r="D162" i="7"/>
  <c r="D110" i="7"/>
  <c r="D130" i="7"/>
  <c r="D258" i="7"/>
  <c r="D283" i="7"/>
  <c r="D385" i="7"/>
  <c r="D116" i="7"/>
  <c r="D53" i="7"/>
  <c r="G53" i="7" s="1"/>
  <c r="I53" i="7" s="1"/>
  <c r="D356" i="7"/>
  <c r="D159" i="7"/>
  <c r="D497" i="7"/>
  <c r="G497" i="7" s="1"/>
  <c r="I497" i="7" s="1"/>
  <c r="D228" i="7"/>
  <c r="D265" i="7"/>
  <c r="D434" i="7"/>
  <c r="D394" i="7"/>
  <c r="D24" i="7"/>
  <c r="G24" i="7" s="1"/>
  <c r="I24" i="7" s="1"/>
  <c r="D501" i="7"/>
  <c r="D175" i="7"/>
  <c r="D133" i="7"/>
  <c r="D493" i="7"/>
  <c r="G493" i="7" s="1"/>
  <c r="I493" i="7" s="1"/>
  <c r="D293" i="7"/>
  <c r="G293" i="7" s="1"/>
  <c r="I293" i="7" s="1"/>
  <c r="D250" i="7"/>
  <c r="D254" i="7"/>
  <c r="D14" i="7"/>
  <c r="D100" i="7"/>
  <c r="D122" i="7"/>
  <c r="G122" i="7" s="1"/>
  <c r="I122" i="7" s="1"/>
  <c r="D179" i="7"/>
  <c r="D423" i="7"/>
  <c r="D85" i="7"/>
  <c r="G85" i="7" s="1"/>
  <c r="I85" i="7" s="1"/>
  <c r="D169" i="7"/>
  <c r="D405" i="7"/>
  <c r="D364" i="7"/>
  <c r="D79" i="7"/>
  <c r="D67" i="7"/>
  <c r="D222" i="7"/>
  <c r="G222" i="7" s="1"/>
  <c r="I222" i="7" s="1"/>
  <c r="D403" i="7"/>
  <c r="G403" i="7" s="1"/>
  <c r="I403" i="7" s="1"/>
  <c r="D298" i="7"/>
  <c r="G298" i="7" s="1"/>
  <c r="I298" i="7" s="1"/>
  <c r="D108" i="7"/>
  <c r="G108" i="7" s="1"/>
  <c r="I108" i="7" s="1"/>
  <c r="D362" i="7"/>
  <c r="D196" i="7"/>
  <c r="D382" i="7"/>
  <c r="D447" i="7"/>
  <c r="D91" i="7"/>
  <c r="D391" i="7"/>
  <c r="G391" i="7" s="1"/>
  <c r="I391" i="7" s="1"/>
  <c r="D141" i="7"/>
  <c r="G141" i="7" s="1"/>
  <c r="I141" i="7" s="1"/>
  <c r="D150" i="7"/>
  <c r="D452" i="7"/>
  <c r="D153" i="7"/>
  <c r="G153" i="7" s="1"/>
  <c r="I153" i="7" s="1"/>
  <c r="D345" i="7"/>
  <c r="D450" i="7"/>
  <c r="D440" i="7"/>
  <c r="D147" i="7"/>
  <c r="D81" i="7"/>
  <c r="D321" i="7"/>
  <c r="G321" i="7" s="1"/>
  <c r="I321" i="7" s="1"/>
  <c r="D449" i="7"/>
  <c r="D425" i="7"/>
  <c r="D418" i="7"/>
  <c r="D349" i="7"/>
  <c r="D490" i="7"/>
  <c r="D149" i="7"/>
  <c r="D61" i="7"/>
  <c r="G61" i="7" s="1"/>
  <c r="I61" i="7" s="1"/>
  <c r="D409" i="7"/>
  <c r="D210" i="7"/>
  <c r="D279" i="7"/>
  <c r="D310" i="7"/>
  <c r="D445" i="7"/>
  <c r="D312" i="7"/>
  <c r="D486" i="7"/>
  <c r="D325" i="7"/>
  <c r="G325" i="7" s="1"/>
  <c r="I325" i="7" s="1"/>
  <c r="D267" i="7"/>
  <c r="D26" i="7"/>
  <c r="D395" i="7"/>
  <c r="D428" i="7"/>
  <c r="D313" i="7"/>
  <c r="D60" i="7"/>
  <c r="D218" i="7"/>
  <c r="D50" i="7"/>
  <c r="G50" i="7" s="1"/>
  <c r="I50" i="7" s="1"/>
  <c r="D397" i="7"/>
  <c r="D212" i="7"/>
  <c r="D233" i="7"/>
  <c r="D106" i="7"/>
  <c r="D192" i="7"/>
  <c r="D229" i="7"/>
  <c r="D381" i="7"/>
  <c r="G381" i="7" s="1"/>
  <c r="I381" i="7" s="1"/>
  <c r="D242" i="7"/>
  <c r="G242" i="7" s="1"/>
  <c r="I242" i="7" s="1"/>
  <c r="D52" i="7"/>
  <c r="D56" i="7"/>
  <c r="G56" i="7" s="1"/>
  <c r="I56" i="7" s="1"/>
  <c r="D261" i="7"/>
  <c r="D211" i="7"/>
  <c r="D230" i="7"/>
  <c r="D294" i="7"/>
  <c r="D186" i="7"/>
  <c r="G186" i="7" s="1"/>
  <c r="I186" i="7" s="1"/>
  <c r="D379" i="7"/>
  <c r="G379" i="7" s="1"/>
  <c r="I379" i="7" s="1"/>
  <c r="D360" i="7"/>
  <c r="D205" i="7"/>
  <c r="D332" i="7"/>
  <c r="D297" i="7"/>
  <c r="D129" i="7"/>
  <c r="D144" i="7"/>
  <c r="G144" i="7" s="1"/>
  <c r="I144" i="7" s="1"/>
  <c r="D163" i="7"/>
  <c r="D274" i="7"/>
  <c r="D180" i="7"/>
  <c r="D35" i="7"/>
  <c r="D136" i="7"/>
  <c r="D139" i="7"/>
  <c r="D290" i="7"/>
  <c r="D295" i="7"/>
  <c r="D337" i="7"/>
  <c r="D411" i="7"/>
  <c r="G411" i="7" s="1"/>
  <c r="I411" i="7" s="1"/>
  <c r="D388" i="7"/>
  <c r="D329" i="7"/>
  <c r="G329" i="7" s="1"/>
  <c r="I329" i="7" s="1"/>
  <c r="D96" i="7"/>
  <c r="D120" i="7"/>
  <c r="D316" i="7"/>
  <c r="D270" i="7"/>
  <c r="D109" i="7"/>
  <c r="G109" i="7" s="1"/>
  <c r="I109" i="7" s="1"/>
  <c r="D470" i="7"/>
  <c r="G470" i="7" s="1"/>
  <c r="I470" i="7" s="1"/>
  <c r="D47" i="7"/>
  <c r="D320" i="7"/>
  <c r="D303" i="7"/>
  <c r="G303" i="7" s="1"/>
  <c r="I303" i="7" s="1"/>
  <c r="D114" i="7"/>
  <c r="D386" i="7"/>
  <c r="D134" i="7"/>
  <c r="G134" i="7" s="1"/>
  <c r="I134" i="7" s="1"/>
  <c r="D226" i="7"/>
  <c r="D23" i="7"/>
  <c r="G23" i="7" s="1"/>
  <c r="I23" i="7" s="1"/>
  <c r="D438" i="7"/>
  <c r="G438" i="7" s="1"/>
  <c r="I438" i="7" s="1"/>
  <c r="D11" i="7"/>
  <c r="G11" i="7" s="1"/>
  <c r="I11" i="7" s="1"/>
  <c r="D347" i="7"/>
  <c r="G347" i="7" s="1"/>
  <c r="I347" i="7" s="1"/>
  <c r="D488" i="7"/>
  <c r="D358" i="7"/>
  <c r="G358" i="7" s="1"/>
  <c r="I358" i="7" s="1"/>
  <c r="D193" i="7"/>
  <c r="D25" i="7"/>
  <c r="D328" i="7"/>
  <c r="G328" i="7" s="1"/>
  <c r="I328" i="7" s="1"/>
  <c r="D436" i="7"/>
  <c r="D41" i="7"/>
  <c r="D178" i="7"/>
  <c r="D408" i="7"/>
  <c r="D454" i="7"/>
  <c r="D145" i="7"/>
  <c r="D373" i="7"/>
  <c r="D101" i="7"/>
  <c r="D118" i="7"/>
  <c r="D166" i="7"/>
  <c r="D304" i="7"/>
  <c r="D105" i="7"/>
  <c r="D174" i="7"/>
  <c r="D8" i="7"/>
  <c r="D77" i="7"/>
  <c r="D427" i="7"/>
  <c r="G427" i="7" s="1"/>
  <c r="I427" i="7" s="1"/>
  <c r="D302" i="7"/>
  <c r="D215" i="7"/>
  <c r="D414" i="7"/>
  <c r="G414" i="7" s="1"/>
  <c r="I414" i="7" s="1"/>
  <c r="D286" i="7"/>
  <c r="D496" i="7"/>
  <c r="D323" i="7"/>
  <c r="D204" i="7"/>
  <c r="G204" i="7" s="1"/>
  <c r="I204" i="7" s="1"/>
  <c r="D410" i="7"/>
  <c r="G410" i="7" s="1"/>
  <c r="I410" i="7" s="1"/>
  <c r="D181" i="7"/>
  <c r="D485" i="7"/>
  <c r="D412" i="7"/>
  <c r="D399" i="7"/>
  <c r="D377" i="7"/>
  <c r="D387" i="7"/>
  <c r="D103" i="7"/>
  <c r="G103" i="7" s="1"/>
  <c r="I103" i="7" s="1"/>
  <c r="D65" i="7"/>
  <c r="D232" i="7"/>
  <c r="D459" i="7"/>
  <c r="D457" i="7"/>
  <c r="D275" i="7"/>
  <c r="D351" i="7"/>
  <c r="G351" i="7" s="1"/>
  <c r="I351" i="7" s="1"/>
  <c r="D396" i="7"/>
  <c r="D479" i="7"/>
  <c r="G479" i="7" s="1"/>
  <c r="I479" i="7" s="1"/>
  <c r="D185" i="7"/>
  <c r="G185" i="7" s="1"/>
  <c r="I185" i="7" s="1"/>
  <c r="D333" i="7"/>
  <c r="G333" i="7" s="1"/>
  <c r="I333" i="7" s="1"/>
  <c r="D477" i="7"/>
  <c r="D20" i="7"/>
  <c r="D34" i="7"/>
  <c r="D285" i="7"/>
  <c r="D319" i="7"/>
  <c r="D195" i="7"/>
  <c r="D326" i="7"/>
  <c r="G326" i="7" s="1"/>
  <c r="I326" i="7" s="1"/>
  <c r="D115" i="7"/>
  <c r="D463" i="7"/>
  <c r="G463" i="7" s="1"/>
  <c r="I463" i="7" s="1"/>
  <c r="D27" i="7"/>
  <c r="D113" i="7"/>
  <c r="D311" i="7"/>
  <c r="D469" i="7"/>
  <c r="D83" i="7"/>
  <c r="G83" i="7" s="1"/>
  <c r="I83" i="7" s="1"/>
  <c r="D157" i="7"/>
  <c r="D238" i="7"/>
  <c r="D75" i="7"/>
  <c r="D480" i="7"/>
  <c r="D335" i="7"/>
  <c r="D137" i="7"/>
  <c r="D55" i="7"/>
  <c r="G55" i="7" s="1"/>
  <c r="I55" i="7" s="1"/>
  <c r="D426" i="7"/>
  <c r="D309" i="7"/>
  <c r="G309" i="7" s="1"/>
  <c r="I309" i="7" s="1"/>
  <c r="D107" i="7"/>
  <c r="D384" i="7"/>
  <c r="D3" i="7"/>
  <c r="D420" i="7"/>
  <c r="D176" i="7"/>
  <c r="D460" i="7"/>
  <c r="D354" i="7"/>
  <c r="G354" i="7" s="1"/>
  <c r="I354" i="7" s="1"/>
  <c r="D359" i="7"/>
  <c r="G359" i="7" s="1"/>
  <c r="I359" i="7" s="1"/>
  <c r="D167" i="7"/>
  <c r="D84" i="7"/>
  <c r="D151" i="7"/>
  <c r="D244" i="7"/>
  <c r="D375" i="7"/>
  <c r="D168" i="7"/>
  <c r="D76" i="7"/>
  <c r="G76" i="7" s="1"/>
  <c r="I76" i="7" s="1"/>
  <c r="D236" i="7"/>
  <c r="D246" i="7"/>
  <c r="D214" i="7"/>
  <c r="D472" i="7"/>
  <c r="D262" i="7"/>
  <c r="D199" i="7"/>
  <c r="D148" i="7"/>
  <c r="D339" i="7"/>
  <c r="G339" i="7" s="1"/>
  <c r="I339" i="7" s="1"/>
  <c r="D5" i="7"/>
  <c r="D263" i="7"/>
  <c r="D161" i="7"/>
  <c r="D422" i="7"/>
  <c r="D62" i="7"/>
  <c r="D296" i="7"/>
  <c r="D402" i="7"/>
  <c r="D86" i="7"/>
  <c r="G86" i="7" s="1"/>
  <c r="I86" i="7" s="1"/>
  <c r="D194" i="7"/>
  <c r="D71" i="7"/>
  <c r="D289" i="7"/>
  <c r="D121" i="7"/>
  <c r="D318" i="7"/>
  <c r="D224" i="7"/>
  <c r="D421" i="7"/>
  <c r="D216" i="7"/>
  <c r="D13" i="7"/>
  <c r="G13" i="7" s="1"/>
  <c r="I13" i="7" s="1"/>
  <c r="D158" i="7"/>
  <c r="D231" i="7"/>
  <c r="D350" i="7"/>
  <c r="D487" i="7"/>
  <c r="D466" i="7"/>
  <c r="D54" i="7"/>
  <c r="D392" i="7"/>
  <c r="G392" i="7" s="1"/>
  <c r="I392" i="7" s="1"/>
  <c r="D184" i="7"/>
  <c r="G184" i="7" s="1"/>
  <c r="I184" i="7" s="1"/>
  <c r="D247" i="7"/>
  <c r="D483" i="7"/>
  <c r="D80" i="7"/>
  <c r="D191" i="7"/>
  <c r="D343" i="7"/>
  <c r="D315" i="7"/>
  <c r="D51" i="7"/>
  <c r="D344" i="7"/>
  <c r="G344" i="7" s="1"/>
  <c r="I344" i="7" s="1"/>
  <c r="D243" i="7"/>
  <c r="G243" i="7" s="1"/>
  <c r="I243" i="7" s="1"/>
  <c r="D431" i="7"/>
  <c r="D98" i="7"/>
  <c r="D327" i="7"/>
  <c r="D489" i="7"/>
  <c r="D476" i="7"/>
  <c r="G476" i="7" s="1"/>
  <c r="I476" i="7" s="1"/>
  <c r="D393" i="7"/>
  <c r="D491" i="7"/>
  <c r="G491" i="7" s="1"/>
  <c r="I491" i="7" s="1"/>
  <c r="D314" i="7"/>
  <c r="D227" i="7"/>
  <c r="D22" i="7"/>
  <c r="D284" i="7"/>
  <c r="D342" i="7"/>
  <c r="D346" i="7"/>
  <c r="D368" i="7"/>
  <c r="D112" i="7"/>
  <c r="G112" i="7" s="1"/>
  <c r="I112" i="7" s="1"/>
  <c r="D288" i="7"/>
  <c r="D424" i="7"/>
  <c r="D370" i="7"/>
  <c r="G370" i="7" s="1"/>
  <c r="I370" i="7" s="1"/>
  <c r="D475" i="7"/>
  <c r="D2" i="7"/>
  <c r="D152" i="7"/>
  <c r="D173" i="7"/>
  <c r="D69" i="7"/>
  <c r="D213" i="7"/>
  <c r="G213" i="7" s="1"/>
  <c r="I213" i="7" s="1"/>
  <c r="D366" i="7"/>
  <c r="D383" i="7"/>
  <c r="G383" i="7" s="1"/>
  <c r="I383" i="7" s="1"/>
  <c r="D256" i="7"/>
  <c r="D40" i="7"/>
  <c r="G496" i="7"/>
  <c r="I496" i="7" s="1"/>
  <c r="G142" i="7"/>
  <c r="I142" i="7" s="1"/>
  <c r="G99" i="7"/>
  <c r="I99" i="7" s="1"/>
  <c r="G397" i="7"/>
  <c r="I397" i="7" s="1"/>
  <c r="G43" i="7"/>
  <c r="I43" i="7" s="1"/>
  <c r="G396" i="7"/>
  <c r="I396" i="7" s="1"/>
  <c r="G8" i="7"/>
  <c r="I8" i="7" s="1"/>
  <c r="G107" i="7"/>
  <c r="I107" i="7" s="1"/>
  <c r="G264" i="7"/>
  <c r="I264" i="7" s="1"/>
  <c r="G119" i="7"/>
  <c r="I119" i="7" s="1"/>
  <c r="G59" i="7"/>
  <c r="I59" i="7" s="1"/>
  <c r="G437" i="7"/>
  <c r="I437" i="7" s="1"/>
  <c r="G318" i="7"/>
  <c r="I318" i="7" s="1"/>
  <c r="G19" i="7"/>
  <c r="I19" i="7" s="1"/>
  <c r="G114" i="7"/>
  <c r="I114" i="7" s="1"/>
  <c r="G365" i="7"/>
  <c r="I365" i="7" s="1"/>
  <c r="G192" i="7"/>
  <c r="I192" i="7" s="1"/>
  <c r="G6" i="7" l="1"/>
  <c r="I6" i="7" s="1"/>
  <c r="G342" i="7"/>
  <c r="I342" i="7" s="1"/>
  <c r="G22" i="7"/>
  <c r="I22" i="7" s="1"/>
  <c r="G288" i="7"/>
  <c r="I288" i="7" s="1"/>
  <c r="G158" i="7"/>
  <c r="I158" i="7" s="1"/>
  <c r="G263" i="7"/>
  <c r="I263" i="7" s="1"/>
  <c r="G246" i="7"/>
  <c r="I246" i="7" s="1"/>
  <c r="G167" i="7"/>
  <c r="I167" i="7" s="1"/>
  <c r="G115" i="7"/>
  <c r="I115" i="7" s="1"/>
  <c r="G302" i="7"/>
  <c r="I302" i="7" s="1"/>
  <c r="G118" i="7"/>
  <c r="I118" i="7" s="1"/>
  <c r="G436" i="7"/>
  <c r="I436" i="7" s="1"/>
  <c r="G388" i="7"/>
  <c r="I388" i="7" s="1"/>
  <c r="G180" i="7"/>
  <c r="I180" i="7" s="1"/>
  <c r="G360" i="7"/>
  <c r="I360" i="7" s="1"/>
  <c r="G52" i="7"/>
  <c r="I52" i="7" s="1"/>
  <c r="G267" i="7"/>
  <c r="I267" i="7" s="1"/>
  <c r="G409" i="7"/>
  <c r="I409" i="7" s="1"/>
  <c r="G150" i="7"/>
  <c r="I150" i="7" s="1"/>
  <c r="G169" i="7"/>
  <c r="I169" i="7" s="1"/>
  <c r="G250" i="7"/>
  <c r="I250" i="7" s="1"/>
  <c r="G434" i="7"/>
  <c r="I434" i="7" s="1"/>
  <c r="G385" i="7"/>
  <c r="I385" i="7" s="1"/>
  <c r="G160" i="7"/>
  <c r="I160" i="7" s="1"/>
  <c r="G18" i="7"/>
  <c r="I18" i="7" s="1"/>
  <c r="G406" i="7"/>
  <c r="I406" i="7" s="1"/>
  <c r="G282" i="7"/>
  <c r="I282" i="7" s="1"/>
  <c r="G390" i="7"/>
  <c r="I390" i="7" s="1"/>
  <c r="G299" i="7"/>
  <c r="I299" i="7" s="1"/>
  <c r="G467" i="7"/>
  <c r="I467" i="7" s="1"/>
  <c r="G419" i="7"/>
  <c r="I419" i="7" s="1"/>
  <c r="G223" i="7"/>
  <c r="I223" i="7" s="1"/>
  <c r="G68" i="7"/>
  <c r="I68" i="7" s="1"/>
  <c r="G401" i="7"/>
  <c r="I401" i="7" s="1"/>
  <c r="G206" i="7"/>
  <c r="I206" i="7" s="1"/>
  <c r="G87" i="7"/>
  <c r="I87" i="7" s="1"/>
  <c r="G255" i="7"/>
  <c r="I255" i="7" s="1"/>
  <c r="G266" i="7"/>
  <c r="I266" i="7" s="1"/>
  <c r="G95" i="7"/>
  <c r="I95" i="7" s="1"/>
  <c r="G331" i="7"/>
  <c r="I331" i="7" s="1"/>
  <c r="G341" i="7"/>
  <c r="I341" i="7" s="1"/>
  <c r="G404" i="7"/>
  <c r="I404" i="7" s="1"/>
  <c r="G281" i="7"/>
  <c r="I281" i="7" s="1"/>
  <c r="G377" i="7"/>
  <c r="I377" i="7" s="1"/>
  <c r="G285" i="7"/>
  <c r="I285" i="7" s="1"/>
  <c r="G462" i="7"/>
  <c r="I462" i="7" s="1"/>
  <c r="G166" i="7"/>
  <c r="I166" i="7" s="1"/>
  <c r="G256" i="7"/>
  <c r="I256" i="7" s="1"/>
  <c r="G340" i="7"/>
  <c r="I340" i="7" s="1"/>
  <c r="G295" i="7"/>
  <c r="I295" i="7" s="1"/>
  <c r="G490" i="7"/>
  <c r="I490" i="7" s="1"/>
  <c r="G57" i="7"/>
  <c r="I57" i="7" s="1"/>
  <c r="G387" i="7"/>
  <c r="I387" i="7" s="1"/>
  <c r="G148" i="7"/>
  <c r="I148" i="7" s="1"/>
  <c r="G290" i="7"/>
  <c r="I290" i="7" s="1"/>
  <c r="G355" i="7"/>
  <c r="I355" i="7" s="1"/>
  <c r="G191" i="7"/>
  <c r="I191" i="7" s="1"/>
  <c r="G297" i="7"/>
  <c r="I297" i="7" s="1"/>
  <c r="G211" i="7"/>
  <c r="I211" i="7" s="1"/>
  <c r="G310" i="7"/>
  <c r="I310" i="7" s="1"/>
  <c r="G345" i="7"/>
  <c r="I345" i="7" s="1"/>
  <c r="G382" i="7"/>
  <c r="I382" i="7" s="1"/>
  <c r="G317" i="7"/>
  <c r="I317" i="7" s="1"/>
  <c r="G93" i="7"/>
  <c r="I93" i="7" s="1"/>
  <c r="G453" i="7"/>
  <c r="I453" i="7" s="1"/>
  <c r="G464" i="7"/>
  <c r="I464" i="7" s="1"/>
  <c r="G492" i="7"/>
  <c r="I492" i="7" s="1"/>
  <c r="G330" i="7"/>
  <c r="I330" i="7" s="1"/>
  <c r="G247" i="7"/>
  <c r="I247" i="7" s="1"/>
  <c r="G5" i="7"/>
  <c r="I5" i="7" s="1"/>
  <c r="G307" i="7"/>
  <c r="I307" i="7" s="1"/>
  <c r="G157" i="7"/>
  <c r="I157" i="7" s="1"/>
  <c r="G480" i="7"/>
  <c r="I480" i="7" s="1"/>
  <c r="G304" i="7"/>
  <c r="I304" i="7" s="1"/>
  <c r="G301" i="7"/>
  <c r="I301" i="7" s="1"/>
  <c r="G2" i="7"/>
  <c r="I2" i="7" s="1"/>
  <c r="G7" i="7"/>
  <c r="I7" i="7" s="1"/>
  <c r="G224" i="7"/>
  <c r="I224" i="7" s="1"/>
  <c r="G98" i="7"/>
  <c r="I98" i="7" s="1"/>
  <c r="G472" i="7"/>
  <c r="I472" i="7" s="1"/>
  <c r="G151" i="7"/>
  <c r="I151" i="7" s="1"/>
  <c r="G27" i="7"/>
  <c r="I27" i="7" s="1"/>
  <c r="G96" i="7"/>
  <c r="I96" i="7" s="1"/>
  <c r="G136" i="7"/>
  <c r="I136" i="7" s="1"/>
  <c r="G332" i="7"/>
  <c r="I332" i="7" s="1"/>
  <c r="G261" i="7"/>
  <c r="I261" i="7" s="1"/>
  <c r="G395" i="7"/>
  <c r="I395" i="7" s="1"/>
  <c r="G425" i="7"/>
  <c r="I425" i="7" s="1"/>
  <c r="G196" i="7"/>
  <c r="I196" i="7" s="1"/>
  <c r="G364" i="7"/>
  <c r="I364" i="7" s="1"/>
  <c r="G14" i="7"/>
  <c r="I14" i="7" s="1"/>
  <c r="G36" i="7"/>
  <c r="I36" i="7" s="1"/>
  <c r="G165" i="7"/>
  <c r="I165" i="7" s="1"/>
  <c r="G44" i="7"/>
  <c r="I44" i="7" s="1"/>
  <c r="G272" i="7"/>
  <c r="I272" i="7" s="1"/>
  <c r="G260" i="7"/>
  <c r="I260" i="7" s="1"/>
  <c r="G273" i="7"/>
  <c r="I273" i="7" s="1"/>
  <c r="G200" i="7"/>
  <c r="I200" i="7" s="1"/>
  <c r="G63" i="7"/>
  <c r="I63" i="7" s="1"/>
  <c r="G4" i="7"/>
  <c r="I4" i="7" s="1"/>
  <c r="G189" i="7"/>
  <c r="I189" i="7" s="1"/>
  <c r="G433" i="7"/>
  <c r="I433" i="7" s="1"/>
  <c r="G146" i="7"/>
  <c r="I146" i="7" s="1"/>
  <c r="G221" i="7"/>
  <c r="I221" i="7" s="1"/>
  <c r="G259" i="7"/>
  <c r="I259" i="7" s="1"/>
  <c r="G269" i="7"/>
  <c r="I269" i="7" s="1"/>
  <c r="G135" i="7"/>
  <c r="I135" i="7" s="1"/>
  <c r="G37" i="7"/>
  <c r="I37" i="7" s="1"/>
  <c r="G178" i="7"/>
  <c r="I178" i="7" s="1"/>
  <c r="G194" i="7"/>
  <c r="I194" i="7" s="1"/>
  <c r="G97" i="7"/>
  <c r="I97" i="7" s="1"/>
  <c r="G477" i="7"/>
  <c r="I477" i="7" s="1"/>
  <c r="G123" i="7"/>
  <c r="I123" i="7" s="1"/>
  <c r="G183" i="7"/>
  <c r="I183" i="7" s="1"/>
  <c r="G131" i="7"/>
  <c r="I131" i="7" s="1"/>
  <c r="G17" i="7"/>
  <c r="I17" i="7" s="1"/>
  <c r="G257" i="7"/>
  <c r="I257" i="7" s="1"/>
  <c r="G232" i="7"/>
  <c r="I232" i="7" s="1"/>
  <c r="G220" i="7"/>
  <c r="I220" i="7" s="1"/>
  <c r="G412" i="7"/>
  <c r="I412" i="7" s="1"/>
  <c r="G78" i="7"/>
  <c r="I78" i="7" s="1"/>
  <c r="G124" i="7"/>
  <c r="I124" i="7" s="1"/>
  <c r="G46" i="7"/>
  <c r="I46" i="7" s="1"/>
  <c r="G421" i="7"/>
  <c r="I421" i="7" s="1"/>
  <c r="G168" i="7"/>
  <c r="I168" i="7" s="1"/>
  <c r="G238" i="7"/>
  <c r="I238" i="7" s="1"/>
  <c r="G240" i="7"/>
  <c r="I240" i="7" s="1"/>
  <c r="G20" i="7"/>
  <c r="I20" i="7" s="1"/>
  <c r="G54" i="7"/>
  <c r="I54" i="7" s="1"/>
  <c r="G170" i="7"/>
  <c r="I170" i="7" s="1"/>
  <c r="G231" i="7"/>
  <c r="I231" i="7" s="1"/>
  <c r="G460" i="7"/>
  <c r="I460" i="7" s="1"/>
  <c r="G219" i="7"/>
  <c r="I219" i="7" s="1"/>
  <c r="G236" i="7"/>
  <c r="I236" i="7" s="1"/>
  <c r="G30" i="7"/>
  <c r="I30" i="7" s="1"/>
  <c r="G270" i="7"/>
  <c r="I270" i="7" s="1"/>
  <c r="G337" i="7"/>
  <c r="I337" i="7" s="1"/>
  <c r="G230" i="7"/>
  <c r="I230" i="7" s="1"/>
  <c r="G110" i="7"/>
  <c r="I110" i="7" s="1"/>
  <c r="G429" i="7"/>
  <c r="I429" i="7" s="1"/>
  <c r="G80" i="7"/>
  <c r="I80" i="7" s="1"/>
  <c r="G422" i="7"/>
  <c r="I422" i="7" s="1"/>
  <c r="G3" i="7"/>
  <c r="I3" i="7" s="1"/>
  <c r="J503" i="7" s="1"/>
  <c r="G227" i="7"/>
  <c r="I227" i="7" s="1"/>
  <c r="G431" i="7"/>
  <c r="I431" i="7" s="1"/>
  <c r="G483" i="7"/>
  <c r="I483" i="7" s="1"/>
  <c r="G289" i="7"/>
  <c r="I289" i="7" s="1"/>
  <c r="G161" i="7"/>
  <c r="I161" i="7" s="1"/>
  <c r="G214" i="7"/>
  <c r="I214" i="7" s="1"/>
  <c r="G84" i="7"/>
  <c r="I84" i="7" s="1"/>
  <c r="G75" i="7"/>
  <c r="I75" i="7" s="1"/>
  <c r="G459" i="7"/>
  <c r="I459" i="7" s="1"/>
  <c r="G485" i="7"/>
  <c r="I485" i="7" s="1"/>
  <c r="G41" i="7"/>
  <c r="I41" i="7" s="1"/>
  <c r="G320" i="7"/>
  <c r="I320" i="7" s="1"/>
  <c r="G35" i="7"/>
  <c r="I35" i="7" s="1"/>
  <c r="G205" i="7"/>
  <c r="I205" i="7" s="1"/>
  <c r="G212" i="7"/>
  <c r="I212" i="7" s="1"/>
  <c r="G26" i="7"/>
  <c r="I26" i="7" s="1"/>
  <c r="G210" i="7"/>
  <c r="I210" i="7" s="1"/>
  <c r="G449" i="7"/>
  <c r="I449" i="7" s="1"/>
  <c r="G452" i="7"/>
  <c r="I452" i="7" s="1"/>
  <c r="G405" i="7"/>
  <c r="I405" i="7" s="1"/>
  <c r="G254" i="7"/>
  <c r="I254" i="7" s="1"/>
  <c r="G394" i="7"/>
  <c r="I394" i="7" s="1"/>
  <c r="G116" i="7"/>
  <c r="I116" i="7" s="1"/>
  <c r="G190" i="7"/>
  <c r="I190" i="7" s="1"/>
  <c r="G104" i="7"/>
  <c r="I104" i="7" s="1"/>
  <c r="G308" i="7"/>
  <c r="I308" i="7" s="1"/>
  <c r="G29" i="7"/>
  <c r="I29" i="7" s="1"/>
  <c r="G177" i="7"/>
  <c r="I177" i="7" s="1"/>
  <c r="G12" i="7"/>
  <c r="I12" i="7" s="1"/>
  <c r="G253" i="7"/>
  <c r="I253" i="7" s="1"/>
  <c r="G348" i="7"/>
  <c r="I348" i="7" s="1"/>
  <c r="G361" i="7"/>
  <c r="I361" i="7" s="1"/>
  <c r="G164" i="7"/>
  <c r="I164" i="7" s="1"/>
  <c r="G292" i="7"/>
  <c r="I292" i="7" s="1"/>
  <c r="G94" i="7"/>
  <c r="I94" i="7" s="1"/>
  <c r="G271" i="7"/>
  <c r="I271" i="7" s="1"/>
  <c r="G62" i="7"/>
  <c r="I62" i="7" s="1"/>
  <c r="G209" i="7"/>
  <c r="I209" i="7" s="1"/>
  <c r="G366" i="7"/>
  <c r="I366" i="7" s="1"/>
  <c r="G215" i="7"/>
  <c r="I215" i="7" s="1"/>
  <c r="G179" i="7"/>
  <c r="I179" i="7" s="1"/>
  <c r="G216" i="7"/>
  <c r="I216" i="7" s="1"/>
  <c r="G203" i="7"/>
  <c r="I203" i="7" s="1"/>
  <c r="G457" i="7"/>
  <c r="I457" i="7" s="1"/>
  <c r="G280" i="7"/>
  <c r="I280" i="7" s="1"/>
  <c r="G473" i="7"/>
  <c r="I473" i="7" s="1"/>
  <c r="G121" i="7"/>
  <c r="I121" i="7" s="1"/>
  <c r="G336" i="7"/>
  <c r="I336" i="7" s="1"/>
  <c r="G137" i="7"/>
  <c r="I137" i="7" s="1"/>
  <c r="G420" i="7"/>
  <c r="I420" i="7" s="1"/>
  <c r="G296" i="7"/>
  <c r="I296" i="7" s="1"/>
  <c r="G156" i="7"/>
  <c r="I156" i="7" s="1"/>
  <c r="G306" i="7"/>
  <c r="I306" i="7" s="1"/>
  <c r="G353" i="7"/>
  <c r="I353" i="7" s="1"/>
  <c r="G371" i="7"/>
  <c r="I371" i="7" s="1"/>
  <c r="G66" i="7"/>
  <c r="I66" i="7" s="1"/>
  <c r="G101" i="7"/>
  <c r="I101" i="7" s="1"/>
  <c r="G283" i="7"/>
  <c r="I283" i="7" s="1"/>
  <c r="G475" i="7"/>
  <c r="I475" i="7" s="1"/>
  <c r="G284" i="7"/>
  <c r="I284" i="7" s="1"/>
  <c r="G327" i="7"/>
  <c r="I327" i="7" s="1"/>
  <c r="G335" i="7"/>
  <c r="I335" i="7" s="1"/>
  <c r="G286" i="7"/>
  <c r="I286" i="7" s="1"/>
  <c r="G408" i="7"/>
  <c r="I408" i="7" s="1"/>
  <c r="G488" i="7"/>
  <c r="I488" i="7" s="1"/>
  <c r="G120" i="7"/>
  <c r="I120" i="7" s="1"/>
  <c r="G139" i="7"/>
  <c r="I139" i="7" s="1"/>
  <c r="G428" i="7"/>
  <c r="I428" i="7" s="1"/>
  <c r="G100" i="7"/>
  <c r="I100" i="7" s="1"/>
  <c r="G501" i="7"/>
  <c r="I501" i="7" s="1"/>
  <c r="G356" i="7"/>
  <c r="I356" i="7" s="1"/>
  <c r="G162" i="7"/>
  <c r="I162" i="7" s="1"/>
  <c r="G352" i="7"/>
  <c r="I352" i="7" s="1"/>
  <c r="G471" i="7"/>
  <c r="I471" i="7" s="1"/>
  <c r="G278" i="7"/>
  <c r="I278" i="7" s="1"/>
  <c r="G252" i="7"/>
  <c r="I252" i="7" s="1"/>
  <c r="G42" i="7"/>
  <c r="I42" i="7" s="1"/>
  <c r="G407" i="7"/>
  <c r="I407" i="7" s="1"/>
  <c r="G172" i="7"/>
  <c r="I172" i="7" s="1"/>
  <c r="G225" i="7"/>
  <c r="I225" i="7" s="1"/>
  <c r="G9" i="7"/>
  <c r="I9" i="7" s="1"/>
  <c r="G380" i="7"/>
  <c r="I380" i="7" s="1"/>
  <c r="G65" i="7"/>
  <c r="I65" i="7" s="1"/>
  <c r="G81" i="7"/>
  <c r="I81" i="7" s="1"/>
  <c r="G265" i="7"/>
  <c r="I265" i="7" s="1"/>
  <c r="G439" i="7"/>
  <c r="I439" i="7" s="1"/>
  <c r="G482" i="7"/>
  <c r="I482" i="7" s="1"/>
  <c r="G173" i="7"/>
  <c r="I173" i="7" s="1"/>
  <c r="G368" i="7"/>
  <c r="I368" i="7" s="1"/>
  <c r="G51" i="7"/>
  <c r="I51" i="7" s="1"/>
  <c r="G195" i="7"/>
  <c r="I195" i="7" s="1"/>
  <c r="G25" i="7"/>
  <c r="I25" i="7" s="1"/>
  <c r="G163" i="7"/>
  <c r="I163" i="7" s="1"/>
  <c r="G218" i="7"/>
  <c r="I218" i="7" s="1"/>
  <c r="G486" i="7"/>
  <c r="I486" i="7" s="1"/>
  <c r="G149" i="7"/>
  <c r="I149" i="7" s="1"/>
  <c r="G423" i="7"/>
  <c r="I423" i="7" s="1"/>
  <c r="G228" i="7"/>
  <c r="I228" i="7" s="1"/>
  <c r="G258" i="7"/>
  <c r="I258" i="7" s="1"/>
  <c r="G481" i="7"/>
  <c r="I481" i="7" s="1"/>
  <c r="G143" i="7"/>
  <c r="I143" i="7" s="1"/>
  <c r="G128" i="7"/>
  <c r="I128" i="7" s="1"/>
  <c r="G432" i="7"/>
  <c r="I432" i="7" s="1"/>
  <c r="G374" i="7"/>
  <c r="I374" i="7" s="1"/>
  <c r="G237" i="7"/>
  <c r="I237" i="7" s="1"/>
  <c r="G187" i="7"/>
  <c r="I187" i="7" s="1"/>
  <c r="G217" i="7"/>
  <c r="I217" i="7" s="1"/>
  <c r="G444" i="7"/>
  <c r="I444" i="7" s="1"/>
  <c r="G198" i="7"/>
  <c r="I198" i="7" s="1"/>
  <c r="G248" i="7"/>
  <c r="I248" i="7" s="1"/>
  <c r="G484" i="7"/>
  <c r="I484" i="7" s="1"/>
  <c r="G132" i="7"/>
  <c r="I132" i="7" s="1"/>
  <c r="G241" i="7"/>
  <c r="I241" i="7" s="1"/>
  <c r="G346" i="7"/>
  <c r="I346" i="7" s="1"/>
  <c r="G315" i="7"/>
  <c r="I315" i="7" s="1"/>
  <c r="G145" i="7"/>
  <c r="I145" i="7" s="1"/>
  <c r="G193" i="7"/>
  <c r="I193" i="7" s="1"/>
  <c r="G294" i="7"/>
  <c r="I294" i="7" s="1"/>
  <c r="G229" i="7"/>
  <c r="I229" i="7" s="1"/>
  <c r="G60" i="7"/>
  <c r="I60" i="7" s="1"/>
  <c r="G312" i="7"/>
  <c r="I312" i="7" s="1"/>
  <c r="G440" i="7"/>
  <c r="I440" i="7" s="1"/>
  <c r="G91" i="7"/>
  <c r="I91" i="7" s="1"/>
  <c r="G133" i="7"/>
  <c r="I133" i="7" s="1"/>
  <c r="G130" i="7"/>
  <c r="I130" i="7" s="1"/>
  <c r="G300" i="7"/>
  <c r="I300" i="7" s="1"/>
  <c r="G378" i="7"/>
  <c r="I378" i="7" s="1"/>
  <c r="G102" i="7"/>
  <c r="I102" i="7" s="1"/>
  <c r="G367" i="7"/>
  <c r="I367" i="7" s="1"/>
  <c r="G468" i="7"/>
  <c r="I468" i="7" s="1"/>
  <c r="G28" i="7"/>
  <c r="I28" i="7" s="1"/>
  <c r="G38" i="7"/>
  <c r="I38" i="7" s="1"/>
  <c r="G268" i="7"/>
  <c r="I268" i="7" s="1"/>
  <c r="G478" i="7"/>
  <c r="I478" i="7" s="1"/>
  <c r="G465" i="7"/>
  <c r="I465" i="7" s="1"/>
  <c r="G456" i="7"/>
  <c r="I456" i="7" s="1"/>
  <c r="G125" i="7"/>
  <c r="I125" i="7" s="1"/>
  <c r="G69" i="7"/>
  <c r="I69" i="7" s="1"/>
  <c r="G274" i="7"/>
  <c r="I274" i="7" s="1"/>
  <c r="G152" i="7"/>
  <c r="I152" i="7" s="1"/>
  <c r="G489" i="7"/>
  <c r="I489" i="7" s="1"/>
  <c r="G343" i="7"/>
  <c r="I343" i="7" s="1"/>
  <c r="G199" i="7"/>
  <c r="I199" i="7" s="1"/>
  <c r="G375" i="7"/>
  <c r="I375" i="7" s="1"/>
  <c r="G176" i="7"/>
  <c r="I176" i="7" s="1"/>
  <c r="G311" i="7"/>
  <c r="I311" i="7" s="1"/>
  <c r="G454" i="7"/>
  <c r="I454" i="7" s="1"/>
  <c r="G386" i="7"/>
  <c r="I386" i="7" s="1"/>
  <c r="G316" i="7"/>
  <c r="I316" i="7" s="1"/>
  <c r="G129" i="7"/>
  <c r="I129" i="7" s="1"/>
  <c r="G313" i="7"/>
  <c r="I313" i="7" s="1"/>
  <c r="G445" i="7"/>
  <c r="I445" i="7" s="1"/>
  <c r="G349" i="7"/>
  <c r="I349" i="7" s="1"/>
  <c r="G450" i="7"/>
  <c r="I450" i="7" s="1"/>
  <c r="G447" i="7"/>
  <c r="I447" i="7" s="1"/>
  <c r="G67" i="7"/>
  <c r="I67" i="7" s="1"/>
  <c r="G175" i="7"/>
  <c r="I175" i="7" s="1"/>
  <c r="G159" i="7"/>
  <c r="I159" i="7" s="1"/>
  <c r="G291" i="7"/>
  <c r="I291" i="7" s="1"/>
  <c r="G416" i="7"/>
  <c r="I416" i="7" s="1"/>
  <c r="G155" i="7"/>
  <c r="I155" i="7" s="1"/>
  <c r="G235" i="7"/>
  <c r="I235" i="7" s="1"/>
  <c r="G117" i="7"/>
  <c r="I117" i="7" s="1"/>
  <c r="G500" i="7"/>
  <c r="I500" i="7" s="1"/>
  <c r="G324" i="7"/>
  <c r="I324" i="7" s="1"/>
  <c r="G58" i="7"/>
  <c r="I58" i="7" s="1"/>
  <c r="G322" i="7"/>
  <c r="I322" i="7" s="1"/>
  <c r="J504" i="7" l="1"/>
  <c r="J506" i="7"/>
  <c r="J505" i="7"/>
  <c r="J508" i="7"/>
  <c r="J509" i="7" s="1"/>
  <c r="J510" i="7" s="1"/>
</calcChain>
</file>

<file path=xl/sharedStrings.xml><?xml version="1.0" encoding="utf-8"?>
<sst xmlns="http://schemas.openxmlformats.org/spreadsheetml/2006/main" count="138" uniqueCount="70">
  <si>
    <t>DJIA</t>
  </si>
  <si>
    <t>Day</t>
  </si>
  <si>
    <t>Scenario</t>
  </si>
  <si>
    <t>FTSE 100</t>
  </si>
  <si>
    <t>CAC 40</t>
  </si>
  <si>
    <t>Nikkei 225</t>
  </si>
  <si>
    <t>Portfolio Value ('000s)</t>
  </si>
  <si>
    <t>Loss ('000s)</t>
  </si>
  <si>
    <t>Mean</t>
  </si>
  <si>
    <t>SD</t>
  </si>
  <si>
    <t>Skewness</t>
  </si>
  <si>
    <t>Kurtosis</t>
  </si>
  <si>
    <t xml:space="preserve">  </t>
  </si>
  <si>
    <t>frequ</t>
  </si>
  <si>
    <t xml:space="preserve">Portfolio </t>
  </si>
  <si>
    <t>Investments</t>
  </si>
  <si>
    <t>CAC40</t>
  </si>
  <si>
    <t>f(x)</t>
  </si>
  <si>
    <t>Std Error</t>
  </si>
  <si>
    <t>x</t>
  </si>
  <si>
    <t>Exch Rate</t>
  </si>
  <si>
    <t>Adjusted</t>
  </si>
  <si>
    <t>FTSE-100</t>
  </si>
  <si>
    <t>USD/GBP</t>
  </si>
  <si>
    <t>FTSE-500</t>
  </si>
  <si>
    <t>CAC-40</t>
  </si>
  <si>
    <t>EUR/USD</t>
  </si>
  <si>
    <t>Nikkei</t>
  </si>
  <si>
    <t>YEN/USD</t>
  </si>
  <si>
    <t>Weight</t>
  </si>
  <si>
    <t>lambda</t>
  </si>
  <si>
    <t>Cum Weight</t>
  </si>
  <si>
    <t>Date</t>
  </si>
  <si>
    <t>DJIA Return</t>
  </si>
  <si>
    <t>DJIA Variance</t>
  </si>
  <si>
    <t>DJIA Vol</t>
  </si>
  <si>
    <t>FTSE Return</t>
  </si>
  <si>
    <t>FTSE Variance</t>
  </si>
  <si>
    <t>FTSE Vol</t>
  </si>
  <si>
    <t>CAC 40 Return</t>
  </si>
  <si>
    <t>CAC Variance</t>
  </si>
  <si>
    <t>CAC Vol</t>
  </si>
  <si>
    <t>Nikkei 225 Return</t>
  </si>
  <si>
    <t>Nikkei Variance</t>
  </si>
  <si>
    <t>Nikkei Vol</t>
  </si>
  <si>
    <t>u</t>
  </si>
  <si>
    <t>VaR Confidence</t>
  </si>
  <si>
    <t>n</t>
  </si>
  <si>
    <t>n_u</t>
  </si>
  <si>
    <t>VaR</t>
  </si>
  <si>
    <t>Likelihood</t>
  </si>
  <si>
    <t>Rank</t>
  </si>
  <si>
    <t>variance</t>
  </si>
  <si>
    <t>SD Ratio</t>
  </si>
  <si>
    <t>Adj Loss</t>
  </si>
  <si>
    <t>ES</t>
  </si>
  <si>
    <t>sigma</t>
  </si>
  <si>
    <t>mu</t>
  </si>
  <si>
    <t>s.e.</t>
  </si>
  <si>
    <t>beta</t>
  </si>
  <si>
    <t>xi</t>
  </si>
  <si>
    <t>This worksheet contains data for the VaR historical simulation example.</t>
  </si>
  <si>
    <t>This worksheet calculates the value of the portfolio in L2:O2 on Sept 26, 2008 for the 500 scenarios. The I column shows the loss between Sept 25, 2008 and Sept 26, 2008.</t>
  </si>
  <si>
    <t>In this worksheet the losses have been ranked from the worst to the best. The one day 99% VaR is in cell B6.</t>
  </si>
  <si>
    <t>In this worksheet weights are assigned to the  scenarios according to the age of the data generating the scenario.</t>
  </si>
  <si>
    <t>In this spreadsheet, losses with their weights are ranked from the worst loss to the best. The new VaR estimate is the loss for which the cumulative weight is just greater that 0.01.</t>
  </si>
  <si>
    <t>This spreadsheet calculates scenarios using the volatility updating procedure. Portfolio values for September 26, 2008 are in column G and losses between September 25 and September 26, 2008 are in column I.</t>
  </si>
  <si>
    <t>This spreadsheet ranks the losses from the volatility adjusted scenarios from the worst to the best.
The new VaR estimate is in cell B6.</t>
  </si>
  <si>
    <t>This worksheet uses EWMA to monitor the variance of losses from successive scenarios. It adjusts the loss by teh ratio of the current SD of losses to the SD of losses at the time of the scenario.</t>
  </si>
  <si>
    <t>This spreadsheet  implements extreme value theory.
The value of u is chosen (see first row).
Solver is used to find the maximum likelihood values of beta and xi.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</si>
</sst>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0"/>
    <numFmt numFmtId="166" formatCode="0.0000000"/>
  </numFmts>
  <fonts count="20" x14ac:knownFonts="1">
    <font>
      <sz val="11"/>
      <color theme="1"/>
      <name val="Calibri"/>
      <family val="2"/>
      <scheme val="minor"/>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rgb="FF000000"/>
      <name val="Calibri"/>
      <family val="2"/>
      <scheme val="minor"/>
    </font>
    <font>
      <sz val="11"/>
      <color rgb="FF000000"/>
      <name val="Calibri"/>
      <family val="2"/>
      <scheme val="minor"/>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4" tint="0.79998168889431442"/>
        <bgColor indexed="64"/>
      </patternFill>
    </fill>
    <fill>
      <patternFill patternType="solid">
        <fgColor theme="5" tint="0.79998168889431442"/>
        <bgColor indexed="64"/>
      </patternFill>
    </fill>
  </fills>
  <borders count="2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0" borderId="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30">
    <xf numFmtId="0" fontId="0" fillId="0" borderId="0" xfId="0"/>
    <xf numFmtId="2" fontId="19" fillId="0" borderId="0" xfId="0" applyNumberFormat="1" applyFont="1"/>
    <xf numFmtId="0" fontId="0" fillId="0" borderId="0" xfId="37" applyFont="1" applyAlignment="1">
      <alignment wrapText="1"/>
    </xf>
    <xf numFmtId="0" fontId="0" fillId="0" borderId="0" xfId="0" applyAlignment="1">
      <alignment wrapText="1"/>
    </xf>
    <xf numFmtId="0" fontId="18" fillId="0" borderId="0" xfId="0" applyFont="1"/>
    <xf numFmtId="2" fontId="18" fillId="0" borderId="0" xfId="0" applyNumberFormat="1" applyFont="1"/>
    <xf numFmtId="0" fontId="19" fillId="0" borderId="0" xfId="0" applyFont="1"/>
    <xf numFmtId="15" fontId="0" fillId="0" borderId="0" xfId="0" applyNumberFormat="1"/>
    <xf numFmtId="2" fontId="0" fillId="0" borderId="0" xfId="0" applyNumberFormat="1"/>
    <xf numFmtId="164" fontId="0" fillId="0" borderId="0" xfId="0" applyNumberFormat="1"/>
    <xf numFmtId="166" fontId="0" fillId="0" borderId="0" xfId="0" applyNumberFormat="1"/>
    <xf numFmtId="164" fontId="0" fillId="34" borderId="11" xfId="0" applyNumberFormat="1" applyFill="1" applyBorder="1"/>
    <xf numFmtId="164" fontId="0" fillId="34" borderId="12" xfId="0" applyNumberFormat="1" applyFill="1" applyBorder="1"/>
    <xf numFmtId="164" fontId="0" fillId="34" borderId="13" xfId="0" applyNumberFormat="1" applyFill="1" applyBorder="1"/>
    <xf numFmtId="164" fontId="0" fillId="33" borderId="10" xfId="0" applyNumberFormat="1" applyFill="1" applyBorder="1"/>
    <xf numFmtId="165" fontId="0" fillId="0" borderId="0" xfId="0" applyNumberFormat="1"/>
    <xf numFmtId="165" fontId="0" fillId="33" borderId="10" xfId="0" applyNumberFormat="1" applyFill="1" applyBorder="1"/>
    <xf numFmtId="10" fontId="0" fillId="0" borderId="0" xfId="0" applyNumberFormat="1"/>
    <xf numFmtId="14" fontId="0" fillId="0" borderId="0" xfId="0" applyNumberFormat="1"/>
    <xf numFmtId="1" fontId="0" fillId="0" borderId="0" xfId="0" applyNumberFormat="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11" xfId="0" applyBorder="1"/>
    <xf numFmtId="0" fontId="0" fillId="0" borderId="13" xfId="0" applyBorder="1"/>
    <xf numFmtId="0" fontId="0" fillId="0" borderId="0" xfId="0" applyAlignment="1">
      <alignment wrapText="1"/>
    </xf>
    <xf numFmtId="0" fontId="0" fillId="0" borderId="0" xfId="0"/>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xr:uid="{00000000-0005-0000-0000-00002500000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800" b="1" i="0" u="none" strike="noStrike" baseline="0">
              <a:solidFill>
                <a:srgbClr val="000000"/>
              </a:solidFill>
              <a:latin typeface="Calibri"/>
              <a:ea typeface="Calibri"/>
              <a:cs typeface="Calibri"/>
            </a:defRPr>
          </a:pPr>
          <a:endParaRPr lang="en-US"/>
        </a:p>
      </c:txPr>
    </c:title>
    <c:autoTitleDeleted val="0"/>
    <c:plotArea>
      <c:layout>
        <c:manualLayout>
          <c:layoutTarget val="inner"/>
          <c:xMode val="edge"/>
          <c:yMode val="edge"/>
          <c:x val="0.24084852118936034"/>
          <c:y val="0.15088961235614778"/>
          <c:w val="0.74586023622047248"/>
          <c:h val="0.76103068847163335"/>
        </c:manualLayout>
      </c:layout>
      <c:barChart>
        <c:barDir val="col"/>
        <c:grouping val="clustered"/>
        <c:varyColors val="0"/>
        <c:ser>
          <c:idx val="0"/>
          <c:order val="0"/>
          <c:tx>
            <c:strRef>
              <c:f>'2. Scenarios'!$P$8</c:f>
              <c:strCache>
                <c:ptCount val="1"/>
                <c:pt idx="0">
                  <c:v>frequ</c:v>
                </c:pt>
              </c:strCache>
            </c:strRef>
          </c:tx>
          <c:invertIfNegative val="0"/>
          <c:cat>
            <c:numRef>
              <c:f>'2. Scenarios'!$O$9:$O$20</c:f>
              <c:numCache>
                <c:formatCode>General</c:formatCode>
                <c:ptCount val="12"/>
                <c:pt idx="0">
                  <c:v>-600</c:v>
                </c:pt>
                <c:pt idx="1">
                  <c:v>-500</c:v>
                </c:pt>
                <c:pt idx="2">
                  <c:v>-400</c:v>
                </c:pt>
                <c:pt idx="3">
                  <c:v>-300</c:v>
                </c:pt>
                <c:pt idx="4">
                  <c:v>-200</c:v>
                </c:pt>
                <c:pt idx="5">
                  <c:v>-100</c:v>
                </c:pt>
                <c:pt idx="6">
                  <c:v>0</c:v>
                </c:pt>
                <c:pt idx="7">
                  <c:v>100</c:v>
                </c:pt>
                <c:pt idx="8">
                  <c:v>200</c:v>
                </c:pt>
                <c:pt idx="9">
                  <c:v>300</c:v>
                </c:pt>
                <c:pt idx="10">
                  <c:v>400</c:v>
                </c:pt>
                <c:pt idx="11">
                  <c:v>500</c:v>
                </c:pt>
              </c:numCache>
            </c:numRef>
          </c:cat>
          <c:val>
            <c:numRef>
              <c:f>'2. Scenarios'!$P$9:$P$20</c:f>
              <c:numCache>
                <c:formatCode>General</c:formatCode>
                <c:ptCount val="12"/>
                <c:pt idx="0">
                  <c:v>1</c:v>
                </c:pt>
                <c:pt idx="1">
                  <c:v>0</c:v>
                </c:pt>
                <c:pt idx="2">
                  <c:v>0</c:v>
                </c:pt>
                <c:pt idx="3">
                  <c:v>4</c:v>
                </c:pt>
                <c:pt idx="4">
                  <c:v>13</c:v>
                </c:pt>
                <c:pt idx="5">
                  <c:v>109</c:v>
                </c:pt>
                <c:pt idx="6">
                  <c:v>246</c:v>
                </c:pt>
                <c:pt idx="7">
                  <c:v>99</c:v>
                </c:pt>
                <c:pt idx="8">
                  <c:v>23</c:v>
                </c:pt>
                <c:pt idx="9">
                  <c:v>4</c:v>
                </c:pt>
                <c:pt idx="10">
                  <c:v>0</c:v>
                </c:pt>
                <c:pt idx="11">
                  <c:v>1</c:v>
                </c:pt>
              </c:numCache>
            </c:numRef>
          </c:val>
          <c:extLst>
            <c:ext xmlns:c16="http://schemas.microsoft.com/office/drawing/2014/chart" uri="{C3380CC4-5D6E-409C-BE32-E72D297353CC}">
              <c16:uniqueId val="{00000000-18A2-2249-8CD2-1A6BC74D25A4}"/>
            </c:ext>
          </c:extLst>
        </c:ser>
        <c:dLbls>
          <c:showLegendKey val="0"/>
          <c:showVal val="0"/>
          <c:showCatName val="0"/>
          <c:showSerName val="0"/>
          <c:showPercent val="0"/>
          <c:showBubbleSize val="0"/>
        </c:dLbls>
        <c:gapWidth val="150"/>
        <c:axId val="1799310544"/>
        <c:axId val="1"/>
      </c:barChart>
      <c:catAx>
        <c:axId val="1799310544"/>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tickLblSkip val="1"/>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799310544"/>
        <c:crosses val="autoZero"/>
        <c:crossBetween val="between"/>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Volatility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'6. Data with Vol Ests'!$D$1</c:f>
              <c:strCache>
                <c:ptCount val="1"/>
                <c:pt idx="0">
                  <c:v>DJIA</c:v>
                </c:pt>
              </c:strCache>
            </c:strRef>
          </c:tx>
          <c:spPr>
            <a:ln w="19050" cap="rnd">
              <a:solidFill>
                <a:schemeClr val="accent1"/>
              </a:solidFill>
              <a:round/>
            </a:ln>
            <a:effectLst/>
          </c:spPr>
          <c:marker>
            <c:symbol val="none"/>
          </c:marker>
          <c:xVal>
            <c:numRef>
              <c:f>'6. Data with Vol Ests'!$B$3:$B$503</c:f>
              <c:numCache>
                <c:formatCode>General</c:formatCode>
                <c:ptCount val="5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numCache>
            </c:numRef>
          </c:xVal>
          <c:yVal>
            <c:numRef>
              <c:f>'6. Data with Vol Ests'!$G$3:$G$503</c:f>
              <c:numCache>
                <c:formatCode>0.00%</c:formatCode>
                <c:ptCount val="501"/>
                <c:pt idx="0">
                  <c:v>1.1088392020813596E-2</c:v>
                </c:pt>
                <c:pt idx="1">
                  <c:v>1.0796977677410903E-2</c:v>
                </c:pt>
                <c:pt idx="2">
                  <c:v>1.0683647676625557E-2</c:v>
                </c:pt>
                <c:pt idx="3">
                  <c:v>1.0412860517516463E-2</c:v>
                </c:pt>
                <c:pt idx="4">
                  <c:v>1.0127321323831295E-2</c:v>
                </c:pt>
                <c:pt idx="5">
                  <c:v>9.8212131887290416E-3</c:v>
                </c:pt>
                <c:pt idx="6">
                  <c:v>9.9602896463892119E-3</c:v>
                </c:pt>
                <c:pt idx="7">
                  <c:v>9.8852553674418798E-3</c:v>
                </c:pt>
                <c:pt idx="8">
                  <c:v>9.5856101042849761E-3</c:v>
                </c:pt>
                <c:pt idx="9">
                  <c:v>9.3477846496038668E-3</c:v>
                </c:pt>
                <c:pt idx="10">
                  <c:v>9.0968635728087398E-3</c:v>
                </c:pt>
                <c:pt idx="11">
                  <c:v>8.8204510280567722E-3</c:v>
                </c:pt>
                <c:pt idx="12">
                  <c:v>8.5995961246303123E-3</c:v>
                </c:pt>
                <c:pt idx="13">
                  <c:v>8.3388307805635931E-3</c:v>
                </c:pt>
                <c:pt idx="14">
                  <c:v>8.0968832764845115E-3</c:v>
                </c:pt>
                <c:pt idx="15">
                  <c:v>8.0685910323896812E-3</c:v>
                </c:pt>
                <c:pt idx="16">
                  <c:v>7.8277779150876178E-3</c:v>
                </c:pt>
                <c:pt idx="17">
                  <c:v>7.5894067661236957E-3</c:v>
                </c:pt>
                <c:pt idx="18">
                  <c:v>7.5719357241762816E-3</c:v>
                </c:pt>
                <c:pt idx="19">
                  <c:v>7.3420822917756061E-3</c:v>
                </c:pt>
                <c:pt idx="20">
                  <c:v>7.2447734395300707E-3</c:v>
                </c:pt>
                <c:pt idx="21">
                  <c:v>7.2052128520413436E-3</c:v>
                </c:pt>
                <c:pt idx="22">
                  <c:v>7.1077555550683839E-3</c:v>
                </c:pt>
                <c:pt idx="23">
                  <c:v>6.8919751257067114E-3</c:v>
                </c:pt>
                <c:pt idx="24">
                  <c:v>7.0274414627126717E-3</c:v>
                </c:pt>
                <c:pt idx="25">
                  <c:v>6.8811536633479513E-3</c:v>
                </c:pt>
                <c:pt idx="26">
                  <c:v>6.680084305416327E-3</c:v>
                </c:pt>
                <c:pt idx="27">
                  <c:v>6.5153068676973057E-3</c:v>
                </c:pt>
                <c:pt idx="28">
                  <c:v>6.3308243214859998E-3</c:v>
                </c:pt>
                <c:pt idx="29">
                  <c:v>6.3267716641757761E-3</c:v>
                </c:pt>
                <c:pt idx="30">
                  <c:v>6.3616646828124519E-3</c:v>
                </c:pt>
                <c:pt idx="31">
                  <c:v>6.1909121100853903E-3</c:v>
                </c:pt>
                <c:pt idx="32">
                  <c:v>6.17290952238692E-3</c:v>
                </c:pt>
                <c:pt idx="33">
                  <c:v>6.3039418740040605E-3</c:v>
                </c:pt>
                <c:pt idx="34">
                  <c:v>6.1260846102576504E-3</c:v>
                </c:pt>
                <c:pt idx="35">
                  <c:v>5.9709163251245667E-3</c:v>
                </c:pt>
                <c:pt idx="36">
                  <c:v>5.8472484119161013E-3</c:v>
                </c:pt>
                <c:pt idx="37">
                  <c:v>5.6720669038695208E-3</c:v>
                </c:pt>
                <c:pt idx="38">
                  <c:v>5.6278600327400313E-3</c:v>
                </c:pt>
                <c:pt idx="39">
                  <c:v>6.0333846146928237E-3</c:v>
                </c:pt>
                <c:pt idx="40">
                  <c:v>5.8590183048920844E-3</c:v>
                </c:pt>
                <c:pt idx="41">
                  <c:v>5.6907055139509338E-3</c:v>
                </c:pt>
                <c:pt idx="42">
                  <c:v>5.52847005963339E-3</c:v>
                </c:pt>
                <c:pt idx="43">
                  <c:v>5.3690329399878021E-3</c:v>
                </c:pt>
                <c:pt idx="44">
                  <c:v>5.5675986131028749E-3</c:v>
                </c:pt>
                <c:pt idx="45">
                  <c:v>5.4043721503596494E-3</c:v>
                </c:pt>
                <c:pt idx="46">
                  <c:v>5.255846071344843E-3</c:v>
                </c:pt>
                <c:pt idx="47">
                  <c:v>5.1339196477620998E-3</c:v>
                </c:pt>
                <c:pt idx="48">
                  <c:v>5.0537452211330425E-3</c:v>
                </c:pt>
                <c:pt idx="49">
                  <c:v>4.915212542086809E-3</c:v>
                </c:pt>
                <c:pt idx="50">
                  <c:v>4.7692964064982787E-3</c:v>
                </c:pt>
                <c:pt idx="51">
                  <c:v>5.1812816776612303E-3</c:v>
                </c:pt>
                <c:pt idx="52">
                  <c:v>5.0283315475922602E-3</c:v>
                </c:pt>
                <c:pt idx="53">
                  <c:v>4.877082484962548E-3</c:v>
                </c:pt>
                <c:pt idx="54">
                  <c:v>4.7645552253471985E-3</c:v>
                </c:pt>
                <c:pt idx="55">
                  <c:v>4.8501281524847535E-3</c:v>
                </c:pt>
                <c:pt idx="56">
                  <c:v>4.7029939888707066E-3</c:v>
                </c:pt>
                <c:pt idx="57">
                  <c:v>4.5612158656112506E-3</c:v>
                </c:pt>
                <c:pt idx="58">
                  <c:v>4.5356710835170594E-3</c:v>
                </c:pt>
                <c:pt idx="59">
                  <c:v>4.4048308970199039E-3</c:v>
                </c:pt>
                <c:pt idx="60">
                  <c:v>4.6241900235864369E-3</c:v>
                </c:pt>
                <c:pt idx="61">
                  <c:v>4.6015526187340736E-3</c:v>
                </c:pt>
                <c:pt idx="62">
                  <c:v>4.4791195009663632E-3</c:v>
                </c:pt>
                <c:pt idx="63">
                  <c:v>4.5857891788107005E-3</c:v>
                </c:pt>
                <c:pt idx="64">
                  <c:v>4.4472995904002773E-3</c:v>
                </c:pt>
                <c:pt idx="65">
                  <c:v>4.3378342561081985E-3</c:v>
                </c:pt>
                <c:pt idx="66">
                  <c:v>4.5510385495314597E-3</c:v>
                </c:pt>
                <c:pt idx="67">
                  <c:v>4.4638215148760426E-3</c:v>
                </c:pt>
                <c:pt idx="68">
                  <c:v>4.4609979448131821E-3</c:v>
                </c:pt>
                <c:pt idx="69">
                  <c:v>4.3864567008026333E-3</c:v>
                </c:pt>
                <c:pt idx="70">
                  <c:v>4.2840397051956544E-3</c:v>
                </c:pt>
                <c:pt idx="71">
                  <c:v>4.1547446729246736E-3</c:v>
                </c:pt>
                <c:pt idx="72">
                  <c:v>4.0295834844795014E-3</c:v>
                </c:pt>
                <c:pt idx="73">
                  <c:v>4.0158913499643038E-3</c:v>
                </c:pt>
                <c:pt idx="74">
                  <c:v>5.0149890784822303E-3</c:v>
                </c:pt>
                <c:pt idx="75">
                  <c:v>4.871314767014758E-3</c:v>
                </c:pt>
                <c:pt idx="76">
                  <c:v>5.0622885083422805E-3</c:v>
                </c:pt>
                <c:pt idx="77">
                  <c:v>4.909012762813309E-3</c:v>
                </c:pt>
                <c:pt idx="78">
                  <c:v>4.7919651702158202E-3</c:v>
                </c:pt>
                <c:pt idx="79">
                  <c:v>4.9832966009056567E-3</c:v>
                </c:pt>
                <c:pt idx="80">
                  <c:v>4.9244165168244834E-3</c:v>
                </c:pt>
                <c:pt idx="81">
                  <c:v>4.7949949578871935E-3</c:v>
                </c:pt>
                <c:pt idx="82">
                  <c:v>4.6892525726629705E-3</c:v>
                </c:pt>
                <c:pt idx="83">
                  <c:v>4.5832376856337247E-3</c:v>
                </c:pt>
                <c:pt idx="84">
                  <c:v>4.4632260745235261E-3</c:v>
                </c:pt>
                <c:pt idx="85">
                  <c:v>4.3348420546982418E-3</c:v>
                </c:pt>
                <c:pt idx="86">
                  <c:v>4.2029587900748186E-3</c:v>
                </c:pt>
                <c:pt idx="87">
                  <c:v>4.5278351479349404E-3</c:v>
                </c:pt>
                <c:pt idx="88">
                  <c:v>4.4264102082834994E-3</c:v>
                </c:pt>
                <c:pt idx="89">
                  <c:v>4.2923790314198032E-3</c:v>
                </c:pt>
                <c:pt idx="90">
                  <c:v>4.2034606125199714E-3</c:v>
                </c:pt>
                <c:pt idx="91">
                  <c:v>4.0780322892642095E-3</c:v>
                </c:pt>
                <c:pt idx="92">
                  <c:v>4.0415465638308414E-3</c:v>
                </c:pt>
                <c:pt idx="93">
                  <c:v>4.2098044289910356E-3</c:v>
                </c:pt>
                <c:pt idx="94">
                  <c:v>5.2620990239142752E-3</c:v>
                </c:pt>
                <c:pt idx="95">
                  <c:v>5.1048704594174469E-3</c:v>
                </c:pt>
                <c:pt idx="96">
                  <c:v>5.0061291878412701E-3</c:v>
                </c:pt>
                <c:pt idx="97">
                  <c:v>4.8658491066011752E-3</c:v>
                </c:pt>
                <c:pt idx="98">
                  <c:v>4.9888921218293469E-3</c:v>
                </c:pt>
                <c:pt idx="99">
                  <c:v>4.8508349899037814E-3</c:v>
                </c:pt>
                <c:pt idx="100">
                  <c:v>4.7300124694413005E-3</c:v>
                </c:pt>
                <c:pt idx="101">
                  <c:v>4.8047757229108803E-3</c:v>
                </c:pt>
                <c:pt idx="102">
                  <c:v>4.727348336293913E-3</c:v>
                </c:pt>
                <c:pt idx="103">
                  <c:v>4.6124196734954517E-3</c:v>
                </c:pt>
                <c:pt idx="104">
                  <c:v>4.4731605805938459E-3</c:v>
                </c:pt>
                <c:pt idx="105">
                  <c:v>4.3406059050140862E-3</c:v>
                </c:pt>
                <c:pt idx="106">
                  <c:v>4.2086335121738101E-3</c:v>
                </c:pt>
                <c:pt idx="107">
                  <c:v>4.4291533174481658E-3</c:v>
                </c:pt>
                <c:pt idx="108">
                  <c:v>4.4358511941841013E-3</c:v>
                </c:pt>
                <c:pt idx="109">
                  <c:v>4.6316122740799465E-3</c:v>
                </c:pt>
                <c:pt idx="110">
                  <c:v>5.0514323480396932E-3</c:v>
                </c:pt>
                <c:pt idx="111">
                  <c:v>4.9069996376129264E-3</c:v>
                </c:pt>
                <c:pt idx="112">
                  <c:v>4.7580843674233713E-3</c:v>
                </c:pt>
                <c:pt idx="113">
                  <c:v>4.6570327562093982E-3</c:v>
                </c:pt>
                <c:pt idx="114">
                  <c:v>4.908100028802158E-3</c:v>
                </c:pt>
                <c:pt idx="115">
                  <c:v>4.8643702675013872E-3</c:v>
                </c:pt>
                <c:pt idx="116">
                  <c:v>4.732297923729957E-3</c:v>
                </c:pt>
                <c:pt idx="117">
                  <c:v>4.5909117606300291E-3</c:v>
                </c:pt>
                <c:pt idx="118">
                  <c:v>4.4519320264276487E-3</c:v>
                </c:pt>
                <c:pt idx="119">
                  <c:v>4.3163218279802951E-3</c:v>
                </c:pt>
                <c:pt idx="120">
                  <c:v>4.2228561751487398E-3</c:v>
                </c:pt>
                <c:pt idx="121">
                  <c:v>4.239646515152685E-3</c:v>
                </c:pt>
                <c:pt idx="122">
                  <c:v>4.3558121275668656E-3</c:v>
                </c:pt>
                <c:pt idx="123">
                  <c:v>4.5465554306556265E-3</c:v>
                </c:pt>
                <c:pt idx="124">
                  <c:v>4.4304573257380299E-3</c:v>
                </c:pt>
                <c:pt idx="125">
                  <c:v>4.2957686347758119E-3</c:v>
                </c:pt>
                <c:pt idx="126">
                  <c:v>4.1809407971457975E-3</c:v>
                </c:pt>
                <c:pt idx="127">
                  <c:v>4.1575336845600178E-3</c:v>
                </c:pt>
                <c:pt idx="128">
                  <c:v>4.154860761997556E-3</c:v>
                </c:pt>
                <c:pt idx="129">
                  <c:v>4.0964446553448117E-3</c:v>
                </c:pt>
                <c:pt idx="130">
                  <c:v>3.9825742725936508E-3</c:v>
                </c:pt>
                <c:pt idx="131">
                  <c:v>8.9434194030562249E-3</c:v>
                </c:pt>
                <c:pt idx="132">
                  <c:v>8.7343670119445875E-3</c:v>
                </c:pt>
                <c:pt idx="133">
                  <c:v>8.4959117305468419E-3</c:v>
                </c:pt>
                <c:pt idx="134">
                  <c:v>8.5816751038477069E-3</c:v>
                </c:pt>
                <c:pt idx="135">
                  <c:v>8.4193184592484972E-3</c:v>
                </c:pt>
                <c:pt idx="136">
                  <c:v>8.7658350105906547E-3</c:v>
                </c:pt>
                <c:pt idx="137">
                  <c:v>8.5042200806414621E-3</c:v>
                </c:pt>
                <c:pt idx="138">
                  <c:v>8.3583805920584911E-3</c:v>
                </c:pt>
                <c:pt idx="139">
                  <c:v>8.1097569304496697E-3</c:v>
                </c:pt>
                <c:pt idx="140">
                  <c:v>7.9078708612707119E-3</c:v>
                </c:pt>
                <c:pt idx="141">
                  <c:v>9.0589474936466092E-3</c:v>
                </c:pt>
                <c:pt idx="142">
                  <c:v>8.8599180783784891E-3</c:v>
                </c:pt>
                <c:pt idx="143">
                  <c:v>8.6063774367501397E-3</c:v>
                </c:pt>
                <c:pt idx="144">
                  <c:v>8.4030131469126686E-3</c:v>
                </c:pt>
                <c:pt idx="145">
                  <c:v>8.4767999918430939E-3</c:v>
                </c:pt>
                <c:pt idx="146">
                  <c:v>8.3116932387061835E-3</c:v>
                </c:pt>
                <c:pt idx="147">
                  <c:v>8.7656837964161047E-3</c:v>
                </c:pt>
                <c:pt idx="148">
                  <c:v>8.5076163774398424E-3</c:v>
                </c:pt>
                <c:pt idx="149">
                  <c:v>8.2517680152685551E-3</c:v>
                </c:pt>
                <c:pt idx="150">
                  <c:v>8.1237006364001055E-3</c:v>
                </c:pt>
                <c:pt idx="151">
                  <c:v>8.105721014775023E-3</c:v>
                </c:pt>
                <c:pt idx="152">
                  <c:v>7.9176477862889817E-3</c:v>
                </c:pt>
                <c:pt idx="153">
                  <c:v>7.6772479911637742E-3</c:v>
                </c:pt>
                <c:pt idx="154">
                  <c:v>7.4639684592554684E-3</c:v>
                </c:pt>
                <c:pt idx="155">
                  <c:v>7.670924119588602E-3</c:v>
                </c:pt>
                <c:pt idx="156">
                  <c:v>7.4466521089182379E-3</c:v>
                </c:pt>
                <c:pt idx="157">
                  <c:v>7.2448279422455894E-3</c:v>
                </c:pt>
                <c:pt idx="158">
                  <c:v>7.0287087620551801E-3</c:v>
                </c:pt>
                <c:pt idx="159">
                  <c:v>7.0327930917099268E-3</c:v>
                </c:pt>
                <c:pt idx="160">
                  <c:v>6.949129866311278E-3</c:v>
                </c:pt>
                <c:pt idx="161">
                  <c:v>6.8356477098367001E-3</c:v>
                </c:pt>
                <c:pt idx="162">
                  <c:v>6.9533539344958442E-3</c:v>
                </c:pt>
                <c:pt idx="163">
                  <c:v>6.8171351447809904E-3</c:v>
                </c:pt>
                <c:pt idx="164">
                  <c:v>6.635797020701357E-3</c:v>
                </c:pt>
                <c:pt idx="165">
                  <c:v>6.4342964895288028E-3</c:v>
                </c:pt>
                <c:pt idx="166">
                  <c:v>6.893218265221583E-3</c:v>
                </c:pt>
                <c:pt idx="167">
                  <c:v>6.7314887578377152E-3</c:v>
                </c:pt>
                <c:pt idx="168">
                  <c:v>6.5591935619591533E-3</c:v>
                </c:pt>
                <c:pt idx="169">
                  <c:v>6.8593137331502277E-3</c:v>
                </c:pt>
                <c:pt idx="170">
                  <c:v>6.6567635167974221E-3</c:v>
                </c:pt>
                <c:pt idx="171">
                  <c:v>6.4604202720664654E-3</c:v>
                </c:pt>
                <c:pt idx="172">
                  <c:v>6.4896113637700412E-3</c:v>
                </c:pt>
                <c:pt idx="173">
                  <c:v>6.5448471606801301E-3</c:v>
                </c:pt>
                <c:pt idx="174">
                  <c:v>6.422255168917498E-3</c:v>
                </c:pt>
                <c:pt idx="175">
                  <c:v>6.7900485106641637E-3</c:v>
                </c:pt>
                <c:pt idx="176">
                  <c:v>6.8977097300436203E-3</c:v>
                </c:pt>
                <c:pt idx="177">
                  <c:v>6.6982470643518182E-3</c:v>
                </c:pt>
                <c:pt idx="178">
                  <c:v>6.5297110643490414E-3</c:v>
                </c:pt>
                <c:pt idx="179">
                  <c:v>6.6091023621177494E-3</c:v>
                </c:pt>
                <c:pt idx="180">
                  <c:v>6.4107692444415922E-3</c:v>
                </c:pt>
                <c:pt idx="181">
                  <c:v>6.3825022659892662E-3</c:v>
                </c:pt>
                <c:pt idx="182">
                  <c:v>6.1929787095570737E-3</c:v>
                </c:pt>
                <c:pt idx="183">
                  <c:v>6.0045494930554798E-3</c:v>
                </c:pt>
                <c:pt idx="184">
                  <c:v>5.8273718660042523E-3</c:v>
                </c:pt>
                <c:pt idx="185">
                  <c:v>5.8535175824905488E-3</c:v>
                </c:pt>
                <c:pt idx="186">
                  <c:v>5.8018182351314875E-3</c:v>
                </c:pt>
                <c:pt idx="187">
                  <c:v>5.6308471857900938E-3</c:v>
                </c:pt>
                <c:pt idx="188">
                  <c:v>5.8225122964719938E-3</c:v>
                </c:pt>
                <c:pt idx="189">
                  <c:v>5.6459812207159113E-3</c:v>
                </c:pt>
                <c:pt idx="190">
                  <c:v>5.5221032884048568E-3</c:v>
                </c:pt>
                <c:pt idx="191">
                  <c:v>5.3558991202637572E-3</c:v>
                </c:pt>
                <c:pt idx="192">
                  <c:v>5.3909100350762792E-3</c:v>
                </c:pt>
                <c:pt idx="193">
                  <c:v>5.7259423137997279E-3</c:v>
                </c:pt>
                <c:pt idx="194">
                  <c:v>6.6268587507885106E-3</c:v>
                </c:pt>
                <c:pt idx="195">
                  <c:v>7.0536453898516231E-3</c:v>
                </c:pt>
                <c:pt idx="196">
                  <c:v>6.8387708442289976E-3</c:v>
                </c:pt>
                <c:pt idx="197">
                  <c:v>7.0416255840305203E-3</c:v>
                </c:pt>
                <c:pt idx="198">
                  <c:v>7.6500196121162536E-3</c:v>
                </c:pt>
                <c:pt idx="199">
                  <c:v>7.5294905137048007E-3</c:v>
                </c:pt>
                <c:pt idx="200">
                  <c:v>7.4627903788758677E-3</c:v>
                </c:pt>
                <c:pt idx="201">
                  <c:v>7.2510781928554445E-3</c:v>
                </c:pt>
                <c:pt idx="202">
                  <c:v>7.0417672143337781E-3</c:v>
                </c:pt>
                <c:pt idx="203">
                  <c:v>7.3137002294550767E-3</c:v>
                </c:pt>
                <c:pt idx="204">
                  <c:v>7.1645247849196868E-3</c:v>
                </c:pt>
                <c:pt idx="205">
                  <c:v>7.7144171673448336E-3</c:v>
                </c:pt>
                <c:pt idx="206">
                  <c:v>7.4809194339006194E-3</c:v>
                </c:pt>
                <c:pt idx="207">
                  <c:v>7.2578231778373152E-3</c:v>
                </c:pt>
                <c:pt idx="208">
                  <c:v>7.2285313513552026E-3</c:v>
                </c:pt>
                <c:pt idx="209">
                  <c:v>7.0090263026662946E-3</c:v>
                </c:pt>
                <c:pt idx="210">
                  <c:v>6.8000740327840477E-3</c:v>
                </c:pt>
                <c:pt idx="211">
                  <c:v>6.988063647086977E-3</c:v>
                </c:pt>
                <c:pt idx="212">
                  <c:v>6.817417784454831E-3</c:v>
                </c:pt>
                <c:pt idx="213">
                  <c:v>6.612964535924584E-3</c:v>
                </c:pt>
                <c:pt idx="214">
                  <c:v>6.4647127625735929E-3</c:v>
                </c:pt>
                <c:pt idx="215">
                  <c:v>6.3055330552927056E-3</c:v>
                </c:pt>
                <c:pt idx="216">
                  <c:v>6.6673480005608994E-3</c:v>
                </c:pt>
                <c:pt idx="217">
                  <c:v>6.610288717509699E-3</c:v>
                </c:pt>
                <c:pt idx="218">
                  <c:v>8.2035361909630743E-3</c:v>
                </c:pt>
                <c:pt idx="219">
                  <c:v>7.9941947945696718E-3</c:v>
                </c:pt>
                <c:pt idx="220">
                  <c:v>7.8329636617777698E-3</c:v>
                </c:pt>
                <c:pt idx="221">
                  <c:v>7.6516788579577121E-3</c:v>
                </c:pt>
                <c:pt idx="222">
                  <c:v>7.5582794130701191E-3</c:v>
                </c:pt>
                <c:pt idx="223">
                  <c:v>7.7798389778217661E-3</c:v>
                </c:pt>
                <c:pt idx="224">
                  <c:v>7.7175758313401026E-3</c:v>
                </c:pt>
                <c:pt idx="225">
                  <c:v>8.4744089981846731E-3</c:v>
                </c:pt>
                <c:pt idx="226">
                  <c:v>8.3076986699770223E-3</c:v>
                </c:pt>
                <c:pt idx="227">
                  <c:v>9.7802140697556533E-3</c:v>
                </c:pt>
                <c:pt idx="228">
                  <c:v>1.0209133722673172E-2</c:v>
                </c:pt>
                <c:pt idx="229">
                  <c:v>1.0045480010167165E-2</c:v>
                </c:pt>
                <c:pt idx="230">
                  <c:v>1.0102261815630516E-2</c:v>
                </c:pt>
                <c:pt idx="231">
                  <c:v>1.0183587992645635E-2</c:v>
                </c:pt>
                <c:pt idx="232">
                  <c:v>1.0045312985642136E-2</c:v>
                </c:pt>
                <c:pt idx="233">
                  <c:v>1.1003144819906059E-2</c:v>
                </c:pt>
                <c:pt idx="234">
                  <c:v>1.1925651670140574E-2</c:v>
                </c:pt>
                <c:pt idx="235">
                  <c:v>1.1580379538533556E-2</c:v>
                </c:pt>
                <c:pt idx="236">
                  <c:v>1.1567935014124136E-2</c:v>
                </c:pt>
                <c:pt idx="237">
                  <c:v>1.3191147759001504E-2</c:v>
                </c:pt>
                <c:pt idx="238">
                  <c:v>1.2802201669872242E-2</c:v>
                </c:pt>
                <c:pt idx="239">
                  <c:v>1.2412319960517277E-2</c:v>
                </c:pt>
                <c:pt idx="240">
                  <c:v>1.2632584531593936E-2</c:v>
                </c:pt>
                <c:pt idx="241">
                  <c:v>1.2645867677286385E-2</c:v>
                </c:pt>
                <c:pt idx="242">
                  <c:v>1.2264264504869393E-2</c:v>
                </c:pt>
                <c:pt idx="243">
                  <c:v>1.2695593313906484E-2</c:v>
                </c:pt>
                <c:pt idx="244">
                  <c:v>1.2334265548076507E-2</c:v>
                </c:pt>
                <c:pt idx="245">
                  <c:v>1.1972052179722699E-2</c:v>
                </c:pt>
                <c:pt idx="246">
                  <c:v>1.1921363589806276E-2</c:v>
                </c:pt>
                <c:pt idx="247">
                  <c:v>1.1558191755401919E-2</c:v>
                </c:pt>
                <c:pt idx="248">
                  <c:v>1.1514288970578723E-2</c:v>
                </c:pt>
                <c:pt idx="249">
                  <c:v>1.2755300894817656E-2</c:v>
                </c:pt>
                <c:pt idx="250">
                  <c:v>1.321112392588682E-2</c:v>
                </c:pt>
                <c:pt idx="251">
                  <c:v>1.2842517341439279E-2</c:v>
                </c:pt>
                <c:pt idx="252">
                  <c:v>1.2644490450839862E-2</c:v>
                </c:pt>
                <c:pt idx="253">
                  <c:v>1.2372636460850907E-2</c:v>
                </c:pt>
                <c:pt idx="254">
                  <c:v>1.2276715098717229E-2</c:v>
                </c:pt>
                <c:pt idx="255">
                  <c:v>1.1950316602200037E-2</c:v>
                </c:pt>
                <c:pt idx="256">
                  <c:v>1.2459354660126844E-2</c:v>
                </c:pt>
                <c:pt idx="257">
                  <c:v>1.2082816060858601E-2</c:v>
                </c:pt>
                <c:pt idx="258">
                  <c:v>1.2189444512365706E-2</c:v>
                </c:pt>
                <c:pt idx="259">
                  <c:v>1.182212061089079E-2</c:v>
                </c:pt>
                <c:pt idx="260">
                  <c:v>1.172199302407833E-2</c:v>
                </c:pt>
                <c:pt idx="261">
                  <c:v>1.1369450538868377E-2</c:v>
                </c:pt>
                <c:pt idx="262">
                  <c:v>1.2278916355042658E-2</c:v>
                </c:pt>
                <c:pt idx="263">
                  <c:v>1.1982052359892831E-2</c:v>
                </c:pt>
                <c:pt idx="264">
                  <c:v>1.1649285516286464E-2</c:v>
                </c:pt>
                <c:pt idx="265">
                  <c:v>1.1334430338711027E-2</c:v>
                </c:pt>
                <c:pt idx="266">
                  <c:v>1.1013774261291534E-2</c:v>
                </c:pt>
                <c:pt idx="267">
                  <c:v>1.0823764375456927E-2</c:v>
                </c:pt>
                <c:pt idx="268">
                  <c:v>1.0511978453696627E-2</c:v>
                </c:pt>
                <c:pt idx="269">
                  <c:v>1.019629670117177E-2</c:v>
                </c:pt>
                <c:pt idx="270">
                  <c:v>1.044854586777972E-2</c:v>
                </c:pt>
                <c:pt idx="271">
                  <c:v>1.0154375076916905E-2</c:v>
                </c:pt>
                <c:pt idx="272">
                  <c:v>9.9415706884899025E-3</c:v>
                </c:pt>
                <c:pt idx="273">
                  <c:v>9.6393355183424668E-3</c:v>
                </c:pt>
                <c:pt idx="274">
                  <c:v>9.4829006679687487E-3</c:v>
                </c:pt>
                <c:pt idx="275">
                  <c:v>9.3527183898614377E-3</c:v>
                </c:pt>
                <c:pt idx="276">
                  <c:v>9.1884986893934831E-3</c:v>
                </c:pt>
                <c:pt idx="277">
                  <c:v>8.97697569446213E-3</c:v>
                </c:pt>
                <c:pt idx="278">
                  <c:v>8.8095092975350037E-3</c:v>
                </c:pt>
                <c:pt idx="279">
                  <c:v>8.746022163098912E-3</c:v>
                </c:pt>
                <c:pt idx="280">
                  <c:v>8.572487441714665E-3</c:v>
                </c:pt>
                <c:pt idx="281">
                  <c:v>8.3190915215906654E-3</c:v>
                </c:pt>
                <c:pt idx="282">
                  <c:v>8.0659054691901294E-3</c:v>
                </c:pt>
                <c:pt idx="283">
                  <c:v>1.0150607952540892E-2</c:v>
                </c:pt>
                <c:pt idx="284">
                  <c:v>9.8750074743857025E-3</c:v>
                </c:pt>
                <c:pt idx="285">
                  <c:v>9.77528743979879E-3</c:v>
                </c:pt>
                <c:pt idx="286">
                  <c:v>9.477509057969102E-3</c:v>
                </c:pt>
                <c:pt idx="287">
                  <c:v>9.1889795388813578E-3</c:v>
                </c:pt>
                <c:pt idx="288">
                  <c:v>9.2304986624668992E-3</c:v>
                </c:pt>
                <c:pt idx="289">
                  <c:v>9.0200635380797509E-3</c:v>
                </c:pt>
                <c:pt idx="290">
                  <c:v>8.8525196487522582E-3</c:v>
                </c:pt>
                <c:pt idx="291">
                  <c:v>8.9236569927606344E-3</c:v>
                </c:pt>
                <c:pt idx="292">
                  <c:v>1.0742659729763742E-2</c:v>
                </c:pt>
                <c:pt idx="293">
                  <c:v>1.0426990171285972E-2</c:v>
                </c:pt>
                <c:pt idx="294">
                  <c:v>1.0152166884313453E-2</c:v>
                </c:pt>
                <c:pt idx="295">
                  <c:v>1.0069844174555198E-2</c:v>
                </c:pt>
                <c:pt idx="296">
                  <c:v>1.1713162159186214E-2</c:v>
                </c:pt>
                <c:pt idx="297">
                  <c:v>1.1373310061660405E-2</c:v>
                </c:pt>
                <c:pt idx="298">
                  <c:v>1.1774055562190225E-2</c:v>
                </c:pt>
                <c:pt idx="299">
                  <c:v>1.1462329739616469E-2</c:v>
                </c:pt>
                <c:pt idx="300">
                  <c:v>1.2642073427996899E-2</c:v>
                </c:pt>
                <c:pt idx="301">
                  <c:v>1.2336689921764146E-2</c:v>
                </c:pt>
                <c:pt idx="302">
                  <c:v>1.2168690465261638E-2</c:v>
                </c:pt>
                <c:pt idx="303">
                  <c:v>1.1863698863286832E-2</c:v>
                </c:pt>
                <c:pt idx="304">
                  <c:v>1.2197458822152417E-2</c:v>
                </c:pt>
                <c:pt idx="305">
                  <c:v>1.186618613276625E-2</c:v>
                </c:pt>
                <c:pt idx="306">
                  <c:v>1.2171877283717086E-2</c:v>
                </c:pt>
                <c:pt idx="307">
                  <c:v>1.1848948497213093E-2</c:v>
                </c:pt>
                <c:pt idx="308">
                  <c:v>1.2208702870942119E-2</c:v>
                </c:pt>
                <c:pt idx="309">
                  <c:v>1.3388761848226198E-2</c:v>
                </c:pt>
                <c:pt idx="310">
                  <c:v>1.2987380410334625E-2</c:v>
                </c:pt>
                <c:pt idx="311">
                  <c:v>1.264002640197971E-2</c:v>
                </c:pt>
                <c:pt idx="312">
                  <c:v>1.2299595436748908E-2</c:v>
                </c:pt>
                <c:pt idx="313">
                  <c:v>1.1986258885960053E-2</c:v>
                </c:pt>
                <c:pt idx="314">
                  <c:v>1.2174256926614455E-2</c:v>
                </c:pt>
                <c:pt idx="315">
                  <c:v>1.2226065242920806E-2</c:v>
                </c:pt>
                <c:pt idx="316">
                  <c:v>1.185405175538632E-2</c:v>
                </c:pt>
                <c:pt idx="317">
                  <c:v>1.1636735257208704E-2</c:v>
                </c:pt>
                <c:pt idx="318">
                  <c:v>1.2444287872091394E-2</c:v>
                </c:pt>
                <c:pt idx="319">
                  <c:v>1.2088473932393153E-2</c:v>
                </c:pt>
                <c:pt idx="320">
                  <c:v>1.1747549276296338E-2</c:v>
                </c:pt>
                <c:pt idx="321">
                  <c:v>1.1838104950669842E-2</c:v>
                </c:pt>
                <c:pt idx="322">
                  <c:v>1.1907252665466732E-2</c:v>
                </c:pt>
                <c:pt idx="323">
                  <c:v>1.160818786815023E-2</c:v>
                </c:pt>
                <c:pt idx="324">
                  <c:v>1.1264219008076707E-2</c:v>
                </c:pt>
                <c:pt idx="325">
                  <c:v>1.0944226313747703E-2</c:v>
                </c:pt>
                <c:pt idx="326">
                  <c:v>1.1267776608746427E-2</c:v>
                </c:pt>
                <c:pt idx="327">
                  <c:v>1.1049603346135715E-2</c:v>
                </c:pt>
                <c:pt idx="328">
                  <c:v>1.0713602750693404E-2</c:v>
                </c:pt>
                <c:pt idx="329">
                  <c:v>1.4675522968805067E-2</c:v>
                </c:pt>
                <c:pt idx="330">
                  <c:v>1.423804205637625E-2</c:v>
                </c:pt>
                <c:pt idx="331">
                  <c:v>1.4535691691328083E-2</c:v>
                </c:pt>
                <c:pt idx="332">
                  <c:v>1.43772610097461E-2</c:v>
                </c:pt>
                <c:pt idx="333">
                  <c:v>1.4122151468587626E-2</c:v>
                </c:pt>
                <c:pt idx="334">
                  <c:v>1.4477201574973685E-2</c:v>
                </c:pt>
                <c:pt idx="335">
                  <c:v>1.4184201936147537E-2</c:v>
                </c:pt>
                <c:pt idx="336">
                  <c:v>1.3769134437504256E-2</c:v>
                </c:pt>
                <c:pt idx="337">
                  <c:v>1.4648898864753028E-2</c:v>
                </c:pt>
                <c:pt idx="338">
                  <c:v>1.4253821237412838E-2</c:v>
                </c:pt>
                <c:pt idx="339">
                  <c:v>1.4060858919911145E-2</c:v>
                </c:pt>
                <c:pt idx="340">
                  <c:v>1.4942229021274463E-2</c:v>
                </c:pt>
                <c:pt idx="341">
                  <c:v>1.4647876469915323E-2</c:v>
                </c:pt>
                <c:pt idx="342">
                  <c:v>1.4601216205872571E-2</c:v>
                </c:pt>
                <c:pt idx="343">
                  <c:v>1.4593777445837879E-2</c:v>
                </c:pt>
                <c:pt idx="344">
                  <c:v>1.4277118759606433E-2</c:v>
                </c:pt>
                <c:pt idx="345">
                  <c:v>1.386170237021604E-2</c:v>
                </c:pt>
                <c:pt idx="346">
                  <c:v>1.4046661178935063E-2</c:v>
                </c:pt>
                <c:pt idx="347">
                  <c:v>1.3736850400721499E-2</c:v>
                </c:pt>
                <c:pt idx="348">
                  <c:v>1.3479282042432967E-2</c:v>
                </c:pt>
                <c:pt idx="349">
                  <c:v>1.4908013040113324E-2</c:v>
                </c:pt>
                <c:pt idx="350">
                  <c:v>1.4512084910137644E-2</c:v>
                </c:pt>
                <c:pt idx="351">
                  <c:v>1.4101462993335107E-2</c:v>
                </c:pt>
                <c:pt idx="352">
                  <c:v>1.3733300883086866E-2</c:v>
                </c:pt>
                <c:pt idx="353">
                  <c:v>1.3859290011887506E-2</c:v>
                </c:pt>
                <c:pt idx="354">
                  <c:v>1.38956133815479E-2</c:v>
                </c:pt>
                <c:pt idx="355">
                  <c:v>1.3899632529414823E-2</c:v>
                </c:pt>
                <c:pt idx="356">
                  <c:v>1.3488216667324049E-2</c:v>
                </c:pt>
                <c:pt idx="357">
                  <c:v>1.3079128271334652E-2</c:v>
                </c:pt>
                <c:pt idx="358">
                  <c:v>1.2806078225456751E-2</c:v>
                </c:pt>
                <c:pt idx="359">
                  <c:v>1.2731695360190823E-2</c:v>
                </c:pt>
                <c:pt idx="360">
                  <c:v>1.2493589929930798E-2</c:v>
                </c:pt>
                <c:pt idx="361">
                  <c:v>1.2678161301798005E-2</c:v>
                </c:pt>
                <c:pt idx="362">
                  <c:v>1.2493489556398566E-2</c:v>
                </c:pt>
                <c:pt idx="363">
                  <c:v>1.211423595565822E-2</c:v>
                </c:pt>
                <c:pt idx="364">
                  <c:v>1.1942711486984744E-2</c:v>
                </c:pt>
                <c:pt idx="365">
                  <c:v>1.3109760410551183E-2</c:v>
                </c:pt>
                <c:pt idx="366">
                  <c:v>1.2711264285355369E-2</c:v>
                </c:pt>
                <c:pt idx="367">
                  <c:v>1.2356931255384536E-2</c:v>
                </c:pt>
                <c:pt idx="368">
                  <c:v>1.2008934838115845E-2</c:v>
                </c:pt>
                <c:pt idx="369">
                  <c:v>1.2408071743034699E-2</c:v>
                </c:pt>
                <c:pt idx="370">
                  <c:v>1.2394741123005485E-2</c:v>
                </c:pt>
                <c:pt idx="371">
                  <c:v>1.2426219668059124E-2</c:v>
                </c:pt>
                <c:pt idx="372">
                  <c:v>1.4856629442356569E-2</c:v>
                </c:pt>
                <c:pt idx="373">
                  <c:v>1.4434568305479132E-2</c:v>
                </c:pt>
                <c:pt idx="374">
                  <c:v>1.4013241738679497E-2</c:v>
                </c:pt>
                <c:pt idx="375">
                  <c:v>1.4142101093061609E-2</c:v>
                </c:pt>
                <c:pt idx="376">
                  <c:v>1.3718132989670413E-2</c:v>
                </c:pt>
                <c:pt idx="377">
                  <c:v>1.5839232905256108E-2</c:v>
                </c:pt>
                <c:pt idx="378">
                  <c:v>1.6412433877324592E-2</c:v>
                </c:pt>
                <c:pt idx="379">
                  <c:v>1.8166547202924599E-2</c:v>
                </c:pt>
                <c:pt idx="380">
                  <c:v>1.7743237163594217E-2</c:v>
                </c:pt>
                <c:pt idx="381">
                  <c:v>1.7365741795847291E-2</c:v>
                </c:pt>
                <c:pt idx="382">
                  <c:v>1.6923679954574552E-2</c:v>
                </c:pt>
                <c:pt idx="383">
                  <c:v>1.6434573761945775E-2</c:v>
                </c:pt>
                <c:pt idx="384">
                  <c:v>1.7749217678091029E-2</c:v>
                </c:pt>
                <c:pt idx="385">
                  <c:v>1.7230969207466956E-2</c:v>
                </c:pt>
                <c:pt idx="386">
                  <c:v>1.6709350820640751E-2</c:v>
                </c:pt>
                <c:pt idx="387">
                  <c:v>1.6203521181889256E-2</c:v>
                </c:pt>
                <c:pt idx="388">
                  <c:v>1.5710005465639457E-2</c:v>
                </c:pt>
                <c:pt idx="389">
                  <c:v>1.5247444863416467E-2</c:v>
                </c:pt>
                <c:pt idx="390">
                  <c:v>1.4813946627907956E-2</c:v>
                </c:pt>
                <c:pt idx="391">
                  <c:v>1.4402452502803616E-2</c:v>
                </c:pt>
                <c:pt idx="392">
                  <c:v>1.4830122628068527E-2</c:v>
                </c:pt>
                <c:pt idx="393">
                  <c:v>1.4385830106703239E-2</c:v>
                </c:pt>
                <c:pt idx="394">
                  <c:v>1.3999349884134354E-2</c:v>
                </c:pt>
                <c:pt idx="395">
                  <c:v>1.4495268678962977E-2</c:v>
                </c:pt>
                <c:pt idx="396">
                  <c:v>1.4053704352363052E-2</c:v>
                </c:pt>
                <c:pt idx="397">
                  <c:v>1.4331380157712072E-2</c:v>
                </c:pt>
                <c:pt idx="398">
                  <c:v>1.3902533673434435E-2</c:v>
                </c:pt>
                <c:pt idx="399">
                  <c:v>1.3626785492668939E-2</c:v>
                </c:pt>
                <c:pt idx="400">
                  <c:v>1.3237569653067133E-2</c:v>
                </c:pt>
                <c:pt idx="401">
                  <c:v>1.2939331744180674E-2</c:v>
                </c:pt>
                <c:pt idx="402">
                  <c:v>1.2571789542203815E-2</c:v>
                </c:pt>
                <c:pt idx="403">
                  <c:v>1.2194789701188284E-2</c:v>
                </c:pt>
                <c:pt idx="404">
                  <c:v>1.1864024958220884E-2</c:v>
                </c:pt>
                <c:pt idx="405">
                  <c:v>1.2369337461236725E-2</c:v>
                </c:pt>
                <c:pt idx="406">
                  <c:v>1.2835255220139024E-2</c:v>
                </c:pt>
                <c:pt idx="407">
                  <c:v>1.2484533457025026E-2</c:v>
                </c:pt>
                <c:pt idx="408">
                  <c:v>1.2321086696229579E-2</c:v>
                </c:pt>
                <c:pt idx="409">
                  <c:v>1.2204859514174956E-2</c:v>
                </c:pt>
                <c:pt idx="410">
                  <c:v>1.1862444105607413E-2</c:v>
                </c:pt>
                <c:pt idx="411">
                  <c:v>1.1570280183066269E-2</c:v>
                </c:pt>
                <c:pt idx="412">
                  <c:v>1.1359787838279468E-2</c:v>
                </c:pt>
                <c:pt idx="413">
                  <c:v>1.1014277021194454E-2</c:v>
                </c:pt>
                <c:pt idx="414">
                  <c:v>1.0707194163325672E-2</c:v>
                </c:pt>
                <c:pt idx="415">
                  <c:v>1.1037744045985638E-2</c:v>
                </c:pt>
                <c:pt idx="416">
                  <c:v>1.1549427708121283E-2</c:v>
                </c:pt>
                <c:pt idx="417">
                  <c:v>1.120765088545172E-2</c:v>
                </c:pt>
                <c:pt idx="418">
                  <c:v>1.1229288729289511E-2</c:v>
                </c:pt>
                <c:pt idx="419">
                  <c:v>1.0970435312899682E-2</c:v>
                </c:pt>
                <c:pt idx="420">
                  <c:v>1.0673543898333214E-2</c:v>
                </c:pt>
                <c:pt idx="421">
                  <c:v>1.0398050036478149E-2</c:v>
                </c:pt>
                <c:pt idx="422">
                  <c:v>1.0082444759967626E-2</c:v>
                </c:pt>
                <c:pt idx="423">
                  <c:v>1.0116905832843864E-2</c:v>
                </c:pt>
                <c:pt idx="424">
                  <c:v>1.0006155218364442E-2</c:v>
                </c:pt>
                <c:pt idx="425">
                  <c:v>9.704402934209079E-3</c:v>
                </c:pt>
                <c:pt idx="426">
                  <c:v>1.0315900893346507E-2</c:v>
                </c:pt>
                <c:pt idx="427">
                  <c:v>1.2603575680437675E-2</c:v>
                </c:pt>
                <c:pt idx="428">
                  <c:v>1.2301221745480356E-2</c:v>
                </c:pt>
                <c:pt idx="429">
                  <c:v>1.1927963275994623E-2</c:v>
                </c:pt>
                <c:pt idx="430">
                  <c:v>1.227174864462424E-2</c:v>
                </c:pt>
                <c:pt idx="431">
                  <c:v>1.1955472570553434E-2</c:v>
                </c:pt>
                <c:pt idx="432">
                  <c:v>1.2064067536079968E-2</c:v>
                </c:pt>
                <c:pt idx="433">
                  <c:v>1.1721321186132604E-2</c:v>
                </c:pt>
                <c:pt idx="434">
                  <c:v>1.1569899226860397E-2</c:v>
                </c:pt>
                <c:pt idx="435">
                  <c:v>1.1524733983353411E-2</c:v>
                </c:pt>
                <c:pt idx="436">
                  <c:v>1.1195111089061325E-2</c:v>
                </c:pt>
                <c:pt idx="437">
                  <c:v>1.174051066271403E-2</c:v>
                </c:pt>
                <c:pt idx="438">
                  <c:v>1.1382849457516752E-2</c:v>
                </c:pt>
                <c:pt idx="439">
                  <c:v>1.1059706494710636E-2</c:v>
                </c:pt>
                <c:pt idx="440">
                  <c:v>1.0723171789104192E-2</c:v>
                </c:pt>
                <c:pt idx="441">
                  <c:v>1.2780070819978709E-2</c:v>
                </c:pt>
                <c:pt idx="442">
                  <c:v>1.2599927791861669E-2</c:v>
                </c:pt>
                <c:pt idx="443">
                  <c:v>1.2216316898883877E-2</c:v>
                </c:pt>
                <c:pt idx="444">
                  <c:v>1.1864590610217591E-2</c:v>
                </c:pt>
                <c:pt idx="445">
                  <c:v>1.2049885181695296E-2</c:v>
                </c:pt>
                <c:pt idx="446">
                  <c:v>1.1791142633329784E-2</c:v>
                </c:pt>
                <c:pt idx="447">
                  <c:v>1.1497650124145199E-2</c:v>
                </c:pt>
                <c:pt idx="448">
                  <c:v>1.16313625879451E-2</c:v>
                </c:pt>
                <c:pt idx="449">
                  <c:v>1.2374366703868916E-2</c:v>
                </c:pt>
                <c:pt idx="450">
                  <c:v>1.2130576272467995E-2</c:v>
                </c:pt>
                <c:pt idx="451">
                  <c:v>1.2090355268270587E-2</c:v>
                </c:pt>
                <c:pt idx="452">
                  <c:v>1.1764672210423563E-2</c:v>
                </c:pt>
                <c:pt idx="453">
                  <c:v>1.1589530121462058E-2</c:v>
                </c:pt>
                <c:pt idx="454">
                  <c:v>1.2825529281053467E-2</c:v>
                </c:pt>
                <c:pt idx="455">
                  <c:v>1.323071087016436E-2</c:v>
                </c:pt>
                <c:pt idx="456">
                  <c:v>1.2872035606165684E-2</c:v>
                </c:pt>
                <c:pt idx="457">
                  <c:v>1.2682344753998169E-2</c:v>
                </c:pt>
                <c:pt idx="458">
                  <c:v>1.2312160197729204E-2</c:v>
                </c:pt>
                <c:pt idx="459">
                  <c:v>1.3342863278786159E-2</c:v>
                </c:pt>
                <c:pt idx="460">
                  <c:v>1.2944636150572734E-2</c:v>
                </c:pt>
                <c:pt idx="461">
                  <c:v>1.3570300532648124E-2</c:v>
                </c:pt>
                <c:pt idx="462">
                  <c:v>1.4404575352480867E-2</c:v>
                </c:pt>
                <c:pt idx="463">
                  <c:v>1.4527345472793603E-2</c:v>
                </c:pt>
                <c:pt idx="464">
                  <c:v>1.4740957681026311E-2</c:v>
                </c:pt>
                <c:pt idx="465">
                  <c:v>1.4335162257424559E-2</c:v>
                </c:pt>
                <c:pt idx="466">
                  <c:v>1.3928344888209777E-2</c:v>
                </c:pt>
                <c:pt idx="467">
                  <c:v>1.5302894299984188E-2</c:v>
                </c:pt>
                <c:pt idx="468">
                  <c:v>1.4861025286760979E-2</c:v>
                </c:pt>
                <c:pt idx="469">
                  <c:v>1.5161942630687306E-2</c:v>
                </c:pt>
                <c:pt idx="470">
                  <c:v>1.6069054184107267E-2</c:v>
                </c:pt>
                <c:pt idx="471">
                  <c:v>1.5611753615522554E-2</c:v>
                </c:pt>
                <c:pt idx="472">
                  <c:v>1.5412978160518592E-2</c:v>
                </c:pt>
                <c:pt idx="473">
                  <c:v>1.5120011973511009E-2</c:v>
                </c:pt>
                <c:pt idx="474">
                  <c:v>1.4764932633483762E-2</c:v>
                </c:pt>
                <c:pt idx="475">
                  <c:v>1.4345130180871475E-2</c:v>
                </c:pt>
                <c:pt idx="476">
                  <c:v>1.4415823527957936E-2</c:v>
                </c:pt>
                <c:pt idx="477">
                  <c:v>1.4252776061570846E-2</c:v>
                </c:pt>
                <c:pt idx="478">
                  <c:v>1.389832566152739E-2</c:v>
                </c:pt>
                <c:pt idx="479">
                  <c:v>1.3477715841638241E-2</c:v>
                </c:pt>
                <c:pt idx="480">
                  <c:v>1.3737787324134608E-2</c:v>
                </c:pt>
                <c:pt idx="481">
                  <c:v>1.4069531936068949E-2</c:v>
                </c:pt>
                <c:pt idx="482">
                  <c:v>1.3775921683042374E-2</c:v>
                </c:pt>
                <c:pt idx="483">
                  <c:v>1.4103193335110654E-2</c:v>
                </c:pt>
                <c:pt idx="484">
                  <c:v>1.4136612063252809E-2</c:v>
                </c:pt>
                <c:pt idx="485">
                  <c:v>1.3717597612940623E-2</c:v>
                </c:pt>
                <c:pt idx="486">
                  <c:v>1.3304035462202055E-2</c:v>
                </c:pt>
                <c:pt idx="487">
                  <c:v>1.4831087791034456E-2</c:v>
                </c:pt>
                <c:pt idx="488">
                  <c:v>1.4397116779538121E-2</c:v>
                </c:pt>
                <c:pt idx="489">
                  <c:v>1.5325006817180188E-2</c:v>
                </c:pt>
                <c:pt idx="490">
                  <c:v>1.6008425101160708E-2</c:v>
                </c:pt>
                <c:pt idx="491">
                  <c:v>1.5543078660407836E-2</c:v>
                </c:pt>
                <c:pt idx="492">
                  <c:v>1.5489438271417237E-2</c:v>
                </c:pt>
                <c:pt idx="493">
                  <c:v>1.5019666387695132E-2</c:v>
                </c:pt>
                <c:pt idx="494">
                  <c:v>1.6511998699504548E-2</c:v>
                </c:pt>
                <c:pt idx="495">
                  <c:v>1.8850709934425974E-2</c:v>
                </c:pt>
                <c:pt idx="496">
                  <c:v>2.0582591597676198E-2</c:v>
                </c:pt>
                <c:pt idx="497">
                  <c:v>2.1573366612070342E-2</c:v>
                </c:pt>
                <c:pt idx="498">
                  <c:v>2.2400064847595491E-2</c:v>
                </c:pt>
                <c:pt idx="499">
                  <c:v>2.2127016031001045E-2</c:v>
                </c:pt>
                <c:pt idx="500">
                  <c:v>2.1910662091933809E-2</c:v>
                </c:pt>
              </c:numCache>
            </c:numRef>
          </c:yVal>
          <c:smooth val="1"/>
          <c:extLst>
            <c:ext xmlns:c16="http://schemas.microsoft.com/office/drawing/2014/chart" uri="{C3380CC4-5D6E-409C-BE32-E72D297353CC}">
              <c16:uniqueId val="{00000000-75A6-F148-9EBB-2E2A4FD9B8BB}"/>
            </c:ext>
          </c:extLst>
        </c:ser>
        <c:ser>
          <c:idx val="1"/>
          <c:order val="1"/>
          <c:tx>
            <c:strRef>
              <c:f>'6. Data with Vol Ests'!$I$1</c:f>
              <c:strCache>
                <c:ptCount val="1"/>
                <c:pt idx="0">
                  <c:v>FTSE 100</c:v>
                </c:pt>
              </c:strCache>
            </c:strRef>
          </c:tx>
          <c:spPr>
            <a:ln w="19050" cap="rnd">
              <a:solidFill>
                <a:schemeClr val="accent2"/>
              </a:solidFill>
              <a:round/>
            </a:ln>
            <a:effectLst/>
          </c:spPr>
          <c:marker>
            <c:symbol val="none"/>
          </c:marker>
          <c:xVal>
            <c:numRef>
              <c:f>'6. Data with Vol Ests'!$B$3:$B$503</c:f>
              <c:numCache>
                <c:formatCode>General</c:formatCode>
                <c:ptCount val="5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numCache>
            </c:numRef>
          </c:xVal>
          <c:yVal>
            <c:numRef>
              <c:f>'6. Data with Vol Ests'!$L$3:$L$503</c:f>
              <c:numCache>
                <c:formatCode>0.00%</c:formatCode>
                <c:ptCount val="501"/>
                <c:pt idx="0">
                  <c:v>1.4191453247756333E-2</c:v>
                </c:pt>
                <c:pt idx="1">
                  <c:v>1.3781358330230808E-2</c:v>
                </c:pt>
                <c:pt idx="2">
                  <c:v>1.3505416057601548E-2</c:v>
                </c:pt>
                <c:pt idx="3">
                  <c:v>1.3604835484647644E-2</c:v>
                </c:pt>
                <c:pt idx="4">
                  <c:v>1.3201186390010033E-2</c:v>
                </c:pt>
                <c:pt idx="5">
                  <c:v>1.2889654066049729E-2</c:v>
                </c:pt>
                <c:pt idx="6">
                  <c:v>1.2591835624446553E-2</c:v>
                </c:pt>
                <c:pt idx="7">
                  <c:v>1.221962422087697E-2</c:v>
                </c:pt>
                <c:pt idx="8">
                  <c:v>1.1869973993797585E-2</c:v>
                </c:pt>
                <c:pt idx="9">
                  <c:v>1.1622263698973656E-2</c:v>
                </c:pt>
                <c:pt idx="10">
                  <c:v>1.1601700057195883E-2</c:v>
                </c:pt>
                <c:pt idx="11">
                  <c:v>1.1363895598942663E-2</c:v>
                </c:pt>
                <c:pt idx="12">
                  <c:v>1.1072305743868091E-2</c:v>
                </c:pt>
                <c:pt idx="13">
                  <c:v>1.073531506728608E-2</c:v>
                </c:pt>
                <c:pt idx="14">
                  <c:v>1.0411987126200103E-2</c:v>
                </c:pt>
                <c:pt idx="15">
                  <c:v>1.0175083365618055E-2</c:v>
                </c:pt>
                <c:pt idx="16">
                  <c:v>1.0434425252603236E-2</c:v>
                </c:pt>
                <c:pt idx="17">
                  <c:v>1.0224714759990356E-2</c:v>
                </c:pt>
                <c:pt idx="18">
                  <c:v>1.0111182328302994E-2</c:v>
                </c:pt>
                <c:pt idx="19">
                  <c:v>9.803310358693848E-3</c:v>
                </c:pt>
                <c:pt idx="20">
                  <c:v>1.0194101644337939E-2</c:v>
                </c:pt>
                <c:pt idx="21">
                  <c:v>1.0585559164986703E-2</c:v>
                </c:pt>
                <c:pt idx="22">
                  <c:v>1.0266928446363354E-2</c:v>
                </c:pt>
                <c:pt idx="23">
                  <c:v>1.0070629746689114E-2</c:v>
                </c:pt>
                <c:pt idx="24">
                  <c:v>1.0408942535656635E-2</c:v>
                </c:pt>
                <c:pt idx="25">
                  <c:v>1.0095392406942983E-2</c:v>
                </c:pt>
                <c:pt idx="26">
                  <c:v>9.8983333227413671E-3</c:v>
                </c:pt>
                <c:pt idx="27">
                  <c:v>9.7382161340310806E-3</c:v>
                </c:pt>
                <c:pt idx="28">
                  <c:v>9.470893130264748E-3</c:v>
                </c:pt>
                <c:pt idx="29">
                  <c:v>9.3491996225550482E-3</c:v>
                </c:pt>
                <c:pt idx="30">
                  <c:v>9.3460321614460273E-3</c:v>
                </c:pt>
                <c:pt idx="31">
                  <c:v>9.3710324789505559E-3</c:v>
                </c:pt>
                <c:pt idx="32">
                  <c:v>9.1938837058364066E-3</c:v>
                </c:pt>
                <c:pt idx="33">
                  <c:v>9.294358050911113E-3</c:v>
                </c:pt>
                <c:pt idx="34">
                  <c:v>9.1301443666270531E-3</c:v>
                </c:pt>
                <c:pt idx="35">
                  <c:v>8.8543826410625373E-3</c:v>
                </c:pt>
                <c:pt idx="36">
                  <c:v>8.6611243360377923E-3</c:v>
                </c:pt>
                <c:pt idx="37">
                  <c:v>8.6506461788540528E-3</c:v>
                </c:pt>
                <c:pt idx="38">
                  <c:v>8.3932200109537742E-3</c:v>
                </c:pt>
                <c:pt idx="39">
                  <c:v>8.1568732545348709E-3</c:v>
                </c:pt>
                <c:pt idx="40">
                  <c:v>7.9324944902031489E-3</c:v>
                </c:pt>
                <c:pt idx="41">
                  <c:v>7.7654332510752955E-3</c:v>
                </c:pt>
                <c:pt idx="42">
                  <c:v>7.6034554702380207E-3</c:v>
                </c:pt>
                <c:pt idx="43">
                  <c:v>7.3731129272033794E-3</c:v>
                </c:pt>
                <c:pt idx="44">
                  <c:v>7.4073565569432766E-3</c:v>
                </c:pt>
                <c:pt idx="45">
                  <c:v>7.2974486325870294E-3</c:v>
                </c:pt>
                <c:pt idx="46">
                  <c:v>7.1800106314814042E-3</c:v>
                </c:pt>
                <c:pt idx="47">
                  <c:v>7.0902094783749951E-3</c:v>
                </c:pt>
                <c:pt idx="48">
                  <c:v>7.0099276204951362E-3</c:v>
                </c:pt>
                <c:pt idx="49">
                  <c:v>6.9347940855292644E-3</c:v>
                </c:pt>
                <c:pt idx="50">
                  <c:v>6.7486602267857387E-3</c:v>
                </c:pt>
                <c:pt idx="51">
                  <c:v>6.5778328637072538E-3</c:v>
                </c:pt>
                <c:pt idx="52">
                  <c:v>6.4055154865039063E-3</c:v>
                </c:pt>
                <c:pt idx="53">
                  <c:v>6.5150530362396916E-3</c:v>
                </c:pt>
                <c:pt idx="54">
                  <c:v>6.319035252741829E-3</c:v>
                </c:pt>
                <c:pt idx="55">
                  <c:v>6.1324230082885423E-3</c:v>
                </c:pt>
                <c:pt idx="56">
                  <c:v>5.9769042125064776E-3</c:v>
                </c:pt>
                <c:pt idx="57">
                  <c:v>5.8386694898326609E-3</c:v>
                </c:pt>
                <c:pt idx="58">
                  <c:v>5.7138242922849837E-3</c:v>
                </c:pt>
                <c:pt idx="59">
                  <c:v>5.5397752221814731E-3</c:v>
                </c:pt>
                <c:pt idx="60">
                  <c:v>5.6055326910849201E-3</c:v>
                </c:pt>
                <c:pt idx="61">
                  <c:v>5.9358247973926243E-3</c:v>
                </c:pt>
                <c:pt idx="62">
                  <c:v>5.8291681040119449E-3</c:v>
                </c:pt>
                <c:pt idx="63">
                  <c:v>5.7186010850736125E-3</c:v>
                </c:pt>
                <c:pt idx="64">
                  <c:v>5.6001766452219368E-3</c:v>
                </c:pt>
                <c:pt idx="65">
                  <c:v>5.6850390758374928E-3</c:v>
                </c:pt>
                <c:pt idx="66">
                  <c:v>5.721488319977164E-3</c:v>
                </c:pt>
                <c:pt idx="67">
                  <c:v>5.6222854075493696E-3</c:v>
                </c:pt>
                <c:pt idx="68">
                  <c:v>5.5805395298154934E-3</c:v>
                </c:pt>
                <c:pt idx="69">
                  <c:v>5.6927226031903769E-3</c:v>
                </c:pt>
                <c:pt idx="70">
                  <c:v>5.5854749841897366E-3</c:v>
                </c:pt>
                <c:pt idx="71">
                  <c:v>5.4179932662052942E-3</c:v>
                </c:pt>
                <c:pt idx="72">
                  <c:v>5.2577698495628409E-3</c:v>
                </c:pt>
                <c:pt idx="73">
                  <c:v>5.1554810764712381E-3</c:v>
                </c:pt>
                <c:pt idx="74">
                  <c:v>5.4832550312697197E-3</c:v>
                </c:pt>
                <c:pt idx="75">
                  <c:v>5.3264529602187688E-3</c:v>
                </c:pt>
                <c:pt idx="76">
                  <c:v>5.79622567634956E-3</c:v>
                </c:pt>
                <c:pt idx="77">
                  <c:v>5.6715282245647864E-3</c:v>
                </c:pt>
                <c:pt idx="78">
                  <c:v>5.5306147007012111E-3</c:v>
                </c:pt>
                <c:pt idx="79">
                  <c:v>5.4459759549056741E-3</c:v>
                </c:pt>
                <c:pt idx="80">
                  <c:v>5.3012820136645782E-3</c:v>
                </c:pt>
                <c:pt idx="81">
                  <c:v>5.1402589982453778E-3</c:v>
                </c:pt>
                <c:pt idx="82">
                  <c:v>5.0676163613574575E-3</c:v>
                </c:pt>
                <c:pt idx="83">
                  <c:v>5.0398787202634359E-3</c:v>
                </c:pt>
                <c:pt idx="84">
                  <c:v>5.0567078479894136E-3</c:v>
                </c:pt>
                <c:pt idx="85">
                  <c:v>5.1072291353159594E-3</c:v>
                </c:pt>
                <c:pt idx="86">
                  <c:v>5.1845753563542589E-3</c:v>
                </c:pt>
                <c:pt idx="87">
                  <c:v>5.0964493514863126E-3</c:v>
                </c:pt>
                <c:pt idx="88">
                  <c:v>4.9418993937536135E-3</c:v>
                </c:pt>
                <c:pt idx="89">
                  <c:v>4.9566720654100433E-3</c:v>
                </c:pt>
                <c:pt idx="90">
                  <c:v>4.8228847244818889E-3</c:v>
                </c:pt>
                <c:pt idx="91">
                  <c:v>4.6784416792311385E-3</c:v>
                </c:pt>
                <c:pt idx="92">
                  <c:v>4.6555863315416567E-3</c:v>
                </c:pt>
                <c:pt idx="93">
                  <c:v>4.513910797201144E-3</c:v>
                </c:pt>
                <c:pt idx="94">
                  <c:v>4.6441065057691898E-3</c:v>
                </c:pt>
                <c:pt idx="95">
                  <c:v>4.5221521447654555E-3</c:v>
                </c:pt>
                <c:pt idx="96">
                  <c:v>4.5327456324636721E-3</c:v>
                </c:pt>
                <c:pt idx="97">
                  <c:v>4.5185317542029728E-3</c:v>
                </c:pt>
                <c:pt idx="98">
                  <c:v>6.4617167426258065E-3</c:v>
                </c:pt>
                <c:pt idx="99">
                  <c:v>6.3053335502751212E-3</c:v>
                </c:pt>
                <c:pt idx="100">
                  <c:v>6.4605522080143796E-3</c:v>
                </c:pt>
                <c:pt idx="101">
                  <c:v>7.2139252982768264E-3</c:v>
                </c:pt>
                <c:pt idx="102">
                  <c:v>7.5109292399459047E-3</c:v>
                </c:pt>
                <c:pt idx="103">
                  <c:v>7.33041383042333E-3</c:v>
                </c:pt>
                <c:pt idx="104">
                  <c:v>7.1583867517425008E-3</c:v>
                </c:pt>
                <c:pt idx="105">
                  <c:v>6.9480821610715393E-3</c:v>
                </c:pt>
                <c:pt idx="106">
                  <c:v>6.8579794282932474E-3</c:v>
                </c:pt>
                <c:pt idx="107">
                  <c:v>6.6645241965808573E-3</c:v>
                </c:pt>
                <c:pt idx="108">
                  <c:v>6.6635504118099358E-3</c:v>
                </c:pt>
                <c:pt idx="109">
                  <c:v>6.5104023225063153E-3</c:v>
                </c:pt>
                <c:pt idx="110">
                  <c:v>6.4087829684752306E-3</c:v>
                </c:pt>
                <c:pt idx="111">
                  <c:v>6.8983481534810364E-3</c:v>
                </c:pt>
                <c:pt idx="112">
                  <c:v>6.6930608593743918E-3</c:v>
                </c:pt>
                <c:pt idx="113">
                  <c:v>6.5100015356449707E-3</c:v>
                </c:pt>
                <c:pt idx="114">
                  <c:v>6.6279414840746094E-3</c:v>
                </c:pt>
                <c:pt idx="115">
                  <c:v>8.0111238082847362E-3</c:v>
                </c:pt>
                <c:pt idx="116">
                  <c:v>7.8141874979636861E-3</c:v>
                </c:pt>
                <c:pt idx="117">
                  <c:v>7.6143908173470568E-3</c:v>
                </c:pt>
                <c:pt idx="118">
                  <c:v>7.6977525245910281E-3</c:v>
                </c:pt>
                <c:pt idx="119">
                  <c:v>7.5396001774282791E-3</c:v>
                </c:pt>
                <c:pt idx="120">
                  <c:v>7.6784164583677062E-3</c:v>
                </c:pt>
                <c:pt idx="121">
                  <c:v>7.4462093117428586E-3</c:v>
                </c:pt>
                <c:pt idx="122">
                  <c:v>7.2561531299222158E-3</c:v>
                </c:pt>
                <c:pt idx="123">
                  <c:v>7.9816881244569229E-3</c:v>
                </c:pt>
                <c:pt idx="124">
                  <c:v>7.7465349589163042E-3</c:v>
                </c:pt>
                <c:pt idx="125">
                  <c:v>7.5836907215839858E-3</c:v>
                </c:pt>
                <c:pt idx="126">
                  <c:v>7.3784310658151159E-3</c:v>
                </c:pt>
                <c:pt idx="127">
                  <c:v>7.6477186959235536E-3</c:v>
                </c:pt>
                <c:pt idx="128">
                  <c:v>7.4743667577312611E-3</c:v>
                </c:pt>
                <c:pt idx="129">
                  <c:v>7.541242084219961E-3</c:v>
                </c:pt>
                <c:pt idx="130">
                  <c:v>7.427583523410765E-3</c:v>
                </c:pt>
                <c:pt idx="131">
                  <c:v>8.9723337878232171E-3</c:v>
                </c:pt>
                <c:pt idx="132">
                  <c:v>1.0109530959773107E-2</c:v>
                </c:pt>
                <c:pt idx="133">
                  <c:v>1.0115371047467505E-2</c:v>
                </c:pt>
                <c:pt idx="134">
                  <c:v>9.9481762506811126E-3</c:v>
                </c:pt>
                <c:pt idx="135">
                  <c:v>1.0674844406367363E-2</c:v>
                </c:pt>
                <c:pt idx="136">
                  <c:v>1.0821845265530441E-2</c:v>
                </c:pt>
                <c:pt idx="137">
                  <c:v>1.0579454984355904E-2</c:v>
                </c:pt>
                <c:pt idx="138">
                  <c:v>1.0627610465168563E-2</c:v>
                </c:pt>
                <c:pt idx="139">
                  <c:v>1.0344609598017159E-2</c:v>
                </c:pt>
                <c:pt idx="140">
                  <c:v>1.00630246976251E-2</c:v>
                </c:pt>
                <c:pt idx="141">
                  <c:v>1.0061032244822061E-2</c:v>
                </c:pt>
                <c:pt idx="142">
                  <c:v>1.1549251134312825E-2</c:v>
                </c:pt>
                <c:pt idx="143">
                  <c:v>1.2597165301973356E-2</c:v>
                </c:pt>
                <c:pt idx="144">
                  <c:v>1.2230273964256379E-2</c:v>
                </c:pt>
                <c:pt idx="145">
                  <c:v>1.2188505053334771E-2</c:v>
                </c:pt>
                <c:pt idx="146">
                  <c:v>1.2125186786162636E-2</c:v>
                </c:pt>
                <c:pt idx="147">
                  <c:v>1.2791356750962404E-2</c:v>
                </c:pt>
                <c:pt idx="148">
                  <c:v>1.2405742953892622E-2</c:v>
                </c:pt>
                <c:pt idx="149">
                  <c:v>1.2085463439226611E-2</c:v>
                </c:pt>
                <c:pt idx="150">
                  <c:v>1.1723162926759649E-2</c:v>
                </c:pt>
                <c:pt idx="151">
                  <c:v>1.1407883102827645E-2</c:v>
                </c:pt>
                <c:pt idx="152">
                  <c:v>1.1226788009726851E-2</c:v>
                </c:pt>
                <c:pt idx="153">
                  <c:v>1.0917065604948494E-2</c:v>
                </c:pt>
                <c:pt idx="154">
                  <c:v>1.0840471008732906E-2</c:v>
                </c:pt>
                <c:pt idx="155">
                  <c:v>1.0710668974557129E-2</c:v>
                </c:pt>
                <c:pt idx="156">
                  <c:v>1.0386599748708657E-2</c:v>
                </c:pt>
                <c:pt idx="157">
                  <c:v>1.0086998552561902E-2</c:v>
                </c:pt>
                <c:pt idx="158">
                  <c:v>9.8174225205255213E-3</c:v>
                </c:pt>
                <c:pt idx="159">
                  <c:v>9.5394959620466301E-3</c:v>
                </c:pt>
                <c:pt idx="160">
                  <c:v>9.2504090242740439E-3</c:v>
                </c:pt>
                <c:pt idx="161">
                  <c:v>9.2326664249549328E-3</c:v>
                </c:pt>
                <c:pt idx="162">
                  <c:v>9.4245175589880124E-3</c:v>
                </c:pt>
                <c:pt idx="163">
                  <c:v>9.2094135063605972E-3</c:v>
                </c:pt>
                <c:pt idx="164">
                  <c:v>9.1061544591131138E-3</c:v>
                </c:pt>
                <c:pt idx="165">
                  <c:v>8.8545684506137722E-3</c:v>
                </c:pt>
                <c:pt idx="166">
                  <c:v>8.7856944029671719E-3</c:v>
                </c:pt>
                <c:pt idx="167">
                  <c:v>8.5434935723254935E-3</c:v>
                </c:pt>
                <c:pt idx="168">
                  <c:v>8.4351869912163892E-3</c:v>
                </c:pt>
                <c:pt idx="169">
                  <c:v>8.3315053318216373E-3</c:v>
                </c:pt>
                <c:pt idx="170">
                  <c:v>8.1986312152795403E-3</c:v>
                </c:pt>
                <c:pt idx="171">
                  <c:v>7.9785306174517834E-3</c:v>
                </c:pt>
                <c:pt idx="172">
                  <c:v>7.8067449764181182E-3</c:v>
                </c:pt>
                <c:pt idx="173">
                  <c:v>7.9677709607216644E-3</c:v>
                </c:pt>
                <c:pt idx="174">
                  <c:v>7.765799776989402E-3</c:v>
                </c:pt>
                <c:pt idx="175">
                  <c:v>7.9908017511983228E-3</c:v>
                </c:pt>
                <c:pt idx="176">
                  <c:v>7.895954502423766E-3</c:v>
                </c:pt>
                <c:pt idx="177">
                  <c:v>7.6810669714959022E-3</c:v>
                </c:pt>
                <c:pt idx="178">
                  <c:v>7.5040803626447838E-3</c:v>
                </c:pt>
                <c:pt idx="179">
                  <c:v>7.2917766463198455E-3</c:v>
                </c:pt>
                <c:pt idx="180">
                  <c:v>7.0725344730802895E-3</c:v>
                </c:pt>
                <c:pt idx="181">
                  <c:v>7.1954896195114042E-3</c:v>
                </c:pt>
                <c:pt idx="182">
                  <c:v>7.0187818781421493E-3</c:v>
                </c:pt>
                <c:pt idx="183">
                  <c:v>6.8195611145024119E-3</c:v>
                </c:pt>
                <c:pt idx="184">
                  <c:v>6.9494453209162635E-3</c:v>
                </c:pt>
                <c:pt idx="185">
                  <c:v>7.1246091033136264E-3</c:v>
                </c:pt>
                <c:pt idx="186">
                  <c:v>6.9083454314585952E-3</c:v>
                </c:pt>
                <c:pt idx="187">
                  <c:v>6.7642256275172339E-3</c:v>
                </c:pt>
                <c:pt idx="188">
                  <c:v>6.6325801499873575E-3</c:v>
                </c:pt>
                <c:pt idx="189">
                  <c:v>6.5284602248996734E-3</c:v>
                </c:pt>
                <c:pt idx="190">
                  <c:v>6.6833576192826729E-3</c:v>
                </c:pt>
                <c:pt idx="191">
                  <c:v>6.5634690160048101E-3</c:v>
                </c:pt>
                <c:pt idx="192">
                  <c:v>6.4329131040026183E-3</c:v>
                </c:pt>
                <c:pt idx="193">
                  <c:v>7.5254382706363308E-3</c:v>
                </c:pt>
                <c:pt idx="194">
                  <c:v>7.5712836777142266E-3</c:v>
                </c:pt>
                <c:pt idx="195">
                  <c:v>7.5172934600660074E-3</c:v>
                </c:pt>
                <c:pt idx="196">
                  <c:v>7.6461933953646454E-3</c:v>
                </c:pt>
                <c:pt idx="197">
                  <c:v>7.4774755546298463E-3</c:v>
                </c:pt>
                <c:pt idx="198">
                  <c:v>7.3808312877489055E-3</c:v>
                </c:pt>
                <c:pt idx="199">
                  <c:v>7.7379154729713675E-3</c:v>
                </c:pt>
                <c:pt idx="200">
                  <c:v>8.4940812705039254E-3</c:v>
                </c:pt>
                <c:pt idx="201">
                  <c:v>8.2550424853358641E-3</c:v>
                </c:pt>
                <c:pt idx="202">
                  <c:v>8.0857860386975185E-3</c:v>
                </c:pt>
                <c:pt idx="203">
                  <c:v>7.8669425089032304E-3</c:v>
                </c:pt>
                <c:pt idx="204">
                  <c:v>7.8882581155502694E-3</c:v>
                </c:pt>
                <c:pt idx="205">
                  <c:v>7.6762175084908561E-3</c:v>
                </c:pt>
                <c:pt idx="206">
                  <c:v>7.4944207420979394E-3</c:v>
                </c:pt>
                <c:pt idx="207">
                  <c:v>7.3036858065769908E-3</c:v>
                </c:pt>
                <c:pt idx="208">
                  <c:v>7.2384776832406794E-3</c:v>
                </c:pt>
                <c:pt idx="209">
                  <c:v>7.4029074791820372E-3</c:v>
                </c:pt>
                <c:pt idx="210">
                  <c:v>7.4074209320741276E-3</c:v>
                </c:pt>
                <c:pt idx="211">
                  <c:v>7.1856181386364369E-3</c:v>
                </c:pt>
                <c:pt idx="212">
                  <c:v>7.3010252752616763E-3</c:v>
                </c:pt>
                <c:pt idx="213">
                  <c:v>7.1368813301242303E-3</c:v>
                </c:pt>
                <c:pt idx="214">
                  <c:v>7.3103408930770813E-3</c:v>
                </c:pt>
                <c:pt idx="215">
                  <c:v>7.1681966440653236E-3</c:v>
                </c:pt>
                <c:pt idx="216">
                  <c:v>7.2155842546875347E-3</c:v>
                </c:pt>
                <c:pt idx="217">
                  <c:v>7.0291440286036197E-3</c:v>
                </c:pt>
                <c:pt idx="218">
                  <c:v>7.2253383290957198E-3</c:v>
                </c:pt>
                <c:pt idx="219">
                  <c:v>7.0978349987664306E-3</c:v>
                </c:pt>
                <c:pt idx="220">
                  <c:v>6.9138430914707305E-3</c:v>
                </c:pt>
                <c:pt idx="221">
                  <c:v>7.1494344837980161E-3</c:v>
                </c:pt>
                <c:pt idx="222">
                  <c:v>7.3515423207023492E-3</c:v>
                </c:pt>
                <c:pt idx="223">
                  <c:v>7.2639348028904578E-3</c:v>
                </c:pt>
                <c:pt idx="224">
                  <c:v>7.2675073870892793E-3</c:v>
                </c:pt>
                <c:pt idx="225">
                  <c:v>8.2351638722509037E-3</c:v>
                </c:pt>
                <c:pt idx="226">
                  <c:v>8.5527900964523073E-3</c:v>
                </c:pt>
                <c:pt idx="227">
                  <c:v>1.1568648627140347E-2</c:v>
                </c:pt>
                <c:pt idx="228">
                  <c:v>1.1689057295953448E-2</c:v>
                </c:pt>
                <c:pt idx="229">
                  <c:v>1.1389111935877522E-2</c:v>
                </c:pt>
                <c:pt idx="230">
                  <c:v>1.311178382859233E-2</c:v>
                </c:pt>
                <c:pt idx="231">
                  <c:v>1.3505707855216632E-2</c:v>
                </c:pt>
                <c:pt idx="232">
                  <c:v>1.3303322031661968E-2</c:v>
                </c:pt>
                <c:pt idx="233">
                  <c:v>1.3085127764687541E-2</c:v>
                </c:pt>
                <c:pt idx="234">
                  <c:v>1.2889963051068319E-2</c:v>
                </c:pt>
                <c:pt idx="235">
                  <c:v>1.2973753993910403E-2</c:v>
                </c:pt>
                <c:pt idx="236">
                  <c:v>1.3704992246688247E-2</c:v>
                </c:pt>
                <c:pt idx="237">
                  <c:v>1.4468696418611229E-2</c:v>
                </c:pt>
                <c:pt idx="238">
                  <c:v>1.7399488417926712E-2</c:v>
                </c:pt>
                <c:pt idx="239">
                  <c:v>1.8018278505273405E-2</c:v>
                </c:pt>
                <c:pt idx="240">
                  <c:v>1.8007439127338883E-2</c:v>
                </c:pt>
                <c:pt idx="241">
                  <c:v>1.7631280925231162E-2</c:v>
                </c:pt>
                <c:pt idx="242">
                  <c:v>2.0408433113585214E-2</c:v>
                </c:pt>
                <c:pt idx="243">
                  <c:v>2.1798295409076542E-2</c:v>
                </c:pt>
                <c:pt idx="244">
                  <c:v>2.1141350650593894E-2</c:v>
                </c:pt>
                <c:pt idx="245">
                  <c:v>2.0497304809838742E-2</c:v>
                </c:pt>
                <c:pt idx="246">
                  <c:v>2.0597790145156988E-2</c:v>
                </c:pt>
                <c:pt idx="247">
                  <c:v>2.0051900256020251E-2</c:v>
                </c:pt>
                <c:pt idx="248">
                  <c:v>1.9491032190747579E-2</c:v>
                </c:pt>
                <c:pt idx="249">
                  <c:v>1.9462124495754584E-2</c:v>
                </c:pt>
                <c:pt idx="250">
                  <c:v>1.8955313181125415E-2</c:v>
                </c:pt>
                <c:pt idx="251">
                  <c:v>1.8673694301828379E-2</c:v>
                </c:pt>
                <c:pt idx="252">
                  <c:v>1.8501315773612827E-2</c:v>
                </c:pt>
                <c:pt idx="253">
                  <c:v>1.804979456515465E-2</c:v>
                </c:pt>
                <c:pt idx="254">
                  <c:v>1.7740757171069321E-2</c:v>
                </c:pt>
                <c:pt idx="255">
                  <c:v>1.7303155699341217E-2</c:v>
                </c:pt>
                <c:pt idx="256">
                  <c:v>1.7323697019374029E-2</c:v>
                </c:pt>
                <c:pt idx="257">
                  <c:v>1.6899025072090536E-2</c:v>
                </c:pt>
                <c:pt idx="258">
                  <c:v>1.7470483099611831E-2</c:v>
                </c:pt>
                <c:pt idx="259">
                  <c:v>1.6971090201422099E-2</c:v>
                </c:pt>
                <c:pt idx="260">
                  <c:v>1.6555241467890922E-2</c:v>
                </c:pt>
                <c:pt idx="261">
                  <c:v>1.6734507485745065E-2</c:v>
                </c:pt>
                <c:pt idx="262">
                  <c:v>1.6353228445096568E-2</c:v>
                </c:pt>
                <c:pt idx="263">
                  <c:v>1.7414852405656458E-2</c:v>
                </c:pt>
                <c:pt idx="264">
                  <c:v>1.6895151468982426E-2</c:v>
                </c:pt>
                <c:pt idx="265">
                  <c:v>1.6487284611463652E-2</c:v>
                </c:pt>
                <c:pt idx="266">
                  <c:v>1.6229966229044587E-2</c:v>
                </c:pt>
                <c:pt idx="267">
                  <c:v>1.5787883486871147E-2</c:v>
                </c:pt>
                <c:pt idx="268">
                  <c:v>1.561515493791614E-2</c:v>
                </c:pt>
                <c:pt idx="269">
                  <c:v>1.5165520401288549E-2</c:v>
                </c:pt>
                <c:pt idx="270">
                  <c:v>1.4862748198198323E-2</c:v>
                </c:pt>
                <c:pt idx="271">
                  <c:v>1.4418024614634775E-2</c:v>
                </c:pt>
                <c:pt idx="272">
                  <c:v>1.4004782479010058E-2</c:v>
                </c:pt>
                <c:pt idx="273">
                  <c:v>1.3614481971923331E-2</c:v>
                </c:pt>
                <c:pt idx="274">
                  <c:v>1.3327389858367573E-2</c:v>
                </c:pt>
                <c:pt idx="275">
                  <c:v>1.2923740270078735E-2</c:v>
                </c:pt>
                <c:pt idx="276">
                  <c:v>1.2669020063599493E-2</c:v>
                </c:pt>
                <c:pt idx="277">
                  <c:v>1.2586525048999523E-2</c:v>
                </c:pt>
                <c:pt idx="278">
                  <c:v>1.2205278582148555E-2</c:v>
                </c:pt>
                <c:pt idx="279">
                  <c:v>1.204466658172712E-2</c:v>
                </c:pt>
                <c:pt idx="280">
                  <c:v>1.191049075528392E-2</c:v>
                </c:pt>
                <c:pt idx="281">
                  <c:v>1.1944620311023954E-2</c:v>
                </c:pt>
                <c:pt idx="282">
                  <c:v>1.1673693383183553E-2</c:v>
                </c:pt>
                <c:pt idx="283">
                  <c:v>1.173265694610875E-2</c:v>
                </c:pt>
                <c:pt idx="284">
                  <c:v>1.2319579011398994E-2</c:v>
                </c:pt>
                <c:pt idx="285">
                  <c:v>1.2802463054666629E-2</c:v>
                </c:pt>
                <c:pt idx="286">
                  <c:v>1.2490447404659559E-2</c:v>
                </c:pt>
                <c:pt idx="287">
                  <c:v>1.2727240536958144E-2</c:v>
                </c:pt>
                <c:pt idx="288">
                  <c:v>1.2821047775127757E-2</c:v>
                </c:pt>
                <c:pt idx="289">
                  <c:v>1.2715463664320942E-2</c:v>
                </c:pt>
                <c:pt idx="290">
                  <c:v>1.236738878833747E-2</c:v>
                </c:pt>
                <c:pt idx="291">
                  <c:v>1.2500779648250439E-2</c:v>
                </c:pt>
                <c:pt idx="292">
                  <c:v>1.2908009456805432E-2</c:v>
                </c:pt>
                <c:pt idx="293">
                  <c:v>1.2678214587989789E-2</c:v>
                </c:pt>
                <c:pt idx="294">
                  <c:v>1.2597709390161284E-2</c:v>
                </c:pt>
                <c:pt idx="295">
                  <c:v>1.2286958456317188E-2</c:v>
                </c:pt>
                <c:pt idx="296">
                  <c:v>1.2006660948428701E-2</c:v>
                </c:pt>
                <c:pt idx="297">
                  <c:v>1.164628090501795E-2</c:v>
                </c:pt>
                <c:pt idx="298">
                  <c:v>1.214854994878177E-2</c:v>
                </c:pt>
                <c:pt idx="299">
                  <c:v>1.2130808261012496E-2</c:v>
                </c:pt>
                <c:pt idx="300">
                  <c:v>1.2028854744812193E-2</c:v>
                </c:pt>
                <c:pt idx="301">
                  <c:v>1.1807754806828778E-2</c:v>
                </c:pt>
                <c:pt idx="302">
                  <c:v>1.2539952735069365E-2</c:v>
                </c:pt>
                <c:pt idx="303">
                  <c:v>1.2430150732669685E-2</c:v>
                </c:pt>
                <c:pt idx="304">
                  <c:v>1.3423606786327737E-2</c:v>
                </c:pt>
                <c:pt idx="305">
                  <c:v>1.4237306578295779E-2</c:v>
                </c:pt>
                <c:pt idx="306">
                  <c:v>1.5577873921766487E-2</c:v>
                </c:pt>
                <c:pt idx="307">
                  <c:v>1.6237908236358931E-2</c:v>
                </c:pt>
                <c:pt idx="308">
                  <c:v>1.5800329244111389E-2</c:v>
                </c:pt>
                <c:pt idx="309">
                  <c:v>1.6749008553375126E-2</c:v>
                </c:pt>
                <c:pt idx="310">
                  <c:v>1.6250999787697586E-2</c:v>
                </c:pt>
                <c:pt idx="311">
                  <c:v>1.5944893018820853E-2</c:v>
                </c:pt>
                <c:pt idx="312">
                  <c:v>1.546493618049344E-2</c:v>
                </c:pt>
                <c:pt idx="313">
                  <c:v>1.5454683767965369E-2</c:v>
                </c:pt>
                <c:pt idx="314">
                  <c:v>1.5305742808753789E-2</c:v>
                </c:pt>
                <c:pt idx="315">
                  <c:v>1.4850594350863158E-2</c:v>
                </c:pt>
                <c:pt idx="316">
                  <c:v>1.4732027912659863E-2</c:v>
                </c:pt>
                <c:pt idx="317">
                  <c:v>1.4485321908251754E-2</c:v>
                </c:pt>
                <c:pt idx="318">
                  <c:v>1.417487698096726E-2</c:v>
                </c:pt>
                <c:pt idx="319">
                  <c:v>1.3842196402687062E-2</c:v>
                </c:pt>
                <c:pt idx="320">
                  <c:v>1.5738667728499245E-2</c:v>
                </c:pt>
                <c:pt idx="321">
                  <c:v>1.5287188732976376E-2</c:v>
                </c:pt>
                <c:pt idx="322">
                  <c:v>1.567435942060828E-2</c:v>
                </c:pt>
                <c:pt idx="323">
                  <c:v>1.5202415445845547E-2</c:v>
                </c:pt>
                <c:pt idx="324">
                  <c:v>1.4822754075759205E-2</c:v>
                </c:pt>
                <c:pt idx="325">
                  <c:v>1.4375379203664003E-2</c:v>
                </c:pt>
                <c:pt idx="326">
                  <c:v>1.4437602014790555E-2</c:v>
                </c:pt>
                <c:pt idx="327">
                  <c:v>1.4302424847441968E-2</c:v>
                </c:pt>
                <c:pt idx="328">
                  <c:v>1.3868315849320311E-2</c:v>
                </c:pt>
                <c:pt idx="329">
                  <c:v>1.5198142991654201E-2</c:v>
                </c:pt>
                <c:pt idx="330">
                  <c:v>1.4739486804982002E-2</c:v>
                </c:pt>
                <c:pt idx="331">
                  <c:v>1.4301249964829564E-2</c:v>
                </c:pt>
                <c:pt idx="332">
                  <c:v>1.4770658683924149E-2</c:v>
                </c:pt>
                <c:pt idx="333">
                  <c:v>1.4466919888566835E-2</c:v>
                </c:pt>
                <c:pt idx="334">
                  <c:v>1.404441420466471E-2</c:v>
                </c:pt>
                <c:pt idx="335">
                  <c:v>1.4639028305399881E-2</c:v>
                </c:pt>
                <c:pt idx="336">
                  <c:v>1.4789710005143189E-2</c:v>
                </c:pt>
                <c:pt idx="337">
                  <c:v>1.4340330440204958E-2</c:v>
                </c:pt>
                <c:pt idx="338">
                  <c:v>1.4200839672629735E-2</c:v>
                </c:pt>
                <c:pt idx="339">
                  <c:v>1.4960909788454857E-2</c:v>
                </c:pt>
                <c:pt idx="340">
                  <c:v>1.6089015435419705E-2</c:v>
                </c:pt>
                <c:pt idx="341">
                  <c:v>2.1328882980076812E-2</c:v>
                </c:pt>
                <c:pt idx="342">
                  <c:v>2.0711406656496813E-2</c:v>
                </c:pt>
                <c:pt idx="343">
                  <c:v>2.0279087366824544E-2</c:v>
                </c:pt>
                <c:pt idx="344">
                  <c:v>2.0079115103171796E-2</c:v>
                </c:pt>
                <c:pt idx="345">
                  <c:v>1.9556000846483502E-2</c:v>
                </c:pt>
                <c:pt idx="346">
                  <c:v>1.90404864471619E-2</c:v>
                </c:pt>
                <c:pt idx="347">
                  <c:v>1.8837032960161527E-2</c:v>
                </c:pt>
                <c:pt idx="348">
                  <c:v>1.8279033962765392E-2</c:v>
                </c:pt>
                <c:pt idx="349">
                  <c:v>1.9350862378814778E-2</c:v>
                </c:pt>
                <c:pt idx="350">
                  <c:v>1.8762897158397067E-2</c:v>
                </c:pt>
                <c:pt idx="351">
                  <c:v>2.0109857652865316E-2</c:v>
                </c:pt>
                <c:pt idx="352">
                  <c:v>1.975408083025787E-2</c:v>
                </c:pt>
                <c:pt idx="353">
                  <c:v>2.0438605415358083E-2</c:v>
                </c:pt>
                <c:pt idx="354">
                  <c:v>1.983888156495528E-2</c:v>
                </c:pt>
                <c:pt idx="355">
                  <c:v>1.9266064298815121E-2</c:v>
                </c:pt>
                <c:pt idx="356">
                  <c:v>1.9316507869181949E-2</c:v>
                </c:pt>
                <c:pt idx="357">
                  <c:v>1.9699204580801859E-2</c:v>
                </c:pt>
                <c:pt idx="358">
                  <c:v>1.9585040485024491E-2</c:v>
                </c:pt>
                <c:pt idx="359">
                  <c:v>1.9419490619044393E-2</c:v>
                </c:pt>
                <c:pt idx="360">
                  <c:v>1.8852397588444043E-2</c:v>
                </c:pt>
                <c:pt idx="361">
                  <c:v>1.8886942684313006E-2</c:v>
                </c:pt>
                <c:pt idx="362">
                  <c:v>1.8771946917429009E-2</c:v>
                </c:pt>
                <c:pt idx="363">
                  <c:v>1.8268725716285478E-2</c:v>
                </c:pt>
                <c:pt idx="364">
                  <c:v>1.8234583412213533E-2</c:v>
                </c:pt>
                <c:pt idx="365">
                  <c:v>1.8001324977053746E-2</c:v>
                </c:pt>
                <c:pt idx="366">
                  <c:v>1.7810465488805452E-2</c:v>
                </c:pt>
                <c:pt idx="367">
                  <c:v>1.7351548620840592E-2</c:v>
                </c:pt>
                <c:pt idx="368">
                  <c:v>1.7314045140317643E-2</c:v>
                </c:pt>
                <c:pt idx="369">
                  <c:v>1.6833488667532582E-2</c:v>
                </c:pt>
                <c:pt idx="370">
                  <c:v>1.6476200658448511E-2</c:v>
                </c:pt>
                <c:pt idx="371">
                  <c:v>1.6207947076845731E-2</c:v>
                </c:pt>
                <c:pt idx="372">
                  <c:v>1.5751495686322718E-2</c:v>
                </c:pt>
                <c:pt idx="373">
                  <c:v>1.6353338419099722E-2</c:v>
                </c:pt>
                <c:pt idx="374">
                  <c:v>1.6030953872613173E-2</c:v>
                </c:pt>
                <c:pt idx="375">
                  <c:v>1.5799686717691861E-2</c:v>
                </c:pt>
                <c:pt idx="376">
                  <c:v>1.9921227550099653E-2</c:v>
                </c:pt>
                <c:pt idx="377">
                  <c:v>2.2362005861999327E-2</c:v>
                </c:pt>
                <c:pt idx="378">
                  <c:v>2.2751687756185506E-2</c:v>
                </c:pt>
                <c:pt idx="379">
                  <c:v>2.349782174637673E-2</c:v>
                </c:pt>
                <c:pt idx="380">
                  <c:v>2.2802521262923335E-2</c:v>
                </c:pt>
                <c:pt idx="381">
                  <c:v>2.237123108264193E-2</c:v>
                </c:pt>
                <c:pt idx="382">
                  <c:v>2.1980928381348758E-2</c:v>
                </c:pt>
                <c:pt idx="383">
                  <c:v>2.1312469013101295E-2</c:v>
                </c:pt>
                <c:pt idx="384">
                  <c:v>2.1247174706348387E-2</c:v>
                </c:pt>
                <c:pt idx="385">
                  <c:v>2.087474207963335E-2</c:v>
                </c:pt>
                <c:pt idx="386">
                  <c:v>2.0250665846820833E-2</c:v>
                </c:pt>
                <c:pt idx="387">
                  <c:v>1.975757203591548E-2</c:v>
                </c:pt>
                <c:pt idx="388">
                  <c:v>1.9282119198828065E-2</c:v>
                </c:pt>
                <c:pt idx="389">
                  <c:v>1.9043051283146158E-2</c:v>
                </c:pt>
                <c:pt idx="390">
                  <c:v>1.8469055215854981E-2</c:v>
                </c:pt>
                <c:pt idx="391">
                  <c:v>1.7907536883431684E-2</c:v>
                </c:pt>
                <c:pt idx="392">
                  <c:v>1.7760032864766472E-2</c:v>
                </c:pt>
                <c:pt idx="393">
                  <c:v>1.7256905017664532E-2</c:v>
                </c:pt>
                <c:pt idx="394">
                  <c:v>1.6738258995983833E-2</c:v>
                </c:pt>
                <c:pt idx="395">
                  <c:v>1.7872827543543735E-2</c:v>
                </c:pt>
                <c:pt idx="396">
                  <c:v>1.7391121097499136E-2</c:v>
                </c:pt>
                <c:pt idx="397">
                  <c:v>1.7471944449010644E-2</c:v>
                </c:pt>
                <c:pt idx="398">
                  <c:v>1.7075798916592569E-2</c:v>
                </c:pt>
                <c:pt idx="399">
                  <c:v>1.6582749071908317E-2</c:v>
                </c:pt>
                <c:pt idx="400">
                  <c:v>1.60791712027584E-2</c:v>
                </c:pt>
                <c:pt idx="401">
                  <c:v>1.5750491580031129E-2</c:v>
                </c:pt>
                <c:pt idx="402">
                  <c:v>1.5694479533943061E-2</c:v>
                </c:pt>
                <c:pt idx="403">
                  <c:v>1.5233546280380716E-2</c:v>
                </c:pt>
                <c:pt idx="404">
                  <c:v>1.4891728063843472E-2</c:v>
                </c:pt>
                <c:pt idx="405">
                  <c:v>1.51199079095781E-2</c:v>
                </c:pt>
                <c:pt idx="406">
                  <c:v>1.4704747618294052E-2</c:v>
                </c:pt>
                <c:pt idx="407">
                  <c:v>1.4291770533698366E-2</c:v>
                </c:pt>
                <c:pt idx="408">
                  <c:v>1.4380146212715252E-2</c:v>
                </c:pt>
                <c:pt idx="409">
                  <c:v>1.4170326972781947E-2</c:v>
                </c:pt>
                <c:pt idx="410">
                  <c:v>1.3909898572015215E-2</c:v>
                </c:pt>
                <c:pt idx="411">
                  <c:v>1.3493413202399355E-2</c:v>
                </c:pt>
                <c:pt idx="412">
                  <c:v>1.3235414603025823E-2</c:v>
                </c:pt>
                <c:pt idx="413">
                  <c:v>1.3174451534369705E-2</c:v>
                </c:pt>
                <c:pt idx="414">
                  <c:v>1.2958456766841715E-2</c:v>
                </c:pt>
                <c:pt idx="415">
                  <c:v>1.3413499260125245E-2</c:v>
                </c:pt>
                <c:pt idx="416">
                  <c:v>1.3007851303666912E-2</c:v>
                </c:pt>
                <c:pt idx="417">
                  <c:v>1.2696071747430756E-2</c:v>
                </c:pt>
                <c:pt idx="418">
                  <c:v>1.2839469467688469E-2</c:v>
                </c:pt>
                <c:pt idx="419">
                  <c:v>1.2615112102015257E-2</c:v>
                </c:pt>
                <c:pt idx="420">
                  <c:v>1.2288986714024014E-2</c:v>
                </c:pt>
                <c:pt idx="421">
                  <c:v>1.1926412754080747E-2</c:v>
                </c:pt>
                <c:pt idx="422">
                  <c:v>1.1582822357320863E-2</c:v>
                </c:pt>
                <c:pt idx="423">
                  <c:v>1.173190287423698E-2</c:v>
                </c:pt>
                <c:pt idx="424">
                  <c:v>1.1623894334308271E-2</c:v>
                </c:pt>
                <c:pt idx="425">
                  <c:v>1.2375623218889078E-2</c:v>
                </c:pt>
                <c:pt idx="426">
                  <c:v>1.2054539640049423E-2</c:v>
                </c:pt>
                <c:pt idx="427">
                  <c:v>1.1817829618561157E-2</c:v>
                </c:pt>
                <c:pt idx="428">
                  <c:v>1.1463766662994838E-2</c:v>
                </c:pt>
                <c:pt idx="429">
                  <c:v>1.2200857656686668E-2</c:v>
                </c:pt>
                <c:pt idx="430">
                  <c:v>1.2213808127447665E-2</c:v>
                </c:pt>
                <c:pt idx="431">
                  <c:v>1.1859118786224206E-2</c:v>
                </c:pt>
                <c:pt idx="432">
                  <c:v>1.1503759603906559E-2</c:v>
                </c:pt>
                <c:pt idx="433">
                  <c:v>1.1339019566984288E-2</c:v>
                </c:pt>
                <c:pt idx="434">
                  <c:v>1.1089686428776509E-2</c:v>
                </c:pt>
                <c:pt idx="435">
                  <c:v>1.1361929340363642E-2</c:v>
                </c:pt>
                <c:pt idx="436">
                  <c:v>1.1026626628494759E-2</c:v>
                </c:pt>
                <c:pt idx="437">
                  <c:v>1.1161743933212712E-2</c:v>
                </c:pt>
                <c:pt idx="438">
                  <c:v>1.0821712693428307E-2</c:v>
                </c:pt>
                <c:pt idx="439">
                  <c:v>1.0492156651776547E-2</c:v>
                </c:pt>
                <c:pt idx="440">
                  <c:v>1.0219392039268398E-2</c:v>
                </c:pt>
                <c:pt idx="441">
                  <c:v>1.0629150431578752E-2</c:v>
                </c:pt>
                <c:pt idx="442">
                  <c:v>1.0337563706929839E-2</c:v>
                </c:pt>
                <c:pt idx="443">
                  <c:v>1.0824913567993363E-2</c:v>
                </c:pt>
                <c:pt idx="444">
                  <c:v>1.2190133432473845E-2</c:v>
                </c:pt>
                <c:pt idx="445">
                  <c:v>1.2040194611330291E-2</c:v>
                </c:pt>
                <c:pt idx="446">
                  <c:v>1.1724339173005595E-2</c:v>
                </c:pt>
                <c:pt idx="447">
                  <c:v>1.1367200383395349E-2</c:v>
                </c:pt>
                <c:pt idx="448">
                  <c:v>1.140266363484521E-2</c:v>
                </c:pt>
                <c:pt idx="449">
                  <c:v>1.2080471290488157E-2</c:v>
                </c:pt>
                <c:pt idx="450">
                  <c:v>1.2944807294741381E-2</c:v>
                </c:pt>
                <c:pt idx="451">
                  <c:v>1.3633324117494362E-2</c:v>
                </c:pt>
                <c:pt idx="452">
                  <c:v>1.3404494856314658E-2</c:v>
                </c:pt>
                <c:pt idx="453">
                  <c:v>1.3710050814330377E-2</c:v>
                </c:pt>
                <c:pt idx="454">
                  <c:v>1.3450328073736346E-2</c:v>
                </c:pt>
                <c:pt idx="455">
                  <c:v>1.5189351713394158E-2</c:v>
                </c:pt>
                <c:pt idx="456">
                  <c:v>1.5001597096239284E-2</c:v>
                </c:pt>
                <c:pt idx="457">
                  <c:v>1.4554011907904455E-2</c:v>
                </c:pt>
                <c:pt idx="458">
                  <c:v>1.4647824853606569E-2</c:v>
                </c:pt>
                <c:pt idx="459">
                  <c:v>1.5266906798596941E-2</c:v>
                </c:pt>
                <c:pt idx="460">
                  <c:v>1.4802237438341033E-2</c:v>
                </c:pt>
                <c:pt idx="461">
                  <c:v>1.4416131994280284E-2</c:v>
                </c:pt>
                <c:pt idx="462">
                  <c:v>1.4011038762566741E-2</c:v>
                </c:pt>
                <c:pt idx="463">
                  <c:v>1.4305461676348183E-2</c:v>
                </c:pt>
                <c:pt idx="464">
                  <c:v>1.3870928482356331E-2</c:v>
                </c:pt>
                <c:pt idx="465">
                  <c:v>1.3885722332746599E-2</c:v>
                </c:pt>
                <c:pt idx="466">
                  <c:v>1.3709429970427865E-2</c:v>
                </c:pt>
                <c:pt idx="467">
                  <c:v>1.4137494445761083E-2</c:v>
                </c:pt>
                <c:pt idx="468">
                  <c:v>1.3735660533496336E-2</c:v>
                </c:pt>
                <c:pt idx="469">
                  <c:v>1.3369952893356424E-2</c:v>
                </c:pt>
                <c:pt idx="470">
                  <c:v>1.3322335840994787E-2</c:v>
                </c:pt>
                <c:pt idx="471">
                  <c:v>1.3169024221129736E-2</c:v>
                </c:pt>
                <c:pt idx="472">
                  <c:v>1.2991827683945053E-2</c:v>
                </c:pt>
                <c:pt idx="473">
                  <c:v>1.5136228325924981E-2</c:v>
                </c:pt>
                <c:pt idx="474">
                  <c:v>1.50942239245051E-2</c:v>
                </c:pt>
                <c:pt idx="475">
                  <c:v>1.5036359526912036E-2</c:v>
                </c:pt>
                <c:pt idx="476">
                  <c:v>1.4578916144708782E-2</c:v>
                </c:pt>
                <c:pt idx="477">
                  <c:v>1.5478385491021908E-2</c:v>
                </c:pt>
                <c:pt idx="478">
                  <c:v>1.5126850352961428E-2</c:v>
                </c:pt>
                <c:pt idx="479">
                  <c:v>1.4835003711001852E-2</c:v>
                </c:pt>
                <c:pt idx="480">
                  <c:v>1.4871473396413025E-2</c:v>
                </c:pt>
                <c:pt idx="481">
                  <c:v>1.4995525345049374E-2</c:v>
                </c:pt>
                <c:pt idx="482">
                  <c:v>1.4757137904771424E-2</c:v>
                </c:pt>
                <c:pt idx="483">
                  <c:v>1.444813753900207E-2</c:v>
                </c:pt>
                <c:pt idx="484">
                  <c:v>1.4031211613552766E-2</c:v>
                </c:pt>
                <c:pt idx="485">
                  <c:v>1.474971522189905E-2</c:v>
                </c:pt>
                <c:pt idx="486">
                  <c:v>1.5750569094717295E-2</c:v>
                </c:pt>
                <c:pt idx="487">
                  <c:v>1.6667760764274894E-2</c:v>
                </c:pt>
                <c:pt idx="488">
                  <c:v>1.7340499153166839E-2</c:v>
                </c:pt>
                <c:pt idx="489">
                  <c:v>1.918865483584108E-2</c:v>
                </c:pt>
                <c:pt idx="490">
                  <c:v>1.8657321955817485E-2</c:v>
                </c:pt>
                <c:pt idx="491">
                  <c:v>1.8416672148815691E-2</c:v>
                </c:pt>
                <c:pt idx="492">
                  <c:v>1.8074500908435837E-2</c:v>
                </c:pt>
                <c:pt idx="493">
                  <c:v>1.9954029382725617E-2</c:v>
                </c:pt>
                <c:pt idx="494">
                  <c:v>2.7229760687085654E-2</c:v>
                </c:pt>
                <c:pt idx="495">
                  <c:v>2.6533557619081237E-2</c:v>
                </c:pt>
                <c:pt idx="496">
                  <c:v>2.5775563425748292E-2</c:v>
                </c:pt>
                <c:pt idx="497">
                  <c:v>3.4381195013659639E-2</c:v>
                </c:pt>
                <c:pt idx="498">
                  <c:v>3.3391187357070667E-2</c:v>
                </c:pt>
                <c:pt idx="499">
                  <c:v>3.2841502429679183E-2</c:v>
                </c:pt>
                <c:pt idx="500">
                  <c:v>3.2115064641314438E-2</c:v>
                </c:pt>
              </c:numCache>
            </c:numRef>
          </c:yVal>
          <c:smooth val="1"/>
          <c:extLst>
            <c:ext xmlns:c16="http://schemas.microsoft.com/office/drawing/2014/chart" uri="{C3380CC4-5D6E-409C-BE32-E72D297353CC}">
              <c16:uniqueId val="{00000001-75A6-F148-9EBB-2E2A4FD9B8BB}"/>
            </c:ext>
          </c:extLst>
        </c:ser>
        <c:ser>
          <c:idx val="2"/>
          <c:order val="2"/>
          <c:tx>
            <c:strRef>
              <c:f>'6. Data with Vol Ests'!$N$1</c:f>
              <c:strCache>
                <c:ptCount val="1"/>
                <c:pt idx="0">
                  <c:v>CAC 40</c:v>
                </c:pt>
              </c:strCache>
            </c:strRef>
          </c:tx>
          <c:spPr>
            <a:ln w="19050" cap="rnd">
              <a:solidFill>
                <a:schemeClr val="accent3"/>
              </a:solidFill>
              <a:round/>
            </a:ln>
            <a:effectLst/>
          </c:spPr>
          <c:marker>
            <c:symbol val="none"/>
          </c:marker>
          <c:xVal>
            <c:numRef>
              <c:f>'6. Data with Vol Ests'!$B$3:$B$503</c:f>
              <c:numCache>
                <c:formatCode>General</c:formatCode>
                <c:ptCount val="5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numCache>
            </c:numRef>
          </c:xVal>
          <c:yVal>
            <c:numRef>
              <c:f>'6. Data with Vol Ests'!$Q$3:$Q$503</c:f>
              <c:numCache>
                <c:formatCode>0.00%</c:formatCode>
                <c:ptCount val="501"/>
                <c:pt idx="0">
                  <c:v>1.3976789136274349E-2</c:v>
                </c:pt>
                <c:pt idx="1">
                  <c:v>1.3551992187610851E-2</c:v>
                </c:pt>
                <c:pt idx="2">
                  <c:v>1.3645342636381182E-2</c:v>
                </c:pt>
                <c:pt idx="3">
                  <c:v>1.3945280033032952E-2</c:v>
                </c:pt>
                <c:pt idx="4">
                  <c:v>1.3523358645550756E-2</c:v>
                </c:pt>
                <c:pt idx="5">
                  <c:v>1.3361809276479005E-2</c:v>
                </c:pt>
                <c:pt idx="6">
                  <c:v>1.3606857638969714E-2</c:v>
                </c:pt>
                <c:pt idx="7">
                  <c:v>1.3396916514669496E-2</c:v>
                </c:pt>
                <c:pt idx="8">
                  <c:v>1.2999069171638617E-2</c:v>
                </c:pt>
                <c:pt idx="9">
                  <c:v>1.266191241462873E-2</c:v>
                </c:pt>
                <c:pt idx="10">
                  <c:v>1.2281911601187046E-2</c:v>
                </c:pt>
                <c:pt idx="11">
                  <c:v>1.1938075096885423E-2</c:v>
                </c:pt>
                <c:pt idx="12">
                  <c:v>1.1852129249901484E-2</c:v>
                </c:pt>
                <c:pt idx="13">
                  <c:v>1.1582383267592308E-2</c:v>
                </c:pt>
                <c:pt idx="14">
                  <c:v>1.1272880014320858E-2</c:v>
                </c:pt>
                <c:pt idx="15">
                  <c:v>1.1229455495022182E-2</c:v>
                </c:pt>
                <c:pt idx="16">
                  <c:v>1.1174960804270315E-2</c:v>
                </c:pt>
                <c:pt idx="17">
                  <c:v>1.0937187364995453E-2</c:v>
                </c:pt>
                <c:pt idx="18">
                  <c:v>1.064804290015261E-2</c:v>
                </c:pt>
                <c:pt idx="19">
                  <c:v>1.0332960571050204E-2</c:v>
                </c:pt>
                <c:pt idx="20">
                  <c:v>1.0482845616151676E-2</c:v>
                </c:pt>
                <c:pt idx="21">
                  <c:v>1.0817089749139069E-2</c:v>
                </c:pt>
                <c:pt idx="22">
                  <c:v>1.050255130161116E-2</c:v>
                </c:pt>
                <c:pt idx="23">
                  <c:v>1.0187102738130987E-2</c:v>
                </c:pt>
                <c:pt idx="24">
                  <c:v>1.0386369702197482E-2</c:v>
                </c:pt>
                <c:pt idx="25">
                  <c:v>1.0076166688039982E-2</c:v>
                </c:pt>
                <c:pt idx="26">
                  <c:v>9.7964655968697835E-3</c:v>
                </c:pt>
                <c:pt idx="27">
                  <c:v>9.5428358977970151E-3</c:v>
                </c:pt>
                <c:pt idx="28">
                  <c:v>9.2589070873560428E-3</c:v>
                </c:pt>
                <c:pt idx="29">
                  <c:v>9.6998603194911968E-3</c:v>
                </c:pt>
                <c:pt idx="30">
                  <c:v>9.4660281401583238E-3</c:v>
                </c:pt>
                <c:pt idx="31">
                  <c:v>9.3115499769773798E-3</c:v>
                </c:pt>
                <c:pt idx="32">
                  <c:v>9.0799149342979009E-3</c:v>
                </c:pt>
                <c:pt idx="33">
                  <c:v>9.0712022713163327E-3</c:v>
                </c:pt>
                <c:pt idx="34">
                  <c:v>8.9754237906354284E-3</c:v>
                </c:pt>
                <c:pt idx="35">
                  <c:v>8.7023803159106943E-3</c:v>
                </c:pt>
                <c:pt idx="36">
                  <c:v>8.4484441089135477E-3</c:v>
                </c:pt>
                <c:pt idx="37">
                  <c:v>8.2749725139886245E-3</c:v>
                </c:pt>
                <c:pt idx="38">
                  <c:v>8.1052453763556295E-3</c:v>
                </c:pt>
                <c:pt idx="39">
                  <c:v>7.891556836246429E-3</c:v>
                </c:pt>
                <c:pt idx="40">
                  <c:v>7.7949249142873342E-3</c:v>
                </c:pt>
                <c:pt idx="41">
                  <c:v>7.891133306347246E-3</c:v>
                </c:pt>
                <c:pt idx="42">
                  <c:v>7.6591871231339375E-3</c:v>
                </c:pt>
                <c:pt idx="43">
                  <c:v>7.4337007557262027E-3</c:v>
                </c:pt>
                <c:pt idx="44">
                  <c:v>7.4824669170240219E-3</c:v>
                </c:pt>
                <c:pt idx="45">
                  <c:v>7.3587002343431006E-3</c:v>
                </c:pt>
                <c:pt idx="46">
                  <c:v>7.1826203982482363E-3</c:v>
                </c:pt>
                <c:pt idx="47">
                  <c:v>7.3148110785394779E-3</c:v>
                </c:pt>
                <c:pt idx="48">
                  <c:v>7.4245016481117579E-3</c:v>
                </c:pt>
                <c:pt idx="49">
                  <c:v>7.3663060547568947E-3</c:v>
                </c:pt>
                <c:pt idx="50">
                  <c:v>7.1872669184941786E-3</c:v>
                </c:pt>
                <c:pt idx="51">
                  <c:v>7.0005375066926672E-3</c:v>
                </c:pt>
                <c:pt idx="52">
                  <c:v>6.802294127982363E-3</c:v>
                </c:pt>
                <c:pt idx="53">
                  <c:v>6.7957490192345421E-3</c:v>
                </c:pt>
                <c:pt idx="54">
                  <c:v>6.9171283685888849E-3</c:v>
                </c:pt>
                <c:pt idx="55">
                  <c:v>6.7408831848207859E-3</c:v>
                </c:pt>
                <c:pt idx="56">
                  <c:v>6.7350507986879121E-3</c:v>
                </c:pt>
                <c:pt idx="57">
                  <c:v>6.5349093311338358E-3</c:v>
                </c:pt>
                <c:pt idx="58">
                  <c:v>6.4547677276209593E-3</c:v>
                </c:pt>
                <c:pt idx="59">
                  <c:v>6.8957809210215314E-3</c:v>
                </c:pt>
                <c:pt idx="60">
                  <c:v>7.4034894370931083E-3</c:v>
                </c:pt>
                <c:pt idx="61">
                  <c:v>7.9044862452049714E-3</c:v>
                </c:pt>
                <c:pt idx="62">
                  <c:v>7.7130788536837122E-3</c:v>
                </c:pt>
                <c:pt idx="63">
                  <c:v>7.5798420794009023E-3</c:v>
                </c:pt>
                <c:pt idx="64">
                  <c:v>7.4428503672031125E-3</c:v>
                </c:pt>
                <c:pt idx="65">
                  <c:v>7.2967857474836523E-3</c:v>
                </c:pt>
                <c:pt idx="66">
                  <c:v>7.1121577608845169E-3</c:v>
                </c:pt>
                <c:pt idx="67">
                  <c:v>7.0664868992215673E-3</c:v>
                </c:pt>
                <c:pt idx="68">
                  <c:v>6.8560773973438396E-3</c:v>
                </c:pt>
                <c:pt idx="69">
                  <c:v>7.1135350947101857E-3</c:v>
                </c:pt>
                <c:pt idx="70">
                  <c:v>6.9119142497044298E-3</c:v>
                </c:pt>
                <c:pt idx="71">
                  <c:v>6.7130215637226784E-3</c:v>
                </c:pt>
                <c:pt idx="72">
                  <c:v>6.7394403252668883E-3</c:v>
                </c:pt>
                <c:pt idx="73">
                  <c:v>6.535167191209312E-3</c:v>
                </c:pt>
                <c:pt idx="74">
                  <c:v>7.0550356466606706E-3</c:v>
                </c:pt>
                <c:pt idx="75">
                  <c:v>6.8520298282357395E-3</c:v>
                </c:pt>
                <c:pt idx="76">
                  <c:v>7.5066994792329974E-3</c:v>
                </c:pt>
                <c:pt idx="77">
                  <c:v>7.2982926202409927E-3</c:v>
                </c:pt>
                <c:pt idx="78">
                  <c:v>7.3354613184108252E-3</c:v>
                </c:pt>
                <c:pt idx="79">
                  <c:v>7.3270318554031731E-3</c:v>
                </c:pt>
                <c:pt idx="80">
                  <c:v>7.5802957513487089E-3</c:v>
                </c:pt>
                <c:pt idx="81">
                  <c:v>7.3536778996857663E-3</c:v>
                </c:pt>
                <c:pt idx="82">
                  <c:v>7.1924865954196516E-3</c:v>
                </c:pt>
                <c:pt idx="83">
                  <c:v>6.9951776380836146E-3</c:v>
                </c:pt>
                <c:pt idx="84">
                  <c:v>6.7830420327910186E-3</c:v>
                </c:pt>
                <c:pt idx="85">
                  <c:v>6.5898376073728346E-3</c:v>
                </c:pt>
                <c:pt idx="86">
                  <c:v>6.6617071457027409E-3</c:v>
                </c:pt>
                <c:pt idx="87">
                  <c:v>6.4836404724770381E-3</c:v>
                </c:pt>
                <c:pt idx="88">
                  <c:v>6.2867869385760207E-3</c:v>
                </c:pt>
                <c:pt idx="89">
                  <c:v>6.1683416012713373E-3</c:v>
                </c:pt>
                <c:pt idx="90">
                  <c:v>5.9818536424273011E-3</c:v>
                </c:pt>
                <c:pt idx="91">
                  <c:v>6.0295891327439679E-3</c:v>
                </c:pt>
                <c:pt idx="92">
                  <c:v>5.8732101912842595E-3</c:v>
                </c:pt>
                <c:pt idx="93">
                  <c:v>6.2886759816737194E-3</c:v>
                </c:pt>
                <c:pt idx="94">
                  <c:v>6.9377997951193824E-3</c:v>
                </c:pt>
                <c:pt idx="95">
                  <c:v>6.7267118637182642E-3</c:v>
                </c:pt>
                <c:pt idx="96">
                  <c:v>6.6165562551606539E-3</c:v>
                </c:pt>
                <c:pt idx="97">
                  <c:v>6.4231796148249976E-3</c:v>
                </c:pt>
                <c:pt idx="98">
                  <c:v>7.6089191372152544E-3</c:v>
                </c:pt>
                <c:pt idx="99">
                  <c:v>7.4342296945010709E-3</c:v>
                </c:pt>
                <c:pt idx="100">
                  <c:v>7.6020706569684673E-3</c:v>
                </c:pt>
                <c:pt idx="101">
                  <c:v>8.2501909214309204E-3</c:v>
                </c:pt>
                <c:pt idx="102">
                  <c:v>8.0834351827111291E-3</c:v>
                </c:pt>
                <c:pt idx="103">
                  <c:v>7.923843705385172E-3</c:v>
                </c:pt>
                <c:pt idx="104">
                  <c:v>7.7417822949824369E-3</c:v>
                </c:pt>
                <c:pt idx="105">
                  <c:v>7.5106183229507011E-3</c:v>
                </c:pt>
                <c:pt idx="106">
                  <c:v>7.6998284724390511E-3</c:v>
                </c:pt>
                <c:pt idx="107">
                  <c:v>7.5726984696521411E-3</c:v>
                </c:pt>
                <c:pt idx="108">
                  <c:v>7.4388886281561177E-3</c:v>
                </c:pt>
                <c:pt idx="109">
                  <c:v>7.3569431537368751E-3</c:v>
                </c:pt>
                <c:pt idx="110">
                  <c:v>7.2028164656813042E-3</c:v>
                </c:pt>
                <c:pt idx="111">
                  <c:v>7.4160938323740719E-3</c:v>
                </c:pt>
                <c:pt idx="112">
                  <c:v>7.5237032141041195E-3</c:v>
                </c:pt>
                <c:pt idx="113">
                  <c:v>7.4493704708939778E-3</c:v>
                </c:pt>
                <c:pt idx="114">
                  <c:v>7.2770848303048445E-3</c:v>
                </c:pt>
                <c:pt idx="115">
                  <c:v>7.6172331449242984E-3</c:v>
                </c:pt>
                <c:pt idx="116">
                  <c:v>7.3891198305779011E-3</c:v>
                </c:pt>
                <c:pt idx="117">
                  <c:v>7.2036364562559005E-3</c:v>
                </c:pt>
                <c:pt idx="118">
                  <c:v>6.9915384910025739E-3</c:v>
                </c:pt>
                <c:pt idx="119">
                  <c:v>7.1738995003348292E-3</c:v>
                </c:pt>
                <c:pt idx="120">
                  <c:v>7.0662817195029743E-3</c:v>
                </c:pt>
                <c:pt idx="121">
                  <c:v>6.8635602892794237E-3</c:v>
                </c:pt>
                <c:pt idx="122">
                  <c:v>6.6552463939315949E-3</c:v>
                </c:pt>
                <c:pt idx="123">
                  <c:v>7.5736654345650222E-3</c:v>
                </c:pt>
                <c:pt idx="124">
                  <c:v>7.3437567989376867E-3</c:v>
                </c:pt>
                <c:pt idx="125">
                  <c:v>7.1510503110219174E-3</c:v>
                </c:pt>
                <c:pt idx="126">
                  <c:v>6.9569184903219318E-3</c:v>
                </c:pt>
                <c:pt idx="127">
                  <c:v>6.8614120873812913E-3</c:v>
                </c:pt>
                <c:pt idx="128">
                  <c:v>6.6541616342500288E-3</c:v>
                </c:pt>
                <c:pt idx="129">
                  <c:v>6.6154321441515675E-3</c:v>
                </c:pt>
                <c:pt idx="130">
                  <c:v>6.7413648661804196E-3</c:v>
                </c:pt>
                <c:pt idx="131">
                  <c:v>8.927474792754065E-3</c:v>
                </c:pt>
                <c:pt idx="132">
                  <c:v>9.4392724359638833E-3</c:v>
                </c:pt>
                <c:pt idx="133">
                  <c:v>9.7857883660759371E-3</c:v>
                </c:pt>
                <c:pt idx="134">
                  <c:v>9.588096303850489E-3</c:v>
                </c:pt>
                <c:pt idx="135">
                  <c:v>9.7983859238333811E-3</c:v>
                </c:pt>
                <c:pt idx="136">
                  <c:v>9.8232130207679819E-3</c:v>
                </c:pt>
                <c:pt idx="137">
                  <c:v>9.6494677842457726E-3</c:v>
                </c:pt>
                <c:pt idx="138">
                  <c:v>9.7509290489229145E-3</c:v>
                </c:pt>
                <c:pt idx="139">
                  <c:v>9.4613793505567579E-3</c:v>
                </c:pt>
                <c:pt idx="140">
                  <c:v>9.1886385324182369E-3</c:v>
                </c:pt>
                <c:pt idx="141">
                  <c:v>9.2686583401575279E-3</c:v>
                </c:pt>
                <c:pt idx="142">
                  <c:v>1.0636470577853614E-2</c:v>
                </c:pt>
                <c:pt idx="143">
                  <c:v>1.1357869776481372E-2</c:v>
                </c:pt>
                <c:pt idx="144">
                  <c:v>1.1040165046393364E-2</c:v>
                </c:pt>
                <c:pt idx="145">
                  <c:v>1.1199974346075616E-2</c:v>
                </c:pt>
                <c:pt idx="146">
                  <c:v>1.1011002437827939E-2</c:v>
                </c:pt>
                <c:pt idx="147">
                  <c:v>1.2008037658403636E-2</c:v>
                </c:pt>
                <c:pt idx="148">
                  <c:v>1.1654851076376897E-2</c:v>
                </c:pt>
                <c:pt idx="149">
                  <c:v>1.1468370682009043E-2</c:v>
                </c:pt>
                <c:pt idx="150">
                  <c:v>1.1143245510432699E-2</c:v>
                </c:pt>
                <c:pt idx="151">
                  <c:v>1.0864694139584154E-2</c:v>
                </c:pt>
                <c:pt idx="152">
                  <c:v>1.091207635733123E-2</c:v>
                </c:pt>
                <c:pt idx="153">
                  <c:v>1.058327829397919E-2</c:v>
                </c:pt>
                <c:pt idx="154">
                  <c:v>1.0391823307171623E-2</c:v>
                </c:pt>
                <c:pt idx="155">
                  <c:v>1.0469397952883968E-2</c:v>
                </c:pt>
                <c:pt idx="156">
                  <c:v>1.0220566855105348E-2</c:v>
                </c:pt>
                <c:pt idx="157">
                  <c:v>9.9840946145786508E-3</c:v>
                </c:pt>
                <c:pt idx="158">
                  <c:v>9.7493265626710911E-3</c:v>
                </c:pt>
                <c:pt idx="159">
                  <c:v>9.4741284095114058E-3</c:v>
                </c:pt>
                <c:pt idx="160">
                  <c:v>9.229232903772042E-3</c:v>
                </c:pt>
                <c:pt idx="161">
                  <c:v>9.1809454850517273E-3</c:v>
                </c:pt>
                <c:pt idx="162">
                  <c:v>9.6440269841246481E-3</c:v>
                </c:pt>
                <c:pt idx="163">
                  <c:v>9.3524849988015635E-3</c:v>
                </c:pt>
                <c:pt idx="164">
                  <c:v>9.09175291903167E-3</c:v>
                </c:pt>
                <c:pt idx="165">
                  <c:v>8.8159374519231198E-3</c:v>
                </c:pt>
                <c:pt idx="166">
                  <c:v>9.5884352860469337E-3</c:v>
                </c:pt>
                <c:pt idx="167">
                  <c:v>9.3943639892465156E-3</c:v>
                </c:pt>
                <c:pt idx="168">
                  <c:v>9.1130977440272102E-3</c:v>
                </c:pt>
                <c:pt idx="169">
                  <c:v>9.4063899360996364E-3</c:v>
                </c:pt>
                <c:pt idx="170">
                  <c:v>9.1841515196032612E-3</c:v>
                </c:pt>
                <c:pt idx="171">
                  <c:v>8.91210166583257E-3</c:v>
                </c:pt>
                <c:pt idx="172">
                  <c:v>8.7441400204892918E-3</c:v>
                </c:pt>
                <c:pt idx="173">
                  <c:v>8.4968354735384093E-3</c:v>
                </c:pt>
                <c:pt idx="174">
                  <c:v>8.3162580547000188E-3</c:v>
                </c:pt>
                <c:pt idx="175">
                  <c:v>8.3836573507363923E-3</c:v>
                </c:pt>
                <c:pt idx="176">
                  <c:v>8.3129862720988969E-3</c:v>
                </c:pt>
                <c:pt idx="177">
                  <c:v>8.0886114936617771E-3</c:v>
                </c:pt>
                <c:pt idx="178">
                  <c:v>8.0895410240738371E-3</c:v>
                </c:pt>
                <c:pt idx="179">
                  <c:v>8.0154919440738395E-3</c:v>
                </c:pt>
                <c:pt idx="180">
                  <c:v>7.8563010311606171E-3</c:v>
                </c:pt>
                <c:pt idx="181">
                  <c:v>8.2161618788629733E-3</c:v>
                </c:pt>
                <c:pt idx="182">
                  <c:v>8.0426910219455507E-3</c:v>
                </c:pt>
                <c:pt idx="183">
                  <c:v>7.7978962571232978E-3</c:v>
                </c:pt>
                <c:pt idx="184">
                  <c:v>7.7544439061039451E-3</c:v>
                </c:pt>
                <c:pt idx="185">
                  <c:v>8.4480058432789377E-3</c:v>
                </c:pt>
                <c:pt idx="186">
                  <c:v>8.2235463670421918E-3</c:v>
                </c:pt>
                <c:pt idx="187">
                  <c:v>7.9857586236140397E-3</c:v>
                </c:pt>
                <c:pt idx="188">
                  <c:v>7.8917584189526178E-3</c:v>
                </c:pt>
                <c:pt idx="189">
                  <c:v>8.2088389241889801E-3</c:v>
                </c:pt>
                <c:pt idx="190">
                  <c:v>8.1847388808510228E-3</c:v>
                </c:pt>
                <c:pt idx="191">
                  <c:v>7.9511662781471138E-3</c:v>
                </c:pt>
                <c:pt idx="192">
                  <c:v>7.8017697060221757E-3</c:v>
                </c:pt>
                <c:pt idx="193">
                  <c:v>8.8409685312399525E-3</c:v>
                </c:pt>
                <c:pt idx="194">
                  <c:v>9.5300937719672209E-3</c:v>
                </c:pt>
                <c:pt idx="195">
                  <c:v>9.4893893389233069E-3</c:v>
                </c:pt>
                <c:pt idx="196">
                  <c:v>9.4445084037990193E-3</c:v>
                </c:pt>
                <c:pt idx="197">
                  <c:v>9.4362839549624322E-3</c:v>
                </c:pt>
                <c:pt idx="198">
                  <c:v>9.2411251516160819E-3</c:v>
                </c:pt>
                <c:pt idx="199">
                  <c:v>1.0178013323552917E-2</c:v>
                </c:pt>
                <c:pt idx="200">
                  <c:v>1.0408260170235469E-2</c:v>
                </c:pt>
                <c:pt idx="201">
                  <c:v>1.0092635211013255E-2</c:v>
                </c:pt>
                <c:pt idx="202">
                  <c:v>9.7930857351473215E-3</c:v>
                </c:pt>
                <c:pt idx="203">
                  <c:v>9.5548653354456895E-3</c:v>
                </c:pt>
                <c:pt idx="204">
                  <c:v>9.7100779336232994E-3</c:v>
                </c:pt>
                <c:pt idx="205">
                  <c:v>9.4178603007963047E-3</c:v>
                </c:pt>
                <c:pt idx="206">
                  <c:v>9.1384402416944902E-3</c:v>
                </c:pt>
                <c:pt idx="207">
                  <c:v>9.0523440705480643E-3</c:v>
                </c:pt>
                <c:pt idx="208">
                  <c:v>8.8378831340075251E-3</c:v>
                </c:pt>
                <c:pt idx="209">
                  <c:v>9.1695968170778883E-3</c:v>
                </c:pt>
                <c:pt idx="210">
                  <c:v>9.2960035622015654E-3</c:v>
                </c:pt>
                <c:pt idx="211">
                  <c:v>9.0830986647626698E-3</c:v>
                </c:pt>
                <c:pt idx="212">
                  <c:v>8.9234939594485738E-3</c:v>
                </c:pt>
                <c:pt idx="213">
                  <c:v>8.6759455940133845E-3</c:v>
                </c:pt>
                <c:pt idx="214">
                  <c:v>8.7247489502214493E-3</c:v>
                </c:pt>
                <c:pt idx="215">
                  <c:v>8.4589668749392478E-3</c:v>
                </c:pt>
                <c:pt idx="216">
                  <c:v>8.3974800419044874E-3</c:v>
                </c:pt>
                <c:pt idx="217">
                  <c:v>8.1461840822808686E-3</c:v>
                </c:pt>
                <c:pt idx="218">
                  <c:v>8.8799113753051332E-3</c:v>
                </c:pt>
                <c:pt idx="219">
                  <c:v>8.6351200365756987E-3</c:v>
                </c:pt>
                <c:pt idx="220">
                  <c:v>8.3900224710362001E-3</c:v>
                </c:pt>
                <c:pt idx="221">
                  <c:v>8.9560227281252156E-3</c:v>
                </c:pt>
                <c:pt idx="222">
                  <c:v>9.2248438565079201E-3</c:v>
                </c:pt>
                <c:pt idx="223">
                  <c:v>9.8704945103754299E-3</c:v>
                </c:pt>
                <c:pt idx="224">
                  <c:v>9.7433657112449574E-3</c:v>
                </c:pt>
                <c:pt idx="225">
                  <c:v>1.0263194476391225E-2</c:v>
                </c:pt>
                <c:pt idx="226">
                  <c:v>1.1154236070216487E-2</c:v>
                </c:pt>
                <c:pt idx="227">
                  <c:v>1.263782753871418E-2</c:v>
                </c:pt>
                <c:pt idx="228">
                  <c:v>1.2499894332563773E-2</c:v>
                </c:pt>
                <c:pt idx="229">
                  <c:v>1.2132661399483003E-2</c:v>
                </c:pt>
                <c:pt idx="230">
                  <c:v>1.2672356397902266E-2</c:v>
                </c:pt>
                <c:pt idx="231">
                  <c:v>1.304554001949264E-2</c:v>
                </c:pt>
                <c:pt idx="232">
                  <c:v>1.2702060866808194E-2</c:v>
                </c:pt>
                <c:pt idx="233">
                  <c:v>1.2476622962559036E-2</c:v>
                </c:pt>
                <c:pt idx="234">
                  <c:v>1.2314260273529269E-2</c:v>
                </c:pt>
                <c:pt idx="235">
                  <c:v>1.2383455261521436E-2</c:v>
                </c:pt>
                <c:pt idx="236">
                  <c:v>1.3711064356295741E-2</c:v>
                </c:pt>
                <c:pt idx="237">
                  <c:v>1.5169767531957992E-2</c:v>
                </c:pt>
                <c:pt idx="238">
                  <c:v>1.6802867967389695E-2</c:v>
                </c:pt>
                <c:pt idx="239">
                  <c:v>1.6840017441528864E-2</c:v>
                </c:pt>
                <c:pt idx="240">
                  <c:v>1.7009651535471272E-2</c:v>
                </c:pt>
                <c:pt idx="241">
                  <c:v>1.6840255572101292E-2</c:v>
                </c:pt>
                <c:pt idx="242">
                  <c:v>1.8732921251032163E-2</c:v>
                </c:pt>
                <c:pt idx="243">
                  <c:v>1.9332102242592658E-2</c:v>
                </c:pt>
                <c:pt idx="244">
                  <c:v>1.877354613792857E-2</c:v>
                </c:pt>
                <c:pt idx="245">
                  <c:v>1.8233588009122757E-2</c:v>
                </c:pt>
                <c:pt idx="246">
                  <c:v>1.8362068467315171E-2</c:v>
                </c:pt>
                <c:pt idx="247">
                  <c:v>1.7849664110376157E-2</c:v>
                </c:pt>
                <c:pt idx="248">
                  <c:v>1.7597003394323327E-2</c:v>
                </c:pt>
                <c:pt idx="249">
                  <c:v>1.7544072545756472E-2</c:v>
                </c:pt>
                <c:pt idx="250">
                  <c:v>1.7145297105087304E-2</c:v>
                </c:pt>
                <c:pt idx="251">
                  <c:v>1.6894108258648594E-2</c:v>
                </c:pt>
                <c:pt idx="252">
                  <c:v>1.664688468457096E-2</c:v>
                </c:pt>
                <c:pt idx="253">
                  <c:v>1.6144711173614937E-2</c:v>
                </c:pt>
                <c:pt idx="254">
                  <c:v>1.6177577244373773E-2</c:v>
                </c:pt>
                <c:pt idx="255">
                  <c:v>1.5789246254674788E-2</c:v>
                </c:pt>
                <c:pt idx="256">
                  <c:v>1.6153030589395909E-2</c:v>
                </c:pt>
                <c:pt idx="257">
                  <c:v>1.5729523040347883E-2</c:v>
                </c:pt>
                <c:pt idx="258">
                  <c:v>1.6038289760125123E-2</c:v>
                </c:pt>
                <c:pt idx="259">
                  <c:v>1.5707788780625943E-2</c:v>
                </c:pt>
                <c:pt idx="260">
                  <c:v>1.5428986440033919E-2</c:v>
                </c:pt>
                <c:pt idx="261">
                  <c:v>1.5023701989766805E-2</c:v>
                </c:pt>
                <c:pt idx="262">
                  <c:v>1.457332063203879E-2</c:v>
                </c:pt>
                <c:pt idx="263">
                  <c:v>1.7101450068726681E-2</c:v>
                </c:pt>
                <c:pt idx="264">
                  <c:v>1.6586009689837783E-2</c:v>
                </c:pt>
                <c:pt idx="265">
                  <c:v>1.6093878627858781E-2</c:v>
                </c:pt>
                <c:pt idx="266">
                  <c:v>1.5734335285280079E-2</c:v>
                </c:pt>
                <c:pt idx="267">
                  <c:v>1.5398926290772873E-2</c:v>
                </c:pt>
                <c:pt idx="268">
                  <c:v>1.5114801355690308E-2</c:v>
                </c:pt>
                <c:pt idx="269">
                  <c:v>1.4662706251584902E-2</c:v>
                </c:pt>
                <c:pt idx="270">
                  <c:v>1.4486126237428374E-2</c:v>
                </c:pt>
                <c:pt idx="271">
                  <c:v>1.4052464329993068E-2</c:v>
                </c:pt>
                <c:pt idx="272">
                  <c:v>1.3625663738486537E-2</c:v>
                </c:pt>
                <c:pt idx="273">
                  <c:v>1.3213605936471048E-2</c:v>
                </c:pt>
                <c:pt idx="274">
                  <c:v>1.2933994596494237E-2</c:v>
                </c:pt>
                <c:pt idx="275">
                  <c:v>1.2540885164028329E-2</c:v>
                </c:pt>
                <c:pt idx="276">
                  <c:v>1.2163416994583296E-2</c:v>
                </c:pt>
                <c:pt idx="277">
                  <c:v>1.2018337597726268E-2</c:v>
                </c:pt>
                <c:pt idx="278">
                  <c:v>1.1816760125102552E-2</c:v>
                </c:pt>
                <c:pt idx="279">
                  <c:v>1.1472235944076436E-2</c:v>
                </c:pt>
                <c:pt idx="280">
                  <c:v>1.1415236828237568E-2</c:v>
                </c:pt>
                <c:pt idx="281">
                  <c:v>1.1365583610290594E-2</c:v>
                </c:pt>
                <c:pt idx="282">
                  <c:v>1.1042464124506315E-2</c:v>
                </c:pt>
                <c:pt idx="283">
                  <c:v>1.0844475390752692E-2</c:v>
                </c:pt>
                <c:pt idx="284">
                  <c:v>1.1680758544414751E-2</c:v>
                </c:pt>
                <c:pt idx="285">
                  <c:v>1.1888568926494536E-2</c:v>
                </c:pt>
                <c:pt idx="286">
                  <c:v>1.1639173332444132E-2</c:v>
                </c:pt>
                <c:pt idx="287">
                  <c:v>1.2376772200539963E-2</c:v>
                </c:pt>
                <c:pt idx="288">
                  <c:v>1.2342430499547868E-2</c:v>
                </c:pt>
                <c:pt idx="289">
                  <c:v>1.2137543541150009E-2</c:v>
                </c:pt>
                <c:pt idx="290">
                  <c:v>1.1813454186944003E-2</c:v>
                </c:pt>
                <c:pt idx="291">
                  <c:v>1.1754669793908244E-2</c:v>
                </c:pt>
                <c:pt idx="292">
                  <c:v>1.2635441663977717E-2</c:v>
                </c:pt>
                <c:pt idx="293">
                  <c:v>1.2254964878227029E-2</c:v>
                </c:pt>
                <c:pt idx="294">
                  <c:v>1.2008982390157933E-2</c:v>
                </c:pt>
                <c:pt idx="295">
                  <c:v>1.1901180083433287E-2</c:v>
                </c:pt>
                <c:pt idx="296">
                  <c:v>1.1566814915086598E-2</c:v>
                </c:pt>
                <c:pt idx="297">
                  <c:v>1.1368794813337682E-2</c:v>
                </c:pt>
                <c:pt idx="298">
                  <c:v>1.2042260094407857E-2</c:v>
                </c:pt>
                <c:pt idx="299">
                  <c:v>1.1821124140667305E-2</c:v>
                </c:pt>
                <c:pt idx="300">
                  <c:v>1.1529813509738205E-2</c:v>
                </c:pt>
                <c:pt idx="301">
                  <c:v>1.2179397214488023E-2</c:v>
                </c:pt>
                <c:pt idx="302">
                  <c:v>1.2285278003395432E-2</c:v>
                </c:pt>
                <c:pt idx="303">
                  <c:v>1.2010796310111991E-2</c:v>
                </c:pt>
                <c:pt idx="304">
                  <c:v>1.221406942606312E-2</c:v>
                </c:pt>
                <c:pt idx="305">
                  <c:v>1.3059833433210943E-2</c:v>
                </c:pt>
                <c:pt idx="306">
                  <c:v>1.3565295580048138E-2</c:v>
                </c:pt>
                <c:pt idx="307">
                  <c:v>1.3670803861975254E-2</c:v>
                </c:pt>
                <c:pt idx="308">
                  <c:v>1.327412155846152E-2</c:v>
                </c:pt>
                <c:pt idx="309">
                  <c:v>1.3473369139288691E-2</c:v>
                </c:pt>
                <c:pt idx="310">
                  <c:v>1.3192402038608423E-2</c:v>
                </c:pt>
                <c:pt idx="311">
                  <c:v>1.2895313238118164E-2</c:v>
                </c:pt>
                <c:pt idx="312">
                  <c:v>1.2677056579765802E-2</c:v>
                </c:pt>
                <c:pt idx="313">
                  <c:v>1.2460254628953402E-2</c:v>
                </c:pt>
                <c:pt idx="314">
                  <c:v>1.2520992578439048E-2</c:v>
                </c:pt>
                <c:pt idx="315">
                  <c:v>1.2139707448708913E-2</c:v>
                </c:pt>
                <c:pt idx="316">
                  <c:v>1.2021921142014854E-2</c:v>
                </c:pt>
                <c:pt idx="317">
                  <c:v>1.1906103527669533E-2</c:v>
                </c:pt>
                <c:pt idx="318">
                  <c:v>1.1636933954286584E-2</c:v>
                </c:pt>
                <c:pt idx="319">
                  <c:v>1.1297205931612738E-2</c:v>
                </c:pt>
                <c:pt idx="320">
                  <c:v>1.3399752922068115E-2</c:v>
                </c:pt>
                <c:pt idx="321">
                  <c:v>1.3177026597332732E-2</c:v>
                </c:pt>
                <c:pt idx="322">
                  <c:v>1.3704154416671053E-2</c:v>
                </c:pt>
                <c:pt idx="323">
                  <c:v>1.3288385079977861E-2</c:v>
                </c:pt>
                <c:pt idx="324">
                  <c:v>1.2907005065904496E-2</c:v>
                </c:pt>
                <c:pt idx="325">
                  <c:v>1.2514701893535754E-2</c:v>
                </c:pt>
                <c:pt idx="326">
                  <c:v>1.2961897741474403E-2</c:v>
                </c:pt>
                <c:pt idx="327">
                  <c:v>1.3331502261632209E-2</c:v>
                </c:pt>
                <c:pt idx="328">
                  <c:v>1.3121281821366942E-2</c:v>
                </c:pt>
                <c:pt idx="329">
                  <c:v>1.4377671157892999E-2</c:v>
                </c:pt>
                <c:pt idx="330">
                  <c:v>1.3955608822649604E-2</c:v>
                </c:pt>
                <c:pt idx="331">
                  <c:v>1.3656594480965947E-2</c:v>
                </c:pt>
                <c:pt idx="332">
                  <c:v>1.3678052499940457E-2</c:v>
                </c:pt>
                <c:pt idx="333">
                  <c:v>1.3269515824571781E-2</c:v>
                </c:pt>
                <c:pt idx="334">
                  <c:v>1.2870860701797023E-2</c:v>
                </c:pt>
                <c:pt idx="335">
                  <c:v>1.3266456167465792E-2</c:v>
                </c:pt>
                <c:pt idx="336">
                  <c:v>1.3463497645480282E-2</c:v>
                </c:pt>
                <c:pt idx="337">
                  <c:v>1.3423518522329177E-2</c:v>
                </c:pt>
                <c:pt idx="338">
                  <c:v>1.3644692084334746E-2</c:v>
                </c:pt>
                <c:pt idx="339">
                  <c:v>1.7988096193562449E-2</c:v>
                </c:pt>
                <c:pt idx="340">
                  <c:v>2.0816260014583213E-2</c:v>
                </c:pt>
                <c:pt idx="341">
                  <c:v>2.6689286062507287E-2</c:v>
                </c:pt>
                <c:pt idx="342">
                  <c:v>2.5958624305521222E-2</c:v>
                </c:pt>
                <c:pt idx="343">
                  <c:v>2.5168122915052559E-2</c:v>
                </c:pt>
                <c:pt idx="344">
                  <c:v>2.4764799236996274E-2</c:v>
                </c:pt>
                <c:pt idx="345">
                  <c:v>2.4202468073606431E-2</c:v>
                </c:pt>
                <c:pt idx="346">
                  <c:v>2.3465558475321249E-2</c:v>
                </c:pt>
                <c:pt idx="347">
                  <c:v>2.3464340182886092E-2</c:v>
                </c:pt>
                <c:pt idx="348">
                  <c:v>2.2751861460468464E-2</c:v>
                </c:pt>
                <c:pt idx="349">
                  <c:v>2.5328311273610096E-2</c:v>
                </c:pt>
                <c:pt idx="350">
                  <c:v>2.4662557999254563E-2</c:v>
                </c:pt>
                <c:pt idx="351">
                  <c:v>2.4987460471267858E-2</c:v>
                </c:pt>
                <c:pt idx="352">
                  <c:v>2.4240798327383316E-2</c:v>
                </c:pt>
                <c:pt idx="353">
                  <c:v>2.4981876670813065E-2</c:v>
                </c:pt>
                <c:pt idx="354">
                  <c:v>2.4222425148177157E-2</c:v>
                </c:pt>
                <c:pt idx="355">
                  <c:v>2.351176219109714E-2</c:v>
                </c:pt>
                <c:pt idx="356">
                  <c:v>2.3025747880328306E-2</c:v>
                </c:pt>
                <c:pt idx="357">
                  <c:v>2.3330710083311508E-2</c:v>
                </c:pt>
                <c:pt idx="358">
                  <c:v>2.3221510660522967E-2</c:v>
                </c:pt>
                <c:pt idx="359">
                  <c:v>2.301120742613311E-2</c:v>
                </c:pt>
                <c:pt idx="360">
                  <c:v>2.2349968661610237E-2</c:v>
                </c:pt>
                <c:pt idx="361">
                  <c:v>2.2253825698950219E-2</c:v>
                </c:pt>
                <c:pt idx="362">
                  <c:v>2.1862253719968285E-2</c:v>
                </c:pt>
                <c:pt idx="363">
                  <c:v>2.1457407533586451E-2</c:v>
                </c:pt>
                <c:pt idx="364">
                  <c:v>2.1147230947415458E-2</c:v>
                </c:pt>
                <c:pt idx="365">
                  <c:v>2.0843903285700609E-2</c:v>
                </c:pt>
                <c:pt idx="366">
                  <c:v>2.0320072876803139E-2</c:v>
                </c:pt>
                <c:pt idx="367">
                  <c:v>1.9912701982599586E-2</c:v>
                </c:pt>
                <c:pt idx="368">
                  <c:v>1.9891002625006128E-2</c:v>
                </c:pt>
                <c:pt idx="369">
                  <c:v>1.9463537543195786E-2</c:v>
                </c:pt>
                <c:pt idx="370">
                  <c:v>1.9128611330676702E-2</c:v>
                </c:pt>
                <c:pt idx="371">
                  <c:v>1.871801235262479E-2</c:v>
                </c:pt>
                <c:pt idx="372">
                  <c:v>1.8328972866557644E-2</c:v>
                </c:pt>
                <c:pt idx="373">
                  <c:v>1.8877966003354806E-2</c:v>
                </c:pt>
                <c:pt idx="374">
                  <c:v>1.842260983073855E-2</c:v>
                </c:pt>
                <c:pt idx="375">
                  <c:v>1.7942972463917663E-2</c:v>
                </c:pt>
                <c:pt idx="376">
                  <c:v>1.8458808869993262E-2</c:v>
                </c:pt>
                <c:pt idx="377">
                  <c:v>1.9898035836630606E-2</c:v>
                </c:pt>
                <c:pt idx="378">
                  <c:v>1.9624006216650308E-2</c:v>
                </c:pt>
                <c:pt idx="379">
                  <c:v>2.0127674258131653E-2</c:v>
                </c:pt>
                <c:pt idx="380">
                  <c:v>1.9595362485050807E-2</c:v>
                </c:pt>
                <c:pt idx="381">
                  <c:v>1.9208046287602334E-2</c:v>
                </c:pt>
                <c:pt idx="382">
                  <c:v>1.8713558096856556E-2</c:v>
                </c:pt>
                <c:pt idx="383">
                  <c:v>1.824724065127311E-2</c:v>
                </c:pt>
                <c:pt idx="384">
                  <c:v>1.8202149668805692E-2</c:v>
                </c:pt>
                <c:pt idx="385">
                  <c:v>1.7830299884395908E-2</c:v>
                </c:pt>
                <c:pt idx="386">
                  <c:v>1.7306588333362065E-2</c:v>
                </c:pt>
                <c:pt idx="387">
                  <c:v>1.6943573402688695E-2</c:v>
                </c:pt>
                <c:pt idx="388">
                  <c:v>1.6513126460631293E-2</c:v>
                </c:pt>
                <c:pt idx="389">
                  <c:v>1.609172253522723E-2</c:v>
                </c:pt>
                <c:pt idx="390">
                  <c:v>1.5622356616527092E-2</c:v>
                </c:pt>
                <c:pt idx="391">
                  <c:v>1.5157867325125859E-2</c:v>
                </c:pt>
                <c:pt idx="392">
                  <c:v>1.4931408644655973E-2</c:v>
                </c:pt>
                <c:pt idx="393">
                  <c:v>1.4534499341171413E-2</c:v>
                </c:pt>
                <c:pt idx="394">
                  <c:v>1.4092485200338586E-2</c:v>
                </c:pt>
                <c:pt idx="395">
                  <c:v>1.4968834441140957E-2</c:v>
                </c:pt>
                <c:pt idx="396">
                  <c:v>1.4516971818301793E-2</c:v>
                </c:pt>
                <c:pt idx="397">
                  <c:v>1.4268076585364341E-2</c:v>
                </c:pt>
                <c:pt idx="398">
                  <c:v>1.383713758490393E-2</c:v>
                </c:pt>
                <c:pt idx="399">
                  <c:v>1.3454847505531433E-2</c:v>
                </c:pt>
                <c:pt idx="400">
                  <c:v>1.3216130970332342E-2</c:v>
                </c:pt>
                <c:pt idx="401">
                  <c:v>1.3275136543144975E-2</c:v>
                </c:pt>
                <c:pt idx="402">
                  <c:v>1.2990419323360224E-2</c:v>
                </c:pt>
                <c:pt idx="403">
                  <c:v>1.2675537573378332E-2</c:v>
                </c:pt>
                <c:pt idx="404">
                  <c:v>1.2434580741091557E-2</c:v>
                </c:pt>
                <c:pt idx="405">
                  <c:v>1.2092761789283132E-2</c:v>
                </c:pt>
                <c:pt idx="406">
                  <c:v>1.1724977042435556E-2</c:v>
                </c:pt>
                <c:pt idx="407">
                  <c:v>1.1382369371100102E-2</c:v>
                </c:pt>
                <c:pt idx="408">
                  <c:v>1.1887259451419777E-2</c:v>
                </c:pt>
                <c:pt idx="409">
                  <c:v>1.167703688354323E-2</c:v>
                </c:pt>
                <c:pt idx="410">
                  <c:v>1.1355219391918752E-2</c:v>
                </c:pt>
                <c:pt idx="411">
                  <c:v>1.1241762229472001E-2</c:v>
                </c:pt>
                <c:pt idx="412">
                  <c:v>1.0908634367923737E-2</c:v>
                </c:pt>
                <c:pt idx="413">
                  <c:v>1.079865912455988E-2</c:v>
                </c:pt>
                <c:pt idx="414">
                  <c:v>1.0758111071908822E-2</c:v>
                </c:pt>
                <c:pt idx="415">
                  <c:v>1.0667035387296367E-2</c:v>
                </c:pt>
                <c:pt idx="416">
                  <c:v>1.0366527743974174E-2</c:v>
                </c:pt>
                <c:pt idx="417">
                  <c:v>1.0078712324679563E-2</c:v>
                </c:pt>
                <c:pt idx="418">
                  <c:v>1.0495524833418052E-2</c:v>
                </c:pt>
                <c:pt idx="419">
                  <c:v>1.0385900690005135E-2</c:v>
                </c:pt>
                <c:pt idx="420">
                  <c:v>1.0220229770525065E-2</c:v>
                </c:pt>
                <c:pt idx="421">
                  <c:v>9.987319074307088E-3</c:v>
                </c:pt>
                <c:pt idx="422">
                  <c:v>9.8883473560916601E-3</c:v>
                </c:pt>
                <c:pt idx="423">
                  <c:v>1.0407367045114324E-2</c:v>
                </c:pt>
                <c:pt idx="424">
                  <c:v>1.0178429836236727E-2</c:v>
                </c:pt>
                <c:pt idx="425">
                  <c:v>1.0490939446795758E-2</c:v>
                </c:pt>
                <c:pt idx="426">
                  <c:v>1.0217348372565833E-2</c:v>
                </c:pt>
                <c:pt idx="427">
                  <c:v>1.0214028136536586E-2</c:v>
                </c:pt>
                <c:pt idx="428">
                  <c:v>9.903292362947411E-3</c:v>
                </c:pt>
                <c:pt idx="429">
                  <c:v>1.1213031252220689E-2</c:v>
                </c:pt>
                <c:pt idx="430">
                  <c:v>1.1676057447493638E-2</c:v>
                </c:pt>
                <c:pt idx="431">
                  <c:v>1.1394110376109301E-2</c:v>
                </c:pt>
                <c:pt idx="432">
                  <c:v>1.1065720875306309E-2</c:v>
                </c:pt>
                <c:pt idx="433">
                  <c:v>1.0743277704054784E-2</c:v>
                </c:pt>
                <c:pt idx="434">
                  <c:v>1.0644002401139581E-2</c:v>
                </c:pt>
                <c:pt idx="435">
                  <c:v>1.0848335157134464E-2</c:v>
                </c:pt>
                <c:pt idx="436">
                  <c:v>1.0682074079400309E-2</c:v>
                </c:pt>
                <c:pt idx="437">
                  <c:v>1.0579973083284289E-2</c:v>
                </c:pt>
                <c:pt idx="438">
                  <c:v>1.049108111531118E-2</c:v>
                </c:pt>
                <c:pt idx="439">
                  <c:v>1.0177081344490073E-2</c:v>
                </c:pt>
                <c:pt idx="440">
                  <c:v>1.0301402749259312E-2</c:v>
                </c:pt>
                <c:pt idx="441">
                  <c:v>1.0464237989803815E-2</c:v>
                </c:pt>
                <c:pt idx="442">
                  <c:v>1.0264592771447931E-2</c:v>
                </c:pt>
                <c:pt idx="443">
                  <c:v>1.0185391680556483E-2</c:v>
                </c:pt>
                <c:pt idx="444">
                  <c:v>1.1165094895050286E-2</c:v>
                </c:pt>
                <c:pt idx="445">
                  <c:v>1.0853973422128559E-2</c:v>
                </c:pt>
                <c:pt idx="446">
                  <c:v>1.0528641503970742E-2</c:v>
                </c:pt>
                <c:pt idx="447">
                  <c:v>1.0242900254237401E-2</c:v>
                </c:pt>
                <c:pt idx="448">
                  <c:v>1.054670909001151E-2</c:v>
                </c:pt>
                <c:pt idx="449">
                  <c:v>1.118389851946381E-2</c:v>
                </c:pt>
                <c:pt idx="450">
                  <c:v>1.2024003383931598E-2</c:v>
                </c:pt>
                <c:pt idx="451">
                  <c:v>1.3039335051533131E-2</c:v>
                </c:pt>
                <c:pt idx="452">
                  <c:v>1.2850626255782857E-2</c:v>
                </c:pt>
                <c:pt idx="453">
                  <c:v>1.2985994682931185E-2</c:v>
                </c:pt>
                <c:pt idx="454">
                  <c:v>1.2612099433045039E-2</c:v>
                </c:pt>
                <c:pt idx="455">
                  <c:v>1.4483565259376562E-2</c:v>
                </c:pt>
                <c:pt idx="456">
                  <c:v>1.4541849006257216E-2</c:v>
                </c:pt>
                <c:pt idx="457">
                  <c:v>1.4160156486977785E-2</c:v>
                </c:pt>
                <c:pt idx="458">
                  <c:v>1.3940205771313616E-2</c:v>
                </c:pt>
                <c:pt idx="459">
                  <c:v>1.4027149523413107E-2</c:v>
                </c:pt>
                <c:pt idx="460">
                  <c:v>1.3698886468843478E-2</c:v>
                </c:pt>
                <c:pt idx="461">
                  <c:v>1.3419978634250948E-2</c:v>
                </c:pt>
                <c:pt idx="462">
                  <c:v>1.3237589861850274E-2</c:v>
                </c:pt>
                <c:pt idx="463">
                  <c:v>1.3430384241802817E-2</c:v>
                </c:pt>
                <c:pt idx="464">
                  <c:v>1.3023285730594187E-2</c:v>
                </c:pt>
                <c:pt idx="465">
                  <c:v>1.3562193929444051E-2</c:v>
                </c:pt>
                <c:pt idx="466">
                  <c:v>1.3203050067629549E-2</c:v>
                </c:pt>
                <c:pt idx="467">
                  <c:v>1.343140051370147E-2</c:v>
                </c:pt>
                <c:pt idx="468">
                  <c:v>1.3239483123393167E-2</c:v>
                </c:pt>
                <c:pt idx="469">
                  <c:v>1.2837971246942186E-2</c:v>
                </c:pt>
                <c:pt idx="470">
                  <c:v>1.2967287496132409E-2</c:v>
                </c:pt>
                <c:pt idx="471">
                  <c:v>1.2734076555723433E-2</c:v>
                </c:pt>
                <c:pt idx="472">
                  <c:v>1.2603586999768003E-2</c:v>
                </c:pt>
                <c:pt idx="473">
                  <c:v>1.405094316494513E-2</c:v>
                </c:pt>
                <c:pt idx="474">
                  <c:v>1.3702442555619971E-2</c:v>
                </c:pt>
                <c:pt idx="475">
                  <c:v>1.3389155578457749E-2</c:v>
                </c:pt>
                <c:pt idx="476">
                  <c:v>1.2981291887658893E-2</c:v>
                </c:pt>
                <c:pt idx="477">
                  <c:v>1.4114891054829536E-2</c:v>
                </c:pt>
                <c:pt idx="478">
                  <c:v>1.3871885305947193E-2</c:v>
                </c:pt>
                <c:pt idx="479">
                  <c:v>1.3480808045424177E-2</c:v>
                </c:pt>
                <c:pt idx="480">
                  <c:v>1.3772091616840841E-2</c:v>
                </c:pt>
                <c:pt idx="481">
                  <c:v>1.4085064733685995E-2</c:v>
                </c:pt>
                <c:pt idx="482">
                  <c:v>1.3711056237403166E-2</c:v>
                </c:pt>
                <c:pt idx="483">
                  <c:v>1.4264349012393906E-2</c:v>
                </c:pt>
                <c:pt idx="484">
                  <c:v>1.3878279348217556E-2</c:v>
                </c:pt>
                <c:pt idx="485">
                  <c:v>1.3458826824097259E-2</c:v>
                </c:pt>
                <c:pt idx="486">
                  <c:v>1.4348742200220869E-2</c:v>
                </c:pt>
                <c:pt idx="487">
                  <c:v>1.6666689824296903E-2</c:v>
                </c:pt>
                <c:pt idx="488">
                  <c:v>1.8038616926845809E-2</c:v>
                </c:pt>
                <c:pt idx="489">
                  <c:v>1.8964298163499121E-2</c:v>
                </c:pt>
                <c:pt idx="490">
                  <c:v>1.8790766701089617E-2</c:v>
                </c:pt>
                <c:pt idx="491">
                  <c:v>1.831631401386832E-2</c:v>
                </c:pt>
                <c:pt idx="492">
                  <c:v>1.8266441931542827E-2</c:v>
                </c:pt>
                <c:pt idx="493">
                  <c:v>2.0027083905906927E-2</c:v>
                </c:pt>
                <c:pt idx="494">
                  <c:v>2.4421606164886842E-2</c:v>
                </c:pt>
                <c:pt idx="495">
                  <c:v>2.4008520489448439E-2</c:v>
                </c:pt>
                <c:pt idx="496">
                  <c:v>2.3283587819679194E-2</c:v>
                </c:pt>
                <c:pt idx="497">
                  <c:v>3.2408884560759778E-2</c:v>
                </c:pt>
                <c:pt idx="498">
                  <c:v>3.1478329748810138E-2</c:v>
                </c:pt>
                <c:pt idx="499">
                  <c:v>3.1077802152598356E-2</c:v>
                </c:pt>
                <c:pt idx="500">
                  <c:v>3.0879513845478389E-2</c:v>
                </c:pt>
              </c:numCache>
            </c:numRef>
          </c:yVal>
          <c:smooth val="1"/>
          <c:extLst>
            <c:ext xmlns:c16="http://schemas.microsoft.com/office/drawing/2014/chart" uri="{C3380CC4-5D6E-409C-BE32-E72D297353CC}">
              <c16:uniqueId val="{00000002-75A6-F148-9EBB-2E2A4FD9B8BB}"/>
            </c:ext>
          </c:extLst>
        </c:ser>
        <c:ser>
          <c:idx val="3"/>
          <c:order val="3"/>
          <c:tx>
            <c:strRef>
              <c:f>'6. Data with Vol Ests'!$S$1</c:f>
              <c:strCache>
                <c:ptCount val="1"/>
                <c:pt idx="0">
                  <c:v>Nikkei 225</c:v>
                </c:pt>
              </c:strCache>
            </c:strRef>
          </c:tx>
          <c:spPr>
            <a:ln w="19050" cap="rnd">
              <a:solidFill>
                <a:schemeClr val="accent4"/>
              </a:solidFill>
              <a:round/>
            </a:ln>
            <a:effectLst/>
          </c:spPr>
          <c:marker>
            <c:symbol val="none"/>
          </c:marker>
          <c:xVal>
            <c:numRef>
              <c:f>'6. Data with Vol Ests'!$B$3:$B$503</c:f>
              <c:numCache>
                <c:formatCode>General</c:formatCode>
                <c:ptCount val="5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numCache>
            </c:numRef>
          </c:xVal>
          <c:yVal>
            <c:numRef>
              <c:f>'6. Data with Vol Ests'!$V$3:$V$503</c:f>
              <c:numCache>
                <c:formatCode>0.00%</c:formatCode>
                <c:ptCount val="501"/>
                <c:pt idx="0">
                  <c:v>1.3831590687817225E-2</c:v>
                </c:pt>
                <c:pt idx="1">
                  <c:v>1.4259208712895287E-2</c:v>
                </c:pt>
                <c:pt idx="2">
                  <c:v>1.411476575289144E-2</c:v>
                </c:pt>
                <c:pt idx="3">
                  <c:v>1.3715016752049045E-2</c:v>
                </c:pt>
                <c:pt idx="4">
                  <c:v>1.351553276529744E-2</c:v>
                </c:pt>
                <c:pt idx="5">
                  <c:v>1.3638752825178206E-2</c:v>
                </c:pt>
                <c:pt idx="6">
                  <c:v>1.3226087517532499E-2</c:v>
                </c:pt>
                <c:pt idx="7">
                  <c:v>1.3579214400266255E-2</c:v>
                </c:pt>
                <c:pt idx="8">
                  <c:v>1.3167753497472991E-2</c:v>
                </c:pt>
                <c:pt idx="9">
                  <c:v>1.2795204923574416E-2</c:v>
                </c:pt>
                <c:pt idx="10">
                  <c:v>1.26231039509218E-2</c:v>
                </c:pt>
                <c:pt idx="11">
                  <c:v>1.2396906900826907E-2</c:v>
                </c:pt>
                <c:pt idx="12">
                  <c:v>1.2026638390219323E-2</c:v>
                </c:pt>
                <c:pt idx="13">
                  <c:v>1.1953360600705938E-2</c:v>
                </c:pt>
                <c:pt idx="14">
                  <c:v>1.1831206250424824E-2</c:v>
                </c:pt>
                <c:pt idx="15">
                  <c:v>1.1470909471694709E-2</c:v>
                </c:pt>
                <c:pt idx="16">
                  <c:v>1.1135424924145619E-2</c:v>
                </c:pt>
                <c:pt idx="17">
                  <c:v>1.138582081625835E-2</c:v>
                </c:pt>
                <c:pt idx="18">
                  <c:v>1.1039857373060031E-2</c:v>
                </c:pt>
                <c:pt idx="19">
                  <c:v>1.2489286227895776E-2</c:v>
                </c:pt>
                <c:pt idx="20">
                  <c:v>1.2390927986378404E-2</c:v>
                </c:pt>
                <c:pt idx="21">
                  <c:v>1.2574557449935641E-2</c:v>
                </c:pt>
                <c:pt idx="22">
                  <c:v>1.219906356462654E-2</c:v>
                </c:pt>
                <c:pt idx="23">
                  <c:v>1.3448542103231995E-2</c:v>
                </c:pt>
                <c:pt idx="24">
                  <c:v>1.3096344422055206E-2</c:v>
                </c:pt>
                <c:pt idx="25">
                  <c:v>1.2715954987716041E-2</c:v>
                </c:pt>
                <c:pt idx="26">
                  <c:v>1.2826848881282302E-2</c:v>
                </c:pt>
                <c:pt idx="27">
                  <c:v>1.2530172152997647E-2</c:v>
                </c:pt>
                <c:pt idx="28">
                  <c:v>1.2187188967803672E-2</c:v>
                </c:pt>
                <c:pt idx="29">
                  <c:v>1.2087092289193973E-2</c:v>
                </c:pt>
                <c:pt idx="30">
                  <c:v>1.2047313628780108E-2</c:v>
                </c:pt>
                <c:pt idx="31">
                  <c:v>1.1896144592583367E-2</c:v>
                </c:pt>
                <c:pt idx="32">
                  <c:v>1.1536336929967021E-2</c:v>
                </c:pt>
                <c:pt idx="33">
                  <c:v>1.1427428797148262E-2</c:v>
                </c:pt>
                <c:pt idx="34">
                  <c:v>1.2343278162726151E-2</c:v>
                </c:pt>
                <c:pt idx="35">
                  <c:v>1.1968603945302815E-2</c:v>
                </c:pt>
                <c:pt idx="36">
                  <c:v>1.1653153125835015E-2</c:v>
                </c:pt>
                <c:pt idx="37">
                  <c:v>1.1611519815809507E-2</c:v>
                </c:pt>
                <c:pt idx="38">
                  <c:v>1.1269607471811304E-2</c:v>
                </c:pt>
                <c:pt idx="39">
                  <c:v>1.1229310906442427E-2</c:v>
                </c:pt>
                <c:pt idx="40">
                  <c:v>1.2530647045467207E-2</c:v>
                </c:pt>
                <c:pt idx="41">
                  <c:v>1.248367274010671E-2</c:v>
                </c:pt>
                <c:pt idx="42">
                  <c:v>1.2126012348919085E-2</c:v>
                </c:pt>
                <c:pt idx="43">
                  <c:v>1.1800561950875197E-2</c:v>
                </c:pt>
                <c:pt idx="44">
                  <c:v>1.1445287200745361E-2</c:v>
                </c:pt>
                <c:pt idx="45">
                  <c:v>1.1236390796317768E-2</c:v>
                </c:pt>
                <c:pt idx="46">
                  <c:v>1.1473364226516404E-2</c:v>
                </c:pt>
                <c:pt idx="47">
                  <c:v>1.1124010035515962E-2</c:v>
                </c:pt>
                <c:pt idx="48">
                  <c:v>1.078651521976229E-2</c:v>
                </c:pt>
                <c:pt idx="49">
                  <c:v>1.0458297094607582E-2</c:v>
                </c:pt>
                <c:pt idx="50">
                  <c:v>1.0153510466126755E-2</c:v>
                </c:pt>
                <c:pt idx="51">
                  <c:v>9.8852776801528729E-3</c:v>
                </c:pt>
                <c:pt idx="52">
                  <c:v>9.5946772648467602E-3</c:v>
                </c:pt>
                <c:pt idx="53">
                  <c:v>9.3152364843065317E-3</c:v>
                </c:pt>
                <c:pt idx="54">
                  <c:v>9.4406293476552959E-3</c:v>
                </c:pt>
                <c:pt idx="55">
                  <c:v>9.1530866719825837E-3</c:v>
                </c:pt>
                <c:pt idx="56">
                  <c:v>9.9032072944333204E-3</c:v>
                </c:pt>
                <c:pt idx="57">
                  <c:v>9.7036453697007096E-3</c:v>
                </c:pt>
                <c:pt idx="58">
                  <c:v>9.4080467941909454E-3</c:v>
                </c:pt>
                <c:pt idx="59">
                  <c:v>9.1460081767396739E-3</c:v>
                </c:pt>
                <c:pt idx="60">
                  <c:v>9.178227697483575E-3</c:v>
                </c:pt>
                <c:pt idx="61">
                  <c:v>9.1986114219008985E-3</c:v>
                </c:pt>
                <c:pt idx="62">
                  <c:v>9.6252419499126447E-3</c:v>
                </c:pt>
                <c:pt idx="63">
                  <c:v>9.3881114578909779E-3</c:v>
                </c:pt>
                <c:pt idx="64">
                  <c:v>9.1108177045625491E-3</c:v>
                </c:pt>
                <c:pt idx="65">
                  <c:v>9.2329645144533685E-3</c:v>
                </c:pt>
                <c:pt idx="66">
                  <c:v>1.0198595853141977E-2</c:v>
                </c:pt>
                <c:pt idx="67">
                  <c:v>9.994842919734459E-3</c:v>
                </c:pt>
                <c:pt idx="68">
                  <c:v>9.7695808050021257E-3</c:v>
                </c:pt>
                <c:pt idx="69">
                  <c:v>9.4736978701915296E-3</c:v>
                </c:pt>
                <c:pt idx="70">
                  <c:v>1.1299269821752249E-2</c:v>
                </c:pt>
                <c:pt idx="71">
                  <c:v>1.0978016266616104E-2</c:v>
                </c:pt>
                <c:pt idx="72">
                  <c:v>1.1991186762568067E-2</c:v>
                </c:pt>
                <c:pt idx="73">
                  <c:v>1.1685233133142238E-2</c:v>
                </c:pt>
                <c:pt idx="74">
                  <c:v>1.1480489878843531E-2</c:v>
                </c:pt>
                <c:pt idx="75">
                  <c:v>1.1158039570074193E-2</c:v>
                </c:pt>
                <c:pt idx="76">
                  <c:v>1.1396464831575848E-2</c:v>
                </c:pt>
                <c:pt idx="77">
                  <c:v>1.1789747425703944E-2</c:v>
                </c:pt>
                <c:pt idx="78">
                  <c:v>1.1561965901683156E-2</c:v>
                </c:pt>
                <c:pt idx="79">
                  <c:v>1.1239993904460507E-2</c:v>
                </c:pt>
                <c:pt idx="80">
                  <c:v>1.0898660627276426E-2</c:v>
                </c:pt>
                <c:pt idx="81">
                  <c:v>1.075364387418695E-2</c:v>
                </c:pt>
                <c:pt idx="82">
                  <c:v>1.0471149260623119E-2</c:v>
                </c:pt>
                <c:pt idx="83">
                  <c:v>1.0265818085891684E-2</c:v>
                </c:pt>
                <c:pt idx="84">
                  <c:v>1.0091149347833523E-2</c:v>
                </c:pt>
                <c:pt idx="85">
                  <c:v>9.9112877563608086E-3</c:v>
                </c:pt>
                <c:pt idx="86">
                  <c:v>9.6191767414810052E-3</c:v>
                </c:pt>
                <c:pt idx="87">
                  <c:v>9.4059647450703953E-3</c:v>
                </c:pt>
                <c:pt idx="88">
                  <c:v>9.1846117463254013E-3</c:v>
                </c:pt>
                <c:pt idx="89">
                  <c:v>8.9066548558107868E-3</c:v>
                </c:pt>
                <c:pt idx="90">
                  <c:v>9.0401252792544785E-3</c:v>
                </c:pt>
                <c:pt idx="91">
                  <c:v>9.2501279421365653E-3</c:v>
                </c:pt>
                <c:pt idx="92">
                  <c:v>8.9734079759740664E-3</c:v>
                </c:pt>
                <c:pt idx="93">
                  <c:v>8.7003752410480337E-3</c:v>
                </c:pt>
                <c:pt idx="94">
                  <c:v>8.7451482897432757E-3</c:v>
                </c:pt>
                <c:pt idx="95">
                  <c:v>8.5300770184155369E-3</c:v>
                </c:pt>
                <c:pt idx="96">
                  <c:v>8.2778549716012867E-3</c:v>
                </c:pt>
                <c:pt idx="97">
                  <c:v>8.193999685584161E-3</c:v>
                </c:pt>
                <c:pt idx="98">
                  <c:v>8.3853352074705814E-3</c:v>
                </c:pt>
                <c:pt idx="99">
                  <c:v>8.1625402865998127E-3</c:v>
                </c:pt>
                <c:pt idx="100">
                  <c:v>9.1839963011730984E-3</c:v>
                </c:pt>
                <c:pt idx="101">
                  <c:v>9.4497320751062135E-3</c:v>
                </c:pt>
                <c:pt idx="102">
                  <c:v>9.768808537970318E-3</c:v>
                </c:pt>
                <c:pt idx="103">
                  <c:v>9.558765745095097E-3</c:v>
                </c:pt>
                <c:pt idx="104">
                  <c:v>9.3537446893431041E-3</c:v>
                </c:pt>
                <c:pt idx="105">
                  <c:v>9.0688414555863926E-3</c:v>
                </c:pt>
                <c:pt idx="106">
                  <c:v>8.8485468667888114E-3</c:v>
                </c:pt>
                <c:pt idx="107">
                  <c:v>8.6630411281884249E-3</c:v>
                </c:pt>
                <c:pt idx="108">
                  <c:v>8.4011408229107201E-3</c:v>
                </c:pt>
                <c:pt idx="109">
                  <c:v>8.4384111981994688E-3</c:v>
                </c:pt>
                <c:pt idx="110">
                  <c:v>8.2052866523659052E-3</c:v>
                </c:pt>
                <c:pt idx="111">
                  <c:v>8.1139885902165847E-3</c:v>
                </c:pt>
                <c:pt idx="112">
                  <c:v>7.868511373179286E-3</c:v>
                </c:pt>
                <c:pt idx="113">
                  <c:v>7.699827806689874E-3</c:v>
                </c:pt>
                <c:pt idx="114">
                  <c:v>7.4724559043815265E-3</c:v>
                </c:pt>
                <c:pt idx="115">
                  <c:v>7.7813599266306202E-3</c:v>
                </c:pt>
                <c:pt idx="116">
                  <c:v>7.5990058565091638E-3</c:v>
                </c:pt>
                <c:pt idx="117">
                  <c:v>7.4511395558909286E-3</c:v>
                </c:pt>
                <c:pt idx="118">
                  <c:v>7.2435275644523933E-3</c:v>
                </c:pt>
                <c:pt idx="119">
                  <c:v>7.3062570335706333E-3</c:v>
                </c:pt>
                <c:pt idx="120">
                  <c:v>7.1609078208012458E-3</c:v>
                </c:pt>
                <c:pt idx="121">
                  <c:v>7.2090930811594513E-3</c:v>
                </c:pt>
                <c:pt idx="122">
                  <c:v>7.4071232873830347E-3</c:v>
                </c:pt>
                <c:pt idx="123">
                  <c:v>7.739697017262224E-3</c:v>
                </c:pt>
                <c:pt idx="124">
                  <c:v>8.8447151842096731E-3</c:v>
                </c:pt>
                <c:pt idx="125">
                  <c:v>8.5754348244766396E-3</c:v>
                </c:pt>
                <c:pt idx="126">
                  <c:v>8.3495480865346562E-3</c:v>
                </c:pt>
                <c:pt idx="127">
                  <c:v>8.3714351592635659E-3</c:v>
                </c:pt>
                <c:pt idx="128">
                  <c:v>8.3043666338324558E-3</c:v>
                </c:pt>
                <c:pt idx="129">
                  <c:v>8.2520198647326546E-3</c:v>
                </c:pt>
                <c:pt idx="130">
                  <c:v>8.1330467149177792E-3</c:v>
                </c:pt>
                <c:pt idx="131">
                  <c:v>8.2516043210650383E-3</c:v>
                </c:pt>
                <c:pt idx="132">
                  <c:v>1.0276748847091833E-2</c:v>
                </c:pt>
                <c:pt idx="133">
                  <c:v>9.9710054241118583E-3</c:v>
                </c:pt>
                <c:pt idx="134">
                  <c:v>9.8772519020222296E-3</c:v>
                </c:pt>
                <c:pt idx="135">
                  <c:v>1.1369524730699184E-2</c:v>
                </c:pt>
                <c:pt idx="136">
                  <c:v>1.1295406339236678E-2</c:v>
                </c:pt>
                <c:pt idx="137">
                  <c:v>1.1099865578144352E-2</c:v>
                </c:pt>
                <c:pt idx="138">
                  <c:v>1.1198975754243362E-2</c:v>
                </c:pt>
                <c:pt idx="139">
                  <c:v>1.0870560559747191E-2</c:v>
                </c:pt>
                <c:pt idx="140">
                  <c:v>1.0948591769892735E-2</c:v>
                </c:pt>
                <c:pt idx="141">
                  <c:v>1.0622660616704587E-2</c:v>
                </c:pt>
                <c:pt idx="142">
                  <c:v>1.1844071070113564E-2</c:v>
                </c:pt>
                <c:pt idx="143">
                  <c:v>1.150520389508883E-2</c:v>
                </c:pt>
                <c:pt idx="144">
                  <c:v>1.1171123470426135E-2</c:v>
                </c:pt>
                <c:pt idx="145">
                  <c:v>1.1037523019228102E-2</c:v>
                </c:pt>
                <c:pt idx="146">
                  <c:v>1.1051557542717187E-2</c:v>
                </c:pt>
                <c:pt idx="147">
                  <c:v>1.1061108301388326E-2</c:v>
                </c:pt>
                <c:pt idx="148">
                  <c:v>1.0748118907656172E-2</c:v>
                </c:pt>
                <c:pt idx="149">
                  <c:v>1.0432490179009608E-2</c:v>
                </c:pt>
                <c:pt idx="150">
                  <c:v>1.0376671243538641E-2</c:v>
                </c:pt>
                <c:pt idx="151">
                  <c:v>1.0174140952066381E-2</c:v>
                </c:pt>
                <c:pt idx="152">
                  <c:v>1.0271163647413728E-2</c:v>
                </c:pt>
                <c:pt idx="153">
                  <c:v>9.9582634234630131E-3</c:v>
                </c:pt>
                <c:pt idx="154">
                  <c:v>1.0165636966641533E-2</c:v>
                </c:pt>
                <c:pt idx="155">
                  <c:v>9.916827339389922E-3</c:v>
                </c:pt>
                <c:pt idx="156">
                  <c:v>1.0657673235602834E-2</c:v>
                </c:pt>
                <c:pt idx="157">
                  <c:v>1.0349894917341895E-2</c:v>
                </c:pt>
                <c:pt idx="158">
                  <c:v>1.0121754737266609E-2</c:v>
                </c:pt>
                <c:pt idx="159">
                  <c:v>9.823207598606996E-3</c:v>
                </c:pt>
                <c:pt idx="160">
                  <c:v>9.5784685316341722E-3</c:v>
                </c:pt>
                <c:pt idx="161">
                  <c:v>9.8146701977427607E-3</c:v>
                </c:pt>
                <c:pt idx="162">
                  <c:v>9.8833187833268533E-3</c:v>
                </c:pt>
                <c:pt idx="163">
                  <c:v>9.5868862764927672E-3</c:v>
                </c:pt>
                <c:pt idx="164">
                  <c:v>1.0152720637276099E-2</c:v>
                </c:pt>
                <c:pt idx="165">
                  <c:v>1.0676962299429691E-2</c:v>
                </c:pt>
                <c:pt idx="166">
                  <c:v>1.0352730406760749E-2</c:v>
                </c:pt>
                <c:pt idx="167">
                  <c:v>1.0044115435992353E-2</c:v>
                </c:pt>
                <c:pt idx="168">
                  <c:v>9.7573000246218931E-3</c:v>
                </c:pt>
                <c:pt idx="169">
                  <c:v>9.9767898219285493E-3</c:v>
                </c:pt>
                <c:pt idx="170">
                  <c:v>9.7105708818059962E-3</c:v>
                </c:pt>
                <c:pt idx="171">
                  <c:v>9.4306531475460264E-3</c:v>
                </c:pt>
                <c:pt idx="172">
                  <c:v>9.2502903942212038E-3</c:v>
                </c:pt>
                <c:pt idx="173">
                  <c:v>9.8973247204297548E-3</c:v>
                </c:pt>
                <c:pt idx="174">
                  <c:v>9.727531788399385E-3</c:v>
                </c:pt>
                <c:pt idx="175">
                  <c:v>9.5689000003051916E-3</c:v>
                </c:pt>
                <c:pt idx="176">
                  <c:v>9.4628878168641663E-3</c:v>
                </c:pt>
                <c:pt idx="177">
                  <c:v>9.2528218403830007E-3</c:v>
                </c:pt>
                <c:pt idx="178">
                  <c:v>9.2144011207593232E-3</c:v>
                </c:pt>
                <c:pt idx="179">
                  <c:v>8.9558184788015149E-3</c:v>
                </c:pt>
                <c:pt idx="180">
                  <c:v>8.8281406194173264E-3</c:v>
                </c:pt>
                <c:pt idx="181">
                  <c:v>8.6522531900957989E-3</c:v>
                </c:pt>
                <c:pt idx="182">
                  <c:v>8.5082743747174946E-3</c:v>
                </c:pt>
                <c:pt idx="183">
                  <c:v>8.508312846862277E-3</c:v>
                </c:pt>
                <c:pt idx="184">
                  <c:v>8.2548236557241517E-3</c:v>
                </c:pt>
                <c:pt idx="185">
                  <c:v>8.0038840588641871E-3</c:v>
                </c:pt>
                <c:pt idx="186">
                  <c:v>8.47387077363909E-3</c:v>
                </c:pt>
                <c:pt idx="187">
                  <c:v>8.5812381625406976E-3</c:v>
                </c:pt>
                <c:pt idx="188">
                  <c:v>8.3515299456816058E-3</c:v>
                </c:pt>
                <c:pt idx="189">
                  <c:v>8.7862958647314873E-3</c:v>
                </c:pt>
                <c:pt idx="190">
                  <c:v>8.546971615734587E-3</c:v>
                </c:pt>
                <c:pt idx="191">
                  <c:v>8.3215674993671034E-3</c:v>
                </c:pt>
                <c:pt idx="192">
                  <c:v>8.1717790994375872E-3</c:v>
                </c:pt>
                <c:pt idx="193">
                  <c:v>7.990605958798051E-3</c:v>
                </c:pt>
                <c:pt idx="194">
                  <c:v>7.773427855406803E-3</c:v>
                </c:pt>
                <c:pt idx="195">
                  <c:v>8.5043015955997801E-3</c:v>
                </c:pt>
                <c:pt idx="196">
                  <c:v>8.2559156127885152E-3</c:v>
                </c:pt>
                <c:pt idx="197">
                  <c:v>8.0756809939948864E-3</c:v>
                </c:pt>
                <c:pt idx="198">
                  <c:v>7.977297756852306E-3</c:v>
                </c:pt>
                <c:pt idx="199">
                  <c:v>7.7413077777255942E-3</c:v>
                </c:pt>
                <c:pt idx="200">
                  <c:v>7.5274904537330498E-3</c:v>
                </c:pt>
                <c:pt idx="201">
                  <c:v>7.6072744585982373E-3</c:v>
                </c:pt>
                <c:pt idx="202">
                  <c:v>7.413206018989326E-3</c:v>
                </c:pt>
                <c:pt idx="203">
                  <c:v>7.1882421094248555E-3</c:v>
                </c:pt>
                <c:pt idx="204">
                  <c:v>6.9788161621962544E-3</c:v>
                </c:pt>
                <c:pt idx="205">
                  <c:v>6.93931493709086E-3</c:v>
                </c:pt>
                <c:pt idx="206">
                  <c:v>6.7615134011597168E-3</c:v>
                </c:pt>
                <c:pt idx="207">
                  <c:v>6.6317511796105235E-3</c:v>
                </c:pt>
                <c:pt idx="208">
                  <c:v>6.6595863326667122E-3</c:v>
                </c:pt>
                <c:pt idx="209">
                  <c:v>6.4586486942781436E-3</c:v>
                </c:pt>
                <c:pt idx="210">
                  <c:v>6.4969735165936781E-3</c:v>
                </c:pt>
                <c:pt idx="211">
                  <c:v>6.7812744351151638E-3</c:v>
                </c:pt>
                <c:pt idx="212">
                  <c:v>6.574695043261366E-3</c:v>
                </c:pt>
                <c:pt idx="213">
                  <c:v>6.3744211401038295E-3</c:v>
                </c:pt>
                <c:pt idx="214">
                  <c:v>6.4468605963944429E-3</c:v>
                </c:pt>
                <c:pt idx="215">
                  <c:v>6.4084917091202153E-3</c:v>
                </c:pt>
                <c:pt idx="216">
                  <c:v>6.639935221681742E-3</c:v>
                </c:pt>
                <c:pt idx="217">
                  <c:v>6.8192795749970727E-3</c:v>
                </c:pt>
                <c:pt idx="218">
                  <c:v>6.9439649392337519E-3</c:v>
                </c:pt>
                <c:pt idx="219">
                  <c:v>7.7893319455822219E-3</c:v>
                </c:pt>
                <c:pt idx="220">
                  <c:v>7.5562116965495474E-3</c:v>
                </c:pt>
                <c:pt idx="221">
                  <c:v>7.5776306732122014E-3</c:v>
                </c:pt>
                <c:pt idx="222">
                  <c:v>7.4158466793215212E-3</c:v>
                </c:pt>
                <c:pt idx="223">
                  <c:v>7.5189791911995539E-3</c:v>
                </c:pt>
                <c:pt idx="224">
                  <c:v>7.8531677318577423E-3</c:v>
                </c:pt>
                <c:pt idx="225">
                  <c:v>7.8540502698292731E-3</c:v>
                </c:pt>
                <c:pt idx="226">
                  <c:v>7.6975203343290326E-3</c:v>
                </c:pt>
                <c:pt idx="227">
                  <c:v>7.4666056189738456E-3</c:v>
                </c:pt>
                <c:pt idx="228">
                  <c:v>8.6645159161426993E-3</c:v>
                </c:pt>
                <c:pt idx="229">
                  <c:v>8.4367932835377382E-3</c:v>
                </c:pt>
                <c:pt idx="230">
                  <c:v>8.380774672272889E-3</c:v>
                </c:pt>
                <c:pt idx="231">
                  <c:v>9.2004834388576939E-3</c:v>
                </c:pt>
                <c:pt idx="232">
                  <c:v>8.9500761640957001E-3</c:v>
                </c:pt>
                <c:pt idx="233">
                  <c:v>8.7629563671065541E-3</c:v>
                </c:pt>
                <c:pt idx="234">
                  <c:v>8.4993125526183107E-3</c:v>
                </c:pt>
                <c:pt idx="235">
                  <c:v>8.3183198797959074E-3</c:v>
                </c:pt>
                <c:pt idx="236">
                  <c:v>8.1265033115696453E-3</c:v>
                </c:pt>
                <c:pt idx="237">
                  <c:v>8.8692298426616481E-3</c:v>
                </c:pt>
                <c:pt idx="238">
                  <c:v>9.4890412646331003E-3</c:v>
                </c:pt>
                <c:pt idx="239">
                  <c:v>9.2264153607394192E-3</c:v>
                </c:pt>
                <c:pt idx="240">
                  <c:v>9.0813870096846782E-3</c:v>
                </c:pt>
                <c:pt idx="241">
                  <c:v>9.6610072323440009E-3</c:v>
                </c:pt>
                <c:pt idx="242">
                  <c:v>9.4835140899781657E-3</c:v>
                </c:pt>
                <c:pt idx="243">
                  <c:v>1.5399504522599933E-2</c:v>
                </c:pt>
                <c:pt idx="244">
                  <c:v>1.5761569304228441E-2</c:v>
                </c:pt>
                <c:pt idx="245">
                  <c:v>1.572062659886966E-2</c:v>
                </c:pt>
                <c:pt idx="246">
                  <c:v>1.5313402629415758E-2</c:v>
                </c:pt>
                <c:pt idx="247">
                  <c:v>1.5317007065866629E-2</c:v>
                </c:pt>
                <c:pt idx="248">
                  <c:v>1.4853329974170678E-2</c:v>
                </c:pt>
                <c:pt idx="249">
                  <c:v>1.463924141008916E-2</c:v>
                </c:pt>
                <c:pt idx="250">
                  <c:v>1.4866639643942556E-2</c:v>
                </c:pt>
                <c:pt idx="251">
                  <c:v>1.4428017342022974E-2</c:v>
                </c:pt>
                <c:pt idx="252">
                  <c:v>1.523553205297732E-2</c:v>
                </c:pt>
                <c:pt idx="253">
                  <c:v>1.5031102576327622E-2</c:v>
                </c:pt>
                <c:pt idx="254">
                  <c:v>1.4728383164858772E-2</c:v>
                </c:pt>
                <c:pt idx="255">
                  <c:v>1.438145462397078E-2</c:v>
                </c:pt>
                <c:pt idx="256">
                  <c:v>1.4061934885850998E-2</c:v>
                </c:pt>
                <c:pt idx="257">
                  <c:v>1.4552243395903561E-2</c:v>
                </c:pt>
                <c:pt idx="258">
                  <c:v>1.4108923440339706E-2</c:v>
                </c:pt>
                <c:pt idx="259">
                  <c:v>1.3755604799319148E-2</c:v>
                </c:pt>
                <c:pt idx="260">
                  <c:v>1.35178015098022E-2</c:v>
                </c:pt>
                <c:pt idx="261">
                  <c:v>1.4205128445477021E-2</c:v>
                </c:pt>
                <c:pt idx="262">
                  <c:v>1.5220333855912798E-2</c:v>
                </c:pt>
                <c:pt idx="263">
                  <c:v>1.6777153852254895E-2</c:v>
                </c:pt>
                <c:pt idx="264">
                  <c:v>1.6791429455800467E-2</c:v>
                </c:pt>
                <c:pt idx="265">
                  <c:v>1.6615770055796817E-2</c:v>
                </c:pt>
                <c:pt idx="266">
                  <c:v>1.6506825292322752E-2</c:v>
                </c:pt>
                <c:pt idx="267">
                  <c:v>1.6173387241497632E-2</c:v>
                </c:pt>
                <c:pt idx="268">
                  <c:v>1.6780111288178169E-2</c:v>
                </c:pt>
                <c:pt idx="269">
                  <c:v>1.628411630323838E-2</c:v>
                </c:pt>
                <c:pt idx="270">
                  <c:v>1.5795355175094748E-2</c:v>
                </c:pt>
                <c:pt idx="271">
                  <c:v>1.5502132261841231E-2</c:v>
                </c:pt>
                <c:pt idx="272">
                  <c:v>1.5035215280815289E-2</c:v>
                </c:pt>
                <c:pt idx="273">
                  <c:v>1.4606397642086192E-2</c:v>
                </c:pt>
                <c:pt idx="274">
                  <c:v>1.4189765144045732E-2</c:v>
                </c:pt>
                <c:pt idx="275">
                  <c:v>1.3777972650208551E-2</c:v>
                </c:pt>
                <c:pt idx="276">
                  <c:v>1.3358414741849066E-2</c:v>
                </c:pt>
                <c:pt idx="277">
                  <c:v>1.3283080484663944E-2</c:v>
                </c:pt>
                <c:pt idx="278">
                  <c:v>1.2963480963411642E-2</c:v>
                </c:pt>
                <c:pt idx="279">
                  <c:v>1.2572600103097619E-2</c:v>
                </c:pt>
                <c:pt idx="280">
                  <c:v>1.2254673589425854E-2</c:v>
                </c:pt>
                <c:pt idx="281">
                  <c:v>1.2215700540368272E-2</c:v>
                </c:pt>
                <c:pt idx="282">
                  <c:v>1.2612373318395247E-2</c:v>
                </c:pt>
                <c:pt idx="283">
                  <c:v>1.2511593674269456E-2</c:v>
                </c:pt>
                <c:pt idx="284">
                  <c:v>1.266148849923342E-2</c:v>
                </c:pt>
                <c:pt idx="285">
                  <c:v>1.2327077611778425E-2</c:v>
                </c:pt>
                <c:pt idx="286">
                  <c:v>1.1952079148616401E-2</c:v>
                </c:pt>
                <c:pt idx="287">
                  <c:v>1.1681364892529704E-2</c:v>
                </c:pt>
                <c:pt idx="288">
                  <c:v>1.1868469764199524E-2</c:v>
                </c:pt>
                <c:pt idx="289">
                  <c:v>1.1627140116417866E-2</c:v>
                </c:pt>
                <c:pt idx="290">
                  <c:v>1.1296740729656404E-2</c:v>
                </c:pt>
                <c:pt idx="291">
                  <c:v>1.095274432345297E-2</c:v>
                </c:pt>
                <c:pt idx="292">
                  <c:v>1.0988214553888648E-2</c:v>
                </c:pt>
                <c:pt idx="293">
                  <c:v>1.1715234823472365E-2</c:v>
                </c:pt>
                <c:pt idx="294">
                  <c:v>1.1783902029597981E-2</c:v>
                </c:pt>
                <c:pt idx="295">
                  <c:v>1.142550804442197E-2</c:v>
                </c:pt>
                <c:pt idx="296">
                  <c:v>1.1077494729222164E-2</c:v>
                </c:pt>
                <c:pt idx="297">
                  <c:v>1.1427705965680237E-2</c:v>
                </c:pt>
                <c:pt idx="298">
                  <c:v>1.1208185512315139E-2</c:v>
                </c:pt>
                <c:pt idx="299">
                  <c:v>1.1356465340303781E-2</c:v>
                </c:pt>
                <c:pt idx="300">
                  <c:v>1.141604084358915E-2</c:v>
                </c:pt>
                <c:pt idx="301">
                  <c:v>1.1579555292611309E-2</c:v>
                </c:pt>
                <c:pt idx="302">
                  <c:v>1.1242868777206328E-2</c:v>
                </c:pt>
                <c:pt idx="303">
                  <c:v>1.134573826454326E-2</c:v>
                </c:pt>
                <c:pt idx="304">
                  <c:v>1.103384018280746E-2</c:v>
                </c:pt>
                <c:pt idx="305">
                  <c:v>1.1057125157809388E-2</c:v>
                </c:pt>
                <c:pt idx="306">
                  <c:v>1.0940831078205855E-2</c:v>
                </c:pt>
                <c:pt idx="307">
                  <c:v>1.1849597467878881E-2</c:v>
                </c:pt>
                <c:pt idx="308">
                  <c:v>1.1510833553248768E-2</c:v>
                </c:pt>
                <c:pt idx="309">
                  <c:v>1.1922112611240767E-2</c:v>
                </c:pt>
                <c:pt idx="310">
                  <c:v>1.325214599996302E-2</c:v>
                </c:pt>
                <c:pt idx="311">
                  <c:v>1.2848602437165185E-2</c:v>
                </c:pt>
                <c:pt idx="312">
                  <c:v>1.2457571665077797E-2</c:v>
                </c:pt>
                <c:pt idx="313">
                  <c:v>1.208646342692863E-2</c:v>
                </c:pt>
                <c:pt idx="314">
                  <c:v>1.1751286982396403E-2</c:v>
                </c:pt>
                <c:pt idx="315">
                  <c:v>1.1834115213817236E-2</c:v>
                </c:pt>
                <c:pt idx="316">
                  <c:v>1.1488569757352613E-2</c:v>
                </c:pt>
                <c:pt idx="317">
                  <c:v>1.1153592293808955E-2</c:v>
                </c:pt>
                <c:pt idx="318">
                  <c:v>1.1010532531799636E-2</c:v>
                </c:pt>
                <c:pt idx="319">
                  <c:v>1.1111143611630193E-2</c:v>
                </c:pt>
                <c:pt idx="320">
                  <c:v>1.2268730878263575E-2</c:v>
                </c:pt>
                <c:pt idx="321">
                  <c:v>1.2262447812394748E-2</c:v>
                </c:pt>
                <c:pt idx="322">
                  <c:v>1.251983025017742E-2</c:v>
                </c:pt>
                <c:pt idx="323">
                  <c:v>1.2153681649939194E-2</c:v>
                </c:pt>
                <c:pt idx="324">
                  <c:v>1.2209738734963694E-2</c:v>
                </c:pt>
                <c:pt idx="325">
                  <c:v>1.1881281143006298E-2</c:v>
                </c:pt>
                <c:pt idx="326">
                  <c:v>1.1612590600868214E-2</c:v>
                </c:pt>
                <c:pt idx="327">
                  <c:v>1.209336990527886E-2</c:v>
                </c:pt>
                <c:pt idx="328">
                  <c:v>1.1869973630962592E-2</c:v>
                </c:pt>
                <c:pt idx="329">
                  <c:v>1.1534794062966825E-2</c:v>
                </c:pt>
                <c:pt idx="330">
                  <c:v>1.1947963661164985E-2</c:v>
                </c:pt>
                <c:pt idx="331">
                  <c:v>1.1724033241520255E-2</c:v>
                </c:pt>
                <c:pt idx="332">
                  <c:v>1.1474843514510256E-2</c:v>
                </c:pt>
                <c:pt idx="333">
                  <c:v>1.1635778012647442E-2</c:v>
                </c:pt>
                <c:pt idx="334">
                  <c:v>1.1874934060704877E-2</c:v>
                </c:pt>
                <c:pt idx="335">
                  <c:v>1.1802465484564137E-2</c:v>
                </c:pt>
                <c:pt idx="336">
                  <c:v>1.4107276568135062E-2</c:v>
                </c:pt>
                <c:pt idx="337">
                  <c:v>1.4362543339991507E-2</c:v>
                </c:pt>
                <c:pt idx="338">
                  <c:v>1.4007862345328614E-2</c:v>
                </c:pt>
                <c:pt idx="339">
                  <c:v>2.6063187877278668E-2</c:v>
                </c:pt>
                <c:pt idx="340">
                  <c:v>2.6377083696284321E-2</c:v>
                </c:pt>
                <c:pt idx="341">
                  <c:v>2.5729900982235505E-2</c:v>
                </c:pt>
                <c:pt idx="342">
                  <c:v>2.6366670087039946E-2</c:v>
                </c:pt>
                <c:pt idx="343">
                  <c:v>2.6972611797254041E-2</c:v>
                </c:pt>
                <c:pt idx="344">
                  <c:v>2.7074212074498529E-2</c:v>
                </c:pt>
                <c:pt idx="345">
                  <c:v>2.6469150764122276E-2</c:v>
                </c:pt>
                <c:pt idx="346">
                  <c:v>2.6589539156377802E-2</c:v>
                </c:pt>
                <c:pt idx="347">
                  <c:v>2.5826510582263523E-2</c:v>
                </c:pt>
                <c:pt idx="348">
                  <c:v>2.5600928972895388E-2</c:v>
                </c:pt>
                <c:pt idx="349">
                  <c:v>2.4930741681425065E-2</c:v>
                </c:pt>
                <c:pt idx="350">
                  <c:v>2.6607674189886146E-2</c:v>
                </c:pt>
                <c:pt idx="351">
                  <c:v>2.5899054354985105E-2</c:v>
                </c:pt>
                <c:pt idx="352">
                  <c:v>2.5681438880737907E-2</c:v>
                </c:pt>
                <c:pt idx="353">
                  <c:v>2.4899441715711242E-2</c:v>
                </c:pt>
                <c:pt idx="354">
                  <c:v>2.4160299625106761E-2</c:v>
                </c:pt>
                <c:pt idx="355">
                  <c:v>2.5722214523567537E-2</c:v>
                </c:pt>
                <c:pt idx="356">
                  <c:v>2.4966586302573607E-2</c:v>
                </c:pt>
                <c:pt idx="357">
                  <c:v>2.4347142658605974E-2</c:v>
                </c:pt>
                <c:pt idx="358">
                  <c:v>2.5278293978072883E-2</c:v>
                </c:pt>
                <c:pt idx="359">
                  <c:v>2.5835072109225685E-2</c:v>
                </c:pt>
                <c:pt idx="360">
                  <c:v>2.5137480094782554E-2</c:v>
                </c:pt>
                <c:pt idx="361">
                  <c:v>2.4854319111902449E-2</c:v>
                </c:pt>
                <c:pt idx="362">
                  <c:v>2.4104304440406787E-2</c:v>
                </c:pt>
                <c:pt idx="363">
                  <c:v>2.4203628196242589E-2</c:v>
                </c:pt>
                <c:pt idx="364">
                  <c:v>2.3466610570760774E-2</c:v>
                </c:pt>
                <c:pt idx="365">
                  <c:v>2.2825525794426E-2</c:v>
                </c:pt>
                <c:pt idx="366">
                  <c:v>2.4040982592533164E-2</c:v>
                </c:pt>
                <c:pt idx="367">
                  <c:v>2.3352526086142647E-2</c:v>
                </c:pt>
                <c:pt idx="368">
                  <c:v>2.2856943904770853E-2</c:v>
                </c:pt>
                <c:pt idx="369">
                  <c:v>2.3151688427671201E-2</c:v>
                </c:pt>
                <c:pt idx="370">
                  <c:v>2.3751730197874254E-2</c:v>
                </c:pt>
                <c:pt idx="371">
                  <c:v>2.3120785699448806E-2</c:v>
                </c:pt>
                <c:pt idx="372">
                  <c:v>2.2416588910012386E-2</c:v>
                </c:pt>
                <c:pt idx="373">
                  <c:v>2.2322207843809193E-2</c:v>
                </c:pt>
                <c:pt idx="374">
                  <c:v>2.1988055534013742E-2</c:v>
                </c:pt>
                <c:pt idx="375">
                  <c:v>2.1509850247380696E-2</c:v>
                </c:pt>
                <c:pt idx="376">
                  <c:v>2.0881216008225456E-2</c:v>
                </c:pt>
                <c:pt idx="377">
                  <c:v>2.0247386957991532E-2</c:v>
                </c:pt>
                <c:pt idx="378">
                  <c:v>1.989965050434854E-2</c:v>
                </c:pt>
                <c:pt idx="379">
                  <c:v>2.0820990029195661E-2</c:v>
                </c:pt>
                <c:pt idx="380">
                  <c:v>2.024990284005463E-2</c:v>
                </c:pt>
                <c:pt idx="381">
                  <c:v>1.9995818864990855E-2</c:v>
                </c:pt>
                <c:pt idx="382">
                  <c:v>1.9923824457850889E-2</c:v>
                </c:pt>
                <c:pt idx="383">
                  <c:v>1.9992628247548012E-2</c:v>
                </c:pt>
                <c:pt idx="384">
                  <c:v>1.9634092686839338E-2</c:v>
                </c:pt>
                <c:pt idx="385">
                  <c:v>2.0747286945234804E-2</c:v>
                </c:pt>
                <c:pt idx="386">
                  <c:v>2.0667457446898605E-2</c:v>
                </c:pt>
                <c:pt idx="387">
                  <c:v>2.003805772779416E-2</c:v>
                </c:pt>
                <c:pt idx="388">
                  <c:v>1.9436053844389973E-2</c:v>
                </c:pt>
                <c:pt idx="389">
                  <c:v>1.9214687515475407E-2</c:v>
                </c:pt>
                <c:pt idx="390">
                  <c:v>1.8723337906204122E-2</c:v>
                </c:pt>
                <c:pt idx="391">
                  <c:v>1.8152949629543561E-2</c:v>
                </c:pt>
                <c:pt idx="392">
                  <c:v>1.8899174838141606E-2</c:v>
                </c:pt>
                <c:pt idx="393">
                  <c:v>1.9466409867806827E-2</c:v>
                </c:pt>
                <c:pt idx="394">
                  <c:v>1.8873946541063957E-2</c:v>
                </c:pt>
                <c:pt idx="395">
                  <c:v>1.8548279971376525E-2</c:v>
                </c:pt>
                <c:pt idx="396">
                  <c:v>1.8107009530284993E-2</c:v>
                </c:pt>
                <c:pt idx="397">
                  <c:v>1.7901028923934349E-2</c:v>
                </c:pt>
                <c:pt idx="398">
                  <c:v>1.8794145102589137E-2</c:v>
                </c:pt>
                <c:pt idx="399">
                  <c:v>1.8435590125898859E-2</c:v>
                </c:pt>
                <c:pt idx="400">
                  <c:v>1.7879687001449682E-2</c:v>
                </c:pt>
                <c:pt idx="401">
                  <c:v>1.7411462428051572E-2</c:v>
                </c:pt>
                <c:pt idx="402">
                  <c:v>1.7776476605867779E-2</c:v>
                </c:pt>
                <c:pt idx="403">
                  <c:v>1.7237541570042942E-2</c:v>
                </c:pt>
                <c:pt idx="404">
                  <c:v>1.6732970585757862E-2</c:v>
                </c:pt>
                <c:pt idx="405">
                  <c:v>1.6303235138904439E-2</c:v>
                </c:pt>
                <c:pt idx="406">
                  <c:v>1.5831117336521826E-2</c:v>
                </c:pt>
                <c:pt idx="407">
                  <c:v>1.5400019489590678E-2</c:v>
                </c:pt>
                <c:pt idx="408">
                  <c:v>1.5497354122966017E-2</c:v>
                </c:pt>
                <c:pt idx="409">
                  <c:v>1.50346780415197E-2</c:v>
                </c:pt>
                <c:pt idx="410">
                  <c:v>1.4698966582590265E-2</c:v>
                </c:pt>
                <c:pt idx="411">
                  <c:v>1.4285252906620641E-2</c:v>
                </c:pt>
                <c:pt idx="412">
                  <c:v>1.4254728208081659E-2</c:v>
                </c:pt>
                <c:pt idx="413">
                  <c:v>1.3869041012064758E-2</c:v>
                </c:pt>
                <c:pt idx="414">
                  <c:v>1.3446757689791955E-2</c:v>
                </c:pt>
                <c:pt idx="415">
                  <c:v>1.304270711463504E-2</c:v>
                </c:pt>
                <c:pt idx="416">
                  <c:v>1.2933455105311562E-2</c:v>
                </c:pt>
                <c:pt idx="417">
                  <c:v>1.2558470377224254E-2</c:v>
                </c:pt>
                <c:pt idx="418">
                  <c:v>1.2334058425199747E-2</c:v>
                </c:pt>
                <c:pt idx="419">
                  <c:v>1.2541956876739714E-2</c:v>
                </c:pt>
                <c:pt idx="420">
                  <c:v>1.3051648830998037E-2</c:v>
                </c:pt>
                <c:pt idx="421">
                  <c:v>1.3934685335400321E-2</c:v>
                </c:pt>
                <c:pt idx="422">
                  <c:v>1.3915853085559702E-2</c:v>
                </c:pt>
                <c:pt idx="423">
                  <c:v>1.4113499776731658E-2</c:v>
                </c:pt>
                <c:pt idx="424">
                  <c:v>1.4763898913582525E-2</c:v>
                </c:pt>
                <c:pt idx="425">
                  <c:v>1.4989242025756105E-2</c:v>
                </c:pt>
                <c:pt idx="426">
                  <c:v>1.5094331858653215E-2</c:v>
                </c:pt>
                <c:pt idx="427">
                  <c:v>1.5278673354987929E-2</c:v>
                </c:pt>
                <c:pt idx="428">
                  <c:v>1.6342683581753586E-2</c:v>
                </c:pt>
                <c:pt idx="429">
                  <c:v>1.6707012836663114E-2</c:v>
                </c:pt>
                <c:pt idx="430">
                  <c:v>1.6640157722029821E-2</c:v>
                </c:pt>
                <c:pt idx="431">
                  <c:v>1.7959268407335437E-2</c:v>
                </c:pt>
                <c:pt idx="432">
                  <c:v>1.7478743380336653E-2</c:v>
                </c:pt>
                <c:pt idx="433">
                  <c:v>1.799995712924516E-2</c:v>
                </c:pt>
                <c:pt idx="434">
                  <c:v>1.7452925280085071E-2</c:v>
                </c:pt>
                <c:pt idx="435">
                  <c:v>1.7081165107523527E-2</c:v>
                </c:pt>
                <c:pt idx="436">
                  <c:v>1.7496707897926147E-2</c:v>
                </c:pt>
                <c:pt idx="437">
                  <c:v>1.707343487049319E-2</c:v>
                </c:pt>
                <c:pt idx="438">
                  <c:v>1.6769200713492454E-2</c:v>
                </c:pt>
                <c:pt idx="439">
                  <c:v>1.6261845517445028E-2</c:v>
                </c:pt>
                <c:pt idx="440">
                  <c:v>1.5827382751002643E-2</c:v>
                </c:pt>
                <c:pt idx="441">
                  <c:v>1.5488737710926218E-2</c:v>
                </c:pt>
                <c:pt idx="442">
                  <c:v>1.5232082102195576E-2</c:v>
                </c:pt>
                <c:pt idx="443">
                  <c:v>1.4791921955973305E-2</c:v>
                </c:pt>
                <c:pt idx="444">
                  <c:v>1.4345104018010757E-2</c:v>
                </c:pt>
                <c:pt idx="445">
                  <c:v>1.4328414612780995E-2</c:v>
                </c:pt>
                <c:pt idx="446">
                  <c:v>1.3994734614366889E-2</c:v>
                </c:pt>
                <c:pt idx="447">
                  <c:v>1.3569589403186557E-2</c:v>
                </c:pt>
                <c:pt idx="448">
                  <c:v>1.418488481728458E-2</c:v>
                </c:pt>
                <c:pt idx="449">
                  <c:v>1.376430613915337E-2</c:v>
                </c:pt>
                <c:pt idx="450">
                  <c:v>1.3369590956557658E-2</c:v>
                </c:pt>
                <c:pt idx="451">
                  <c:v>1.3042423072760101E-2</c:v>
                </c:pt>
                <c:pt idx="452">
                  <c:v>1.27332865778496E-2</c:v>
                </c:pt>
                <c:pt idx="453">
                  <c:v>1.2345408041151992E-2</c:v>
                </c:pt>
                <c:pt idx="454">
                  <c:v>1.2003782565958927E-2</c:v>
                </c:pt>
                <c:pt idx="455">
                  <c:v>1.1651888691402936E-2</c:v>
                </c:pt>
                <c:pt idx="456">
                  <c:v>1.2036763068395318E-2</c:v>
                </c:pt>
                <c:pt idx="457">
                  <c:v>1.3565639645264409E-2</c:v>
                </c:pt>
                <c:pt idx="458">
                  <c:v>1.3154238363759634E-2</c:v>
                </c:pt>
                <c:pt idx="459">
                  <c:v>1.4013692488416768E-2</c:v>
                </c:pt>
                <c:pt idx="460">
                  <c:v>1.4634074704754823E-2</c:v>
                </c:pt>
                <c:pt idx="461">
                  <c:v>1.4222591224427195E-2</c:v>
                </c:pt>
                <c:pt idx="462">
                  <c:v>1.4612848962388821E-2</c:v>
                </c:pt>
                <c:pt idx="463">
                  <c:v>1.4682795060914989E-2</c:v>
                </c:pt>
                <c:pt idx="464">
                  <c:v>1.4242932509781696E-2</c:v>
                </c:pt>
                <c:pt idx="465">
                  <c:v>1.4366645387927606E-2</c:v>
                </c:pt>
                <c:pt idx="466">
                  <c:v>1.4499582188922196E-2</c:v>
                </c:pt>
                <c:pt idx="467">
                  <c:v>1.4067086379650732E-2</c:v>
                </c:pt>
                <c:pt idx="468">
                  <c:v>1.4196877879153618E-2</c:v>
                </c:pt>
                <c:pt idx="469">
                  <c:v>1.4177250563234349E-2</c:v>
                </c:pt>
                <c:pt idx="470">
                  <c:v>1.3754652715443624E-2</c:v>
                </c:pt>
                <c:pt idx="471">
                  <c:v>1.4432678251524949E-2</c:v>
                </c:pt>
                <c:pt idx="472">
                  <c:v>1.4127660538099621E-2</c:v>
                </c:pt>
                <c:pt idx="473">
                  <c:v>1.3972533252501361E-2</c:v>
                </c:pt>
                <c:pt idx="474">
                  <c:v>1.3951732229681414E-2</c:v>
                </c:pt>
                <c:pt idx="475">
                  <c:v>1.3547766289612668E-2</c:v>
                </c:pt>
                <c:pt idx="476">
                  <c:v>1.3507931609094168E-2</c:v>
                </c:pt>
                <c:pt idx="477">
                  <c:v>1.3826366161038266E-2</c:v>
                </c:pt>
                <c:pt idx="478">
                  <c:v>1.3419059173192572E-2</c:v>
                </c:pt>
                <c:pt idx="479">
                  <c:v>1.3132260297995028E-2</c:v>
                </c:pt>
                <c:pt idx="480">
                  <c:v>1.3811009778538524E-2</c:v>
                </c:pt>
                <c:pt idx="481">
                  <c:v>1.3600386323821845E-2</c:v>
                </c:pt>
                <c:pt idx="482">
                  <c:v>1.318840574475743E-2</c:v>
                </c:pt>
                <c:pt idx="483">
                  <c:v>1.2826536600790828E-2</c:v>
                </c:pt>
                <c:pt idx="484">
                  <c:v>1.4733299883307734E-2</c:v>
                </c:pt>
                <c:pt idx="485">
                  <c:v>1.7087502362691059E-2</c:v>
                </c:pt>
                <c:pt idx="486">
                  <c:v>1.6752801557543093E-2</c:v>
                </c:pt>
                <c:pt idx="487">
                  <c:v>1.6340143183106504E-2</c:v>
                </c:pt>
                <c:pt idx="488">
                  <c:v>1.6136691489702031E-2</c:v>
                </c:pt>
                <c:pt idx="489">
                  <c:v>1.6336859239986158E-2</c:v>
                </c:pt>
                <c:pt idx="490">
                  <c:v>1.6159311488551601E-2</c:v>
                </c:pt>
                <c:pt idx="491">
                  <c:v>1.5720364075037734E-2</c:v>
                </c:pt>
                <c:pt idx="492">
                  <c:v>1.5444988858007489E-2</c:v>
                </c:pt>
                <c:pt idx="493">
                  <c:v>1.4982745281131363E-2</c:v>
                </c:pt>
                <c:pt idx="494">
                  <c:v>1.6041716962290231E-2</c:v>
                </c:pt>
                <c:pt idx="495">
                  <c:v>1.5896486725301081E-2</c:v>
                </c:pt>
                <c:pt idx="496">
                  <c:v>1.6441985257804267E-2</c:v>
                </c:pt>
                <c:pt idx="497">
                  <c:v>1.6600355610687428E-2</c:v>
                </c:pt>
                <c:pt idx="498">
                  <c:v>1.6478094210568651E-2</c:v>
                </c:pt>
                <c:pt idx="499">
                  <c:v>1.6131167269733963E-2</c:v>
                </c:pt>
                <c:pt idx="500">
                  <c:v>1.594078819828228E-2</c:v>
                </c:pt>
              </c:numCache>
            </c:numRef>
          </c:yVal>
          <c:smooth val="1"/>
          <c:extLst>
            <c:ext xmlns:c16="http://schemas.microsoft.com/office/drawing/2014/chart" uri="{C3380CC4-5D6E-409C-BE32-E72D297353CC}">
              <c16:uniqueId val="{00000003-75A6-F148-9EBB-2E2A4FD9B8BB}"/>
            </c:ext>
          </c:extLst>
        </c:ser>
        <c:dLbls>
          <c:showLegendKey val="0"/>
          <c:showVal val="0"/>
          <c:showCatName val="0"/>
          <c:showSerName val="0"/>
          <c:showPercent val="0"/>
          <c:showBubbleSize val="0"/>
        </c:dLbls>
        <c:axId val="468618303"/>
        <c:axId val="468619647"/>
      </c:scatterChart>
      <c:valAx>
        <c:axId val="4686183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619647"/>
        <c:crosses val="autoZero"/>
        <c:crossBetween val="midCat"/>
      </c:valAx>
      <c:valAx>
        <c:axId val="4686196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61830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10</xdr:col>
      <xdr:colOff>241300</xdr:colOff>
      <xdr:row>22</xdr:row>
      <xdr:rowOff>0</xdr:rowOff>
    </xdr:from>
    <xdr:to>
      <xdr:col>17</xdr:col>
      <xdr:colOff>533400</xdr:colOff>
      <xdr:row>42</xdr:row>
      <xdr:rowOff>165100</xdr:rowOff>
    </xdr:to>
    <xdr:graphicFrame macro="">
      <xdr:nvGraphicFramePr>
        <xdr:cNvPr id="1213" name="Chart 3">
          <a:extLst>
            <a:ext uri="{FF2B5EF4-FFF2-40B4-BE49-F238E27FC236}">
              <a16:creationId xmlns:a16="http://schemas.microsoft.com/office/drawing/2014/main" id="{2CCE6DB3-01F2-46C9-D163-25888E553F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22</xdr:col>
      <xdr:colOff>692150</xdr:colOff>
      <xdr:row>2</xdr:row>
      <xdr:rowOff>120650</xdr:rowOff>
    </xdr:from>
    <xdr:to>
      <xdr:col>28</xdr:col>
      <xdr:colOff>622300</xdr:colOff>
      <xdr:row>17</xdr:row>
      <xdr:rowOff>88900</xdr:rowOff>
    </xdr:to>
    <xdr:graphicFrame macro="">
      <xdr:nvGraphicFramePr>
        <xdr:cNvPr id="3" name="Chart 2">
          <a:extLst>
            <a:ext uri="{FF2B5EF4-FFF2-40B4-BE49-F238E27FC236}">
              <a16:creationId xmlns:a16="http://schemas.microsoft.com/office/drawing/2014/main" id="{201D7739-F2E0-174A-68E8-0869AF6BB7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545"/>
  <sheetViews>
    <sheetView tabSelected="1" zoomScaleNormal="100" workbookViewId="0">
      <selection sqref="A1:C2"/>
    </sheetView>
  </sheetViews>
  <sheetFormatPr baseColWidth="10" defaultColWidth="10.83203125" defaultRowHeight="15" customHeight="1" x14ac:dyDescent="0.2"/>
  <cols>
    <col min="2" max="7" width="10.83203125" style="6"/>
    <col min="8" max="8" width="10.83203125" style="1"/>
    <col min="9" max="11" width="10.83203125" style="6"/>
    <col min="12" max="12" width="10.83203125" style="1"/>
    <col min="13" max="15" width="10.83203125" style="6"/>
    <col min="16" max="16" width="10.83203125" style="1"/>
  </cols>
  <sheetData>
    <row r="1" spans="1:16" ht="15" customHeight="1" x14ac:dyDescent="0.2">
      <c r="A1" s="28" t="s">
        <v>61</v>
      </c>
      <c r="B1" s="28"/>
      <c r="C1" s="28"/>
      <c r="D1" s="4"/>
      <c r="E1" s="4"/>
      <c r="F1" s="4"/>
      <c r="G1" s="4" t="s">
        <v>20</v>
      </c>
      <c r="H1" s="5" t="s">
        <v>21</v>
      </c>
      <c r="I1" s="4"/>
      <c r="J1" s="4"/>
      <c r="K1" s="4" t="s">
        <v>20</v>
      </c>
      <c r="L1" s="5" t="s">
        <v>21</v>
      </c>
      <c r="M1" s="4"/>
      <c r="N1" s="4"/>
      <c r="O1" s="4" t="s">
        <v>20</v>
      </c>
      <c r="P1" s="5" t="s">
        <v>21</v>
      </c>
    </row>
    <row r="2" spans="1:16" ht="15" customHeight="1" x14ac:dyDescent="0.2">
      <c r="A2" s="28"/>
      <c r="B2" s="28"/>
      <c r="C2" s="28"/>
      <c r="D2" s="4" t="s">
        <v>0</v>
      </c>
      <c r="E2" s="4"/>
      <c r="F2" s="4" t="s">
        <v>22</v>
      </c>
      <c r="G2" s="4" t="s">
        <v>23</v>
      </c>
      <c r="H2" s="5" t="s">
        <v>24</v>
      </c>
      <c r="I2" s="4"/>
      <c r="J2" s="4" t="s">
        <v>25</v>
      </c>
      <c r="K2" s="4" t="s">
        <v>26</v>
      </c>
      <c r="L2" s="5" t="s">
        <v>25</v>
      </c>
      <c r="M2" s="4"/>
      <c r="N2" s="4" t="s">
        <v>27</v>
      </c>
      <c r="O2" s="4" t="s">
        <v>28</v>
      </c>
      <c r="P2" s="5" t="s">
        <v>27</v>
      </c>
    </row>
    <row r="3" spans="1:16" ht="15" customHeight="1" x14ac:dyDescent="0.2">
      <c r="A3" t="s">
        <v>1</v>
      </c>
      <c r="B3" s="4"/>
      <c r="D3"/>
      <c r="F3"/>
      <c r="J3"/>
      <c r="N3"/>
    </row>
    <row r="4" spans="1:16" ht="15" customHeight="1" x14ac:dyDescent="0.2">
      <c r="A4">
        <v>0</v>
      </c>
      <c r="B4" s="7">
        <v>38936</v>
      </c>
      <c r="D4">
        <v>11219.38</v>
      </c>
      <c r="F4">
        <v>5828.8</v>
      </c>
      <c r="G4" s="2">
        <v>1.9097999999999999</v>
      </c>
      <c r="H4" s="1">
        <f>F4*G4</f>
        <v>11131.84224</v>
      </c>
      <c r="J4">
        <v>4956.34</v>
      </c>
      <c r="K4" s="3">
        <v>0.77759999999999996</v>
      </c>
      <c r="L4" s="1">
        <f>J4/K4</f>
        <v>6373.8940329218112</v>
      </c>
      <c r="N4">
        <v>15154.06</v>
      </c>
      <c r="O4" s="3">
        <v>115</v>
      </c>
      <c r="P4" s="1">
        <f>N4/O4</f>
        <v>131.77443478260869</v>
      </c>
    </row>
    <row r="5" spans="1:16" ht="15" customHeight="1" x14ac:dyDescent="0.2">
      <c r="A5">
        <v>1</v>
      </c>
      <c r="B5" s="7">
        <v>38937</v>
      </c>
      <c r="D5">
        <v>11173.59</v>
      </c>
      <c r="F5">
        <v>5818.1</v>
      </c>
      <c r="G5" s="2">
        <v>1.9072</v>
      </c>
      <c r="H5" s="1">
        <f t="shared" ref="H5:H68" si="0">F5*G5</f>
        <v>11096.28032</v>
      </c>
      <c r="J5">
        <v>4967.95</v>
      </c>
      <c r="K5" s="3">
        <v>0.77890000000000004</v>
      </c>
      <c r="L5" s="1">
        <f t="shared" ref="L5:L68" si="1">J5/K5</f>
        <v>6378.1615098215425</v>
      </c>
      <c r="N5">
        <v>15464.66</v>
      </c>
      <c r="O5" s="3">
        <v>115.08</v>
      </c>
      <c r="P5" s="1">
        <f t="shared" ref="P5:P68" si="2">N5/O5</f>
        <v>134.38182134167536</v>
      </c>
    </row>
    <row r="6" spans="1:16" ht="15" customHeight="1" x14ac:dyDescent="0.2">
      <c r="A6">
        <v>2</v>
      </c>
      <c r="B6" s="7">
        <v>38938</v>
      </c>
      <c r="D6">
        <v>11076.18</v>
      </c>
      <c r="F6">
        <v>5860.5</v>
      </c>
      <c r="G6" s="2">
        <v>1.9086000000000001</v>
      </c>
      <c r="H6" s="1">
        <f t="shared" si="0"/>
        <v>11185.3503</v>
      </c>
      <c r="J6">
        <v>5025.1499999999996</v>
      </c>
      <c r="K6" s="3">
        <v>0.7762</v>
      </c>
      <c r="L6" s="1">
        <f t="shared" si="1"/>
        <v>6474.040195825818</v>
      </c>
      <c r="N6">
        <v>15656.59</v>
      </c>
      <c r="O6" s="3">
        <v>115.17</v>
      </c>
      <c r="P6" s="1">
        <f t="shared" si="2"/>
        <v>135.94330120691151</v>
      </c>
    </row>
    <row r="7" spans="1:16" ht="15" customHeight="1" x14ac:dyDescent="0.2">
      <c r="A7">
        <v>3</v>
      </c>
      <c r="B7" s="7">
        <v>38939</v>
      </c>
      <c r="D7">
        <v>11124.37</v>
      </c>
      <c r="F7">
        <v>5823.4</v>
      </c>
      <c r="G7" s="2">
        <v>1.8917999999999999</v>
      </c>
      <c r="H7" s="1">
        <f t="shared" si="0"/>
        <v>11016.708119999999</v>
      </c>
      <c r="J7">
        <v>4976.6400000000003</v>
      </c>
      <c r="K7" s="3">
        <v>0.78280000000000005</v>
      </c>
      <c r="L7" s="1">
        <f t="shared" si="1"/>
        <v>6357.4859478794069</v>
      </c>
      <c r="N7">
        <v>15630.91</v>
      </c>
      <c r="O7" s="3">
        <v>115.41</v>
      </c>
      <c r="P7" s="1">
        <f t="shared" si="2"/>
        <v>135.43809028680357</v>
      </c>
    </row>
    <row r="8" spans="1:16" ht="15" customHeight="1" x14ac:dyDescent="0.2">
      <c r="A8">
        <v>4</v>
      </c>
      <c r="B8" s="7">
        <v>38940</v>
      </c>
      <c r="D8">
        <v>11088.02</v>
      </c>
      <c r="F8">
        <v>5820.1</v>
      </c>
      <c r="G8" s="2">
        <v>1.897</v>
      </c>
      <c r="H8" s="1">
        <f t="shared" si="0"/>
        <v>11040.729700000002</v>
      </c>
      <c r="J8">
        <v>4985.5200000000004</v>
      </c>
      <c r="K8" s="3">
        <v>0.7833</v>
      </c>
      <c r="L8" s="1">
        <f t="shared" si="1"/>
        <v>6364.7644580620454</v>
      </c>
      <c r="N8">
        <v>15565.02</v>
      </c>
      <c r="O8" s="3">
        <v>116.07</v>
      </c>
      <c r="P8" s="1">
        <f t="shared" si="2"/>
        <v>134.10028431119153</v>
      </c>
    </row>
    <row r="9" spans="1:16" ht="15" customHeight="1" x14ac:dyDescent="0.2">
      <c r="A9">
        <v>5</v>
      </c>
      <c r="B9" s="7">
        <v>38943</v>
      </c>
      <c r="D9">
        <v>11097.87</v>
      </c>
      <c r="F9">
        <v>5870.9</v>
      </c>
      <c r="G9" s="2">
        <v>1.8923000000000001</v>
      </c>
      <c r="H9" s="1">
        <f t="shared" si="0"/>
        <v>11109.504069999999</v>
      </c>
      <c r="J9">
        <v>5046.93</v>
      </c>
      <c r="K9" s="3">
        <v>0.78469999999999995</v>
      </c>
      <c r="L9" s="1">
        <f t="shared" si="1"/>
        <v>6431.6681534344343</v>
      </c>
      <c r="N9">
        <v>15857.11</v>
      </c>
      <c r="O9" s="3">
        <v>116.45</v>
      </c>
      <c r="P9" s="1">
        <f t="shared" si="2"/>
        <v>136.17097466723916</v>
      </c>
    </row>
    <row r="10" spans="1:16" ht="15" customHeight="1" x14ac:dyDescent="0.2">
      <c r="A10">
        <v>6</v>
      </c>
      <c r="B10" s="7">
        <v>38944</v>
      </c>
      <c r="D10">
        <v>11230.26</v>
      </c>
      <c r="F10">
        <v>5897.9</v>
      </c>
      <c r="G10" s="2">
        <v>1.8955</v>
      </c>
      <c r="H10" s="1">
        <f t="shared" si="0"/>
        <v>11179.469449999999</v>
      </c>
      <c r="J10">
        <v>5115.0200000000004</v>
      </c>
      <c r="K10" s="3">
        <v>0.78200000000000003</v>
      </c>
      <c r="L10" s="1">
        <f t="shared" si="1"/>
        <v>6540.9462915601025</v>
      </c>
      <c r="N10">
        <v>15816.19</v>
      </c>
      <c r="O10" s="3">
        <v>116.02</v>
      </c>
      <c r="P10" s="1">
        <f t="shared" si="2"/>
        <v>136.32296155835201</v>
      </c>
    </row>
    <row r="11" spans="1:16" ht="15" customHeight="1" x14ac:dyDescent="0.2">
      <c r="A11">
        <v>7</v>
      </c>
      <c r="B11" s="7">
        <v>38945</v>
      </c>
      <c r="D11">
        <v>11327.12</v>
      </c>
      <c r="F11">
        <v>5896.6</v>
      </c>
      <c r="G11" s="2">
        <v>1.9</v>
      </c>
      <c r="H11" s="1">
        <f t="shared" si="0"/>
        <v>11203.54</v>
      </c>
      <c r="J11">
        <v>5137.3100000000004</v>
      </c>
      <c r="K11" s="3">
        <v>0.77800000000000002</v>
      </c>
      <c r="L11" s="1">
        <f t="shared" si="1"/>
        <v>6603.2262210796916</v>
      </c>
      <c r="N11">
        <v>16071.36</v>
      </c>
      <c r="O11" s="3">
        <v>115.78</v>
      </c>
      <c r="P11" s="1">
        <f t="shared" si="2"/>
        <v>138.80946622905512</v>
      </c>
    </row>
    <row r="12" spans="1:16" ht="15" customHeight="1" x14ac:dyDescent="0.2">
      <c r="A12">
        <v>8</v>
      </c>
      <c r="B12" s="7">
        <v>38946</v>
      </c>
      <c r="D12">
        <v>11334.96</v>
      </c>
      <c r="F12">
        <v>5900.4</v>
      </c>
      <c r="G12" s="2">
        <v>1.8931</v>
      </c>
      <c r="H12" s="1">
        <f t="shared" si="0"/>
        <v>11170.04724</v>
      </c>
      <c r="J12">
        <v>5144.84</v>
      </c>
      <c r="K12" s="3">
        <v>0.77749999999999997</v>
      </c>
      <c r="L12" s="1">
        <f t="shared" si="1"/>
        <v>6617.1575562700973</v>
      </c>
      <c r="N12">
        <v>16020.84</v>
      </c>
      <c r="O12" s="3">
        <v>115.53</v>
      </c>
      <c r="P12" s="1">
        <f t="shared" si="2"/>
        <v>138.67255258374448</v>
      </c>
    </row>
    <row r="13" spans="1:16" ht="15" customHeight="1" x14ac:dyDescent="0.2">
      <c r="A13">
        <v>9</v>
      </c>
      <c r="B13" s="7">
        <v>38947</v>
      </c>
      <c r="D13">
        <v>11381.47</v>
      </c>
      <c r="F13">
        <v>5903.4</v>
      </c>
      <c r="G13" s="2">
        <v>1.8795999999999999</v>
      </c>
      <c r="H13" s="1">
        <f t="shared" si="0"/>
        <v>11096.030639999999</v>
      </c>
      <c r="J13">
        <v>5135.6899999999996</v>
      </c>
      <c r="K13" s="3">
        <v>0.78</v>
      </c>
      <c r="L13" s="1">
        <f t="shared" si="1"/>
        <v>6584.2179487179483</v>
      </c>
      <c r="N13">
        <v>16105.98</v>
      </c>
      <c r="O13" s="3">
        <v>115.74</v>
      </c>
      <c r="P13" s="1">
        <f t="shared" si="2"/>
        <v>139.15655780196994</v>
      </c>
    </row>
    <row r="14" spans="1:16" ht="15" customHeight="1" x14ac:dyDescent="0.2">
      <c r="A14">
        <v>10</v>
      </c>
      <c r="B14" s="7">
        <v>38950</v>
      </c>
      <c r="D14">
        <v>11345.04</v>
      </c>
      <c r="F14">
        <v>5915.2</v>
      </c>
      <c r="G14" s="2">
        <v>1.897</v>
      </c>
      <c r="H14" s="1">
        <f t="shared" si="0"/>
        <v>11221.134399999999</v>
      </c>
      <c r="J14">
        <v>5104.6499999999996</v>
      </c>
      <c r="K14" s="3">
        <v>0.77410000000000001</v>
      </c>
      <c r="L14" s="1">
        <f t="shared" si="1"/>
        <v>6594.3030616199449</v>
      </c>
      <c r="N14">
        <v>15969.04</v>
      </c>
      <c r="O14" s="3">
        <v>115.86</v>
      </c>
      <c r="P14" s="1">
        <f t="shared" si="2"/>
        <v>137.83048506818574</v>
      </c>
    </row>
    <row r="15" spans="1:16" ht="15" customHeight="1" x14ac:dyDescent="0.2">
      <c r="A15">
        <v>11</v>
      </c>
      <c r="B15" s="7">
        <v>38951</v>
      </c>
      <c r="D15">
        <v>11339.84</v>
      </c>
      <c r="F15">
        <v>5902.6</v>
      </c>
      <c r="G15" s="2">
        <v>1.8885000000000001</v>
      </c>
      <c r="H15" s="1">
        <f t="shared" si="0"/>
        <v>11147.060100000001</v>
      </c>
      <c r="J15">
        <v>5128.33</v>
      </c>
      <c r="K15" s="3">
        <v>0.78039999999999998</v>
      </c>
      <c r="L15" s="1">
        <f t="shared" si="1"/>
        <v>6571.4120963608402</v>
      </c>
      <c r="N15">
        <v>16181.17</v>
      </c>
      <c r="O15" s="3">
        <v>116.46</v>
      </c>
      <c r="P15" s="1">
        <f t="shared" si="2"/>
        <v>138.94186845268763</v>
      </c>
    </row>
    <row r="16" spans="1:16" ht="15" customHeight="1" x14ac:dyDescent="0.2">
      <c r="A16">
        <v>12</v>
      </c>
      <c r="B16" s="7">
        <v>38952</v>
      </c>
      <c r="D16">
        <v>11297.9</v>
      </c>
      <c r="F16">
        <v>5860</v>
      </c>
      <c r="G16" s="2">
        <v>1.8936999999999999</v>
      </c>
      <c r="H16" s="1">
        <f t="shared" si="0"/>
        <v>11097.082</v>
      </c>
      <c r="J16">
        <v>5082.7299999999996</v>
      </c>
      <c r="K16" s="3">
        <v>0.78159999999999996</v>
      </c>
      <c r="L16" s="1">
        <f t="shared" si="1"/>
        <v>6502.9810644831114</v>
      </c>
      <c r="N16">
        <v>16163.03</v>
      </c>
      <c r="O16" s="3">
        <v>116.53</v>
      </c>
      <c r="P16" s="1">
        <f t="shared" si="2"/>
        <v>138.7027374924912</v>
      </c>
    </row>
    <row r="17" spans="1:16" ht="15" customHeight="1" x14ac:dyDescent="0.2">
      <c r="A17">
        <v>13</v>
      </c>
      <c r="B17" s="7">
        <v>38953</v>
      </c>
      <c r="D17">
        <v>11304.46</v>
      </c>
      <c r="F17">
        <v>5869.1</v>
      </c>
      <c r="G17" s="2">
        <v>1.8914</v>
      </c>
      <c r="H17" s="1">
        <f t="shared" si="0"/>
        <v>11100.81574</v>
      </c>
      <c r="J17">
        <v>5112.8500000000004</v>
      </c>
      <c r="K17" s="3">
        <v>0.78159999999999996</v>
      </c>
      <c r="L17" s="1">
        <f t="shared" si="1"/>
        <v>6541.5174002047088</v>
      </c>
      <c r="N17">
        <v>15960.62</v>
      </c>
      <c r="O17" s="3">
        <v>116.32</v>
      </c>
      <c r="P17" s="1">
        <f t="shared" si="2"/>
        <v>137.21303301237967</v>
      </c>
    </row>
    <row r="18" spans="1:16" ht="15" customHeight="1" x14ac:dyDescent="0.2">
      <c r="A18">
        <v>14</v>
      </c>
      <c r="B18" s="7">
        <v>38954</v>
      </c>
      <c r="D18">
        <v>11284.05</v>
      </c>
      <c r="F18">
        <v>5878.6</v>
      </c>
      <c r="G18" s="2">
        <v>1.8862000000000001</v>
      </c>
      <c r="H18" s="1">
        <f t="shared" si="0"/>
        <v>11088.215320000001</v>
      </c>
      <c r="J18">
        <v>5111.13</v>
      </c>
      <c r="K18" s="3">
        <v>0.78449999999999998</v>
      </c>
      <c r="L18" s="1">
        <f t="shared" si="1"/>
        <v>6515.1434034416825</v>
      </c>
      <c r="N18">
        <v>15938.66</v>
      </c>
      <c r="O18" s="3">
        <v>117.3</v>
      </c>
      <c r="P18" s="1">
        <f t="shared" si="2"/>
        <v>135.87945439045183</v>
      </c>
    </row>
    <row r="19" spans="1:16" ht="15" customHeight="1" x14ac:dyDescent="0.2">
      <c r="A19">
        <v>15</v>
      </c>
      <c r="B19" s="7">
        <v>38958</v>
      </c>
      <c r="D19">
        <v>11369.94</v>
      </c>
      <c r="F19">
        <v>5888.3</v>
      </c>
      <c r="G19" s="2">
        <v>1.8929</v>
      </c>
      <c r="H19" s="1">
        <f t="shared" si="0"/>
        <v>11145.96307</v>
      </c>
      <c r="J19">
        <v>5160.32</v>
      </c>
      <c r="K19" s="3">
        <v>0.78380000000000005</v>
      </c>
      <c r="L19" s="1">
        <f t="shared" si="1"/>
        <v>6583.7203368206165</v>
      </c>
      <c r="N19">
        <v>15890.56</v>
      </c>
      <c r="O19" s="3">
        <v>116.92</v>
      </c>
      <c r="P19" s="1">
        <f t="shared" si="2"/>
        <v>135.90968183373246</v>
      </c>
    </row>
    <row r="20" spans="1:16" ht="15" customHeight="1" x14ac:dyDescent="0.2">
      <c r="A20">
        <v>16</v>
      </c>
      <c r="B20" s="7">
        <v>38959</v>
      </c>
      <c r="D20">
        <v>11382.91</v>
      </c>
      <c r="F20">
        <v>5929.3</v>
      </c>
      <c r="G20" s="2">
        <v>1.9058999999999999</v>
      </c>
      <c r="H20" s="1">
        <f t="shared" si="0"/>
        <v>11300.65287</v>
      </c>
      <c r="J20">
        <v>5182.79</v>
      </c>
      <c r="K20" s="3">
        <v>0.7792</v>
      </c>
      <c r="L20" s="1">
        <f t="shared" si="1"/>
        <v>6651.4245379876793</v>
      </c>
      <c r="N20">
        <v>15872.02</v>
      </c>
      <c r="O20" s="3">
        <v>117.05</v>
      </c>
      <c r="P20" s="1">
        <f t="shared" si="2"/>
        <v>135.60034173430159</v>
      </c>
    </row>
    <row r="21" spans="1:16" ht="15" customHeight="1" x14ac:dyDescent="0.2">
      <c r="A21">
        <v>17</v>
      </c>
      <c r="B21" s="7">
        <v>38960</v>
      </c>
      <c r="D21">
        <v>11381.15</v>
      </c>
      <c r="F21">
        <v>5906.1</v>
      </c>
      <c r="G21" s="2">
        <v>1.9017999999999999</v>
      </c>
      <c r="H21" s="1">
        <f t="shared" si="0"/>
        <v>11232.22098</v>
      </c>
      <c r="J21">
        <v>5165.04</v>
      </c>
      <c r="K21" s="3">
        <v>0.78129999999999999</v>
      </c>
      <c r="L21" s="1">
        <f t="shared" si="1"/>
        <v>6610.8281070011517</v>
      </c>
      <c r="N21">
        <v>16140.76</v>
      </c>
      <c r="O21" s="3">
        <v>117.3</v>
      </c>
      <c r="P21" s="1">
        <f t="shared" si="2"/>
        <v>137.60238704177323</v>
      </c>
    </row>
    <row r="22" spans="1:16" ht="15" customHeight="1" x14ac:dyDescent="0.2">
      <c r="A22">
        <v>18</v>
      </c>
      <c r="B22" s="7">
        <v>38961</v>
      </c>
      <c r="D22">
        <v>11464.15</v>
      </c>
      <c r="F22">
        <v>5949.1</v>
      </c>
      <c r="G22" s="2">
        <v>1.9034</v>
      </c>
      <c r="H22" s="1">
        <f t="shared" si="0"/>
        <v>11323.516940000001</v>
      </c>
      <c r="J22">
        <v>5183.45</v>
      </c>
      <c r="K22" s="3">
        <v>0.78100000000000003</v>
      </c>
      <c r="L22" s="1">
        <f t="shared" si="1"/>
        <v>6636.9398207426375</v>
      </c>
      <c r="N22">
        <v>16134.25</v>
      </c>
      <c r="O22" s="3">
        <v>117.32</v>
      </c>
      <c r="P22" s="1">
        <f t="shared" si="2"/>
        <v>137.52344016365498</v>
      </c>
    </row>
    <row r="23" spans="1:16" ht="15" customHeight="1" x14ac:dyDescent="0.2">
      <c r="A23">
        <v>19</v>
      </c>
      <c r="B23" s="7">
        <v>38965</v>
      </c>
      <c r="D23">
        <v>11469.28</v>
      </c>
      <c r="F23">
        <v>5981.7</v>
      </c>
      <c r="G23" s="2">
        <v>1.8926000000000001</v>
      </c>
      <c r="H23" s="1">
        <f t="shared" si="0"/>
        <v>11320.96542</v>
      </c>
      <c r="J23">
        <v>5172.8500000000004</v>
      </c>
      <c r="K23" s="3">
        <v>0.78080000000000005</v>
      </c>
      <c r="L23" s="1">
        <f t="shared" si="1"/>
        <v>6625.0640368852455</v>
      </c>
      <c r="N23">
        <v>16385.96</v>
      </c>
      <c r="O23" s="3">
        <v>116.1</v>
      </c>
      <c r="P23" s="1">
        <f t="shared" si="2"/>
        <v>141.13660637381568</v>
      </c>
    </row>
    <row r="24" spans="1:16" ht="15" customHeight="1" x14ac:dyDescent="0.2">
      <c r="A24">
        <v>20</v>
      </c>
      <c r="B24" s="7">
        <v>38966</v>
      </c>
      <c r="D24">
        <v>11406.2</v>
      </c>
      <c r="F24">
        <v>5929.3</v>
      </c>
      <c r="G24" s="2">
        <v>1.8806</v>
      </c>
      <c r="H24" s="1">
        <f t="shared" si="0"/>
        <v>11150.641580000001</v>
      </c>
      <c r="J24">
        <v>5115.5200000000004</v>
      </c>
      <c r="K24" s="3">
        <v>0.78200000000000003</v>
      </c>
      <c r="L24" s="1">
        <f t="shared" si="1"/>
        <v>6541.5856777493609</v>
      </c>
      <c r="N24">
        <v>16284.09</v>
      </c>
      <c r="O24" s="3">
        <v>116.63</v>
      </c>
      <c r="P24" s="1">
        <f t="shared" si="2"/>
        <v>139.62179542141817</v>
      </c>
    </row>
    <row r="25" spans="1:16" ht="15" customHeight="1" x14ac:dyDescent="0.2">
      <c r="A25">
        <v>21</v>
      </c>
      <c r="B25" s="7">
        <v>38967</v>
      </c>
      <c r="D25">
        <v>11331.44</v>
      </c>
      <c r="F25">
        <v>5858.1</v>
      </c>
      <c r="G25" s="2">
        <v>1.8740000000000001</v>
      </c>
      <c r="H25" s="1">
        <f t="shared" si="0"/>
        <v>10978.079400000001</v>
      </c>
      <c r="J25">
        <v>5060.09</v>
      </c>
      <c r="K25" s="3">
        <v>0.78539999999999999</v>
      </c>
      <c r="L25" s="1">
        <f t="shared" si="1"/>
        <v>6442.6916221033871</v>
      </c>
      <c r="N25">
        <v>16012.41</v>
      </c>
      <c r="O25" s="3">
        <v>116.45</v>
      </c>
      <c r="P25" s="1">
        <f t="shared" si="2"/>
        <v>137.50459424645771</v>
      </c>
    </row>
    <row r="26" spans="1:16" ht="15" customHeight="1" x14ac:dyDescent="0.2">
      <c r="A26">
        <v>22</v>
      </c>
      <c r="B26" s="7">
        <v>38968</v>
      </c>
      <c r="D26">
        <v>11392.11</v>
      </c>
      <c r="F26">
        <v>5879.3</v>
      </c>
      <c r="G26" s="2">
        <v>1.8651</v>
      </c>
      <c r="H26" s="1">
        <f t="shared" si="0"/>
        <v>10965.48243</v>
      </c>
      <c r="J26">
        <v>5073.57</v>
      </c>
      <c r="K26" s="3">
        <v>0.7893</v>
      </c>
      <c r="L26" s="1">
        <f t="shared" si="1"/>
        <v>6427.9361459521087</v>
      </c>
      <c r="N26">
        <v>16080.46</v>
      </c>
      <c r="O26" s="3">
        <v>116.74</v>
      </c>
      <c r="P26" s="1">
        <f t="shared" si="2"/>
        <v>137.74593112900462</v>
      </c>
    </row>
    <row r="27" spans="1:16" ht="15" customHeight="1" x14ac:dyDescent="0.2">
      <c r="A27">
        <v>23</v>
      </c>
      <c r="B27" s="7">
        <v>38971</v>
      </c>
      <c r="D27">
        <v>11396.84</v>
      </c>
      <c r="F27">
        <v>5850.8</v>
      </c>
      <c r="G27" s="2">
        <v>1.8625</v>
      </c>
      <c r="H27" s="1">
        <f t="shared" si="0"/>
        <v>10897.115</v>
      </c>
      <c r="J27">
        <v>5058.3100000000004</v>
      </c>
      <c r="K27" s="3">
        <v>0.78790000000000004</v>
      </c>
      <c r="L27" s="1">
        <f t="shared" si="1"/>
        <v>6419.9898464272119</v>
      </c>
      <c r="N27">
        <v>15794.38</v>
      </c>
      <c r="O27" s="3">
        <v>117.74</v>
      </c>
      <c r="P27" s="1">
        <f t="shared" si="2"/>
        <v>134.14625445897741</v>
      </c>
    </row>
    <row r="28" spans="1:16" ht="15" customHeight="1" x14ac:dyDescent="0.2">
      <c r="A28">
        <v>24</v>
      </c>
      <c r="B28" s="7">
        <v>38972</v>
      </c>
      <c r="D28">
        <v>11498.09</v>
      </c>
      <c r="F28">
        <v>5895.5</v>
      </c>
      <c r="G28" s="2">
        <v>1.8755999999999999</v>
      </c>
      <c r="H28" s="1">
        <f t="shared" si="0"/>
        <v>11057.5998</v>
      </c>
      <c r="J28">
        <v>5125.97</v>
      </c>
      <c r="K28" s="3">
        <v>0.78810000000000002</v>
      </c>
      <c r="L28" s="1">
        <f t="shared" si="1"/>
        <v>6504.2126633675934</v>
      </c>
      <c r="N28">
        <v>15719.34</v>
      </c>
      <c r="O28" s="3">
        <v>117.77</v>
      </c>
      <c r="P28" s="1">
        <f t="shared" si="2"/>
        <v>133.47490872038719</v>
      </c>
    </row>
    <row r="29" spans="1:16" ht="15" customHeight="1" x14ac:dyDescent="0.2">
      <c r="A29">
        <v>25</v>
      </c>
      <c r="B29" s="7">
        <v>38973</v>
      </c>
      <c r="D29">
        <v>11543.32</v>
      </c>
      <c r="F29">
        <v>5892.2</v>
      </c>
      <c r="G29" s="2">
        <v>1.8746</v>
      </c>
      <c r="H29" s="1">
        <f t="shared" si="0"/>
        <v>11045.518120000001</v>
      </c>
      <c r="J29">
        <v>5137.93</v>
      </c>
      <c r="K29" s="3">
        <v>0.78879999999999995</v>
      </c>
      <c r="L29" s="1">
        <f t="shared" si="1"/>
        <v>6513.6029411764712</v>
      </c>
      <c r="N29">
        <v>15750.05</v>
      </c>
      <c r="O29" s="3">
        <v>117.67</v>
      </c>
      <c r="P29" s="1">
        <f t="shared" si="2"/>
        <v>133.84932438174556</v>
      </c>
    </row>
    <row r="30" spans="1:16" ht="15" customHeight="1" x14ac:dyDescent="0.2">
      <c r="A30">
        <v>26</v>
      </c>
      <c r="B30" s="7">
        <v>38974</v>
      </c>
      <c r="D30">
        <v>11527.39</v>
      </c>
      <c r="F30">
        <v>5877.2</v>
      </c>
      <c r="G30" s="2">
        <v>1.8907</v>
      </c>
      <c r="H30" s="1">
        <f t="shared" si="0"/>
        <v>11112.02204</v>
      </c>
      <c r="J30">
        <v>5123.8500000000004</v>
      </c>
      <c r="K30" s="3">
        <v>0.7843</v>
      </c>
      <c r="L30" s="1">
        <f t="shared" si="1"/>
        <v>6533.0230779038639</v>
      </c>
      <c r="N30">
        <v>15942.39</v>
      </c>
      <c r="O30" s="3">
        <v>117.41</v>
      </c>
      <c r="P30" s="1">
        <f t="shared" si="2"/>
        <v>135.78391959798995</v>
      </c>
    </row>
    <row r="31" spans="1:16" ht="15" customHeight="1" x14ac:dyDescent="0.2">
      <c r="A31">
        <v>27</v>
      </c>
      <c r="B31" s="7">
        <v>38975</v>
      </c>
      <c r="D31">
        <v>11560.77</v>
      </c>
      <c r="F31">
        <v>5877</v>
      </c>
      <c r="G31" s="2">
        <v>1.8779999999999999</v>
      </c>
      <c r="H31" s="1">
        <f t="shared" si="0"/>
        <v>11037.005999999999</v>
      </c>
      <c r="J31">
        <v>5144.88</v>
      </c>
      <c r="K31" s="3">
        <v>0.79049999999999998</v>
      </c>
      <c r="L31" s="1">
        <f t="shared" si="1"/>
        <v>6508.3870967741941</v>
      </c>
      <c r="N31">
        <v>15866.93</v>
      </c>
      <c r="O31" s="3">
        <v>117.59</v>
      </c>
      <c r="P31" s="1">
        <f t="shared" si="2"/>
        <v>134.93434815885703</v>
      </c>
    </row>
    <row r="32" spans="1:16" ht="15" customHeight="1" x14ac:dyDescent="0.2">
      <c r="A32">
        <v>28</v>
      </c>
      <c r="B32" s="7">
        <v>38979</v>
      </c>
      <c r="D32">
        <v>11540.91</v>
      </c>
      <c r="F32">
        <v>5831.8</v>
      </c>
      <c r="G32" s="2">
        <v>1.8868</v>
      </c>
      <c r="H32" s="1">
        <f t="shared" si="0"/>
        <v>11003.44024</v>
      </c>
      <c r="J32">
        <v>5115.99</v>
      </c>
      <c r="K32" s="3">
        <v>0.78720000000000001</v>
      </c>
      <c r="L32" s="1">
        <f t="shared" si="1"/>
        <v>6498.9710365853653</v>
      </c>
      <c r="N32">
        <v>15874.28</v>
      </c>
      <c r="O32" s="3">
        <v>117.18</v>
      </c>
      <c r="P32" s="1">
        <f t="shared" si="2"/>
        <v>135.46919269499915</v>
      </c>
    </row>
    <row r="33" spans="1:16" ht="15" customHeight="1" x14ac:dyDescent="0.2">
      <c r="A33">
        <v>29</v>
      </c>
      <c r="B33" s="7">
        <v>38980</v>
      </c>
      <c r="D33">
        <v>11613.19</v>
      </c>
      <c r="F33">
        <v>5866.2</v>
      </c>
      <c r="G33" s="2">
        <v>1.8892</v>
      </c>
      <c r="H33" s="1">
        <f t="shared" si="0"/>
        <v>11082.42504</v>
      </c>
      <c r="J33">
        <v>5192.74</v>
      </c>
      <c r="K33" s="3">
        <v>0.78720000000000001</v>
      </c>
      <c r="L33" s="1">
        <f t="shared" si="1"/>
        <v>6596.4684959349588</v>
      </c>
      <c r="N33">
        <v>15718.67</v>
      </c>
      <c r="O33" s="3">
        <v>117.25</v>
      </c>
      <c r="P33" s="1">
        <f t="shared" si="2"/>
        <v>134.0611513859275</v>
      </c>
    </row>
    <row r="34" spans="1:16" ht="15" customHeight="1" x14ac:dyDescent="0.2">
      <c r="A34">
        <v>30</v>
      </c>
      <c r="B34" s="7">
        <v>38981</v>
      </c>
      <c r="D34">
        <v>11533.23</v>
      </c>
      <c r="F34">
        <v>5896.7</v>
      </c>
      <c r="G34" s="2">
        <v>1.8969</v>
      </c>
      <c r="H34" s="1">
        <f t="shared" si="0"/>
        <v>11185.45023</v>
      </c>
      <c r="J34">
        <v>5208.32</v>
      </c>
      <c r="K34" s="3">
        <v>0.78610000000000002</v>
      </c>
      <c r="L34" s="1">
        <f t="shared" si="1"/>
        <v>6625.5183818852556</v>
      </c>
      <c r="N34">
        <v>15834.23</v>
      </c>
      <c r="O34" s="3">
        <v>116.78</v>
      </c>
      <c r="P34" s="1">
        <f t="shared" si="2"/>
        <v>135.59025518068162</v>
      </c>
    </row>
    <row r="35" spans="1:16" ht="15" customHeight="1" x14ac:dyDescent="0.2">
      <c r="A35">
        <v>31</v>
      </c>
      <c r="B35" s="7">
        <v>38982</v>
      </c>
      <c r="D35">
        <v>11508.1</v>
      </c>
      <c r="F35">
        <v>5822.3</v>
      </c>
      <c r="G35" s="2">
        <v>1.9024000000000001</v>
      </c>
      <c r="H35" s="1">
        <f t="shared" si="0"/>
        <v>11076.34352</v>
      </c>
      <c r="J35">
        <v>5141.95</v>
      </c>
      <c r="K35" s="3">
        <v>0.78110000000000002</v>
      </c>
      <c r="L35" s="1">
        <f t="shared" si="1"/>
        <v>6582.9599283062344</v>
      </c>
      <c r="N35">
        <v>15634.67</v>
      </c>
      <c r="O35" s="3">
        <v>116.38</v>
      </c>
      <c r="P35" s="1">
        <f t="shared" si="2"/>
        <v>134.34155353153463</v>
      </c>
    </row>
    <row r="36" spans="1:16" ht="15" customHeight="1" x14ac:dyDescent="0.2">
      <c r="A36">
        <v>32</v>
      </c>
      <c r="B36" s="7">
        <v>38985</v>
      </c>
      <c r="D36">
        <v>11575.81</v>
      </c>
      <c r="F36">
        <v>5798.3</v>
      </c>
      <c r="G36" s="2">
        <v>1.8993</v>
      </c>
      <c r="H36" s="1">
        <f t="shared" si="0"/>
        <v>11012.71119</v>
      </c>
      <c r="J36">
        <v>5146.49</v>
      </c>
      <c r="K36" s="3">
        <v>0.78490000000000004</v>
      </c>
      <c r="L36" s="1">
        <f t="shared" si="1"/>
        <v>6556.8734870684157</v>
      </c>
      <c r="N36">
        <v>15633.81</v>
      </c>
      <c r="O36" s="3">
        <v>116.49</v>
      </c>
      <c r="P36" s="1">
        <f t="shared" si="2"/>
        <v>134.2073139325264</v>
      </c>
    </row>
    <row r="37" spans="1:16" ht="15" customHeight="1" x14ac:dyDescent="0.2">
      <c r="A37">
        <v>33</v>
      </c>
      <c r="B37" s="7">
        <v>38986</v>
      </c>
      <c r="D37">
        <v>11669.39</v>
      </c>
      <c r="F37">
        <v>5873.6</v>
      </c>
      <c r="G37" s="2">
        <v>1.8951</v>
      </c>
      <c r="H37" s="1">
        <f t="shared" si="0"/>
        <v>11131.059360000001</v>
      </c>
      <c r="J37">
        <v>5219.59</v>
      </c>
      <c r="K37" s="3">
        <v>0.78900000000000003</v>
      </c>
      <c r="L37" s="1">
        <f t="shared" si="1"/>
        <v>6615.4499366286436</v>
      </c>
      <c r="N37">
        <v>15557.45</v>
      </c>
      <c r="O37" s="3">
        <v>117.04</v>
      </c>
      <c r="P37" s="1">
        <f t="shared" si="2"/>
        <v>132.92421394395078</v>
      </c>
    </row>
    <row r="38" spans="1:16" ht="15" customHeight="1" x14ac:dyDescent="0.2">
      <c r="A38">
        <v>34</v>
      </c>
      <c r="B38" s="7">
        <v>38987</v>
      </c>
      <c r="D38">
        <v>11689.24</v>
      </c>
      <c r="F38">
        <v>5930.1</v>
      </c>
      <c r="G38" s="2">
        <v>1.8883000000000001</v>
      </c>
      <c r="H38" s="1">
        <f t="shared" si="0"/>
        <v>11197.807830000002</v>
      </c>
      <c r="J38">
        <v>5243.1</v>
      </c>
      <c r="K38" s="3">
        <v>0.78680000000000005</v>
      </c>
      <c r="L38" s="1">
        <f t="shared" si="1"/>
        <v>6663.8281647178446</v>
      </c>
      <c r="N38">
        <v>15947.87</v>
      </c>
      <c r="O38" s="3">
        <v>117.37</v>
      </c>
      <c r="P38" s="1">
        <f t="shared" si="2"/>
        <v>135.8768850643265</v>
      </c>
    </row>
    <row r="39" spans="1:16" ht="15" customHeight="1" x14ac:dyDescent="0.2">
      <c r="A39">
        <v>35</v>
      </c>
      <c r="B39" s="7">
        <v>38988</v>
      </c>
      <c r="D39">
        <v>11718.45</v>
      </c>
      <c r="F39">
        <v>5971.3</v>
      </c>
      <c r="G39" s="2">
        <v>1.8736999999999999</v>
      </c>
      <c r="H39" s="1">
        <f t="shared" si="0"/>
        <v>11188.42481</v>
      </c>
      <c r="J39">
        <v>5250.01</v>
      </c>
      <c r="K39" s="3">
        <v>0.78810000000000002</v>
      </c>
      <c r="L39" s="1">
        <f t="shared" si="1"/>
        <v>6661.6038573785054</v>
      </c>
      <c r="N39">
        <v>16024.85</v>
      </c>
      <c r="O39" s="3">
        <v>117.85</v>
      </c>
      <c r="P39" s="1">
        <f t="shared" si="2"/>
        <v>135.97666525243955</v>
      </c>
    </row>
    <row r="40" spans="1:16" ht="15" customHeight="1" x14ac:dyDescent="0.2">
      <c r="A40">
        <v>36</v>
      </c>
      <c r="B40" s="7">
        <v>38989</v>
      </c>
      <c r="D40">
        <v>11679.07</v>
      </c>
      <c r="F40">
        <v>5960.8</v>
      </c>
      <c r="G40" s="2">
        <v>1.8682000000000001</v>
      </c>
      <c r="H40" s="1">
        <f t="shared" si="0"/>
        <v>11135.966560000001</v>
      </c>
      <c r="J40">
        <v>5250.01</v>
      </c>
      <c r="K40" s="3">
        <v>0.78949999999999998</v>
      </c>
      <c r="L40" s="1">
        <f t="shared" si="1"/>
        <v>6649.7910069664349</v>
      </c>
      <c r="N40">
        <v>16127.58</v>
      </c>
      <c r="O40" s="3">
        <v>118.09</v>
      </c>
      <c r="P40" s="1">
        <f t="shared" si="2"/>
        <v>136.57024303497332</v>
      </c>
    </row>
    <row r="41" spans="1:16" ht="15" customHeight="1" x14ac:dyDescent="0.2">
      <c r="A41">
        <v>37</v>
      </c>
      <c r="B41" s="7">
        <v>38992</v>
      </c>
      <c r="D41">
        <v>11670.35</v>
      </c>
      <c r="F41">
        <v>5957.8</v>
      </c>
      <c r="G41" s="2">
        <v>1.885</v>
      </c>
      <c r="H41" s="1">
        <f t="shared" si="0"/>
        <v>11230.453</v>
      </c>
      <c r="J41">
        <v>5243.13</v>
      </c>
      <c r="K41" s="3">
        <v>0.78469999999999995</v>
      </c>
      <c r="L41" s="1">
        <f t="shared" si="1"/>
        <v>6681.7000127437241</v>
      </c>
      <c r="N41">
        <v>16254.29</v>
      </c>
      <c r="O41" s="3">
        <v>117.73</v>
      </c>
      <c r="P41" s="1">
        <f t="shared" si="2"/>
        <v>138.06412978849912</v>
      </c>
    </row>
    <row r="42" spans="1:16" ht="15" customHeight="1" x14ac:dyDescent="0.2">
      <c r="A42">
        <v>38</v>
      </c>
      <c r="B42" s="7">
        <v>38993</v>
      </c>
      <c r="D42">
        <v>11727.34</v>
      </c>
      <c r="F42">
        <v>5937.1</v>
      </c>
      <c r="G42" s="2">
        <v>1.8891</v>
      </c>
      <c r="H42" s="1">
        <f t="shared" si="0"/>
        <v>11215.775610000001</v>
      </c>
      <c r="J42">
        <v>5219.79</v>
      </c>
      <c r="K42" s="3">
        <v>0.78490000000000004</v>
      </c>
      <c r="L42" s="1">
        <f t="shared" si="1"/>
        <v>6650.2611797681229</v>
      </c>
      <c r="N42">
        <v>16242.09</v>
      </c>
      <c r="O42" s="3">
        <v>117.89</v>
      </c>
      <c r="P42" s="1">
        <f t="shared" si="2"/>
        <v>137.77326321146833</v>
      </c>
    </row>
    <row r="43" spans="1:16" ht="15" customHeight="1" x14ac:dyDescent="0.2">
      <c r="A43">
        <v>39</v>
      </c>
      <c r="B43" s="7">
        <v>38994</v>
      </c>
      <c r="D43">
        <v>11850.61</v>
      </c>
      <c r="F43">
        <v>5966.5</v>
      </c>
      <c r="G43" s="2">
        <v>1.8841000000000001</v>
      </c>
      <c r="H43" s="1">
        <f t="shared" si="0"/>
        <v>11241.48265</v>
      </c>
      <c r="J43">
        <v>5256.55</v>
      </c>
      <c r="K43" s="3">
        <v>0.78810000000000002</v>
      </c>
      <c r="L43" s="1">
        <f t="shared" si="1"/>
        <v>6669.90229666286</v>
      </c>
      <c r="N43">
        <v>16082.55</v>
      </c>
      <c r="O43" s="3">
        <v>117.98</v>
      </c>
      <c r="P43" s="1">
        <f t="shared" si="2"/>
        <v>136.3159010001695</v>
      </c>
    </row>
    <row r="44" spans="1:16" ht="15" customHeight="1" x14ac:dyDescent="0.2">
      <c r="A44">
        <v>40</v>
      </c>
      <c r="B44" s="7">
        <v>38995</v>
      </c>
      <c r="D44">
        <v>11866.69</v>
      </c>
      <c r="F44">
        <v>6004.5</v>
      </c>
      <c r="G44" s="2">
        <v>1.8769</v>
      </c>
      <c r="H44" s="1">
        <f t="shared" si="0"/>
        <v>11269.84605</v>
      </c>
      <c r="J44">
        <v>5288.53</v>
      </c>
      <c r="K44" s="3">
        <v>0.78810000000000002</v>
      </c>
      <c r="L44" s="1">
        <f t="shared" si="1"/>
        <v>6710.480903438649</v>
      </c>
      <c r="N44">
        <v>16449.330000000002</v>
      </c>
      <c r="O44" s="3">
        <v>117.69</v>
      </c>
      <c r="P44" s="1">
        <f t="shared" si="2"/>
        <v>139.76828957430538</v>
      </c>
    </row>
    <row r="45" spans="1:16" ht="15" customHeight="1" x14ac:dyDescent="0.2">
      <c r="A45">
        <v>41</v>
      </c>
      <c r="B45" s="7">
        <v>38996</v>
      </c>
      <c r="D45">
        <v>11850.21</v>
      </c>
      <c r="F45">
        <v>6001.2</v>
      </c>
      <c r="G45" s="2">
        <v>1.8696999999999999</v>
      </c>
      <c r="H45" s="1">
        <f t="shared" si="0"/>
        <v>11220.44364</v>
      </c>
      <c r="J45">
        <v>5282.06</v>
      </c>
      <c r="K45" s="3">
        <v>0.79449999999999998</v>
      </c>
      <c r="L45" s="1">
        <f t="shared" si="1"/>
        <v>6648.2819383259921</v>
      </c>
      <c r="N45">
        <v>16436.060000000001</v>
      </c>
      <c r="O45" s="3">
        <v>118.99</v>
      </c>
      <c r="P45" s="1">
        <f t="shared" si="2"/>
        <v>138.12975880326078</v>
      </c>
    </row>
    <row r="46" spans="1:16" ht="15" customHeight="1" x14ac:dyDescent="0.2">
      <c r="A46">
        <v>42</v>
      </c>
      <c r="B46" s="7">
        <v>39000</v>
      </c>
      <c r="D46">
        <v>11867.17</v>
      </c>
      <c r="F46">
        <v>6072.7</v>
      </c>
      <c r="G46" s="2">
        <v>1.8556999999999999</v>
      </c>
      <c r="H46" s="1">
        <f t="shared" si="0"/>
        <v>11269.10939</v>
      </c>
      <c r="J46">
        <v>5309.79</v>
      </c>
      <c r="K46" s="3">
        <v>0.79749999999999999</v>
      </c>
      <c r="L46" s="1">
        <f t="shared" si="1"/>
        <v>6658.0438871473352</v>
      </c>
      <c r="N46">
        <v>16477.25</v>
      </c>
      <c r="O46" s="3">
        <v>119.65</v>
      </c>
      <c r="P46" s="1">
        <f t="shared" si="2"/>
        <v>137.71207689093188</v>
      </c>
    </row>
    <row r="47" spans="1:16" ht="15" customHeight="1" x14ac:dyDescent="0.2">
      <c r="A47">
        <v>43</v>
      </c>
      <c r="B47" s="7">
        <v>39001</v>
      </c>
      <c r="D47">
        <v>11852.13</v>
      </c>
      <c r="F47">
        <v>6073.5</v>
      </c>
      <c r="G47" s="2">
        <v>1.8565</v>
      </c>
      <c r="H47" s="1">
        <f t="shared" si="0"/>
        <v>11275.45275</v>
      </c>
      <c r="J47">
        <v>5313.19</v>
      </c>
      <c r="K47" s="3">
        <v>0.79690000000000005</v>
      </c>
      <c r="L47" s="1">
        <f t="shared" si="1"/>
        <v>6667.3233780900982</v>
      </c>
      <c r="N47">
        <v>16400.57</v>
      </c>
      <c r="O47" s="3">
        <v>119.59</v>
      </c>
      <c r="P47" s="1">
        <f t="shared" si="2"/>
        <v>137.13997825905176</v>
      </c>
    </row>
    <row r="48" spans="1:16" ht="15" customHeight="1" x14ac:dyDescent="0.2">
      <c r="A48">
        <v>44</v>
      </c>
      <c r="B48" s="7">
        <v>39002</v>
      </c>
      <c r="D48">
        <v>11947.7</v>
      </c>
      <c r="F48">
        <v>6121.3</v>
      </c>
      <c r="G48" s="2">
        <v>1.8566</v>
      </c>
      <c r="H48" s="1">
        <f t="shared" si="0"/>
        <v>11364.80558</v>
      </c>
      <c r="J48">
        <v>5361.51</v>
      </c>
      <c r="K48" s="3">
        <v>0.79759999999999998</v>
      </c>
      <c r="L48" s="1">
        <f t="shared" si="1"/>
        <v>6722.0536609829496</v>
      </c>
      <c r="N48">
        <v>16368.81</v>
      </c>
      <c r="O48" s="3">
        <v>119.51</v>
      </c>
      <c r="P48" s="1">
        <f t="shared" si="2"/>
        <v>136.96602794745209</v>
      </c>
    </row>
    <row r="49" spans="1:16" ht="15" customHeight="1" x14ac:dyDescent="0.2">
      <c r="A49">
        <v>45</v>
      </c>
      <c r="B49" s="7">
        <v>39003</v>
      </c>
      <c r="D49">
        <v>11960.51</v>
      </c>
      <c r="F49">
        <v>6157.3</v>
      </c>
      <c r="G49" s="2">
        <v>1.8554999999999999</v>
      </c>
      <c r="H49" s="1">
        <f t="shared" si="0"/>
        <v>11424.870150000001</v>
      </c>
      <c r="J49">
        <v>5353.23</v>
      </c>
      <c r="K49" s="3">
        <v>0.8004</v>
      </c>
      <c r="L49" s="1">
        <f t="shared" si="1"/>
        <v>6688.1934032983499</v>
      </c>
      <c r="N49">
        <v>16536.54</v>
      </c>
      <c r="O49" s="3">
        <v>119.87</v>
      </c>
      <c r="P49" s="1">
        <f t="shared" si="2"/>
        <v>137.95395011262201</v>
      </c>
    </row>
    <row r="50" spans="1:16" ht="15" customHeight="1" x14ac:dyDescent="0.2">
      <c r="A50">
        <v>46</v>
      </c>
      <c r="B50" s="7">
        <v>39006</v>
      </c>
      <c r="D50">
        <v>11980.59</v>
      </c>
      <c r="F50">
        <v>6172.4</v>
      </c>
      <c r="G50" s="2">
        <v>1.8602000000000001</v>
      </c>
      <c r="H50" s="1">
        <f t="shared" si="0"/>
        <v>11481.89848</v>
      </c>
      <c r="J50">
        <v>5361.97</v>
      </c>
      <c r="K50" s="3">
        <v>0.79900000000000004</v>
      </c>
      <c r="L50" s="1">
        <f t="shared" si="1"/>
        <v>6710.8510638297876</v>
      </c>
      <c r="N50">
        <v>16692.759999999998</v>
      </c>
      <c r="O50" s="3">
        <v>119.25</v>
      </c>
      <c r="P50" s="1">
        <f t="shared" si="2"/>
        <v>139.98121593291404</v>
      </c>
    </row>
    <row r="51" spans="1:16" ht="15" customHeight="1" x14ac:dyDescent="0.2">
      <c r="A51">
        <v>47</v>
      </c>
      <c r="B51" s="7">
        <v>39007</v>
      </c>
      <c r="D51">
        <v>11950.02</v>
      </c>
      <c r="F51">
        <v>6108.6</v>
      </c>
      <c r="G51" s="2">
        <v>1.8693</v>
      </c>
      <c r="H51" s="1">
        <f t="shared" si="0"/>
        <v>11418.805980000001</v>
      </c>
      <c r="J51">
        <v>5302.99</v>
      </c>
      <c r="K51" s="3">
        <v>0.79749999999999999</v>
      </c>
      <c r="L51" s="1">
        <f t="shared" si="1"/>
        <v>6649.5172413793098</v>
      </c>
      <c r="N51">
        <v>16611.59</v>
      </c>
      <c r="O51" s="3">
        <v>118.7</v>
      </c>
      <c r="P51" s="1">
        <f t="shared" si="2"/>
        <v>139.94599831508003</v>
      </c>
    </row>
    <row r="52" spans="1:16" ht="15" customHeight="1" x14ac:dyDescent="0.2">
      <c r="A52">
        <v>48</v>
      </c>
      <c r="B52" s="7">
        <v>39008</v>
      </c>
      <c r="D52">
        <v>11992.68</v>
      </c>
      <c r="F52">
        <v>6150.4</v>
      </c>
      <c r="G52" s="2">
        <v>1.867</v>
      </c>
      <c r="H52" s="1">
        <f t="shared" si="0"/>
        <v>11482.7968</v>
      </c>
      <c r="J52">
        <v>5361.29</v>
      </c>
      <c r="K52" s="3">
        <v>0.79910000000000003</v>
      </c>
      <c r="L52" s="1">
        <f t="shared" si="1"/>
        <v>6709.160305343511</v>
      </c>
      <c r="N52">
        <v>16653</v>
      </c>
      <c r="O52" s="3">
        <v>119.08</v>
      </c>
      <c r="P52" s="1">
        <f t="shared" si="2"/>
        <v>139.84716157205241</v>
      </c>
    </row>
    <row r="53" spans="1:16" ht="15" customHeight="1" x14ac:dyDescent="0.2">
      <c r="A53">
        <v>49</v>
      </c>
      <c r="B53" s="7">
        <v>39009</v>
      </c>
      <c r="D53">
        <v>12011.73</v>
      </c>
      <c r="F53">
        <v>6156</v>
      </c>
      <c r="G53" s="2">
        <v>1.8757999999999999</v>
      </c>
      <c r="H53" s="1">
        <f t="shared" si="0"/>
        <v>11547.424799999999</v>
      </c>
      <c r="J53">
        <v>5359.74</v>
      </c>
      <c r="K53" s="3">
        <v>0.79379999999999995</v>
      </c>
      <c r="L53" s="1">
        <f t="shared" si="1"/>
        <v>6752.0030234315946</v>
      </c>
      <c r="N53">
        <v>16551.36</v>
      </c>
      <c r="O53" s="3">
        <v>118.31</v>
      </c>
      <c r="P53" s="1">
        <f t="shared" si="2"/>
        <v>139.89823345448397</v>
      </c>
    </row>
    <row r="54" spans="1:16" ht="15" customHeight="1" x14ac:dyDescent="0.2">
      <c r="A54">
        <v>50</v>
      </c>
      <c r="B54" s="7">
        <v>39010</v>
      </c>
      <c r="D54">
        <v>12002.37</v>
      </c>
      <c r="F54">
        <v>6155.2</v>
      </c>
      <c r="G54" s="2">
        <v>1.8805000000000001</v>
      </c>
      <c r="H54" s="1">
        <f t="shared" si="0"/>
        <v>11574.8536</v>
      </c>
      <c r="J54">
        <v>5375.35</v>
      </c>
      <c r="K54" s="3">
        <v>0.79349999999999998</v>
      </c>
      <c r="L54" s="1">
        <f t="shared" si="1"/>
        <v>6774.2281033396348</v>
      </c>
      <c r="N54">
        <v>16651.63</v>
      </c>
      <c r="O54" s="3">
        <v>118.77</v>
      </c>
      <c r="P54" s="1">
        <f t="shared" si="2"/>
        <v>140.20063989222868</v>
      </c>
    </row>
    <row r="55" spans="1:16" ht="15" customHeight="1" x14ac:dyDescent="0.2">
      <c r="A55">
        <v>51</v>
      </c>
      <c r="B55" s="7">
        <v>39013</v>
      </c>
      <c r="D55">
        <v>12116.91</v>
      </c>
      <c r="F55">
        <v>6166.1</v>
      </c>
      <c r="G55" s="2">
        <v>1.8720000000000001</v>
      </c>
      <c r="H55" s="1">
        <f t="shared" si="0"/>
        <v>11542.939200000001</v>
      </c>
      <c r="J55">
        <v>5411.81</v>
      </c>
      <c r="K55" s="3">
        <v>0.79669999999999996</v>
      </c>
      <c r="L55" s="1">
        <f t="shared" si="1"/>
        <v>6792.7827287561195</v>
      </c>
      <c r="N55">
        <v>16788.82</v>
      </c>
      <c r="O55" s="3">
        <v>119.31</v>
      </c>
      <c r="P55" s="1">
        <f t="shared" si="2"/>
        <v>140.71595004609838</v>
      </c>
    </row>
    <row r="56" spans="1:16" ht="15" customHeight="1" x14ac:dyDescent="0.2">
      <c r="A56">
        <v>52</v>
      </c>
      <c r="B56" s="7">
        <v>39014</v>
      </c>
      <c r="D56">
        <v>12127.88</v>
      </c>
      <c r="F56">
        <v>6182.5</v>
      </c>
      <c r="G56" s="2">
        <v>1.8715999999999999</v>
      </c>
      <c r="H56" s="1">
        <f t="shared" si="0"/>
        <v>11571.166999999999</v>
      </c>
      <c r="J56">
        <v>5404.54</v>
      </c>
      <c r="K56" s="3">
        <v>0.79710000000000003</v>
      </c>
      <c r="L56" s="1">
        <f t="shared" si="1"/>
        <v>6780.2534186425792</v>
      </c>
      <c r="N56">
        <v>16780.47</v>
      </c>
      <c r="O56" s="3">
        <v>119.47</v>
      </c>
      <c r="P56" s="1">
        <f t="shared" si="2"/>
        <v>140.45760441951955</v>
      </c>
    </row>
    <row r="57" spans="1:16" ht="15" customHeight="1" x14ac:dyDescent="0.2">
      <c r="A57">
        <v>53</v>
      </c>
      <c r="B57" s="7">
        <v>39015</v>
      </c>
      <c r="D57">
        <v>12134.68</v>
      </c>
      <c r="F57">
        <v>6214.6</v>
      </c>
      <c r="G57" s="2">
        <v>1.8769</v>
      </c>
      <c r="H57" s="1">
        <f t="shared" si="0"/>
        <v>11664.18274</v>
      </c>
      <c r="J57">
        <v>5422.28</v>
      </c>
      <c r="K57" s="3">
        <v>0.7944</v>
      </c>
      <c r="L57" s="1">
        <f t="shared" si="1"/>
        <v>6825.6294058408857</v>
      </c>
      <c r="N57">
        <v>16699.3</v>
      </c>
      <c r="O57" s="3">
        <v>119.13</v>
      </c>
      <c r="P57" s="1">
        <f t="shared" si="2"/>
        <v>140.17711743473515</v>
      </c>
    </row>
    <row r="58" spans="1:16" ht="15" customHeight="1" x14ac:dyDescent="0.2">
      <c r="A58">
        <v>54</v>
      </c>
      <c r="B58" s="7">
        <v>39016</v>
      </c>
      <c r="D58">
        <v>12163.66</v>
      </c>
      <c r="F58">
        <v>6184.8</v>
      </c>
      <c r="G58" s="2">
        <v>1.8873</v>
      </c>
      <c r="H58" s="1">
        <f t="shared" si="0"/>
        <v>11672.573039999999</v>
      </c>
      <c r="J58">
        <v>5433.79</v>
      </c>
      <c r="K58" s="3">
        <v>0.7893</v>
      </c>
      <c r="L58" s="1">
        <f t="shared" si="1"/>
        <v>6884.3152160141899</v>
      </c>
      <c r="N58">
        <v>16811.599999999999</v>
      </c>
      <c r="O58" s="3">
        <v>118.6</v>
      </c>
      <c r="P58" s="1">
        <f t="shared" si="2"/>
        <v>141.75042158516018</v>
      </c>
    </row>
    <row r="59" spans="1:16" ht="15" customHeight="1" x14ac:dyDescent="0.2">
      <c r="A59">
        <v>55</v>
      </c>
      <c r="B59" s="7">
        <v>39017</v>
      </c>
      <c r="D59">
        <v>12090.26</v>
      </c>
      <c r="F59">
        <v>6160.9</v>
      </c>
      <c r="G59" s="2">
        <v>1.8967000000000001</v>
      </c>
      <c r="H59" s="1">
        <f t="shared" si="0"/>
        <v>11685.37903</v>
      </c>
      <c r="J59">
        <v>5396.03</v>
      </c>
      <c r="K59" s="3">
        <v>0.78600000000000003</v>
      </c>
      <c r="L59" s="1">
        <f t="shared" si="1"/>
        <v>6865.1781170483455</v>
      </c>
      <c r="N59">
        <v>16669.07</v>
      </c>
      <c r="O59" s="3">
        <v>117.61</v>
      </c>
      <c r="P59" s="1">
        <f t="shared" si="2"/>
        <v>141.73174049825695</v>
      </c>
    </row>
    <row r="60" spans="1:16" ht="15" customHeight="1" x14ac:dyDescent="0.2">
      <c r="A60">
        <v>56</v>
      </c>
      <c r="B60" s="7">
        <v>39020</v>
      </c>
      <c r="D60">
        <v>12086.49</v>
      </c>
      <c r="F60">
        <v>6126.8</v>
      </c>
      <c r="G60" s="2">
        <v>1.9025000000000001</v>
      </c>
      <c r="H60" s="1">
        <f t="shared" si="0"/>
        <v>11656.237000000001</v>
      </c>
      <c r="J60">
        <v>5362.23</v>
      </c>
      <c r="K60" s="3">
        <v>0.7863</v>
      </c>
      <c r="L60" s="1">
        <f t="shared" si="1"/>
        <v>6819.5726821823728</v>
      </c>
      <c r="N60">
        <v>16351.85</v>
      </c>
      <c r="O60" s="3">
        <v>117.48</v>
      </c>
      <c r="P60" s="1">
        <f t="shared" si="2"/>
        <v>139.18837248893428</v>
      </c>
    </row>
    <row r="61" spans="1:16" ht="15" customHeight="1" x14ac:dyDescent="0.2">
      <c r="A61">
        <v>57</v>
      </c>
      <c r="B61" s="7">
        <v>39021</v>
      </c>
      <c r="D61">
        <v>12080.73</v>
      </c>
      <c r="F61">
        <v>6129.2</v>
      </c>
      <c r="G61" s="2">
        <v>1.9073</v>
      </c>
      <c r="H61" s="1">
        <f t="shared" si="0"/>
        <v>11690.22316</v>
      </c>
      <c r="J61">
        <v>5348.73</v>
      </c>
      <c r="K61" s="3">
        <v>0.78349999999999997</v>
      </c>
      <c r="L61" s="1">
        <f t="shared" si="1"/>
        <v>6826.7134652201657</v>
      </c>
      <c r="N61">
        <v>16399.39</v>
      </c>
      <c r="O61" s="3">
        <v>117.15</v>
      </c>
      <c r="P61" s="1">
        <f t="shared" si="2"/>
        <v>139.98625693555269</v>
      </c>
    </row>
    <row r="62" spans="1:16" ht="15" customHeight="1" x14ac:dyDescent="0.2">
      <c r="A62">
        <v>58</v>
      </c>
      <c r="B62" s="7">
        <v>39022</v>
      </c>
      <c r="D62">
        <v>12031.02</v>
      </c>
      <c r="F62">
        <v>6149.6</v>
      </c>
      <c r="G62" s="2">
        <v>1.907</v>
      </c>
      <c r="H62" s="1">
        <f t="shared" si="0"/>
        <v>11727.287200000001</v>
      </c>
      <c r="J62">
        <v>5370.86</v>
      </c>
      <c r="K62" s="3">
        <v>0.78280000000000005</v>
      </c>
      <c r="L62" s="1">
        <f t="shared" si="1"/>
        <v>6861.0884006131828</v>
      </c>
      <c r="N62">
        <v>16375.26</v>
      </c>
      <c r="O62" s="3">
        <v>116.97</v>
      </c>
      <c r="P62" s="1">
        <f t="shared" si="2"/>
        <v>139.99538343164915</v>
      </c>
    </row>
    <row r="63" spans="1:16" ht="15" customHeight="1" x14ac:dyDescent="0.2">
      <c r="A63">
        <v>59</v>
      </c>
      <c r="B63" s="7">
        <v>39023</v>
      </c>
      <c r="D63">
        <v>12018.54</v>
      </c>
      <c r="F63">
        <v>6149.3</v>
      </c>
      <c r="G63" s="2">
        <v>1.9072</v>
      </c>
      <c r="H63" s="1">
        <f t="shared" si="0"/>
        <v>11727.944960000001</v>
      </c>
      <c r="J63">
        <v>5310.07</v>
      </c>
      <c r="K63" s="3">
        <v>0.78320000000000001</v>
      </c>
      <c r="L63" s="1">
        <f t="shared" si="1"/>
        <v>6779.9668028600609</v>
      </c>
      <c r="N63">
        <v>16350.02</v>
      </c>
      <c r="O63" s="3">
        <v>117.11</v>
      </c>
      <c r="P63" s="1">
        <f t="shared" si="2"/>
        <v>139.61250106737256</v>
      </c>
    </row>
    <row r="64" spans="1:16" ht="15" customHeight="1" x14ac:dyDescent="0.2">
      <c r="A64">
        <v>60</v>
      </c>
      <c r="B64" s="7">
        <v>39027</v>
      </c>
      <c r="D64">
        <v>12105.55</v>
      </c>
      <c r="F64">
        <v>6224.5</v>
      </c>
      <c r="G64" s="2">
        <v>1.8965000000000001</v>
      </c>
      <c r="H64" s="1">
        <f t="shared" si="0"/>
        <v>11804.76425</v>
      </c>
      <c r="J64">
        <v>5402.36</v>
      </c>
      <c r="K64" s="3">
        <v>0.78659999999999997</v>
      </c>
      <c r="L64" s="1">
        <f t="shared" si="1"/>
        <v>6867.9888126112382</v>
      </c>
      <c r="N64">
        <v>16364.76</v>
      </c>
      <c r="O64" s="3">
        <v>118.36</v>
      </c>
      <c r="P64" s="1">
        <f t="shared" si="2"/>
        <v>138.26258871240285</v>
      </c>
    </row>
    <row r="65" spans="1:16" ht="15" customHeight="1" x14ac:dyDescent="0.2">
      <c r="A65">
        <v>61</v>
      </c>
      <c r="B65" s="7">
        <v>39028</v>
      </c>
      <c r="D65">
        <v>12156.77</v>
      </c>
      <c r="F65">
        <v>6244</v>
      </c>
      <c r="G65" s="2">
        <v>1.909</v>
      </c>
      <c r="H65" s="1">
        <f t="shared" si="0"/>
        <v>11919.796</v>
      </c>
      <c r="J65">
        <v>5437.78</v>
      </c>
      <c r="K65" s="3">
        <v>0.78120000000000001</v>
      </c>
      <c r="L65" s="1">
        <f t="shared" si="1"/>
        <v>6960.8038914490526</v>
      </c>
      <c r="N65">
        <v>16393.41</v>
      </c>
      <c r="O65" s="3">
        <v>117.45</v>
      </c>
      <c r="P65" s="1">
        <f t="shared" si="2"/>
        <v>139.57777777777778</v>
      </c>
    </row>
    <row r="66" spans="1:16" ht="15" customHeight="1" x14ac:dyDescent="0.2">
      <c r="A66">
        <v>62</v>
      </c>
      <c r="B66" s="7">
        <v>39029</v>
      </c>
      <c r="D66">
        <v>12176.54</v>
      </c>
      <c r="F66">
        <v>6239</v>
      </c>
      <c r="G66" s="2">
        <v>1.9033</v>
      </c>
      <c r="H66" s="1">
        <f t="shared" si="0"/>
        <v>11874.688700000001</v>
      </c>
      <c r="J66">
        <v>5437.16</v>
      </c>
      <c r="K66" s="3">
        <v>0.78390000000000004</v>
      </c>
      <c r="L66" s="1">
        <f t="shared" si="1"/>
        <v>6936.0377599183566</v>
      </c>
      <c r="N66">
        <v>16215.74</v>
      </c>
      <c r="O66" s="3">
        <v>117.92</v>
      </c>
      <c r="P66" s="1">
        <f t="shared" si="2"/>
        <v>137.51475576662145</v>
      </c>
    </row>
    <row r="67" spans="1:16" ht="15" customHeight="1" x14ac:dyDescent="0.2">
      <c r="A67">
        <v>63</v>
      </c>
      <c r="B67" s="7">
        <v>39030</v>
      </c>
      <c r="D67">
        <v>12103.3</v>
      </c>
      <c r="F67">
        <v>6231.5</v>
      </c>
      <c r="G67" s="2">
        <v>1.8988</v>
      </c>
      <c r="H67" s="1">
        <f t="shared" si="0"/>
        <v>11832.3722</v>
      </c>
      <c r="J67">
        <v>5448.6</v>
      </c>
      <c r="K67" s="3">
        <v>0.78159999999999996</v>
      </c>
      <c r="L67" s="1">
        <f t="shared" si="1"/>
        <v>6971.0849539406354</v>
      </c>
      <c r="N67">
        <v>16198.57</v>
      </c>
      <c r="O67" s="3">
        <v>118.29</v>
      </c>
      <c r="P67" s="1">
        <f t="shared" si="2"/>
        <v>136.93947079212106</v>
      </c>
    </row>
    <row r="68" spans="1:16" ht="15" customHeight="1" x14ac:dyDescent="0.2">
      <c r="A68">
        <v>64</v>
      </c>
      <c r="B68" s="7">
        <v>39031</v>
      </c>
      <c r="D68">
        <v>12108.43</v>
      </c>
      <c r="F68">
        <v>6208.4</v>
      </c>
      <c r="G68" s="2">
        <v>1.9119999999999999</v>
      </c>
      <c r="H68" s="1">
        <f t="shared" si="0"/>
        <v>11870.460799999999</v>
      </c>
      <c r="J68">
        <v>5447.5</v>
      </c>
      <c r="K68" s="3">
        <v>0.77769999999999995</v>
      </c>
      <c r="L68" s="1">
        <f t="shared" si="1"/>
        <v>7004.6290343320052</v>
      </c>
      <c r="N68">
        <v>16112.43</v>
      </c>
      <c r="O68" s="3">
        <v>117.47</v>
      </c>
      <c r="P68" s="1">
        <f t="shared" si="2"/>
        <v>137.16208393632417</v>
      </c>
    </row>
    <row r="69" spans="1:16" ht="15" customHeight="1" x14ac:dyDescent="0.2">
      <c r="A69">
        <v>65</v>
      </c>
      <c r="B69" s="7">
        <v>39034</v>
      </c>
      <c r="D69">
        <v>12131.88</v>
      </c>
      <c r="F69">
        <v>6194.2</v>
      </c>
      <c r="G69" s="2">
        <v>1.9032</v>
      </c>
      <c r="H69" s="1">
        <f t="shared" ref="H69:H132" si="3">F69*G69</f>
        <v>11788.801439999999</v>
      </c>
      <c r="J69">
        <v>5490.56</v>
      </c>
      <c r="K69" s="3">
        <v>0.78039999999999998</v>
      </c>
      <c r="L69" s="1">
        <f t="shared" ref="L69:L132" si="4">J69/K69</f>
        <v>7035.5715017939528</v>
      </c>
      <c r="N69">
        <v>16022.49</v>
      </c>
      <c r="O69" s="3">
        <v>118.11</v>
      </c>
      <c r="P69" s="1">
        <f t="shared" ref="P69:P132" si="5">N69/O69</f>
        <v>135.65735331470663</v>
      </c>
    </row>
    <row r="70" spans="1:16" ht="15" customHeight="1" x14ac:dyDescent="0.2">
      <c r="A70">
        <v>66</v>
      </c>
      <c r="B70" s="7">
        <v>39035</v>
      </c>
      <c r="D70">
        <v>12218.01</v>
      </c>
      <c r="F70">
        <v>6186.6</v>
      </c>
      <c r="G70" s="2">
        <v>1.8935999999999999</v>
      </c>
      <c r="H70" s="1">
        <f t="shared" si="3"/>
        <v>11714.945760000001</v>
      </c>
      <c r="J70">
        <v>5476.28</v>
      </c>
      <c r="K70" s="3">
        <v>0.78069999999999995</v>
      </c>
      <c r="L70" s="1">
        <f t="shared" si="4"/>
        <v>7014.5766619700271</v>
      </c>
      <c r="N70">
        <v>16289.55</v>
      </c>
      <c r="O70" s="3">
        <v>117.73</v>
      </c>
      <c r="P70" s="1">
        <f t="shared" si="5"/>
        <v>138.36362864180751</v>
      </c>
    </row>
    <row r="71" spans="1:16" ht="15" customHeight="1" x14ac:dyDescent="0.2">
      <c r="A71">
        <v>67</v>
      </c>
      <c r="B71" s="7">
        <v>39036</v>
      </c>
      <c r="D71">
        <v>12251.71</v>
      </c>
      <c r="F71">
        <v>6229.8</v>
      </c>
      <c r="G71" s="2">
        <v>1.8875</v>
      </c>
      <c r="H71" s="1">
        <f t="shared" si="3"/>
        <v>11758.747499999999</v>
      </c>
      <c r="J71">
        <v>5511.53</v>
      </c>
      <c r="K71" s="3">
        <v>0.78080000000000005</v>
      </c>
      <c r="L71" s="1">
        <f t="shared" si="4"/>
        <v>7058.8242827868844</v>
      </c>
      <c r="N71">
        <v>16243.47</v>
      </c>
      <c r="O71" s="3">
        <v>118.1</v>
      </c>
      <c r="P71" s="1">
        <f t="shared" si="5"/>
        <v>137.53996613039797</v>
      </c>
    </row>
    <row r="72" spans="1:16" ht="15" customHeight="1" x14ac:dyDescent="0.2">
      <c r="A72">
        <v>68</v>
      </c>
      <c r="B72" s="7">
        <v>39037</v>
      </c>
      <c r="D72">
        <v>12305.82</v>
      </c>
      <c r="F72">
        <v>6254.9</v>
      </c>
      <c r="G72" s="2">
        <v>1.8891</v>
      </c>
      <c r="H72" s="1">
        <f t="shared" si="3"/>
        <v>11816.131589999999</v>
      </c>
      <c r="J72">
        <v>5505.72</v>
      </c>
      <c r="K72" s="3">
        <v>0.78080000000000005</v>
      </c>
      <c r="L72" s="1">
        <f t="shared" si="4"/>
        <v>7051.3831967213109</v>
      </c>
      <c r="N72">
        <v>16163.87</v>
      </c>
      <c r="O72" s="3">
        <v>118.12</v>
      </c>
      <c r="P72" s="1">
        <f t="shared" si="5"/>
        <v>136.84278699627498</v>
      </c>
    </row>
    <row r="73" spans="1:16" ht="15" customHeight="1" x14ac:dyDescent="0.2">
      <c r="A73">
        <v>69</v>
      </c>
      <c r="B73" s="7">
        <v>39038</v>
      </c>
      <c r="D73">
        <v>12342.55</v>
      </c>
      <c r="F73">
        <v>6192</v>
      </c>
      <c r="G73" s="2">
        <v>1.8945000000000001</v>
      </c>
      <c r="H73" s="1">
        <f t="shared" si="3"/>
        <v>11730.744000000001</v>
      </c>
      <c r="J73">
        <v>5439.71</v>
      </c>
      <c r="K73" s="3">
        <v>0.77949999999999997</v>
      </c>
      <c r="L73" s="1">
        <f t="shared" si="4"/>
        <v>6978.4605516356642</v>
      </c>
      <c r="N73">
        <v>16091.73</v>
      </c>
      <c r="O73" s="3">
        <v>117.68</v>
      </c>
      <c r="P73" s="1">
        <f t="shared" si="5"/>
        <v>136.74141740312712</v>
      </c>
    </row>
    <row r="74" spans="1:16" ht="15" customHeight="1" x14ac:dyDescent="0.2">
      <c r="A74">
        <v>70</v>
      </c>
      <c r="B74" s="7">
        <v>39041</v>
      </c>
      <c r="D74">
        <v>12316.54</v>
      </c>
      <c r="F74">
        <v>6204.5</v>
      </c>
      <c r="G74" s="2">
        <v>1.8973</v>
      </c>
      <c r="H74" s="1">
        <f t="shared" si="3"/>
        <v>11771.797849999999</v>
      </c>
      <c r="J74">
        <v>5454.74</v>
      </c>
      <c r="K74" s="3">
        <v>0.7802</v>
      </c>
      <c r="L74" s="1">
        <f t="shared" si="4"/>
        <v>6991.4637272494228</v>
      </c>
      <c r="N74">
        <v>15725.94</v>
      </c>
      <c r="O74" s="3">
        <v>118.18</v>
      </c>
      <c r="P74" s="1">
        <f t="shared" si="5"/>
        <v>133.06769334912843</v>
      </c>
    </row>
    <row r="75" spans="1:16" ht="15" customHeight="1" x14ac:dyDescent="0.2">
      <c r="A75">
        <v>71</v>
      </c>
      <c r="B75" s="7">
        <v>39042</v>
      </c>
      <c r="D75">
        <v>12321.59</v>
      </c>
      <c r="F75">
        <v>6202.6</v>
      </c>
      <c r="G75" s="2">
        <v>1.8992</v>
      </c>
      <c r="H75" s="1">
        <f t="shared" si="3"/>
        <v>11779.977920000001</v>
      </c>
      <c r="J75">
        <v>5459.35</v>
      </c>
      <c r="K75" s="3">
        <v>0.77959999999999996</v>
      </c>
      <c r="L75" s="1">
        <f t="shared" si="4"/>
        <v>7002.7578245253981</v>
      </c>
      <c r="N75">
        <v>15734.14</v>
      </c>
      <c r="O75" s="3">
        <v>117.9</v>
      </c>
      <c r="P75" s="1">
        <f t="shared" si="5"/>
        <v>133.45326547921965</v>
      </c>
    </row>
    <row r="76" spans="1:16" ht="15" customHeight="1" x14ac:dyDescent="0.2">
      <c r="A76">
        <v>72</v>
      </c>
      <c r="B76" s="7">
        <v>39043</v>
      </c>
      <c r="D76">
        <v>12326.95</v>
      </c>
      <c r="F76">
        <v>6160.3</v>
      </c>
      <c r="G76" s="2">
        <v>1.9139999999999999</v>
      </c>
      <c r="H76" s="1">
        <f t="shared" si="3"/>
        <v>11790.814200000001</v>
      </c>
      <c r="J76">
        <v>5452.49</v>
      </c>
      <c r="K76" s="3">
        <v>0.77310000000000001</v>
      </c>
      <c r="L76" s="1">
        <f t="shared" si="4"/>
        <v>7052.7616091061955</v>
      </c>
      <c r="N76">
        <v>15914.23</v>
      </c>
      <c r="O76" s="3">
        <v>116.62</v>
      </c>
      <c r="P76" s="1">
        <f t="shared" si="5"/>
        <v>136.46227062253473</v>
      </c>
    </row>
    <row r="77" spans="1:16" ht="15" customHeight="1" x14ac:dyDescent="0.2">
      <c r="A77">
        <v>73</v>
      </c>
      <c r="B77" s="7">
        <v>39045</v>
      </c>
      <c r="D77">
        <v>12280.17</v>
      </c>
      <c r="F77">
        <v>6122.1</v>
      </c>
      <c r="G77" s="2">
        <v>1.9319999999999999</v>
      </c>
      <c r="H77" s="1">
        <f t="shared" si="3"/>
        <v>11827.897199999999</v>
      </c>
      <c r="J77">
        <v>5389.46</v>
      </c>
      <c r="K77" s="3">
        <v>0.76380000000000003</v>
      </c>
      <c r="L77" s="1">
        <f t="shared" si="4"/>
        <v>7056.1141660120447</v>
      </c>
      <c r="N77">
        <v>15734.6</v>
      </c>
      <c r="O77" s="3">
        <v>115.86</v>
      </c>
      <c r="P77" s="1">
        <f t="shared" si="5"/>
        <v>135.80700845848438</v>
      </c>
    </row>
    <row r="78" spans="1:16" ht="15" customHeight="1" x14ac:dyDescent="0.2">
      <c r="A78">
        <v>74</v>
      </c>
      <c r="B78" s="7">
        <v>39048</v>
      </c>
      <c r="D78">
        <v>12121.71</v>
      </c>
      <c r="F78">
        <v>6050.1</v>
      </c>
      <c r="G78" s="2">
        <v>1.9370000000000001</v>
      </c>
      <c r="H78" s="1">
        <f t="shared" si="3"/>
        <v>11719.0437</v>
      </c>
      <c r="J78">
        <v>5308.65</v>
      </c>
      <c r="K78" s="3">
        <v>0.76200000000000001</v>
      </c>
      <c r="L78" s="1">
        <f t="shared" si="4"/>
        <v>6966.7322834645665</v>
      </c>
      <c r="N78">
        <v>15885.38</v>
      </c>
      <c r="O78" s="3">
        <v>116.09</v>
      </c>
      <c r="P78" s="1">
        <f t="shared" si="5"/>
        <v>136.83676457920578</v>
      </c>
    </row>
    <row r="79" spans="1:16" ht="15" customHeight="1" x14ac:dyDescent="0.2">
      <c r="A79">
        <v>75</v>
      </c>
      <c r="B79" s="7">
        <v>39049</v>
      </c>
      <c r="D79">
        <v>12136.44</v>
      </c>
      <c r="F79">
        <v>6025.9</v>
      </c>
      <c r="G79" s="2">
        <v>1.9474</v>
      </c>
      <c r="H79" s="1">
        <f t="shared" si="3"/>
        <v>11734.837659999999</v>
      </c>
      <c r="J79">
        <v>5306.24</v>
      </c>
      <c r="K79" s="3">
        <v>0.76039999999999996</v>
      </c>
      <c r="L79" s="1">
        <f t="shared" si="4"/>
        <v>6978.2219884271435</v>
      </c>
      <c r="N79">
        <v>15855.26</v>
      </c>
      <c r="O79" s="3">
        <v>116.24</v>
      </c>
      <c r="P79" s="1">
        <f t="shared" si="5"/>
        <v>136.40106675843083</v>
      </c>
    </row>
    <row r="80" spans="1:16" ht="15" customHeight="1" x14ac:dyDescent="0.2">
      <c r="A80">
        <v>76</v>
      </c>
      <c r="B80" s="7">
        <v>39050</v>
      </c>
      <c r="D80">
        <v>12226.73</v>
      </c>
      <c r="F80">
        <v>6084.4</v>
      </c>
      <c r="G80" s="2">
        <v>1.9494</v>
      </c>
      <c r="H80" s="1">
        <f t="shared" si="3"/>
        <v>11860.92936</v>
      </c>
      <c r="J80">
        <v>5381.25</v>
      </c>
      <c r="K80" s="3">
        <v>0.76029999999999998</v>
      </c>
      <c r="L80" s="1">
        <f t="shared" si="4"/>
        <v>7077.7982375378142</v>
      </c>
      <c r="N80">
        <v>16076.2</v>
      </c>
      <c r="O80" s="3">
        <v>116.16</v>
      </c>
      <c r="P80" s="1">
        <f t="shared" si="5"/>
        <v>138.39703856749313</v>
      </c>
    </row>
    <row r="81" spans="1:16" ht="15" customHeight="1" x14ac:dyDescent="0.2">
      <c r="A81">
        <v>77</v>
      </c>
      <c r="B81" s="7">
        <v>39051</v>
      </c>
      <c r="D81">
        <v>12221.93</v>
      </c>
      <c r="F81">
        <v>6048.8</v>
      </c>
      <c r="G81" s="2">
        <v>1.9670000000000001</v>
      </c>
      <c r="H81" s="1">
        <f t="shared" si="3"/>
        <v>11897.989600000001</v>
      </c>
      <c r="J81">
        <v>5327.64</v>
      </c>
      <c r="K81" s="3">
        <v>0.75439999999999996</v>
      </c>
      <c r="L81" s="1">
        <f t="shared" si="4"/>
        <v>7062.0890774125137</v>
      </c>
      <c r="N81">
        <v>16274.33</v>
      </c>
      <c r="O81" s="3">
        <v>115.65</v>
      </c>
      <c r="P81" s="1">
        <f t="shared" si="5"/>
        <v>140.72053610030264</v>
      </c>
    </row>
    <row r="82" spans="1:16" ht="15" customHeight="1" x14ac:dyDescent="0.2">
      <c r="A82">
        <v>78</v>
      </c>
      <c r="B82" s="7">
        <v>39052</v>
      </c>
      <c r="D82">
        <v>12194.13</v>
      </c>
      <c r="F82">
        <v>6021.5</v>
      </c>
      <c r="G82" s="2">
        <v>1.9806999999999999</v>
      </c>
      <c r="H82" s="1">
        <f t="shared" si="3"/>
        <v>11926.785049999999</v>
      </c>
      <c r="J82">
        <v>5254.05</v>
      </c>
      <c r="K82" s="3">
        <v>0.74990000000000001</v>
      </c>
      <c r="L82" s="1">
        <f t="shared" si="4"/>
        <v>7006.3341778903859</v>
      </c>
      <c r="N82">
        <v>16321.78</v>
      </c>
      <c r="O82" s="3">
        <v>115.17</v>
      </c>
      <c r="P82" s="1">
        <f t="shared" si="5"/>
        <v>141.71902405140227</v>
      </c>
    </row>
    <row r="83" spans="1:16" ht="15" customHeight="1" x14ac:dyDescent="0.2">
      <c r="A83">
        <v>79</v>
      </c>
      <c r="B83" s="7">
        <v>39055</v>
      </c>
      <c r="D83">
        <v>12283.85</v>
      </c>
      <c r="F83">
        <v>6050.4</v>
      </c>
      <c r="G83" s="2">
        <v>1.9789000000000001</v>
      </c>
      <c r="H83" s="1">
        <f t="shared" si="3"/>
        <v>11973.136559999999</v>
      </c>
      <c r="J83">
        <v>5296.08</v>
      </c>
      <c r="K83" s="3">
        <v>0.75049999999999994</v>
      </c>
      <c r="L83" s="1">
        <f t="shared" si="4"/>
        <v>7056.7355096602269</v>
      </c>
      <c r="N83">
        <v>16303.59</v>
      </c>
      <c r="O83" s="3">
        <v>115.43</v>
      </c>
      <c r="P83" s="1">
        <f t="shared" si="5"/>
        <v>141.24222472494151</v>
      </c>
    </row>
    <row r="84" spans="1:16" ht="15" customHeight="1" x14ac:dyDescent="0.2">
      <c r="A84">
        <v>80</v>
      </c>
      <c r="B84" s="7">
        <v>39056</v>
      </c>
      <c r="D84">
        <v>12331.6</v>
      </c>
      <c r="F84">
        <v>6086.4</v>
      </c>
      <c r="G84" s="2">
        <v>1.9710000000000001</v>
      </c>
      <c r="H84" s="1">
        <f t="shared" si="3"/>
        <v>11996.294400000001</v>
      </c>
      <c r="J84">
        <v>5359.69</v>
      </c>
      <c r="K84" s="3">
        <v>0.75139999999999996</v>
      </c>
      <c r="L84" s="1">
        <f t="shared" si="4"/>
        <v>7132.9385147724242</v>
      </c>
      <c r="N84">
        <v>16265.76</v>
      </c>
      <c r="O84" s="3">
        <v>115.09</v>
      </c>
      <c r="P84" s="1">
        <f t="shared" si="5"/>
        <v>141.33078460335389</v>
      </c>
    </row>
    <row r="85" spans="1:16" ht="15" customHeight="1" x14ac:dyDescent="0.2">
      <c r="A85">
        <v>81</v>
      </c>
      <c r="B85" s="7">
        <v>39057</v>
      </c>
      <c r="D85">
        <v>12309.25</v>
      </c>
      <c r="F85">
        <v>6090.3</v>
      </c>
      <c r="G85" s="2">
        <v>1.9702999999999999</v>
      </c>
      <c r="H85" s="1">
        <f t="shared" si="3"/>
        <v>11999.71809</v>
      </c>
      <c r="J85">
        <v>5350.62</v>
      </c>
      <c r="K85" s="3">
        <v>0.75090000000000001</v>
      </c>
      <c r="L85" s="1">
        <f t="shared" si="4"/>
        <v>7125.6092688773469</v>
      </c>
      <c r="N85">
        <v>16371.28</v>
      </c>
      <c r="O85" s="3">
        <v>114.9</v>
      </c>
      <c r="P85" s="1">
        <f t="shared" si="5"/>
        <v>142.4828546562228</v>
      </c>
    </row>
    <row r="86" spans="1:16" ht="15" customHeight="1" x14ac:dyDescent="0.2">
      <c r="A86">
        <v>82</v>
      </c>
      <c r="B86" s="7">
        <v>39058</v>
      </c>
      <c r="D86">
        <v>12278.41</v>
      </c>
      <c r="F86">
        <v>6131.5</v>
      </c>
      <c r="G86" s="2">
        <v>1.9643999999999999</v>
      </c>
      <c r="H86" s="1">
        <f t="shared" si="3"/>
        <v>12044.7186</v>
      </c>
      <c r="J86">
        <v>5379.21</v>
      </c>
      <c r="K86" s="3">
        <v>0.752</v>
      </c>
      <c r="L86" s="1">
        <f t="shared" si="4"/>
        <v>7153.2047872340427</v>
      </c>
      <c r="N86">
        <v>16473.36</v>
      </c>
      <c r="O86" s="3">
        <v>115.16</v>
      </c>
      <c r="P86" s="1">
        <f t="shared" si="5"/>
        <v>143.04758596734979</v>
      </c>
    </row>
    <row r="87" spans="1:16" ht="15" customHeight="1" x14ac:dyDescent="0.2">
      <c r="A87">
        <v>83</v>
      </c>
      <c r="B87" s="7">
        <v>39059</v>
      </c>
      <c r="D87">
        <v>12307.48</v>
      </c>
      <c r="F87">
        <v>6152.4</v>
      </c>
      <c r="G87" s="2">
        <v>1.9666999999999999</v>
      </c>
      <c r="H87" s="1">
        <f t="shared" si="3"/>
        <v>12099.925079999999</v>
      </c>
      <c r="J87">
        <v>5384.16</v>
      </c>
      <c r="K87" s="3">
        <v>0.751</v>
      </c>
      <c r="L87" s="1">
        <f t="shared" si="4"/>
        <v>7169.3209054593872</v>
      </c>
      <c r="N87">
        <v>16417.82</v>
      </c>
      <c r="O87" s="3">
        <v>115.49</v>
      </c>
      <c r="P87" s="1">
        <f t="shared" si="5"/>
        <v>142.15793575201317</v>
      </c>
    </row>
    <row r="88" spans="1:16" ht="15" customHeight="1" x14ac:dyDescent="0.2">
      <c r="A88">
        <v>84</v>
      </c>
      <c r="B88" s="7">
        <v>39062</v>
      </c>
      <c r="D88">
        <v>12328.48</v>
      </c>
      <c r="F88">
        <v>6159.8</v>
      </c>
      <c r="G88" s="2">
        <v>1.9539</v>
      </c>
      <c r="H88" s="1">
        <f t="shared" si="3"/>
        <v>12035.63322</v>
      </c>
      <c r="J88">
        <v>5427.56</v>
      </c>
      <c r="K88" s="3">
        <v>0.75670000000000004</v>
      </c>
      <c r="L88" s="1">
        <f t="shared" si="4"/>
        <v>7172.6708074534163</v>
      </c>
      <c r="N88">
        <v>16527.990000000002</v>
      </c>
      <c r="O88" s="3">
        <v>117.06</v>
      </c>
      <c r="P88" s="1">
        <f t="shared" si="5"/>
        <v>141.19246540235778</v>
      </c>
    </row>
    <row r="89" spans="1:16" ht="15" customHeight="1" x14ac:dyDescent="0.2">
      <c r="A89">
        <v>85</v>
      </c>
      <c r="B89" s="7">
        <v>39063</v>
      </c>
      <c r="D89">
        <v>12315.58</v>
      </c>
      <c r="F89">
        <v>6156.4</v>
      </c>
      <c r="G89" s="2">
        <v>1.9663999999999999</v>
      </c>
      <c r="H89" s="1">
        <f t="shared" si="3"/>
        <v>12105.944959999999</v>
      </c>
      <c r="J89">
        <v>5426.82</v>
      </c>
      <c r="K89" s="3">
        <v>0.75529999999999997</v>
      </c>
      <c r="L89" s="1">
        <f t="shared" si="4"/>
        <v>7184.9860982391101</v>
      </c>
      <c r="N89">
        <v>16637.78</v>
      </c>
      <c r="O89" s="3">
        <v>117.08</v>
      </c>
      <c r="P89" s="1">
        <f t="shared" si="5"/>
        <v>142.10608131192348</v>
      </c>
    </row>
    <row r="90" spans="1:16" ht="15" customHeight="1" x14ac:dyDescent="0.2">
      <c r="A90">
        <v>86</v>
      </c>
      <c r="B90" s="7">
        <v>39064</v>
      </c>
      <c r="D90">
        <v>12317.5</v>
      </c>
      <c r="F90">
        <v>6192.5</v>
      </c>
      <c r="G90" s="2">
        <v>1.9672000000000001</v>
      </c>
      <c r="H90" s="1">
        <f t="shared" si="3"/>
        <v>12181.886</v>
      </c>
      <c r="J90">
        <v>5475.85</v>
      </c>
      <c r="K90" s="3">
        <v>0.75629999999999997</v>
      </c>
      <c r="L90" s="1">
        <f t="shared" si="4"/>
        <v>7240.3146899378562</v>
      </c>
      <c r="N90">
        <v>16692.93</v>
      </c>
      <c r="O90" s="3">
        <v>117.26</v>
      </c>
      <c r="P90" s="1">
        <f t="shared" si="5"/>
        <v>142.35826368753197</v>
      </c>
    </row>
    <row r="91" spans="1:16" ht="15" customHeight="1" x14ac:dyDescent="0.2">
      <c r="A91">
        <v>87</v>
      </c>
      <c r="B91" s="7">
        <v>39065</v>
      </c>
      <c r="D91">
        <v>12416.76</v>
      </c>
      <c r="F91">
        <v>6228</v>
      </c>
      <c r="G91" s="2">
        <v>1.9626999999999999</v>
      </c>
      <c r="H91" s="1">
        <f t="shared" si="3"/>
        <v>12223.695599999999</v>
      </c>
      <c r="J91">
        <v>5509.58</v>
      </c>
      <c r="K91" s="3">
        <v>0.75919999999999999</v>
      </c>
      <c r="L91" s="1">
        <f t="shared" si="4"/>
        <v>7257.0864067439406</v>
      </c>
      <c r="N91">
        <v>16829.2</v>
      </c>
      <c r="O91" s="3">
        <v>117.63</v>
      </c>
      <c r="P91" s="1">
        <f t="shared" si="5"/>
        <v>143.06894499702457</v>
      </c>
    </row>
    <row r="92" spans="1:16" ht="15" customHeight="1" x14ac:dyDescent="0.2">
      <c r="A92">
        <v>88</v>
      </c>
      <c r="B92" s="7">
        <v>39066</v>
      </c>
      <c r="D92">
        <v>12445.52</v>
      </c>
      <c r="F92">
        <v>6260</v>
      </c>
      <c r="G92" s="2">
        <v>1.952</v>
      </c>
      <c r="H92" s="1">
        <f t="shared" si="3"/>
        <v>12219.52</v>
      </c>
      <c r="J92">
        <v>5541.62</v>
      </c>
      <c r="K92" s="3">
        <v>0.76390000000000002</v>
      </c>
      <c r="L92" s="1">
        <f t="shared" si="4"/>
        <v>7254.3788453986117</v>
      </c>
      <c r="N92">
        <v>16914.310000000001</v>
      </c>
      <c r="O92" s="3">
        <v>117.7</v>
      </c>
      <c r="P92" s="1">
        <f t="shared" si="5"/>
        <v>143.70696686491081</v>
      </c>
    </row>
    <row r="93" spans="1:16" ht="15" customHeight="1" x14ac:dyDescent="0.2">
      <c r="A93">
        <v>89</v>
      </c>
      <c r="B93" s="7">
        <v>39069</v>
      </c>
      <c r="D93">
        <v>12441.27</v>
      </c>
      <c r="F93">
        <v>6247.4</v>
      </c>
      <c r="G93" s="2">
        <v>1.9458</v>
      </c>
      <c r="H93" s="1">
        <f t="shared" si="3"/>
        <v>12156.190919999999</v>
      </c>
      <c r="J93">
        <v>5530.32</v>
      </c>
      <c r="K93" s="3">
        <v>0.76529999999999998</v>
      </c>
      <c r="L93" s="1">
        <f t="shared" si="4"/>
        <v>7226.3426107408859</v>
      </c>
      <c r="N93">
        <v>16962.11</v>
      </c>
      <c r="O93" s="3">
        <v>118.12</v>
      </c>
      <c r="P93" s="1">
        <f t="shared" si="5"/>
        <v>143.60066034541146</v>
      </c>
    </row>
    <row r="94" spans="1:16" ht="15" customHeight="1" x14ac:dyDescent="0.2">
      <c r="A94">
        <v>90</v>
      </c>
      <c r="B94" s="7">
        <v>39070</v>
      </c>
      <c r="D94">
        <v>12471.32</v>
      </c>
      <c r="F94">
        <v>6203.9</v>
      </c>
      <c r="G94" s="2">
        <v>1.9626999999999999</v>
      </c>
      <c r="H94" s="1">
        <f t="shared" si="3"/>
        <v>12176.394529999998</v>
      </c>
      <c r="J94">
        <v>5484.76</v>
      </c>
      <c r="K94" s="3">
        <v>0.75939999999999996</v>
      </c>
      <c r="L94" s="1">
        <f t="shared" si="4"/>
        <v>7222.4914406110092</v>
      </c>
      <c r="N94">
        <v>16776.88</v>
      </c>
      <c r="O94" s="3">
        <v>118.12</v>
      </c>
      <c r="P94" s="1">
        <f t="shared" si="5"/>
        <v>142.03250931256349</v>
      </c>
    </row>
    <row r="95" spans="1:16" ht="15" customHeight="1" x14ac:dyDescent="0.2">
      <c r="A95">
        <v>91</v>
      </c>
      <c r="B95" s="7">
        <v>39071</v>
      </c>
      <c r="D95">
        <v>12463.87</v>
      </c>
      <c r="F95">
        <v>6198.6</v>
      </c>
      <c r="G95" s="2">
        <v>1.9656</v>
      </c>
      <c r="H95" s="1">
        <f t="shared" si="3"/>
        <v>12183.96816</v>
      </c>
      <c r="J95">
        <v>5514.42</v>
      </c>
      <c r="K95" s="3">
        <v>0.75839999999999996</v>
      </c>
      <c r="L95" s="1">
        <f t="shared" si="4"/>
        <v>7271.1234177215192</v>
      </c>
      <c r="N95">
        <v>17011.04</v>
      </c>
      <c r="O95" s="3">
        <v>118.34</v>
      </c>
      <c r="P95" s="1">
        <f t="shared" si="5"/>
        <v>143.7471691735677</v>
      </c>
    </row>
    <row r="96" spans="1:16" ht="15" customHeight="1" x14ac:dyDescent="0.2">
      <c r="A96">
        <v>92</v>
      </c>
      <c r="B96" s="7">
        <v>39072</v>
      </c>
      <c r="D96">
        <v>12421.25</v>
      </c>
      <c r="F96">
        <v>6183.7</v>
      </c>
      <c r="G96" s="2">
        <v>1.9619</v>
      </c>
      <c r="H96" s="1">
        <f t="shared" si="3"/>
        <v>12131.801029999999</v>
      </c>
      <c r="J96">
        <v>5510.39</v>
      </c>
      <c r="K96" s="3">
        <v>0.75960000000000005</v>
      </c>
      <c r="L96" s="1">
        <f t="shared" si="4"/>
        <v>7254.331226961559</v>
      </c>
      <c r="N96">
        <v>17047.830000000002</v>
      </c>
      <c r="O96" s="3">
        <v>118.45</v>
      </c>
      <c r="P96" s="1">
        <f t="shared" si="5"/>
        <v>143.92427184466021</v>
      </c>
    </row>
    <row r="97" spans="1:16" ht="15" customHeight="1" x14ac:dyDescent="0.2">
      <c r="A97">
        <v>93</v>
      </c>
      <c r="B97" s="7">
        <v>39073</v>
      </c>
      <c r="D97">
        <v>12343.21</v>
      </c>
      <c r="F97">
        <v>6190</v>
      </c>
      <c r="G97" s="2">
        <v>1.9601999999999999</v>
      </c>
      <c r="H97" s="1">
        <f t="shared" si="3"/>
        <v>12133.637999999999</v>
      </c>
      <c r="J97">
        <v>5453.94</v>
      </c>
      <c r="K97" s="3">
        <v>0.7601</v>
      </c>
      <c r="L97" s="1">
        <f t="shared" si="4"/>
        <v>7175.2927246414938</v>
      </c>
      <c r="N97">
        <v>17104.96</v>
      </c>
      <c r="O97" s="3">
        <v>118.81</v>
      </c>
      <c r="P97" s="1">
        <f t="shared" si="5"/>
        <v>143.96902617624778</v>
      </c>
    </row>
    <row r="98" spans="1:16" ht="15" customHeight="1" x14ac:dyDescent="0.2">
      <c r="A98">
        <v>94</v>
      </c>
      <c r="B98" s="7">
        <v>39078</v>
      </c>
      <c r="D98">
        <v>12510.57</v>
      </c>
      <c r="F98">
        <v>6245.2</v>
      </c>
      <c r="G98" s="2">
        <v>1.9552</v>
      </c>
      <c r="H98" s="1">
        <f t="shared" si="3"/>
        <v>12210.615040000001</v>
      </c>
      <c r="J98">
        <v>5540.01</v>
      </c>
      <c r="K98" s="3">
        <v>0.76180000000000003</v>
      </c>
      <c r="L98" s="1">
        <f t="shared" si="4"/>
        <v>7272.263061170911</v>
      </c>
      <c r="N98">
        <v>17248.63</v>
      </c>
      <c r="O98" s="3">
        <v>118.69</v>
      </c>
      <c r="P98" s="1">
        <f t="shared" si="5"/>
        <v>145.32504844553037</v>
      </c>
    </row>
    <row r="99" spans="1:16" ht="15" customHeight="1" x14ac:dyDescent="0.2">
      <c r="A99">
        <v>95</v>
      </c>
      <c r="B99" s="7">
        <v>39079</v>
      </c>
      <c r="D99">
        <v>12501.52</v>
      </c>
      <c r="F99">
        <v>6240.9</v>
      </c>
      <c r="G99" s="2">
        <v>1.9599</v>
      </c>
      <c r="H99" s="1">
        <f t="shared" si="3"/>
        <v>12231.53991</v>
      </c>
      <c r="J99">
        <v>5533.36</v>
      </c>
      <c r="K99" s="3">
        <v>0.76070000000000004</v>
      </c>
      <c r="L99" s="1">
        <f t="shared" si="4"/>
        <v>7274.0370711187052</v>
      </c>
      <c r="N99">
        <v>17224.810000000001</v>
      </c>
      <c r="O99" s="3">
        <v>118.98</v>
      </c>
      <c r="P99" s="1">
        <f t="shared" si="5"/>
        <v>144.77063371995294</v>
      </c>
    </row>
    <row r="100" spans="1:16" ht="15" customHeight="1" x14ac:dyDescent="0.2">
      <c r="A100">
        <v>96</v>
      </c>
      <c r="B100" s="7">
        <v>39080</v>
      </c>
      <c r="D100">
        <v>12463.15</v>
      </c>
      <c r="F100">
        <v>6220.8</v>
      </c>
      <c r="G100" s="2">
        <v>1.9570000000000001</v>
      </c>
      <c r="H100" s="1">
        <f t="shared" si="3"/>
        <v>12174.105600000001</v>
      </c>
      <c r="J100">
        <v>5541.76</v>
      </c>
      <c r="K100" s="3">
        <v>0.75839999999999996</v>
      </c>
      <c r="L100" s="1">
        <f t="shared" si="4"/>
        <v>7307.172995780591</v>
      </c>
      <c r="N100">
        <v>17225.830000000002</v>
      </c>
      <c r="O100" s="3">
        <v>119.16</v>
      </c>
      <c r="P100" s="1">
        <f t="shared" si="5"/>
        <v>144.56050688150387</v>
      </c>
    </row>
    <row r="101" spans="1:16" ht="15" customHeight="1" x14ac:dyDescent="0.2">
      <c r="A101">
        <v>97</v>
      </c>
      <c r="B101" s="7">
        <v>39086</v>
      </c>
      <c r="D101">
        <v>12480.69</v>
      </c>
      <c r="F101">
        <v>6287</v>
      </c>
      <c r="G101" s="2">
        <v>1.9447000000000001</v>
      </c>
      <c r="H101" s="1">
        <f t="shared" si="3"/>
        <v>12226.3289</v>
      </c>
      <c r="J101">
        <v>5574.56</v>
      </c>
      <c r="K101" s="3">
        <v>0.76390000000000002</v>
      </c>
      <c r="L101" s="1">
        <f t="shared" si="4"/>
        <v>7297.4996727320331</v>
      </c>
      <c r="N101">
        <v>17353.669999999998</v>
      </c>
      <c r="O101" s="3">
        <v>119.24</v>
      </c>
      <c r="P101" s="1">
        <f t="shared" si="5"/>
        <v>145.53564240187856</v>
      </c>
    </row>
    <row r="102" spans="1:16" ht="15" customHeight="1" x14ac:dyDescent="0.2">
      <c r="A102">
        <v>98</v>
      </c>
      <c r="B102" s="7">
        <v>39087</v>
      </c>
      <c r="D102">
        <v>12398.01</v>
      </c>
      <c r="F102">
        <v>6220.1</v>
      </c>
      <c r="G102" s="2">
        <v>1.9275</v>
      </c>
      <c r="H102" s="1">
        <f t="shared" si="3"/>
        <v>11989.242750000001</v>
      </c>
      <c r="J102">
        <v>5517.35</v>
      </c>
      <c r="K102" s="3">
        <v>0.76980000000000004</v>
      </c>
      <c r="L102" s="1">
        <f t="shared" si="4"/>
        <v>7167.2512340867761</v>
      </c>
      <c r="N102">
        <v>17091.59</v>
      </c>
      <c r="O102" s="3">
        <v>118.74</v>
      </c>
      <c r="P102" s="1">
        <f t="shared" si="5"/>
        <v>143.94130032002695</v>
      </c>
    </row>
    <row r="103" spans="1:16" ht="15" customHeight="1" x14ac:dyDescent="0.2">
      <c r="A103">
        <v>99</v>
      </c>
      <c r="B103" s="7">
        <v>39091</v>
      </c>
      <c r="D103">
        <v>12416.6</v>
      </c>
      <c r="F103">
        <v>6196.1</v>
      </c>
      <c r="G103" s="2">
        <v>1.9406000000000001</v>
      </c>
      <c r="H103" s="1">
        <f t="shared" si="3"/>
        <v>12024.151660000001</v>
      </c>
      <c r="J103">
        <v>5533.03</v>
      </c>
      <c r="K103" s="3">
        <v>0.76910000000000001</v>
      </c>
      <c r="L103" s="1">
        <f t="shared" si="4"/>
        <v>7194.162007541282</v>
      </c>
      <c r="N103">
        <v>17237.77</v>
      </c>
      <c r="O103" s="3">
        <v>119.4</v>
      </c>
      <c r="P103" s="1">
        <f t="shared" si="5"/>
        <v>144.36993299832494</v>
      </c>
    </row>
    <row r="104" spans="1:16" ht="15" customHeight="1" x14ac:dyDescent="0.2">
      <c r="A104">
        <v>100</v>
      </c>
      <c r="B104" s="7">
        <v>39092</v>
      </c>
      <c r="D104">
        <v>12442.16</v>
      </c>
      <c r="F104">
        <v>6160.7</v>
      </c>
      <c r="G104" s="2">
        <v>1.9351</v>
      </c>
      <c r="H104" s="1">
        <f t="shared" si="3"/>
        <v>11921.57057</v>
      </c>
      <c r="J104">
        <v>5501.95</v>
      </c>
      <c r="K104" s="3">
        <v>0.77239999999999998</v>
      </c>
      <c r="L104" s="1">
        <f t="shared" si="4"/>
        <v>7123.1874676333509</v>
      </c>
      <c r="N104">
        <v>16942.400000000001</v>
      </c>
      <c r="O104" s="3">
        <v>119.63</v>
      </c>
      <c r="P104" s="1">
        <f t="shared" si="5"/>
        <v>141.62333862743461</v>
      </c>
    </row>
    <row r="105" spans="1:16" ht="15" customHeight="1" x14ac:dyDescent="0.2">
      <c r="A105">
        <v>101</v>
      </c>
      <c r="B105" s="7">
        <v>39093</v>
      </c>
      <c r="D105">
        <v>12514.98</v>
      </c>
      <c r="F105">
        <v>6230.1</v>
      </c>
      <c r="G105" s="2">
        <v>1.9415</v>
      </c>
      <c r="H105" s="1">
        <f t="shared" si="3"/>
        <v>12095.739150000001</v>
      </c>
      <c r="J105">
        <v>5609.8</v>
      </c>
      <c r="K105" s="3">
        <v>0.77580000000000005</v>
      </c>
      <c r="L105" s="1">
        <f t="shared" si="4"/>
        <v>7230.9873678783188</v>
      </c>
      <c r="N105">
        <v>16838.169999999998</v>
      </c>
      <c r="O105" s="3">
        <v>120.45</v>
      </c>
      <c r="P105" s="1">
        <f t="shared" si="5"/>
        <v>139.79385637193855</v>
      </c>
    </row>
    <row r="106" spans="1:16" ht="15" customHeight="1" x14ac:dyDescent="0.2">
      <c r="A106">
        <v>102</v>
      </c>
      <c r="B106" s="7">
        <v>39094</v>
      </c>
      <c r="D106">
        <v>12556.08</v>
      </c>
      <c r="F106">
        <v>6239</v>
      </c>
      <c r="G106" s="2">
        <v>1.9603999999999999</v>
      </c>
      <c r="H106" s="1">
        <f t="shared" si="3"/>
        <v>12230.935599999999</v>
      </c>
      <c r="J106">
        <v>5617.62</v>
      </c>
      <c r="K106" s="3">
        <v>0.7732</v>
      </c>
      <c r="L106" s="1">
        <f t="shared" si="4"/>
        <v>7265.4164511122608</v>
      </c>
      <c r="N106">
        <v>17057.009999999998</v>
      </c>
      <c r="O106" s="3">
        <v>120.35</v>
      </c>
      <c r="P106" s="1">
        <f t="shared" si="5"/>
        <v>141.72837557125052</v>
      </c>
    </row>
    <row r="107" spans="1:16" ht="15" customHeight="1" x14ac:dyDescent="0.2">
      <c r="A107">
        <v>103</v>
      </c>
      <c r="B107" s="7">
        <v>39098</v>
      </c>
      <c r="D107">
        <v>12582.59</v>
      </c>
      <c r="F107">
        <v>6215.7</v>
      </c>
      <c r="G107" s="2">
        <v>1.9610000000000001</v>
      </c>
      <c r="H107" s="1">
        <f t="shared" si="3"/>
        <v>12188.9877</v>
      </c>
      <c r="J107">
        <v>5591.54</v>
      </c>
      <c r="K107" s="3">
        <v>0.77329999999999999</v>
      </c>
      <c r="L107" s="1">
        <f t="shared" si="4"/>
        <v>7230.7513254881678</v>
      </c>
      <c r="N107">
        <v>17202.46</v>
      </c>
      <c r="O107" s="3">
        <v>120.74</v>
      </c>
      <c r="P107" s="1">
        <f t="shared" si="5"/>
        <v>142.47523604439291</v>
      </c>
    </row>
    <row r="108" spans="1:16" ht="15" customHeight="1" x14ac:dyDescent="0.2">
      <c r="A108">
        <v>104</v>
      </c>
      <c r="B108" s="7">
        <v>39099</v>
      </c>
      <c r="D108">
        <v>12577.15</v>
      </c>
      <c r="F108">
        <v>6204.5</v>
      </c>
      <c r="G108" s="2">
        <v>1.9714</v>
      </c>
      <c r="H108" s="1">
        <f t="shared" si="3"/>
        <v>12231.551300000001</v>
      </c>
      <c r="J108">
        <v>5561.78</v>
      </c>
      <c r="K108" s="3">
        <v>0.7722</v>
      </c>
      <c r="L108" s="1">
        <f t="shared" si="4"/>
        <v>7202.5123025123021</v>
      </c>
      <c r="N108">
        <v>17261.349999999999</v>
      </c>
      <c r="O108" s="3">
        <v>120.53</v>
      </c>
      <c r="P108" s="1">
        <f t="shared" si="5"/>
        <v>143.21206338670868</v>
      </c>
    </row>
    <row r="109" spans="1:16" ht="15" customHeight="1" x14ac:dyDescent="0.2">
      <c r="A109">
        <v>105</v>
      </c>
      <c r="B109" s="7">
        <v>39100</v>
      </c>
      <c r="D109">
        <v>12567.93</v>
      </c>
      <c r="F109">
        <v>6210.3</v>
      </c>
      <c r="G109" s="2">
        <v>1.9722</v>
      </c>
      <c r="H109" s="1">
        <f t="shared" si="3"/>
        <v>12247.953659999999</v>
      </c>
      <c r="J109">
        <v>5555.04</v>
      </c>
      <c r="K109" s="3">
        <v>0.77210000000000001</v>
      </c>
      <c r="L109" s="1">
        <f t="shared" si="4"/>
        <v>7194.7157104002072</v>
      </c>
      <c r="N109">
        <v>17370.93</v>
      </c>
      <c r="O109" s="3">
        <v>121.31</v>
      </c>
      <c r="P109" s="1">
        <f t="shared" si="5"/>
        <v>143.19454290660292</v>
      </c>
    </row>
    <row r="110" spans="1:16" ht="15" customHeight="1" x14ac:dyDescent="0.2">
      <c r="A110">
        <v>106</v>
      </c>
      <c r="B110" s="7">
        <v>39101</v>
      </c>
      <c r="D110">
        <v>12565.53</v>
      </c>
      <c r="F110">
        <v>6237.2</v>
      </c>
      <c r="G110" s="2">
        <v>1.974</v>
      </c>
      <c r="H110" s="1">
        <f t="shared" si="3"/>
        <v>12312.2328</v>
      </c>
      <c r="J110">
        <v>5614.7</v>
      </c>
      <c r="K110" s="3">
        <v>0.77249999999999996</v>
      </c>
      <c r="L110" s="1">
        <f t="shared" si="4"/>
        <v>7268.2200647249192</v>
      </c>
      <c r="N110">
        <v>17310.439999999999</v>
      </c>
      <c r="O110" s="3">
        <v>121.38</v>
      </c>
      <c r="P110" s="1">
        <f t="shared" si="5"/>
        <v>142.61361014994233</v>
      </c>
    </row>
    <row r="111" spans="1:16" ht="15" customHeight="1" x14ac:dyDescent="0.2">
      <c r="A111">
        <v>107</v>
      </c>
      <c r="B111" s="7">
        <v>39104</v>
      </c>
      <c r="D111">
        <v>12477.16</v>
      </c>
      <c r="F111">
        <v>6218.4</v>
      </c>
      <c r="G111" s="2">
        <v>1.9762999999999999</v>
      </c>
      <c r="H111" s="1">
        <f t="shared" si="3"/>
        <v>12289.423919999999</v>
      </c>
      <c r="J111">
        <v>5579.78</v>
      </c>
      <c r="K111" s="3">
        <v>0.77170000000000005</v>
      </c>
      <c r="L111" s="1">
        <f t="shared" si="4"/>
        <v>7230.5040818971092</v>
      </c>
      <c r="N111">
        <v>17424.18</v>
      </c>
      <c r="O111" s="3">
        <v>121.58</v>
      </c>
      <c r="P111" s="1">
        <f t="shared" si="5"/>
        <v>143.31452541536439</v>
      </c>
    </row>
    <row r="112" spans="1:16" ht="15" customHeight="1" x14ac:dyDescent="0.2">
      <c r="A112">
        <v>108</v>
      </c>
      <c r="B112" s="7">
        <v>39105</v>
      </c>
      <c r="D112">
        <v>12533.8</v>
      </c>
      <c r="F112">
        <v>6227.6</v>
      </c>
      <c r="G112" s="2">
        <v>1.9864999999999999</v>
      </c>
      <c r="H112" s="1">
        <f t="shared" si="3"/>
        <v>12371.127399999999</v>
      </c>
      <c r="J112">
        <v>5575.07</v>
      </c>
      <c r="K112" s="3">
        <v>0.76729999999999998</v>
      </c>
      <c r="L112" s="1">
        <f t="shared" si="4"/>
        <v>7265.8282288544242</v>
      </c>
      <c r="N112">
        <v>17408.57</v>
      </c>
      <c r="O112" s="3">
        <v>121.38</v>
      </c>
      <c r="P112" s="1">
        <f t="shared" si="5"/>
        <v>143.4220629428242</v>
      </c>
    </row>
    <row r="113" spans="1:16" ht="15" customHeight="1" x14ac:dyDescent="0.2">
      <c r="A113">
        <v>109</v>
      </c>
      <c r="B113" s="7">
        <v>39106</v>
      </c>
      <c r="D113">
        <v>12621.77</v>
      </c>
      <c r="F113">
        <v>6314.8</v>
      </c>
      <c r="G113" s="2">
        <v>1.9655</v>
      </c>
      <c r="H113" s="1">
        <f t="shared" si="3"/>
        <v>12411.7394</v>
      </c>
      <c r="J113">
        <v>5638.08</v>
      </c>
      <c r="K113" s="3">
        <v>0.77139999999999997</v>
      </c>
      <c r="L113" s="1">
        <f t="shared" si="4"/>
        <v>7308.8929219600732</v>
      </c>
      <c r="N113">
        <v>17507.400000000001</v>
      </c>
      <c r="O113" s="3">
        <v>120.98</v>
      </c>
      <c r="P113" s="1">
        <f t="shared" si="5"/>
        <v>144.71317573152587</v>
      </c>
    </row>
    <row r="114" spans="1:16" ht="15" customHeight="1" x14ac:dyDescent="0.2">
      <c r="A114">
        <v>110</v>
      </c>
      <c r="B114" s="7">
        <v>39107</v>
      </c>
      <c r="D114">
        <v>12502.56</v>
      </c>
      <c r="F114">
        <v>6269.3</v>
      </c>
      <c r="G114" s="2">
        <v>1.9708000000000001</v>
      </c>
      <c r="H114" s="1">
        <f t="shared" si="3"/>
        <v>12355.536440000002</v>
      </c>
      <c r="J114">
        <v>5609.2</v>
      </c>
      <c r="K114" s="3">
        <v>0.77059999999999995</v>
      </c>
      <c r="L114" s="1">
        <f t="shared" si="4"/>
        <v>7279.0033739942901</v>
      </c>
      <c r="N114">
        <v>17458.3</v>
      </c>
      <c r="O114" s="3">
        <v>120.95</v>
      </c>
      <c r="P114" s="1">
        <f t="shared" si="5"/>
        <v>144.34311699049192</v>
      </c>
    </row>
    <row r="115" spans="1:16" ht="15" customHeight="1" x14ac:dyDescent="0.2">
      <c r="A115">
        <v>111</v>
      </c>
      <c r="B115" s="7">
        <v>39108</v>
      </c>
      <c r="D115">
        <v>12487.02</v>
      </c>
      <c r="F115">
        <v>6228</v>
      </c>
      <c r="G115" s="2">
        <v>1.9596</v>
      </c>
      <c r="H115" s="1">
        <f t="shared" si="3"/>
        <v>12204.388800000001</v>
      </c>
      <c r="J115">
        <v>5582.3</v>
      </c>
      <c r="K115" s="3">
        <v>0.77480000000000004</v>
      </c>
      <c r="L115" s="1">
        <f t="shared" si="4"/>
        <v>7204.8270521424884</v>
      </c>
      <c r="N115">
        <v>17421.93</v>
      </c>
      <c r="O115" s="3">
        <v>121.49</v>
      </c>
      <c r="P115" s="1">
        <f t="shared" si="5"/>
        <v>143.40217301835543</v>
      </c>
    </row>
    <row r="116" spans="1:16" ht="15" customHeight="1" x14ac:dyDescent="0.2">
      <c r="A116">
        <v>112</v>
      </c>
      <c r="B116" s="7">
        <v>39111</v>
      </c>
      <c r="D116">
        <v>12490.78</v>
      </c>
      <c r="F116">
        <v>6239.9</v>
      </c>
      <c r="G116" s="2">
        <v>1.9579</v>
      </c>
      <c r="H116" s="1">
        <f t="shared" si="3"/>
        <v>12217.100209999999</v>
      </c>
      <c r="J116">
        <v>5619.7</v>
      </c>
      <c r="K116" s="3">
        <v>0.77300000000000002</v>
      </c>
      <c r="L116" s="1">
        <f t="shared" si="4"/>
        <v>7269.9870633893916</v>
      </c>
      <c r="N116">
        <v>17470.46</v>
      </c>
      <c r="O116" s="3">
        <v>121.91</v>
      </c>
      <c r="P116" s="1">
        <f t="shared" si="5"/>
        <v>143.3062094988106</v>
      </c>
    </row>
    <row r="117" spans="1:16" ht="15" customHeight="1" x14ac:dyDescent="0.2">
      <c r="A117">
        <v>113</v>
      </c>
      <c r="B117" s="7">
        <v>39112</v>
      </c>
      <c r="D117">
        <v>12523.31</v>
      </c>
      <c r="F117">
        <v>6242</v>
      </c>
      <c r="G117" s="2">
        <v>1.9614</v>
      </c>
      <c r="H117" s="1">
        <f t="shared" si="3"/>
        <v>12243.058800000001</v>
      </c>
      <c r="J117">
        <v>5645.59</v>
      </c>
      <c r="K117" s="3">
        <v>0.77180000000000004</v>
      </c>
      <c r="L117" s="1">
        <f t="shared" si="4"/>
        <v>7314.8354495983413</v>
      </c>
      <c r="N117">
        <v>17490.189999999999</v>
      </c>
      <c r="O117" s="3">
        <v>121.53</v>
      </c>
      <c r="P117" s="1">
        <f t="shared" si="5"/>
        <v>143.91664609561423</v>
      </c>
    </row>
    <row r="118" spans="1:16" ht="15" customHeight="1" x14ac:dyDescent="0.2">
      <c r="A118">
        <v>114</v>
      </c>
      <c r="B118" s="7">
        <v>39113</v>
      </c>
      <c r="D118">
        <v>12621.69</v>
      </c>
      <c r="F118">
        <v>6203.1</v>
      </c>
      <c r="G118" s="2">
        <v>1.9574</v>
      </c>
      <c r="H118" s="1">
        <f t="shared" si="3"/>
        <v>12141.94794</v>
      </c>
      <c r="J118">
        <v>5608.31</v>
      </c>
      <c r="K118" s="3">
        <v>0.76949999999999996</v>
      </c>
      <c r="L118" s="1">
        <f t="shared" si="4"/>
        <v>7288.2521117608849</v>
      </c>
      <c r="N118">
        <v>17383.419999999998</v>
      </c>
      <c r="O118" s="3">
        <v>120.95</v>
      </c>
      <c r="P118" s="1">
        <f t="shared" si="5"/>
        <v>143.72401818933443</v>
      </c>
    </row>
    <row r="119" spans="1:16" ht="15" customHeight="1" x14ac:dyDescent="0.2">
      <c r="A119">
        <v>115</v>
      </c>
      <c r="B119" s="7">
        <v>39114</v>
      </c>
      <c r="D119">
        <v>12673.68</v>
      </c>
      <c r="F119">
        <v>6282.2</v>
      </c>
      <c r="G119" s="2">
        <v>1.9704999999999999</v>
      </c>
      <c r="H119" s="1">
        <f t="shared" si="3"/>
        <v>12379.0751</v>
      </c>
      <c r="J119">
        <v>5662.25</v>
      </c>
      <c r="K119" s="3">
        <v>0.76790000000000003</v>
      </c>
      <c r="L119" s="1">
        <f t="shared" si="4"/>
        <v>7373.6814689412686</v>
      </c>
      <c r="N119">
        <v>17519.5</v>
      </c>
      <c r="O119" s="3">
        <v>120.5</v>
      </c>
      <c r="P119" s="1">
        <f t="shared" si="5"/>
        <v>145.39004149377593</v>
      </c>
    </row>
    <row r="120" spans="1:16" ht="15" customHeight="1" x14ac:dyDescent="0.2">
      <c r="A120">
        <v>116</v>
      </c>
      <c r="B120" s="7">
        <v>39115</v>
      </c>
      <c r="D120">
        <v>12653.49</v>
      </c>
      <c r="F120">
        <v>6310.9</v>
      </c>
      <c r="G120" s="2">
        <v>1.9683999999999999</v>
      </c>
      <c r="H120" s="1">
        <f t="shared" si="3"/>
        <v>12422.375559999999</v>
      </c>
      <c r="J120">
        <v>5677.3</v>
      </c>
      <c r="K120" s="3">
        <v>0.77070000000000005</v>
      </c>
      <c r="L120" s="1">
        <f t="shared" si="4"/>
        <v>7366.4201375373032</v>
      </c>
      <c r="N120">
        <v>17547.11</v>
      </c>
      <c r="O120" s="3">
        <v>121.14</v>
      </c>
      <c r="P120" s="1">
        <f t="shared" si="5"/>
        <v>144.84984315667822</v>
      </c>
    </row>
    <row r="121" spans="1:16" ht="15" customHeight="1" x14ac:dyDescent="0.2">
      <c r="A121">
        <v>117</v>
      </c>
      <c r="B121" s="7">
        <v>39118</v>
      </c>
      <c r="D121">
        <v>12661.74</v>
      </c>
      <c r="F121">
        <v>6317.9</v>
      </c>
      <c r="G121" s="2">
        <v>1.9601</v>
      </c>
      <c r="H121" s="1">
        <f t="shared" si="3"/>
        <v>12383.715789999998</v>
      </c>
      <c r="J121">
        <v>5681.11</v>
      </c>
      <c r="K121" s="3">
        <v>0.77359999999999995</v>
      </c>
      <c r="L121" s="1">
        <f t="shared" si="4"/>
        <v>7343.7306101344366</v>
      </c>
      <c r="N121">
        <v>17344.8</v>
      </c>
      <c r="O121" s="3">
        <v>120.29</v>
      </c>
      <c r="P121" s="1">
        <f t="shared" si="5"/>
        <v>144.19153711862995</v>
      </c>
    </row>
    <row r="122" spans="1:16" ht="15" customHeight="1" x14ac:dyDescent="0.2">
      <c r="A122">
        <v>118</v>
      </c>
      <c r="B122" s="7">
        <v>39119</v>
      </c>
      <c r="D122">
        <v>12666.31</v>
      </c>
      <c r="F122">
        <v>6346.3</v>
      </c>
      <c r="G122" s="2">
        <v>1.9686999999999999</v>
      </c>
      <c r="H122" s="1">
        <f t="shared" si="3"/>
        <v>12493.96081</v>
      </c>
      <c r="J122">
        <v>5676.78</v>
      </c>
      <c r="K122" s="3">
        <v>0.77200000000000002</v>
      </c>
      <c r="L122" s="1">
        <f t="shared" si="4"/>
        <v>7353.3419689119164</v>
      </c>
      <c r="N122">
        <v>17406.86</v>
      </c>
      <c r="O122" s="3">
        <v>120.46</v>
      </c>
      <c r="P122" s="1">
        <f t="shared" si="5"/>
        <v>144.50323758924125</v>
      </c>
    </row>
    <row r="123" spans="1:16" ht="15" customHeight="1" x14ac:dyDescent="0.2">
      <c r="A123">
        <v>119</v>
      </c>
      <c r="B123" s="7">
        <v>39120</v>
      </c>
      <c r="D123">
        <v>12666.87</v>
      </c>
      <c r="F123">
        <v>6369.5</v>
      </c>
      <c r="G123" s="2">
        <v>1.9701</v>
      </c>
      <c r="H123" s="1">
        <f t="shared" si="3"/>
        <v>12548.551949999999</v>
      </c>
      <c r="J123">
        <v>5703</v>
      </c>
      <c r="K123" s="3">
        <v>0.76819999999999999</v>
      </c>
      <c r="L123" s="1">
        <f t="shared" si="4"/>
        <v>7423.8479562613902</v>
      </c>
      <c r="N123">
        <v>17292.32</v>
      </c>
      <c r="O123" s="3">
        <v>120.66</v>
      </c>
      <c r="P123" s="1">
        <f t="shared" si="5"/>
        <v>143.31443726172716</v>
      </c>
    </row>
    <row r="124" spans="1:16" ht="15" customHeight="1" x14ac:dyDescent="0.2">
      <c r="A124">
        <v>120</v>
      </c>
      <c r="B124" s="7">
        <v>39121</v>
      </c>
      <c r="D124">
        <v>12637.63</v>
      </c>
      <c r="F124">
        <v>6346.4</v>
      </c>
      <c r="G124" s="2">
        <v>1.9582999999999999</v>
      </c>
      <c r="H124" s="1">
        <f t="shared" si="3"/>
        <v>12428.155119999999</v>
      </c>
      <c r="J124">
        <v>5665.1</v>
      </c>
      <c r="K124" s="3">
        <v>0.76700000000000002</v>
      </c>
      <c r="L124" s="1">
        <f t="shared" si="4"/>
        <v>7386.0495436766623</v>
      </c>
      <c r="N124">
        <v>17292.48</v>
      </c>
      <c r="O124" s="3">
        <v>121.18</v>
      </c>
      <c r="P124" s="1">
        <f t="shared" si="5"/>
        <v>142.70077570556197</v>
      </c>
    </row>
    <row r="125" spans="1:16" ht="15" customHeight="1" x14ac:dyDescent="0.2">
      <c r="A125">
        <v>121</v>
      </c>
      <c r="B125" s="7">
        <v>39122</v>
      </c>
      <c r="D125">
        <v>12580.83</v>
      </c>
      <c r="F125">
        <v>6382.8</v>
      </c>
      <c r="G125" s="2">
        <v>1.9483999999999999</v>
      </c>
      <c r="H125" s="1">
        <f t="shared" si="3"/>
        <v>12436.247519999999</v>
      </c>
      <c r="J125">
        <v>5692.45</v>
      </c>
      <c r="K125" s="3">
        <v>0.76939999999999997</v>
      </c>
      <c r="L125" s="1">
        <f t="shared" si="4"/>
        <v>7398.5573173901739</v>
      </c>
      <c r="N125">
        <v>17504.330000000002</v>
      </c>
      <c r="O125" s="3">
        <v>121.7</v>
      </c>
      <c r="P125" s="1">
        <f t="shared" si="5"/>
        <v>143.8317995069844</v>
      </c>
    </row>
    <row r="126" spans="1:16" ht="15" customHeight="1" x14ac:dyDescent="0.2">
      <c r="A126">
        <v>122</v>
      </c>
      <c r="B126" s="7">
        <v>39126</v>
      </c>
      <c r="D126">
        <v>12654.85</v>
      </c>
      <c r="F126">
        <v>6381.8</v>
      </c>
      <c r="G126" s="2">
        <v>1.9429000000000001</v>
      </c>
      <c r="H126" s="1">
        <f t="shared" si="3"/>
        <v>12399.19922</v>
      </c>
      <c r="J126">
        <v>5682.69</v>
      </c>
      <c r="K126" s="3">
        <v>0.76839999999999997</v>
      </c>
      <c r="L126" s="1">
        <f t="shared" si="4"/>
        <v>7395.4841228526802</v>
      </c>
      <c r="N126">
        <v>17621.45</v>
      </c>
      <c r="O126" s="3">
        <v>121.3</v>
      </c>
      <c r="P126" s="1">
        <f t="shared" si="5"/>
        <v>145.27164056059357</v>
      </c>
    </row>
    <row r="127" spans="1:16" ht="15" customHeight="1" x14ac:dyDescent="0.2">
      <c r="A127">
        <v>123</v>
      </c>
      <c r="B127" s="7">
        <v>39127</v>
      </c>
      <c r="D127">
        <v>12741.86</v>
      </c>
      <c r="F127">
        <v>6421.2</v>
      </c>
      <c r="G127" s="2">
        <v>1.9607000000000001</v>
      </c>
      <c r="H127" s="1">
        <f t="shared" si="3"/>
        <v>12590.046840000001</v>
      </c>
      <c r="J127">
        <v>5725.84</v>
      </c>
      <c r="K127" s="3">
        <v>0.76190000000000002</v>
      </c>
      <c r="L127" s="1">
        <f t="shared" si="4"/>
        <v>7515.2119700748126</v>
      </c>
      <c r="N127">
        <v>17752.64</v>
      </c>
      <c r="O127" s="3">
        <v>120.78</v>
      </c>
      <c r="P127" s="1">
        <f t="shared" si="5"/>
        <v>146.98327537671798</v>
      </c>
    </row>
    <row r="128" spans="1:16" ht="15" customHeight="1" x14ac:dyDescent="0.2">
      <c r="A128">
        <v>124</v>
      </c>
      <c r="B128" s="7">
        <v>39128</v>
      </c>
      <c r="D128">
        <v>12765.01</v>
      </c>
      <c r="F128">
        <v>6433.3</v>
      </c>
      <c r="G128" s="2">
        <v>1.9541999999999999</v>
      </c>
      <c r="H128" s="1">
        <f t="shared" si="3"/>
        <v>12571.95486</v>
      </c>
      <c r="J128">
        <v>5720.88</v>
      </c>
      <c r="K128" s="3">
        <v>0.76090000000000002</v>
      </c>
      <c r="L128" s="1">
        <f t="shared" si="4"/>
        <v>7518.5701143382839</v>
      </c>
      <c r="N128">
        <v>17897.23</v>
      </c>
      <c r="O128" s="3">
        <v>119.48</v>
      </c>
      <c r="P128" s="1">
        <f t="shared" si="5"/>
        <v>149.79268496819552</v>
      </c>
    </row>
    <row r="129" spans="1:16" ht="15" customHeight="1" x14ac:dyDescent="0.2">
      <c r="A129">
        <v>125</v>
      </c>
      <c r="B129" s="7">
        <v>39129</v>
      </c>
      <c r="D129">
        <v>12767.57</v>
      </c>
      <c r="F129">
        <v>6419.5</v>
      </c>
      <c r="G129" s="2">
        <v>1.95</v>
      </c>
      <c r="H129" s="1">
        <f t="shared" si="3"/>
        <v>12518.025</v>
      </c>
      <c r="J129">
        <v>5713.59</v>
      </c>
      <c r="K129" s="3">
        <v>0.76200000000000001</v>
      </c>
      <c r="L129" s="1">
        <f t="shared" si="4"/>
        <v>7498.1496062992128</v>
      </c>
      <c r="N129">
        <v>17875.650000000001</v>
      </c>
      <c r="O129" s="3">
        <v>119.31</v>
      </c>
      <c r="P129" s="1">
        <f t="shared" si="5"/>
        <v>149.8252451596681</v>
      </c>
    </row>
    <row r="130" spans="1:16" ht="15" customHeight="1" x14ac:dyDescent="0.2">
      <c r="A130">
        <v>126</v>
      </c>
      <c r="B130" s="7">
        <v>39133</v>
      </c>
      <c r="D130">
        <v>12786.64</v>
      </c>
      <c r="F130">
        <v>6412.3</v>
      </c>
      <c r="G130" s="2">
        <v>1.9571000000000001</v>
      </c>
      <c r="H130" s="1">
        <f t="shared" si="3"/>
        <v>12549.512330000001</v>
      </c>
      <c r="J130">
        <v>5713.45</v>
      </c>
      <c r="K130" s="3">
        <v>0.76019999999999999</v>
      </c>
      <c r="L130" s="1">
        <f t="shared" si="4"/>
        <v>7515.7195474875034</v>
      </c>
      <c r="N130">
        <v>17939.12</v>
      </c>
      <c r="O130" s="3">
        <v>120.11</v>
      </c>
      <c r="P130" s="1">
        <f t="shared" si="5"/>
        <v>149.355757222546</v>
      </c>
    </row>
    <row r="131" spans="1:16" ht="15" customHeight="1" x14ac:dyDescent="0.2">
      <c r="A131">
        <v>127</v>
      </c>
      <c r="B131" s="7">
        <v>39134</v>
      </c>
      <c r="D131">
        <v>12738.41</v>
      </c>
      <c r="F131">
        <v>6357.1</v>
      </c>
      <c r="G131" s="2">
        <v>1.9522999999999999</v>
      </c>
      <c r="H131" s="1">
        <f t="shared" si="3"/>
        <v>12410.966330000001</v>
      </c>
      <c r="J131">
        <v>5694.56</v>
      </c>
      <c r="K131" s="3">
        <v>0.76160000000000005</v>
      </c>
      <c r="L131" s="1">
        <f t="shared" si="4"/>
        <v>7477.1008403361348</v>
      </c>
      <c r="N131">
        <v>17913.21</v>
      </c>
      <c r="O131" s="3">
        <v>120.99</v>
      </c>
      <c r="P131" s="1">
        <f t="shared" si="5"/>
        <v>148.05529382593602</v>
      </c>
    </row>
    <row r="132" spans="1:16" ht="15" customHeight="1" x14ac:dyDescent="0.2">
      <c r="A132">
        <v>128</v>
      </c>
      <c r="B132" s="7">
        <v>39135</v>
      </c>
      <c r="D132">
        <v>12686.02</v>
      </c>
      <c r="F132">
        <v>6380.9</v>
      </c>
      <c r="G132" s="2">
        <v>1.9524999999999999</v>
      </c>
      <c r="H132" s="1">
        <f t="shared" si="3"/>
        <v>12458.707249999999</v>
      </c>
      <c r="J132">
        <v>5707.86</v>
      </c>
      <c r="K132" s="3">
        <v>0.76290000000000002</v>
      </c>
      <c r="L132" s="1">
        <f t="shared" si="4"/>
        <v>7481.79315768777</v>
      </c>
      <c r="N132">
        <v>18108.79</v>
      </c>
      <c r="O132" s="3">
        <v>121.44</v>
      </c>
      <c r="P132" s="1">
        <f t="shared" si="5"/>
        <v>149.11717720685112</v>
      </c>
    </row>
    <row r="133" spans="1:16" ht="15" customHeight="1" x14ac:dyDescent="0.2">
      <c r="A133">
        <v>129</v>
      </c>
      <c r="B133" s="7">
        <v>39136</v>
      </c>
      <c r="D133">
        <v>12647.48</v>
      </c>
      <c r="F133">
        <v>6401.5</v>
      </c>
      <c r="G133" s="2">
        <v>1.9628000000000001</v>
      </c>
      <c r="H133" s="1">
        <f t="shared" ref="H133:H196" si="6">F133*G133</f>
        <v>12564.8642</v>
      </c>
      <c r="J133">
        <v>5716.38</v>
      </c>
      <c r="K133" s="3">
        <v>0.75949999999999995</v>
      </c>
      <c r="L133" s="1">
        <f t="shared" ref="L133:L196" si="7">J133/K133</f>
        <v>7526.5042791310079</v>
      </c>
      <c r="N133">
        <v>18188.419999999998</v>
      </c>
      <c r="O133" s="3">
        <v>121.08</v>
      </c>
      <c r="P133" s="1">
        <f t="shared" ref="P133:P196" si="8">N133/O133</f>
        <v>150.2182028410968</v>
      </c>
    </row>
    <row r="134" spans="1:16" ht="15" customHeight="1" x14ac:dyDescent="0.2">
      <c r="A134">
        <v>130</v>
      </c>
      <c r="B134" s="7">
        <v>39139</v>
      </c>
      <c r="D134">
        <v>12632.26</v>
      </c>
      <c r="F134">
        <v>6434.7</v>
      </c>
      <c r="G134" s="2">
        <v>1.9631000000000001</v>
      </c>
      <c r="H134" s="1">
        <f t="shared" si="6"/>
        <v>12631.959570000001</v>
      </c>
      <c r="J134">
        <v>5762.54</v>
      </c>
      <c r="K134" s="3">
        <v>0.75919999999999999</v>
      </c>
      <c r="L134" s="1">
        <f t="shared" si="7"/>
        <v>7590.2792413066391</v>
      </c>
      <c r="N134">
        <v>18215.349999999999</v>
      </c>
      <c r="O134" s="3">
        <v>120.54</v>
      </c>
      <c r="P134" s="1">
        <f t="shared" si="8"/>
        <v>151.11456777833084</v>
      </c>
    </row>
    <row r="135" spans="1:16" ht="15" customHeight="1" x14ac:dyDescent="0.2">
      <c r="A135">
        <v>131</v>
      </c>
      <c r="B135" s="7">
        <v>39140</v>
      </c>
      <c r="D135">
        <v>12216.24</v>
      </c>
      <c r="F135">
        <v>6286.1</v>
      </c>
      <c r="G135" s="2">
        <v>1.9656</v>
      </c>
      <c r="H135" s="1">
        <f t="shared" si="6"/>
        <v>12355.95816</v>
      </c>
      <c r="J135">
        <v>5588.39</v>
      </c>
      <c r="K135" s="3">
        <v>0.755</v>
      </c>
      <c r="L135" s="1">
        <f t="shared" si="7"/>
        <v>7401.8410596026497</v>
      </c>
      <c r="N135">
        <v>18119.919999999998</v>
      </c>
      <c r="O135" s="3">
        <v>118.73</v>
      </c>
      <c r="P135" s="1">
        <f t="shared" si="8"/>
        <v>152.61450349532552</v>
      </c>
    </row>
    <row r="136" spans="1:16" ht="15" customHeight="1" x14ac:dyDescent="0.2">
      <c r="A136">
        <v>132</v>
      </c>
      <c r="B136" s="7">
        <v>39141</v>
      </c>
      <c r="D136">
        <v>12268.63</v>
      </c>
      <c r="F136">
        <v>6171.5</v>
      </c>
      <c r="G136" s="2">
        <v>1.96</v>
      </c>
      <c r="H136" s="1">
        <f t="shared" si="6"/>
        <v>12096.14</v>
      </c>
      <c r="J136">
        <v>5516.32</v>
      </c>
      <c r="K136" s="3">
        <v>0.75690000000000002</v>
      </c>
      <c r="L136" s="1">
        <f t="shared" si="7"/>
        <v>7288.0433346545115</v>
      </c>
      <c r="N136">
        <v>17604.12</v>
      </c>
      <c r="O136" s="3">
        <v>118.47</v>
      </c>
      <c r="P136" s="1">
        <f t="shared" si="8"/>
        <v>148.59559382122055</v>
      </c>
    </row>
    <row r="137" spans="1:16" ht="15" customHeight="1" x14ac:dyDescent="0.2">
      <c r="A137">
        <v>133</v>
      </c>
      <c r="B137" s="7">
        <v>39142</v>
      </c>
      <c r="D137">
        <v>12234.34</v>
      </c>
      <c r="F137">
        <v>6116</v>
      </c>
      <c r="G137" s="2">
        <v>1.9576</v>
      </c>
      <c r="H137" s="1">
        <f t="shared" si="6"/>
        <v>11972.6816</v>
      </c>
      <c r="J137">
        <v>5458.4</v>
      </c>
      <c r="K137" s="3">
        <v>0.75970000000000004</v>
      </c>
      <c r="L137" s="1">
        <f t="shared" si="7"/>
        <v>7184.9414242464118</v>
      </c>
      <c r="N137">
        <v>17453.509999999998</v>
      </c>
      <c r="O137" s="3">
        <v>117.64</v>
      </c>
      <c r="P137" s="1">
        <f t="shared" si="8"/>
        <v>148.36373682420944</v>
      </c>
    </row>
    <row r="138" spans="1:16" ht="15" customHeight="1" x14ac:dyDescent="0.2">
      <c r="A138">
        <v>134</v>
      </c>
      <c r="B138" s="7">
        <v>39143</v>
      </c>
      <c r="D138">
        <v>12114.1</v>
      </c>
      <c r="F138">
        <v>6116.2</v>
      </c>
      <c r="G138" s="2">
        <v>1.9441999999999999</v>
      </c>
      <c r="H138" s="1">
        <f t="shared" si="6"/>
        <v>11891.116039999999</v>
      </c>
      <c r="J138">
        <v>5424.7</v>
      </c>
      <c r="K138" s="3">
        <v>0.75929999999999997</v>
      </c>
      <c r="L138" s="1">
        <f t="shared" si="7"/>
        <v>7144.3434742526015</v>
      </c>
      <c r="N138">
        <v>17217.93</v>
      </c>
      <c r="O138" s="3">
        <v>117.02</v>
      </c>
      <c r="P138" s="1">
        <f t="shared" si="8"/>
        <v>147.13664330883611</v>
      </c>
    </row>
    <row r="139" spans="1:16" ht="15" customHeight="1" x14ac:dyDescent="0.2">
      <c r="A139">
        <v>135</v>
      </c>
      <c r="B139" s="7">
        <v>39146</v>
      </c>
      <c r="D139">
        <v>12050.41</v>
      </c>
      <c r="F139">
        <v>6058.7</v>
      </c>
      <c r="G139" s="2">
        <v>1.9259999999999999</v>
      </c>
      <c r="H139" s="1">
        <f t="shared" si="6"/>
        <v>11669.056199999999</v>
      </c>
      <c r="J139">
        <v>5385.03</v>
      </c>
      <c r="K139" s="3">
        <v>0.76339999999999997</v>
      </c>
      <c r="L139" s="1">
        <f t="shared" si="7"/>
        <v>7054.0083835472888</v>
      </c>
      <c r="N139">
        <v>16642.25</v>
      </c>
      <c r="O139" s="3">
        <v>116.01</v>
      </c>
      <c r="P139" s="1">
        <f t="shared" si="8"/>
        <v>143.45530557710541</v>
      </c>
    </row>
    <row r="140" spans="1:16" ht="15" customHeight="1" x14ac:dyDescent="0.2">
      <c r="A140">
        <v>136</v>
      </c>
      <c r="B140" s="7">
        <v>39147</v>
      </c>
      <c r="D140">
        <v>12207.59</v>
      </c>
      <c r="F140">
        <v>6138.5</v>
      </c>
      <c r="G140" s="2">
        <v>1.9255</v>
      </c>
      <c r="H140" s="1">
        <f t="shared" si="6"/>
        <v>11819.68175</v>
      </c>
      <c r="J140">
        <v>5437.13</v>
      </c>
      <c r="K140" s="3">
        <v>0.76300000000000001</v>
      </c>
      <c r="L140" s="1">
        <f t="shared" si="7"/>
        <v>7125.989515072084</v>
      </c>
      <c r="N140">
        <v>16844.5</v>
      </c>
      <c r="O140" s="3">
        <v>116.25</v>
      </c>
      <c r="P140" s="1">
        <f t="shared" si="8"/>
        <v>144.8989247311828</v>
      </c>
    </row>
    <row r="141" spans="1:16" ht="15" customHeight="1" x14ac:dyDescent="0.2">
      <c r="A141">
        <v>137</v>
      </c>
      <c r="B141" s="7">
        <v>39148</v>
      </c>
      <c r="D141">
        <v>12192.45</v>
      </c>
      <c r="F141">
        <v>6156.5</v>
      </c>
      <c r="G141" s="2">
        <v>1.9305000000000001</v>
      </c>
      <c r="H141" s="1">
        <f t="shared" si="6"/>
        <v>11885.123250000001</v>
      </c>
      <c r="J141">
        <v>5455.07</v>
      </c>
      <c r="K141" s="3">
        <v>0.76070000000000004</v>
      </c>
      <c r="L141" s="1">
        <f t="shared" si="7"/>
        <v>7171.1187064545802</v>
      </c>
      <c r="N141">
        <v>16764.62</v>
      </c>
      <c r="O141" s="3">
        <v>116.56</v>
      </c>
      <c r="P141" s="1">
        <f t="shared" si="8"/>
        <v>143.82824296499655</v>
      </c>
    </row>
    <row r="142" spans="1:16" ht="15" customHeight="1" x14ac:dyDescent="0.2">
      <c r="A142">
        <v>138</v>
      </c>
      <c r="B142" s="7">
        <v>39149</v>
      </c>
      <c r="D142">
        <v>12260.7</v>
      </c>
      <c r="F142">
        <v>6227.7</v>
      </c>
      <c r="G142" s="2">
        <v>1.9300999999999999</v>
      </c>
      <c r="H142" s="1">
        <f t="shared" si="6"/>
        <v>12020.083769999999</v>
      </c>
      <c r="J142">
        <v>5524.26</v>
      </c>
      <c r="K142" s="3">
        <v>0.76180000000000003</v>
      </c>
      <c r="L142" s="1">
        <f t="shared" si="7"/>
        <v>7251.5883433972167</v>
      </c>
      <c r="N142">
        <v>17090.310000000001</v>
      </c>
      <c r="O142" s="3">
        <v>117.34</v>
      </c>
      <c r="P142" s="1">
        <f t="shared" si="8"/>
        <v>145.64777569456282</v>
      </c>
    </row>
    <row r="143" spans="1:16" ht="15" customHeight="1" x14ac:dyDescent="0.2">
      <c r="A143">
        <v>139</v>
      </c>
      <c r="B143" s="7">
        <v>39150</v>
      </c>
      <c r="D143">
        <v>12276.32</v>
      </c>
      <c r="F143">
        <v>6245.2</v>
      </c>
      <c r="G143" s="2">
        <v>1.9319</v>
      </c>
      <c r="H143" s="1">
        <f t="shared" si="6"/>
        <v>12065.10188</v>
      </c>
      <c r="J143">
        <v>5537.84</v>
      </c>
      <c r="K143" s="3">
        <v>0.76249999999999996</v>
      </c>
      <c r="L143" s="1">
        <f t="shared" si="7"/>
        <v>7262.7409836065581</v>
      </c>
      <c r="N143">
        <v>17164.04</v>
      </c>
      <c r="O143" s="3">
        <v>118.1</v>
      </c>
      <c r="P143" s="1">
        <f t="shared" si="8"/>
        <v>145.33480101608808</v>
      </c>
    </row>
    <row r="144" spans="1:16" ht="15" customHeight="1" x14ac:dyDescent="0.2">
      <c r="A144">
        <v>140</v>
      </c>
      <c r="B144" s="7">
        <v>39153</v>
      </c>
      <c r="D144">
        <v>12318.62</v>
      </c>
      <c r="F144">
        <v>6233.3</v>
      </c>
      <c r="G144" s="2">
        <v>1.9291</v>
      </c>
      <c r="H144" s="1">
        <f t="shared" si="6"/>
        <v>12024.659030000001</v>
      </c>
      <c r="J144">
        <v>5496.07</v>
      </c>
      <c r="K144" s="3">
        <v>0.75839999999999996</v>
      </c>
      <c r="L144" s="1">
        <f t="shared" si="7"/>
        <v>7246.9277426160334</v>
      </c>
      <c r="N144">
        <v>17292.39</v>
      </c>
      <c r="O144" s="3">
        <v>117.56</v>
      </c>
      <c r="P144" s="1">
        <f t="shared" si="8"/>
        <v>147.09416468186458</v>
      </c>
    </row>
    <row r="145" spans="1:16" ht="15" customHeight="1" x14ac:dyDescent="0.2">
      <c r="A145">
        <v>141</v>
      </c>
      <c r="B145" s="7">
        <v>39154</v>
      </c>
      <c r="D145">
        <v>12075.96</v>
      </c>
      <c r="F145">
        <v>6161.2</v>
      </c>
      <c r="G145" s="2">
        <v>1.9320999999999999</v>
      </c>
      <c r="H145" s="1">
        <f t="shared" si="6"/>
        <v>11904.05452</v>
      </c>
      <c r="J145">
        <v>5432.94</v>
      </c>
      <c r="K145" s="3">
        <v>0.75760000000000005</v>
      </c>
      <c r="L145" s="1">
        <f t="shared" si="7"/>
        <v>7171.2513199577606</v>
      </c>
      <c r="N145">
        <v>17178.84</v>
      </c>
      <c r="O145" s="3">
        <v>116.98</v>
      </c>
      <c r="P145" s="1">
        <f t="shared" si="8"/>
        <v>146.8527953496324</v>
      </c>
    </row>
    <row r="146" spans="1:16" ht="15" customHeight="1" x14ac:dyDescent="0.2">
      <c r="A146">
        <v>142</v>
      </c>
      <c r="B146" s="7">
        <v>39155</v>
      </c>
      <c r="D146">
        <v>12133.4</v>
      </c>
      <c r="F146">
        <v>6000.7</v>
      </c>
      <c r="G146" s="2">
        <v>1.9337</v>
      </c>
      <c r="H146" s="1">
        <f t="shared" si="6"/>
        <v>11603.55359</v>
      </c>
      <c r="J146">
        <v>5296.22</v>
      </c>
      <c r="K146" s="3">
        <v>0.75609999999999999</v>
      </c>
      <c r="L146" s="1">
        <f t="shared" si="7"/>
        <v>7004.655468853327</v>
      </c>
      <c r="N146">
        <v>16676.89</v>
      </c>
      <c r="O146" s="3">
        <v>116.34</v>
      </c>
      <c r="P146" s="1">
        <f t="shared" si="8"/>
        <v>143.3461406223139</v>
      </c>
    </row>
    <row r="147" spans="1:16" ht="15" customHeight="1" x14ac:dyDescent="0.2">
      <c r="A147">
        <v>143</v>
      </c>
      <c r="B147" s="7">
        <v>39156</v>
      </c>
      <c r="D147">
        <v>12159.68</v>
      </c>
      <c r="F147">
        <v>6133.2</v>
      </c>
      <c r="G147" s="2">
        <v>1.9365000000000001</v>
      </c>
      <c r="H147" s="1">
        <f t="shared" si="6"/>
        <v>11876.941800000001</v>
      </c>
      <c r="J147">
        <v>5389.85</v>
      </c>
      <c r="K147" s="3">
        <v>0.75480000000000003</v>
      </c>
      <c r="L147" s="1">
        <f t="shared" si="7"/>
        <v>7140.7657657657664</v>
      </c>
      <c r="N147">
        <v>16860.39</v>
      </c>
      <c r="O147" s="3">
        <v>117.28</v>
      </c>
      <c r="P147" s="1">
        <f t="shared" si="8"/>
        <v>143.76185197817188</v>
      </c>
    </row>
    <row r="148" spans="1:16" ht="15" customHeight="1" x14ac:dyDescent="0.2">
      <c r="A148">
        <v>144</v>
      </c>
      <c r="B148" s="7">
        <v>39157</v>
      </c>
      <c r="D148">
        <v>12110.41</v>
      </c>
      <c r="F148">
        <v>6130.6</v>
      </c>
      <c r="G148" s="2">
        <v>1.9423999999999999</v>
      </c>
      <c r="H148" s="1">
        <f t="shared" si="6"/>
        <v>11908.077440000001</v>
      </c>
      <c r="J148">
        <v>5382.16</v>
      </c>
      <c r="K148" s="3">
        <v>0.75129999999999997</v>
      </c>
      <c r="L148" s="1">
        <f t="shared" si="7"/>
        <v>7163.7960867829097</v>
      </c>
      <c r="N148">
        <v>16744.150000000001</v>
      </c>
      <c r="O148" s="3">
        <v>116.76</v>
      </c>
      <c r="P148" s="1">
        <f t="shared" si="8"/>
        <v>143.406560465913</v>
      </c>
    </row>
    <row r="149" spans="1:16" ht="15" customHeight="1" x14ac:dyDescent="0.2">
      <c r="A149">
        <v>145</v>
      </c>
      <c r="B149" s="7">
        <v>39160</v>
      </c>
      <c r="D149">
        <v>12226.17</v>
      </c>
      <c r="F149">
        <v>6189.4</v>
      </c>
      <c r="G149" s="2">
        <v>1.9460999999999999</v>
      </c>
      <c r="H149" s="1">
        <f t="shared" si="6"/>
        <v>12045.191339999999</v>
      </c>
      <c r="J149">
        <v>5458.95</v>
      </c>
      <c r="K149" s="3">
        <v>0.75190000000000001</v>
      </c>
      <c r="L149" s="1">
        <f t="shared" si="7"/>
        <v>7260.2074743981912</v>
      </c>
      <c r="N149">
        <v>17009.55</v>
      </c>
      <c r="O149" s="3">
        <v>117.59</v>
      </c>
      <c r="P149" s="1">
        <f t="shared" si="8"/>
        <v>144.65133089548431</v>
      </c>
    </row>
    <row r="150" spans="1:16" ht="15" customHeight="1" x14ac:dyDescent="0.2">
      <c r="A150">
        <v>146</v>
      </c>
      <c r="B150" s="7">
        <v>39161</v>
      </c>
      <c r="D150">
        <v>12288.1</v>
      </c>
      <c r="F150">
        <v>6220.3</v>
      </c>
      <c r="G150" s="2">
        <v>1.9579</v>
      </c>
      <c r="H150" s="1">
        <f t="shared" si="6"/>
        <v>12178.72537</v>
      </c>
      <c r="J150">
        <v>5503.27</v>
      </c>
      <c r="K150" s="3">
        <v>0.75239999999999996</v>
      </c>
      <c r="L150" s="1">
        <f t="shared" si="7"/>
        <v>7314.2876129718243</v>
      </c>
      <c r="N150">
        <v>17163.2</v>
      </c>
      <c r="O150" s="3">
        <v>117.33</v>
      </c>
      <c r="P150" s="1">
        <f t="shared" si="8"/>
        <v>146.28142844967186</v>
      </c>
    </row>
    <row r="151" spans="1:16" ht="15" customHeight="1" x14ac:dyDescent="0.2">
      <c r="A151">
        <v>147</v>
      </c>
      <c r="B151" s="7">
        <v>39163</v>
      </c>
      <c r="D151">
        <v>12461.14</v>
      </c>
      <c r="F151">
        <v>6318</v>
      </c>
      <c r="G151" s="2">
        <v>1.9673</v>
      </c>
      <c r="H151" s="1">
        <f t="shared" si="6"/>
        <v>12429.401400000001</v>
      </c>
      <c r="J151">
        <v>5598.37</v>
      </c>
      <c r="K151" s="3">
        <v>0.74860000000000004</v>
      </c>
      <c r="L151" s="1">
        <f t="shared" si="7"/>
        <v>7478.4531124766227</v>
      </c>
      <c r="N151">
        <v>17419.2</v>
      </c>
      <c r="O151" s="3">
        <v>117.76</v>
      </c>
      <c r="P151" s="1">
        <f t="shared" si="8"/>
        <v>147.92119565217391</v>
      </c>
    </row>
    <row r="152" spans="1:16" ht="15" customHeight="1" x14ac:dyDescent="0.2">
      <c r="A152">
        <v>148</v>
      </c>
      <c r="B152" s="7">
        <v>39164</v>
      </c>
      <c r="D152">
        <v>12481.01</v>
      </c>
      <c r="F152">
        <v>6339.4</v>
      </c>
      <c r="G152" s="2">
        <v>1.9632000000000001</v>
      </c>
      <c r="H152" s="1">
        <f t="shared" si="6"/>
        <v>12445.51008</v>
      </c>
      <c r="J152">
        <v>5634.75</v>
      </c>
      <c r="K152" s="3">
        <v>0.75180000000000002</v>
      </c>
      <c r="L152" s="1">
        <f t="shared" si="7"/>
        <v>7495.0119712689539</v>
      </c>
      <c r="N152">
        <v>17480.61</v>
      </c>
      <c r="O152" s="3">
        <v>117.83</v>
      </c>
      <c r="P152" s="1">
        <f t="shared" si="8"/>
        <v>148.35449376219978</v>
      </c>
    </row>
    <row r="153" spans="1:16" ht="15" customHeight="1" x14ac:dyDescent="0.2">
      <c r="A153">
        <v>149</v>
      </c>
      <c r="B153" s="7">
        <v>39167</v>
      </c>
      <c r="D153">
        <v>12469.07</v>
      </c>
      <c r="F153">
        <v>6291.9</v>
      </c>
      <c r="G153" s="2">
        <v>1.9684999999999999</v>
      </c>
      <c r="H153" s="1">
        <f t="shared" si="6"/>
        <v>12385.605149999999</v>
      </c>
      <c r="J153">
        <v>5576.3</v>
      </c>
      <c r="K153" s="3">
        <v>0.75</v>
      </c>
      <c r="L153" s="1">
        <f t="shared" si="7"/>
        <v>7435.0666666666666</v>
      </c>
      <c r="N153">
        <v>17521.96</v>
      </c>
      <c r="O153" s="3">
        <v>117.87</v>
      </c>
      <c r="P153" s="1">
        <f t="shared" si="8"/>
        <v>148.65495885297361</v>
      </c>
    </row>
    <row r="154" spans="1:16" ht="15" customHeight="1" x14ac:dyDescent="0.2">
      <c r="A154">
        <v>150</v>
      </c>
      <c r="B154" s="7">
        <v>39168</v>
      </c>
      <c r="D154">
        <v>12397.29</v>
      </c>
      <c r="F154">
        <v>6292.6</v>
      </c>
      <c r="G154" s="2">
        <v>1.9653</v>
      </c>
      <c r="H154" s="1">
        <f t="shared" si="6"/>
        <v>12366.846780000002</v>
      </c>
      <c r="J154">
        <v>5587.06</v>
      </c>
      <c r="K154" s="3">
        <v>0.74919999999999998</v>
      </c>
      <c r="L154" s="1">
        <f t="shared" si="7"/>
        <v>7457.3678590496538</v>
      </c>
      <c r="N154">
        <v>17365.05</v>
      </c>
      <c r="O154" s="3">
        <v>117.93</v>
      </c>
      <c r="P154" s="1">
        <f t="shared" si="8"/>
        <v>147.24879165606714</v>
      </c>
    </row>
    <row r="155" spans="1:16" ht="15" customHeight="1" x14ac:dyDescent="0.2">
      <c r="A155">
        <v>151</v>
      </c>
      <c r="B155" s="7">
        <v>39169</v>
      </c>
      <c r="D155">
        <v>12300.36</v>
      </c>
      <c r="F155">
        <v>6267.2</v>
      </c>
      <c r="G155" s="2">
        <v>1.9654</v>
      </c>
      <c r="H155" s="1">
        <f t="shared" si="6"/>
        <v>12317.55488</v>
      </c>
      <c r="J155">
        <v>5552.69</v>
      </c>
      <c r="K155" s="3">
        <v>0.74809999999999999</v>
      </c>
      <c r="L155" s="1">
        <f t="shared" si="7"/>
        <v>7422.3900548055071</v>
      </c>
      <c r="N155">
        <v>17254.73</v>
      </c>
      <c r="O155" s="3">
        <v>116.46</v>
      </c>
      <c r="P155" s="1">
        <f t="shared" si="8"/>
        <v>148.1601408208827</v>
      </c>
    </row>
    <row r="156" spans="1:16" ht="15" customHeight="1" x14ac:dyDescent="0.2">
      <c r="A156">
        <v>152</v>
      </c>
      <c r="B156" s="7">
        <v>39170</v>
      </c>
      <c r="D156">
        <v>12348.75</v>
      </c>
      <c r="F156">
        <v>6324.2</v>
      </c>
      <c r="G156" s="2">
        <v>1.9630000000000001</v>
      </c>
      <c r="H156" s="1">
        <f t="shared" si="6"/>
        <v>12414.4046</v>
      </c>
      <c r="J156">
        <v>5631.53</v>
      </c>
      <c r="K156" s="3">
        <v>0.75</v>
      </c>
      <c r="L156" s="1">
        <f t="shared" si="7"/>
        <v>7508.706666666666</v>
      </c>
      <c r="N156">
        <v>17263.939999999999</v>
      </c>
      <c r="O156" s="3">
        <v>117.9</v>
      </c>
      <c r="P156" s="1">
        <f t="shared" si="8"/>
        <v>146.42866836301948</v>
      </c>
    </row>
    <row r="157" spans="1:16" ht="15" customHeight="1" x14ac:dyDescent="0.2">
      <c r="A157">
        <v>153</v>
      </c>
      <c r="B157" s="7">
        <v>39171</v>
      </c>
      <c r="D157">
        <v>12354.35</v>
      </c>
      <c r="F157">
        <v>6308</v>
      </c>
      <c r="G157" s="2">
        <v>1.9613</v>
      </c>
      <c r="H157" s="1">
        <f t="shared" si="6"/>
        <v>12371.8804</v>
      </c>
      <c r="J157">
        <v>5634.16</v>
      </c>
      <c r="K157" s="3">
        <v>0.75119999999999998</v>
      </c>
      <c r="L157" s="1">
        <f t="shared" si="7"/>
        <v>7500.2129925452609</v>
      </c>
      <c r="N157">
        <v>17287.650000000001</v>
      </c>
      <c r="O157" s="3">
        <v>118.06</v>
      </c>
      <c r="P157" s="1">
        <f t="shared" si="8"/>
        <v>146.43105200745384</v>
      </c>
    </row>
    <row r="158" spans="1:16" ht="15" customHeight="1" x14ac:dyDescent="0.2">
      <c r="A158">
        <v>154</v>
      </c>
      <c r="B158" s="7">
        <v>39174</v>
      </c>
      <c r="D158">
        <v>12382.3</v>
      </c>
      <c r="F158">
        <v>6315.5</v>
      </c>
      <c r="G158" s="2">
        <v>1.9777</v>
      </c>
      <c r="H158" s="1">
        <f t="shared" si="6"/>
        <v>12490.164350000001</v>
      </c>
      <c r="J158">
        <v>5645.56</v>
      </c>
      <c r="K158" s="3">
        <v>0.74770000000000003</v>
      </c>
      <c r="L158" s="1">
        <f t="shared" si="7"/>
        <v>7550.568409790023</v>
      </c>
      <c r="N158">
        <v>17028.41</v>
      </c>
      <c r="O158" s="3">
        <v>117.82</v>
      </c>
      <c r="P158" s="1">
        <f t="shared" si="8"/>
        <v>144.52902732982517</v>
      </c>
    </row>
    <row r="159" spans="1:16" ht="15" customHeight="1" x14ac:dyDescent="0.2">
      <c r="A159">
        <v>155</v>
      </c>
      <c r="B159" s="7">
        <v>39175</v>
      </c>
      <c r="D159">
        <v>12510.93</v>
      </c>
      <c r="F159">
        <v>6366.1</v>
      </c>
      <c r="G159" s="2">
        <v>1.9784999999999999</v>
      </c>
      <c r="H159" s="1">
        <f t="shared" si="6"/>
        <v>12595.32885</v>
      </c>
      <c r="J159">
        <v>5711.91</v>
      </c>
      <c r="K159" s="3">
        <v>0.74780000000000002</v>
      </c>
      <c r="L159" s="1">
        <f t="shared" si="7"/>
        <v>7638.2856378710885</v>
      </c>
      <c r="N159">
        <v>17244.05</v>
      </c>
      <c r="O159" s="3">
        <v>118.78</v>
      </c>
      <c r="P159" s="1">
        <f t="shared" si="8"/>
        <v>145.17637649435932</v>
      </c>
    </row>
    <row r="160" spans="1:16" ht="15" customHeight="1" x14ac:dyDescent="0.2">
      <c r="A160">
        <v>156</v>
      </c>
      <c r="B160" s="7">
        <v>39176</v>
      </c>
      <c r="D160">
        <v>12530.05</v>
      </c>
      <c r="F160">
        <v>6364.7</v>
      </c>
      <c r="G160" s="2">
        <v>1.9772000000000001</v>
      </c>
      <c r="H160" s="1">
        <f t="shared" si="6"/>
        <v>12584.28484</v>
      </c>
      <c r="J160">
        <v>5739.01</v>
      </c>
      <c r="K160" s="3">
        <v>0.74770000000000003</v>
      </c>
      <c r="L160" s="1">
        <f t="shared" si="7"/>
        <v>7675.551691855022</v>
      </c>
      <c r="N160">
        <v>17544.09</v>
      </c>
      <c r="O160" s="3">
        <v>118.62</v>
      </c>
      <c r="P160" s="1">
        <f t="shared" si="8"/>
        <v>147.9016186140617</v>
      </c>
    </row>
    <row r="161" spans="1:16" ht="15" customHeight="1" x14ac:dyDescent="0.2">
      <c r="A161">
        <v>157</v>
      </c>
      <c r="B161" s="7">
        <v>39177</v>
      </c>
      <c r="D161">
        <v>12560.83</v>
      </c>
      <c r="F161">
        <v>6397.3</v>
      </c>
      <c r="G161" s="2">
        <v>1.9718</v>
      </c>
      <c r="H161" s="1">
        <f t="shared" si="6"/>
        <v>12614.19614</v>
      </c>
      <c r="J161">
        <v>5741.38</v>
      </c>
      <c r="K161" s="3">
        <v>0.74429999999999996</v>
      </c>
      <c r="L161" s="1">
        <f t="shared" si="7"/>
        <v>7713.7981996506787</v>
      </c>
      <c r="N161">
        <v>17491.419999999998</v>
      </c>
      <c r="O161" s="3">
        <v>118.55</v>
      </c>
      <c r="P161" s="1">
        <f t="shared" si="8"/>
        <v>147.54466469843948</v>
      </c>
    </row>
    <row r="162" spans="1:16" ht="15" customHeight="1" x14ac:dyDescent="0.2">
      <c r="A162">
        <v>158</v>
      </c>
      <c r="B162" s="7">
        <v>39182</v>
      </c>
      <c r="D162">
        <v>12573.85</v>
      </c>
      <c r="F162">
        <v>6417.8</v>
      </c>
      <c r="G162" s="2">
        <v>1.9723999999999999</v>
      </c>
      <c r="H162" s="1">
        <f t="shared" si="6"/>
        <v>12658.468720000001</v>
      </c>
      <c r="J162">
        <v>5766.27</v>
      </c>
      <c r="K162" s="3">
        <v>0.74399999999999999</v>
      </c>
      <c r="L162" s="1">
        <f t="shared" si="7"/>
        <v>7750.3629032258068</v>
      </c>
      <c r="N162">
        <v>17664.689999999999</v>
      </c>
      <c r="O162" s="3">
        <v>119.08</v>
      </c>
      <c r="P162" s="1">
        <f t="shared" si="8"/>
        <v>148.34304669129995</v>
      </c>
    </row>
    <row r="163" spans="1:16" ht="15" customHeight="1" x14ac:dyDescent="0.2">
      <c r="A163">
        <v>159</v>
      </c>
      <c r="B163" s="7">
        <v>39183</v>
      </c>
      <c r="D163">
        <v>12484.62</v>
      </c>
      <c r="F163">
        <v>6413.3</v>
      </c>
      <c r="G163" s="2">
        <v>1.9789000000000001</v>
      </c>
      <c r="H163" s="1">
        <f t="shared" si="6"/>
        <v>12691.27937</v>
      </c>
      <c r="J163">
        <v>5751.92</v>
      </c>
      <c r="K163" s="3">
        <v>0.74409999999999998</v>
      </c>
      <c r="L163" s="1">
        <f t="shared" si="7"/>
        <v>7730.0362854455052</v>
      </c>
      <c r="N163">
        <v>17670.07</v>
      </c>
      <c r="O163" s="3">
        <v>119.33</v>
      </c>
      <c r="P163" s="1">
        <f t="shared" si="8"/>
        <v>148.07734852928851</v>
      </c>
    </row>
    <row r="164" spans="1:16" ht="15" customHeight="1" x14ac:dyDescent="0.2">
      <c r="A164">
        <v>160</v>
      </c>
      <c r="B164" s="7">
        <v>39184</v>
      </c>
      <c r="D164">
        <v>12552.96</v>
      </c>
      <c r="F164">
        <v>6416.4</v>
      </c>
      <c r="G164" s="2">
        <v>1.9793000000000001</v>
      </c>
      <c r="H164" s="1">
        <f t="shared" si="6"/>
        <v>12699.980519999999</v>
      </c>
      <c r="J164">
        <v>5748.94</v>
      </c>
      <c r="K164" s="3">
        <v>0.74099999999999999</v>
      </c>
      <c r="L164" s="1">
        <f t="shared" si="7"/>
        <v>7758.3535762483125</v>
      </c>
      <c r="N164">
        <v>17540.419999999998</v>
      </c>
      <c r="O164" s="3">
        <v>118.95</v>
      </c>
      <c r="P164" s="1">
        <f t="shared" si="8"/>
        <v>147.46044556536359</v>
      </c>
    </row>
    <row r="165" spans="1:16" ht="15" customHeight="1" x14ac:dyDescent="0.2">
      <c r="A165">
        <v>161</v>
      </c>
      <c r="B165" s="7">
        <v>39185</v>
      </c>
      <c r="D165">
        <v>12612.13</v>
      </c>
      <c r="F165">
        <v>6462.4</v>
      </c>
      <c r="G165" s="2">
        <v>1.9827999999999999</v>
      </c>
      <c r="H165" s="1">
        <f t="shared" si="6"/>
        <v>12813.646719999999</v>
      </c>
      <c r="J165">
        <v>5789.34</v>
      </c>
      <c r="K165" s="3">
        <v>0.74</v>
      </c>
      <c r="L165" s="1">
        <f t="shared" si="7"/>
        <v>7823.4324324324325</v>
      </c>
      <c r="N165">
        <v>17363.95</v>
      </c>
      <c r="O165" s="3">
        <v>119.3</v>
      </c>
      <c r="P165" s="1">
        <f t="shared" si="8"/>
        <v>145.54861693210395</v>
      </c>
    </row>
    <row r="166" spans="1:16" ht="15" customHeight="1" x14ac:dyDescent="0.2">
      <c r="A166">
        <v>162</v>
      </c>
      <c r="B166" s="7">
        <v>39188</v>
      </c>
      <c r="D166">
        <v>12720.46</v>
      </c>
      <c r="F166">
        <v>6516.2</v>
      </c>
      <c r="G166" s="2">
        <v>1.9901</v>
      </c>
      <c r="H166" s="1">
        <f t="shared" si="6"/>
        <v>12967.88962</v>
      </c>
      <c r="J166">
        <v>5861.97</v>
      </c>
      <c r="K166" s="3">
        <v>0.73809999999999998</v>
      </c>
      <c r="L166" s="1">
        <f t="shared" si="7"/>
        <v>7941.9726324346302</v>
      </c>
      <c r="N166">
        <v>17628.3</v>
      </c>
      <c r="O166" s="3">
        <v>119.81</v>
      </c>
      <c r="P166" s="1">
        <f t="shared" si="8"/>
        <v>147.13546448543525</v>
      </c>
    </row>
    <row r="167" spans="1:16" ht="15" customHeight="1" x14ac:dyDescent="0.2">
      <c r="A167">
        <v>163</v>
      </c>
      <c r="B167" s="7">
        <v>39189</v>
      </c>
      <c r="D167">
        <v>12773.04</v>
      </c>
      <c r="F167">
        <v>6497.8</v>
      </c>
      <c r="G167" s="2">
        <v>2.0051000000000001</v>
      </c>
      <c r="H167" s="1">
        <f t="shared" si="6"/>
        <v>13028.738780000001</v>
      </c>
      <c r="J167">
        <v>5858.14</v>
      </c>
      <c r="K167" s="3">
        <v>0.73699999999999999</v>
      </c>
      <c r="L167" s="1">
        <f t="shared" si="7"/>
        <v>7948.6295793758482</v>
      </c>
      <c r="N167">
        <v>17527.45</v>
      </c>
      <c r="O167" s="3">
        <v>119.27</v>
      </c>
      <c r="P167" s="1">
        <f t="shared" si="8"/>
        <v>146.95606606858391</v>
      </c>
    </row>
    <row r="168" spans="1:16" ht="15" customHeight="1" x14ac:dyDescent="0.2">
      <c r="A168">
        <v>164</v>
      </c>
      <c r="B168" s="7">
        <v>39190</v>
      </c>
      <c r="D168">
        <v>12803.84</v>
      </c>
      <c r="F168">
        <v>6449.4</v>
      </c>
      <c r="G168" s="2">
        <v>2.0053999999999998</v>
      </c>
      <c r="H168" s="1">
        <f t="shared" si="6"/>
        <v>12933.626759999999</v>
      </c>
      <c r="J168">
        <v>5835.95</v>
      </c>
      <c r="K168" s="3">
        <v>0.73619999999999997</v>
      </c>
      <c r="L168" s="1">
        <f t="shared" si="7"/>
        <v>7927.125781037762</v>
      </c>
      <c r="N168">
        <v>17667.330000000002</v>
      </c>
      <c r="O168" s="3">
        <v>118.25</v>
      </c>
      <c r="P168" s="1">
        <f t="shared" si="8"/>
        <v>149.40659619450318</v>
      </c>
    </row>
    <row r="169" spans="1:16" ht="15" customHeight="1" x14ac:dyDescent="0.2">
      <c r="A169">
        <v>165</v>
      </c>
      <c r="B169" s="7">
        <v>39191</v>
      </c>
      <c r="D169">
        <v>12808.63</v>
      </c>
      <c r="F169">
        <v>6440.6</v>
      </c>
      <c r="G169" s="2">
        <v>2.0026000000000002</v>
      </c>
      <c r="H169" s="1">
        <f t="shared" si="6"/>
        <v>12897.945560000002</v>
      </c>
      <c r="J169">
        <v>5829.04</v>
      </c>
      <c r="K169" s="3">
        <v>0.7349</v>
      </c>
      <c r="L169" s="1">
        <f t="shared" si="7"/>
        <v>7931.7458157572455</v>
      </c>
      <c r="N169">
        <v>17371.97</v>
      </c>
      <c r="O169" s="3">
        <v>118.27</v>
      </c>
      <c r="P169" s="1">
        <f t="shared" si="8"/>
        <v>146.88399425044392</v>
      </c>
    </row>
    <row r="170" spans="1:16" ht="15" customHeight="1" x14ac:dyDescent="0.2">
      <c r="A170">
        <v>166</v>
      </c>
      <c r="B170" s="7">
        <v>39192</v>
      </c>
      <c r="D170">
        <v>12961.98</v>
      </c>
      <c r="F170">
        <v>6486.8</v>
      </c>
      <c r="G170" s="2">
        <v>2.0034999999999998</v>
      </c>
      <c r="H170" s="1">
        <f t="shared" si="6"/>
        <v>12996.3038</v>
      </c>
      <c r="J170">
        <v>5938.9</v>
      </c>
      <c r="K170" s="3">
        <v>0.73570000000000002</v>
      </c>
      <c r="L170" s="1">
        <f t="shared" si="7"/>
        <v>8072.4480086991971</v>
      </c>
      <c r="N170">
        <v>17452.62</v>
      </c>
      <c r="O170" s="3">
        <v>118.89</v>
      </c>
      <c r="P170" s="1">
        <f t="shared" si="8"/>
        <v>146.79636638909915</v>
      </c>
    </row>
    <row r="171" spans="1:16" ht="15" customHeight="1" x14ac:dyDescent="0.2">
      <c r="A171">
        <v>167</v>
      </c>
      <c r="B171" s="7">
        <v>39195</v>
      </c>
      <c r="D171">
        <v>12919.4</v>
      </c>
      <c r="F171">
        <v>6479.7</v>
      </c>
      <c r="G171" s="2">
        <v>2.0003000000000002</v>
      </c>
      <c r="H171" s="1">
        <f t="shared" si="6"/>
        <v>12961.343910000001</v>
      </c>
      <c r="J171">
        <v>5917.32</v>
      </c>
      <c r="K171" s="3">
        <v>0.73709999999999998</v>
      </c>
      <c r="L171" s="1">
        <f t="shared" si="7"/>
        <v>8027.8388278388275</v>
      </c>
      <c r="N171">
        <v>17455.37</v>
      </c>
      <c r="O171" s="3">
        <v>118.73</v>
      </c>
      <c r="P171" s="1">
        <f t="shared" si="8"/>
        <v>147.01735029057525</v>
      </c>
    </row>
    <row r="172" spans="1:16" ht="15" customHeight="1" x14ac:dyDescent="0.2">
      <c r="A172">
        <v>168</v>
      </c>
      <c r="B172" s="7">
        <v>39196</v>
      </c>
      <c r="D172">
        <v>12953.94</v>
      </c>
      <c r="F172">
        <v>6429.5</v>
      </c>
      <c r="G172" s="2">
        <v>2.0028000000000001</v>
      </c>
      <c r="H172" s="1">
        <f t="shared" si="6"/>
        <v>12877.002600000002</v>
      </c>
      <c r="J172">
        <v>5886.03</v>
      </c>
      <c r="K172" s="3">
        <v>0.73409999999999997</v>
      </c>
      <c r="L172" s="1">
        <f t="shared" si="7"/>
        <v>8018.0220678381693</v>
      </c>
      <c r="N172">
        <v>17451.77</v>
      </c>
      <c r="O172" s="3">
        <v>118.41</v>
      </c>
      <c r="P172" s="1">
        <f t="shared" si="8"/>
        <v>147.3842580863103</v>
      </c>
    </row>
    <row r="173" spans="1:16" ht="15" customHeight="1" x14ac:dyDescent="0.2">
      <c r="A173">
        <v>169</v>
      </c>
      <c r="B173" s="7">
        <v>39197</v>
      </c>
      <c r="D173">
        <v>13089.89</v>
      </c>
      <c r="F173">
        <v>6461.9</v>
      </c>
      <c r="G173" s="2">
        <v>2.0057</v>
      </c>
      <c r="H173" s="1">
        <f t="shared" si="6"/>
        <v>12960.632829999999</v>
      </c>
      <c r="J173">
        <v>5947.33</v>
      </c>
      <c r="K173" s="3">
        <v>0.73209999999999997</v>
      </c>
      <c r="L173" s="1">
        <f t="shared" si="7"/>
        <v>8123.6579702226472</v>
      </c>
      <c r="N173">
        <v>17236.16</v>
      </c>
      <c r="O173" s="3">
        <v>118.48</v>
      </c>
      <c r="P173" s="1">
        <f t="shared" si="8"/>
        <v>145.47738014854826</v>
      </c>
    </row>
    <row r="174" spans="1:16" ht="15" customHeight="1" x14ac:dyDescent="0.2">
      <c r="A174">
        <v>170</v>
      </c>
      <c r="B174" s="7">
        <v>39198</v>
      </c>
      <c r="D174">
        <v>13105.5</v>
      </c>
      <c r="F174">
        <v>6469.4</v>
      </c>
      <c r="G174" s="2">
        <v>1.9919</v>
      </c>
      <c r="H174" s="1">
        <f t="shared" si="6"/>
        <v>12886.397859999999</v>
      </c>
      <c r="J174">
        <v>5944.44</v>
      </c>
      <c r="K174" s="3">
        <v>0.73499999999999999</v>
      </c>
      <c r="L174" s="1">
        <f t="shared" si="7"/>
        <v>8087.6734693877543</v>
      </c>
      <c r="N174">
        <v>17429.169999999998</v>
      </c>
      <c r="O174" s="3">
        <v>119.39</v>
      </c>
      <c r="P174" s="1">
        <f t="shared" si="8"/>
        <v>145.98517463774184</v>
      </c>
    </row>
    <row r="175" spans="1:16" ht="15" customHeight="1" x14ac:dyDescent="0.2">
      <c r="A175">
        <v>171</v>
      </c>
      <c r="B175" s="7">
        <v>39199</v>
      </c>
      <c r="D175">
        <v>13120.94</v>
      </c>
      <c r="F175">
        <v>6418.7</v>
      </c>
      <c r="G175" s="2">
        <v>2.0019999999999998</v>
      </c>
      <c r="H175" s="1">
        <f t="shared" si="6"/>
        <v>12850.237399999998</v>
      </c>
      <c r="J175">
        <v>5930.77</v>
      </c>
      <c r="K175" s="3">
        <v>0.73219999999999996</v>
      </c>
      <c r="L175" s="1">
        <f t="shared" si="7"/>
        <v>8099.9317126468186</v>
      </c>
      <c r="N175">
        <v>17400.41</v>
      </c>
      <c r="O175" s="3">
        <v>119.46</v>
      </c>
      <c r="P175" s="1">
        <f t="shared" si="8"/>
        <v>145.65888163401976</v>
      </c>
    </row>
    <row r="176" spans="1:16" ht="15" customHeight="1" x14ac:dyDescent="0.2">
      <c r="A176">
        <v>172</v>
      </c>
      <c r="B176" s="7">
        <v>39204</v>
      </c>
      <c r="D176">
        <v>13211.88</v>
      </c>
      <c r="F176">
        <v>6484.5</v>
      </c>
      <c r="G176" s="2">
        <v>1.9902</v>
      </c>
      <c r="H176" s="1">
        <f t="shared" si="6"/>
        <v>12905.4519</v>
      </c>
      <c r="J176">
        <v>5990.13</v>
      </c>
      <c r="K176" s="3">
        <v>0.73550000000000004</v>
      </c>
      <c r="L176" s="1">
        <f t="shared" si="7"/>
        <v>8144.2963970088376</v>
      </c>
      <c r="N176">
        <v>17394.919999999998</v>
      </c>
      <c r="O176" s="3">
        <v>120.11</v>
      </c>
      <c r="P176" s="1">
        <f t="shared" si="8"/>
        <v>144.8249104987095</v>
      </c>
    </row>
    <row r="177" spans="1:16" ht="15" customHeight="1" x14ac:dyDescent="0.2">
      <c r="A177">
        <v>173</v>
      </c>
      <c r="B177" s="7">
        <v>39210</v>
      </c>
      <c r="D177">
        <v>13309.07</v>
      </c>
      <c r="F177">
        <v>6550.4</v>
      </c>
      <c r="G177" s="2">
        <v>1.9902</v>
      </c>
      <c r="H177" s="1">
        <f t="shared" si="6"/>
        <v>13036.60608</v>
      </c>
      <c r="J177">
        <v>6034.25</v>
      </c>
      <c r="K177" s="3">
        <v>0.73919999999999997</v>
      </c>
      <c r="L177" s="1">
        <f t="shared" si="7"/>
        <v>8163.2169913419921</v>
      </c>
      <c r="N177">
        <v>17656.84</v>
      </c>
      <c r="O177" s="3">
        <v>119.87</v>
      </c>
      <c r="P177" s="1">
        <f t="shared" si="8"/>
        <v>147.29990823392006</v>
      </c>
    </row>
    <row r="178" spans="1:16" ht="15" customHeight="1" x14ac:dyDescent="0.2">
      <c r="A178">
        <v>174</v>
      </c>
      <c r="B178" s="7">
        <v>39211</v>
      </c>
      <c r="D178">
        <v>13362.87</v>
      </c>
      <c r="F178">
        <v>6549.6</v>
      </c>
      <c r="G178" s="2">
        <v>1.9968999999999999</v>
      </c>
      <c r="H178" s="1">
        <f t="shared" si="6"/>
        <v>13078.89624</v>
      </c>
      <c r="J178">
        <v>6051.63</v>
      </c>
      <c r="K178" s="3">
        <v>0.7379</v>
      </c>
      <c r="L178" s="1">
        <f t="shared" si="7"/>
        <v>8201.151917604011</v>
      </c>
      <c r="N178">
        <v>17748.12</v>
      </c>
      <c r="O178" s="3">
        <v>119.71</v>
      </c>
      <c r="P178" s="1">
        <f t="shared" si="8"/>
        <v>148.25929329212263</v>
      </c>
    </row>
    <row r="179" spans="1:16" ht="15" customHeight="1" x14ac:dyDescent="0.2">
      <c r="A179">
        <v>175</v>
      </c>
      <c r="B179" s="7">
        <v>39212</v>
      </c>
      <c r="D179">
        <v>13215.13</v>
      </c>
      <c r="F179">
        <v>6524.1</v>
      </c>
      <c r="G179" s="2">
        <v>1.9827999999999999</v>
      </c>
      <c r="H179" s="1">
        <f t="shared" si="6"/>
        <v>12935.985479999999</v>
      </c>
      <c r="J179">
        <v>6012.76</v>
      </c>
      <c r="K179" s="3">
        <v>0.74009999999999998</v>
      </c>
      <c r="L179" s="1">
        <f t="shared" si="7"/>
        <v>8124.2534792595598</v>
      </c>
      <c r="N179">
        <v>17736.96</v>
      </c>
      <c r="O179" s="3">
        <v>120.43</v>
      </c>
      <c r="P179" s="1">
        <f t="shared" si="8"/>
        <v>147.28024578593372</v>
      </c>
    </row>
    <row r="180" spans="1:16" ht="15" customHeight="1" x14ac:dyDescent="0.2">
      <c r="A180">
        <v>176</v>
      </c>
      <c r="B180" s="7">
        <v>39213</v>
      </c>
      <c r="D180">
        <v>13326.22</v>
      </c>
      <c r="F180">
        <v>6565.7</v>
      </c>
      <c r="G180" s="2">
        <v>1.9824999999999999</v>
      </c>
      <c r="H180" s="1">
        <f t="shared" si="6"/>
        <v>13016.500249999999</v>
      </c>
      <c r="J180">
        <v>6050.63</v>
      </c>
      <c r="K180" s="3">
        <v>0.73950000000000005</v>
      </c>
      <c r="L180" s="1">
        <f t="shared" si="7"/>
        <v>8182.055442866802</v>
      </c>
      <c r="N180">
        <v>17553.72</v>
      </c>
      <c r="O180" s="3">
        <v>120.1</v>
      </c>
      <c r="P180" s="1">
        <f t="shared" si="8"/>
        <v>146.15920066611159</v>
      </c>
    </row>
    <row r="181" spans="1:16" ht="15" customHeight="1" x14ac:dyDescent="0.2">
      <c r="A181">
        <v>177</v>
      </c>
      <c r="B181" s="7">
        <v>39216</v>
      </c>
      <c r="D181">
        <v>13346.78</v>
      </c>
      <c r="F181">
        <v>6555.5</v>
      </c>
      <c r="G181" s="2">
        <v>1.9804999999999999</v>
      </c>
      <c r="H181" s="1">
        <f t="shared" si="6"/>
        <v>12983.167749999999</v>
      </c>
      <c r="J181">
        <v>6026.42</v>
      </c>
      <c r="K181" s="3">
        <v>0.73860000000000003</v>
      </c>
      <c r="L181" s="1">
        <f t="shared" si="7"/>
        <v>8159.2472244787432</v>
      </c>
      <c r="N181">
        <v>17677.939999999999</v>
      </c>
      <c r="O181" s="3">
        <v>120.36</v>
      </c>
      <c r="P181" s="1">
        <f t="shared" si="8"/>
        <v>146.87554004652708</v>
      </c>
    </row>
    <row r="182" spans="1:16" ht="15" customHeight="1" x14ac:dyDescent="0.2">
      <c r="A182">
        <v>178</v>
      </c>
      <c r="B182" s="7">
        <v>39217</v>
      </c>
      <c r="D182">
        <v>13383.84</v>
      </c>
      <c r="F182">
        <v>6568.6</v>
      </c>
      <c r="G182" s="2">
        <v>1.984</v>
      </c>
      <c r="H182" s="1">
        <f t="shared" si="6"/>
        <v>13032.1024</v>
      </c>
      <c r="J182">
        <v>6049.76</v>
      </c>
      <c r="K182" s="3">
        <v>0.73550000000000004</v>
      </c>
      <c r="L182" s="1">
        <f t="shared" si="7"/>
        <v>8225.3704962610464</v>
      </c>
      <c r="N182">
        <v>17512.98</v>
      </c>
      <c r="O182" s="3">
        <v>120.27</v>
      </c>
      <c r="P182" s="1">
        <f t="shared" si="8"/>
        <v>145.61386879521078</v>
      </c>
    </row>
    <row r="183" spans="1:16" ht="15" customHeight="1" x14ac:dyDescent="0.2">
      <c r="A183">
        <v>179</v>
      </c>
      <c r="B183" s="7">
        <v>39218</v>
      </c>
      <c r="D183">
        <v>13487.53</v>
      </c>
      <c r="F183">
        <v>6559.5</v>
      </c>
      <c r="G183" s="2">
        <v>1.9827999999999999</v>
      </c>
      <c r="H183" s="1">
        <f t="shared" si="6"/>
        <v>13006.176599999999</v>
      </c>
      <c r="J183">
        <v>6017.91</v>
      </c>
      <c r="K183" s="3">
        <v>0.73660000000000003</v>
      </c>
      <c r="L183" s="1">
        <f t="shared" si="7"/>
        <v>8169.8479500407275</v>
      </c>
      <c r="N183">
        <v>17529</v>
      </c>
      <c r="O183" s="3">
        <v>120.69</v>
      </c>
      <c r="P183" s="1">
        <f t="shared" si="8"/>
        <v>145.23987074322645</v>
      </c>
    </row>
    <row r="184" spans="1:16" ht="15" customHeight="1" x14ac:dyDescent="0.2">
      <c r="A184">
        <v>180</v>
      </c>
      <c r="B184" s="7">
        <v>39219</v>
      </c>
      <c r="D184">
        <v>13476.72</v>
      </c>
      <c r="F184">
        <v>6579.3</v>
      </c>
      <c r="G184" s="2">
        <v>1.9752000000000001</v>
      </c>
      <c r="H184" s="1">
        <f t="shared" si="6"/>
        <v>12995.433360000001</v>
      </c>
      <c r="J184">
        <v>6027</v>
      </c>
      <c r="K184" s="3">
        <v>0.74119999999999997</v>
      </c>
      <c r="L184" s="1">
        <f t="shared" si="7"/>
        <v>8131.4085267134378</v>
      </c>
      <c r="N184">
        <v>17498.599999999999</v>
      </c>
      <c r="O184" s="3">
        <v>121.27</v>
      </c>
      <c r="P184" s="1">
        <f t="shared" si="8"/>
        <v>144.29454935268407</v>
      </c>
    </row>
    <row r="185" spans="1:16" ht="15" customHeight="1" x14ac:dyDescent="0.2">
      <c r="A185">
        <v>181</v>
      </c>
      <c r="B185" s="7">
        <v>39220</v>
      </c>
      <c r="D185">
        <v>13556.53</v>
      </c>
      <c r="F185">
        <v>6640.9</v>
      </c>
      <c r="G185" s="2">
        <v>1.9742999999999999</v>
      </c>
      <c r="H185" s="1">
        <f t="shared" si="6"/>
        <v>13111.128869999999</v>
      </c>
      <c r="J185">
        <v>6101.14</v>
      </c>
      <c r="K185" s="3">
        <v>0.74099999999999999</v>
      </c>
      <c r="L185" s="1">
        <f t="shared" si="7"/>
        <v>8233.6572199730108</v>
      </c>
      <c r="N185">
        <v>17399.580000000002</v>
      </c>
      <c r="O185" s="3">
        <v>121.21</v>
      </c>
      <c r="P185" s="1">
        <f t="shared" si="8"/>
        <v>143.54904710832443</v>
      </c>
    </row>
    <row r="186" spans="1:16" ht="15" customHeight="1" x14ac:dyDescent="0.2">
      <c r="A186">
        <v>182</v>
      </c>
      <c r="B186" s="7">
        <v>39223</v>
      </c>
      <c r="D186">
        <v>13542.88</v>
      </c>
      <c r="F186">
        <v>6636.8</v>
      </c>
      <c r="G186" s="2">
        <v>1.9693000000000001</v>
      </c>
      <c r="H186" s="1">
        <f t="shared" si="6"/>
        <v>13069.850240000002</v>
      </c>
      <c r="J186">
        <v>6089.91</v>
      </c>
      <c r="K186" s="3">
        <v>0.74299999999999999</v>
      </c>
      <c r="L186" s="1">
        <f t="shared" si="7"/>
        <v>8196.3795423956926</v>
      </c>
      <c r="N186">
        <v>17556.87</v>
      </c>
      <c r="O186" s="3">
        <v>121.6</v>
      </c>
      <c r="P186" s="1">
        <f t="shared" si="8"/>
        <v>144.38215460526317</v>
      </c>
    </row>
    <row r="187" spans="1:16" ht="15" customHeight="1" x14ac:dyDescent="0.2">
      <c r="A187">
        <v>183</v>
      </c>
      <c r="B187" s="7">
        <v>39224</v>
      </c>
      <c r="D187">
        <v>13539.95</v>
      </c>
      <c r="F187">
        <v>6606.6</v>
      </c>
      <c r="G187" s="2">
        <v>1.9746999999999999</v>
      </c>
      <c r="H187" s="1">
        <f t="shared" si="6"/>
        <v>13046.053019999999</v>
      </c>
      <c r="J187">
        <v>6089.72</v>
      </c>
      <c r="K187" s="3">
        <v>0.74280000000000002</v>
      </c>
      <c r="L187" s="1">
        <f t="shared" si="7"/>
        <v>8198.3306408185254</v>
      </c>
      <c r="N187">
        <v>17680.05</v>
      </c>
      <c r="O187" s="3">
        <v>121.42</v>
      </c>
      <c r="P187" s="1">
        <f t="shared" si="8"/>
        <v>145.61069016636466</v>
      </c>
    </row>
    <row r="188" spans="1:16" ht="15" customHeight="1" x14ac:dyDescent="0.2">
      <c r="A188">
        <v>184</v>
      </c>
      <c r="B188" s="7">
        <v>39225</v>
      </c>
      <c r="D188">
        <v>13525.65</v>
      </c>
      <c r="F188">
        <v>6616.4</v>
      </c>
      <c r="G188" s="2">
        <v>1.9890000000000001</v>
      </c>
      <c r="H188" s="1">
        <f t="shared" si="6"/>
        <v>13160.0196</v>
      </c>
      <c r="J188">
        <v>6120.2</v>
      </c>
      <c r="K188" s="3">
        <v>0.74129999999999996</v>
      </c>
      <c r="L188" s="1">
        <f t="shared" si="7"/>
        <v>8256.0366922973153</v>
      </c>
      <c r="N188">
        <v>17705.12</v>
      </c>
      <c r="O188" s="3">
        <v>121.44</v>
      </c>
      <c r="P188" s="1">
        <f t="shared" si="8"/>
        <v>145.79314888010541</v>
      </c>
    </row>
    <row r="189" spans="1:16" ht="15" customHeight="1" x14ac:dyDescent="0.2">
      <c r="A189">
        <v>185</v>
      </c>
      <c r="B189" s="7">
        <v>39226</v>
      </c>
      <c r="D189">
        <v>13441.13</v>
      </c>
      <c r="F189">
        <v>6565.4</v>
      </c>
      <c r="G189" s="2">
        <v>1.9855</v>
      </c>
      <c r="H189" s="1">
        <f t="shared" si="6"/>
        <v>13035.601699999999</v>
      </c>
      <c r="J189">
        <v>6048.31</v>
      </c>
      <c r="K189" s="3">
        <v>0.74429999999999996</v>
      </c>
      <c r="L189" s="1">
        <f t="shared" si="7"/>
        <v>8126.1722423753872</v>
      </c>
      <c r="N189">
        <v>17696.97</v>
      </c>
      <c r="O189" s="3">
        <v>121.43</v>
      </c>
      <c r="P189" s="1">
        <f t="shared" si="8"/>
        <v>145.73803837601912</v>
      </c>
    </row>
    <row r="190" spans="1:16" ht="15" customHeight="1" x14ac:dyDescent="0.2">
      <c r="A190">
        <v>186</v>
      </c>
      <c r="B190" s="7">
        <v>39227</v>
      </c>
      <c r="D190">
        <v>13507.28</v>
      </c>
      <c r="F190">
        <v>6570.5</v>
      </c>
      <c r="G190" s="2">
        <v>1.9847999999999999</v>
      </c>
      <c r="H190" s="1">
        <f t="shared" si="6"/>
        <v>13041.1284</v>
      </c>
      <c r="J190">
        <v>6057.49</v>
      </c>
      <c r="K190" s="3">
        <v>0.74319999999999997</v>
      </c>
      <c r="L190" s="1">
        <f t="shared" si="7"/>
        <v>8150.5516684607101</v>
      </c>
      <c r="N190">
        <v>17481.21</v>
      </c>
      <c r="O190" s="3">
        <v>121.64</v>
      </c>
      <c r="P190" s="1">
        <f t="shared" si="8"/>
        <v>143.71267675106873</v>
      </c>
    </row>
    <row r="191" spans="1:16" ht="15" customHeight="1" x14ac:dyDescent="0.2">
      <c r="A191">
        <v>187</v>
      </c>
      <c r="B191" s="7">
        <v>39231</v>
      </c>
      <c r="D191">
        <v>13521.34</v>
      </c>
      <c r="F191">
        <v>6606.5</v>
      </c>
      <c r="G191" s="2">
        <v>1.9816</v>
      </c>
      <c r="H191" s="1">
        <f t="shared" si="6"/>
        <v>13091.440399999999</v>
      </c>
      <c r="J191">
        <v>6056.39</v>
      </c>
      <c r="K191" s="3">
        <v>0.74170000000000003</v>
      </c>
      <c r="L191" s="1">
        <f t="shared" si="7"/>
        <v>8165.5521100175274</v>
      </c>
      <c r="N191">
        <v>17672.560000000001</v>
      </c>
      <c r="O191" s="3">
        <v>121.74</v>
      </c>
      <c r="P191" s="1">
        <f t="shared" si="8"/>
        <v>145.16642023985546</v>
      </c>
    </row>
    <row r="192" spans="1:16" ht="15" customHeight="1" x14ac:dyDescent="0.2">
      <c r="A192">
        <v>188</v>
      </c>
      <c r="B192" s="7">
        <v>39232</v>
      </c>
      <c r="D192">
        <v>13633.08</v>
      </c>
      <c r="F192">
        <v>6602.1</v>
      </c>
      <c r="G192" s="2">
        <v>1.9749000000000001</v>
      </c>
      <c r="H192" s="1">
        <f t="shared" si="6"/>
        <v>13038.487290000001</v>
      </c>
      <c r="J192">
        <v>6042.15</v>
      </c>
      <c r="K192" s="3">
        <v>0.74460000000000004</v>
      </c>
      <c r="L192" s="1">
        <f t="shared" si="7"/>
        <v>8114.6253021756638</v>
      </c>
      <c r="N192">
        <v>17588.259999999998</v>
      </c>
      <c r="O192" s="3">
        <v>121.52</v>
      </c>
      <c r="P192" s="1">
        <f t="shared" si="8"/>
        <v>144.7355167873601</v>
      </c>
    </row>
    <row r="193" spans="1:16" ht="15" customHeight="1" x14ac:dyDescent="0.2">
      <c r="A193">
        <v>189</v>
      </c>
      <c r="B193" s="7">
        <v>39233</v>
      </c>
      <c r="D193">
        <v>13627.64</v>
      </c>
      <c r="F193">
        <v>6621.4</v>
      </c>
      <c r="G193" s="2">
        <v>1.9782</v>
      </c>
      <c r="H193" s="1">
        <f t="shared" si="6"/>
        <v>13098.453479999998</v>
      </c>
      <c r="J193">
        <v>6104</v>
      </c>
      <c r="K193" s="3">
        <v>0.74319999999999997</v>
      </c>
      <c r="L193" s="1">
        <f t="shared" si="7"/>
        <v>8213.1324004305716</v>
      </c>
      <c r="N193">
        <v>17875.75</v>
      </c>
      <c r="O193" s="3">
        <v>121.81</v>
      </c>
      <c r="P193" s="1">
        <f t="shared" si="8"/>
        <v>146.75108775962565</v>
      </c>
    </row>
    <row r="194" spans="1:16" ht="15" customHeight="1" x14ac:dyDescent="0.2">
      <c r="A194">
        <v>190</v>
      </c>
      <c r="B194" s="7">
        <v>39234</v>
      </c>
      <c r="D194">
        <v>13668.11</v>
      </c>
      <c r="F194">
        <v>6676.7</v>
      </c>
      <c r="G194" s="2">
        <v>1.9790000000000001</v>
      </c>
      <c r="H194" s="1">
        <f t="shared" si="6"/>
        <v>13213.1893</v>
      </c>
      <c r="J194">
        <v>6168.15</v>
      </c>
      <c r="K194" s="3">
        <v>0.74519999999999997</v>
      </c>
      <c r="L194" s="1">
        <f t="shared" si="7"/>
        <v>8277.173913043478</v>
      </c>
      <c r="N194">
        <v>17958.88</v>
      </c>
      <c r="O194" s="3">
        <v>122.03</v>
      </c>
      <c r="P194" s="1">
        <f t="shared" si="8"/>
        <v>147.16774563631895</v>
      </c>
    </row>
    <row r="195" spans="1:16" ht="15" customHeight="1" x14ac:dyDescent="0.2">
      <c r="A195">
        <v>191</v>
      </c>
      <c r="B195" s="7">
        <v>39237</v>
      </c>
      <c r="D195">
        <v>13676.32</v>
      </c>
      <c r="F195">
        <v>6664.1</v>
      </c>
      <c r="G195" s="2">
        <v>1.9912000000000001</v>
      </c>
      <c r="H195" s="1">
        <f t="shared" si="6"/>
        <v>13269.555920000001</v>
      </c>
      <c r="J195">
        <v>6125.81</v>
      </c>
      <c r="K195" s="3">
        <v>0.74160000000000004</v>
      </c>
      <c r="L195" s="1">
        <f t="shared" si="7"/>
        <v>8260.2615965480036</v>
      </c>
      <c r="N195">
        <v>17973.419999999998</v>
      </c>
      <c r="O195" s="3">
        <v>121.75</v>
      </c>
      <c r="P195" s="1">
        <f t="shared" si="8"/>
        <v>147.62562628336755</v>
      </c>
    </row>
    <row r="196" spans="1:16" ht="15" customHeight="1" x14ac:dyDescent="0.2">
      <c r="A196">
        <v>192</v>
      </c>
      <c r="B196" s="7">
        <v>39238</v>
      </c>
      <c r="D196">
        <v>13595.46</v>
      </c>
      <c r="F196">
        <v>6632.8</v>
      </c>
      <c r="G196" s="2">
        <v>1.9928999999999999</v>
      </c>
      <c r="H196" s="1">
        <f t="shared" si="6"/>
        <v>13218.50712</v>
      </c>
      <c r="J196">
        <v>6078.54</v>
      </c>
      <c r="K196" s="3">
        <v>0.73950000000000005</v>
      </c>
      <c r="L196" s="1">
        <f t="shared" si="7"/>
        <v>8219.7971602434063</v>
      </c>
      <c r="N196">
        <v>18053.810000000001</v>
      </c>
      <c r="O196" s="3">
        <v>121.65</v>
      </c>
      <c r="P196" s="1">
        <f t="shared" si="8"/>
        <v>148.4078092889437</v>
      </c>
    </row>
    <row r="197" spans="1:16" ht="15" customHeight="1" x14ac:dyDescent="0.2">
      <c r="A197">
        <v>193</v>
      </c>
      <c r="B197" s="7">
        <v>39239</v>
      </c>
      <c r="D197">
        <v>13465.67</v>
      </c>
      <c r="F197">
        <v>6522.7</v>
      </c>
      <c r="G197" s="2">
        <v>1.9917</v>
      </c>
      <c r="H197" s="1">
        <f t="shared" ref="H197:H260" si="9">F197*G197</f>
        <v>12991.26159</v>
      </c>
      <c r="J197">
        <v>5977.87</v>
      </c>
      <c r="K197" s="3">
        <v>0.74109999999999998</v>
      </c>
      <c r="L197" s="1">
        <f t="shared" ref="L197:L260" si="10">J197/K197</f>
        <v>8066.2123869923089</v>
      </c>
      <c r="N197">
        <v>18040.93</v>
      </c>
      <c r="O197" s="3">
        <v>121.05</v>
      </c>
      <c r="P197" s="1">
        <f t="shared" ref="P197:P260" si="11">N197/O197</f>
        <v>149.03700950020652</v>
      </c>
    </row>
    <row r="198" spans="1:16" ht="15" customHeight="1" x14ac:dyDescent="0.2">
      <c r="A198">
        <v>194</v>
      </c>
      <c r="B198" s="7">
        <v>39240</v>
      </c>
      <c r="D198">
        <v>13266.73</v>
      </c>
      <c r="F198">
        <v>6505.1</v>
      </c>
      <c r="G198" s="2">
        <v>1.9805999999999999</v>
      </c>
      <c r="H198" s="1">
        <f t="shared" si="9"/>
        <v>12884.001060000001</v>
      </c>
      <c r="J198">
        <v>5890.49</v>
      </c>
      <c r="K198" s="3">
        <v>0.7429</v>
      </c>
      <c r="L198" s="1">
        <f t="shared" si="10"/>
        <v>7929.0483241351458</v>
      </c>
      <c r="N198">
        <v>18053.38</v>
      </c>
      <c r="O198" s="3">
        <v>121.45</v>
      </c>
      <c r="P198" s="1">
        <f t="shared" si="11"/>
        <v>148.64866200082338</v>
      </c>
    </row>
    <row r="199" spans="1:16" ht="15" customHeight="1" x14ac:dyDescent="0.2">
      <c r="A199">
        <v>195</v>
      </c>
      <c r="B199" s="7">
        <v>39241</v>
      </c>
      <c r="D199">
        <v>13424.39</v>
      </c>
      <c r="F199">
        <v>6505.1</v>
      </c>
      <c r="G199" s="2">
        <v>1.9675</v>
      </c>
      <c r="H199" s="1">
        <f t="shared" si="9"/>
        <v>12798.784250000001</v>
      </c>
      <c r="J199">
        <v>5883.29</v>
      </c>
      <c r="K199" s="3">
        <v>0.74860000000000004</v>
      </c>
      <c r="L199" s="1">
        <f t="shared" si="10"/>
        <v>7859.0569062249524</v>
      </c>
      <c r="N199">
        <v>17779.09</v>
      </c>
      <c r="O199" s="3">
        <v>121.56</v>
      </c>
      <c r="P199" s="1">
        <f t="shared" si="11"/>
        <v>146.25773280684436</v>
      </c>
    </row>
    <row r="200" spans="1:16" ht="15" customHeight="1" x14ac:dyDescent="0.2">
      <c r="A200">
        <v>196</v>
      </c>
      <c r="B200" s="7">
        <v>39244</v>
      </c>
      <c r="D200">
        <v>13424.96</v>
      </c>
      <c r="F200">
        <v>6567.5</v>
      </c>
      <c r="G200" s="2">
        <v>1.9672000000000001</v>
      </c>
      <c r="H200" s="1">
        <f t="shared" si="9"/>
        <v>12919.586000000001</v>
      </c>
      <c r="J200">
        <v>5940.09</v>
      </c>
      <c r="K200" s="3">
        <v>0.74929999999999997</v>
      </c>
      <c r="L200" s="1">
        <f t="shared" si="10"/>
        <v>7927.5190177499007</v>
      </c>
      <c r="N200">
        <v>17834.48</v>
      </c>
      <c r="O200" s="3">
        <v>121.73</v>
      </c>
      <c r="P200" s="1">
        <f t="shared" si="11"/>
        <v>146.50850242339604</v>
      </c>
    </row>
    <row r="201" spans="1:16" ht="15" customHeight="1" x14ac:dyDescent="0.2">
      <c r="A201">
        <v>197</v>
      </c>
      <c r="B201" s="7">
        <v>39245</v>
      </c>
      <c r="D201">
        <v>13295.01</v>
      </c>
      <c r="F201">
        <v>6520.4</v>
      </c>
      <c r="G201" s="2">
        <v>1.9735</v>
      </c>
      <c r="H201" s="1">
        <f t="shared" si="9"/>
        <v>12868.009399999999</v>
      </c>
      <c r="J201">
        <v>5898.16</v>
      </c>
      <c r="K201" s="3">
        <v>0.751</v>
      </c>
      <c r="L201" s="1">
        <f t="shared" si="10"/>
        <v>7853.7416777629824</v>
      </c>
      <c r="N201">
        <v>17760.91</v>
      </c>
      <c r="O201" s="3">
        <v>121.76</v>
      </c>
      <c r="P201" s="1">
        <f t="shared" si="11"/>
        <v>145.86818331143232</v>
      </c>
    </row>
    <row r="202" spans="1:16" ht="15" customHeight="1" x14ac:dyDescent="0.2">
      <c r="A202">
        <v>198</v>
      </c>
      <c r="B202" s="7">
        <v>39246</v>
      </c>
      <c r="D202">
        <v>13482.35</v>
      </c>
      <c r="F202">
        <v>6559.6</v>
      </c>
      <c r="G202" s="2">
        <v>1.9728000000000001</v>
      </c>
      <c r="H202" s="1">
        <f t="shared" si="9"/>
        <v>12940.778880000002</v>
      </c>
      <c r="J202">
        <v>5934.27</v>
      </c>
      <c r="K202" s="3">
        <v>0.75160000000000005</v>
      </c>
      <c r="L202" s="1">
        <f t="shared" si="10"/>
        <v>7895.5162320383188</v>
      </c>
      <c r="N202">
        <v>17732.77</v>
      </c>
      <c r="O202" s="3">
        <v>122.33</v>
      </c>
      <c r="P202" s="1">
        <f t="shared" si="11"/>
        <v>144.95847298291508</v>
      </c>
    </row>
    <row r="203" spans="1:16" ht="15" customHeight="1" x14ac:dyDescent="0.2">
      <c r="A203">
        <v>199</v>
      </c>
      <c r="B203" s="7">
        <v>39247</v>
      </c>
      <c r="D203">
        <v>13553.73</v>
      </c>
      <c r="F203">
        <v>6649.9</v>
      </c>
      <c r="G203" s="2">
        <v>1.9694</v>
      </c>
      <c r="H203" s="1">
        <f t="shared" si="9"/>
        <v>13096.31306</v>
      </c>
      <c r="J203">
        <v>6047.23</v>
      </c>
      <c r="K203" s="3">
        <v>0.75109999999999999</v>
      </c>
      <c r="L203" s="1">
        <f t="shared" si="10"/>
        <v>8051.1649580615094</v>
      </c>
      <c r="N203">
        <v>17842.29</v>
      </c>
      <c r="O203" s="3">
        <v>122.92</v>
      </c>
      <c r="P203" s="1">
        <f t="shared" si="11"/>
        <v>145.15367718841523</v>
      </c>
    </row>
    <row r="204" spans="1:16" ht="15" customHeight="1" x14ac:dyDescent="0.2">
      <c r="A204">
        <v>200</v>
      </c>
      <c r="B204" s="7">
        <v>39248</v>
      </c>
      <c r="D204">
        <v>13639.48</v>
      </c>
      <c r="F204">
        <v>6732.4</v>
      </c>
      <c r="G204" s="2">
        <v>1.9769000000000001</v>
      </c>
      <c r="H204" s="1">
        <f t="shared" si="9"/>
        <v>13309.281559999999</v>
      </c>
      <c r="J204">
        <v>6105.28</v>
      </c>
      <c r="K204" s="3">
        <v>0.74819999999999998</v>
      </c>
      <c r="L204" s="1">
        <f t="shared" si="10"/>
        <v>8159.9572306869823</v>
      </c>
      <c r="N204">
        <v>17971.490000000002</v>
      </c>
      <c r="O204" s="3">
        <v>123.52</v>
      </c>
      <c r="P204" s="1">
        <f t="shared" si="11"/>
        <v>145.4945757772021</v>
      </c>
    </row>
    <row r="205" spans="1:16" ht="15" customHeight="1" x14ac:dyDescent="0.2">
      <c r="A205">
        <v>201</v>
      </c>
      <c r="B205" s="7">
        <v>39251</v>
      </c>
      <c r="D205">
        <v>13612.98</v>
      </c>
      <c r="F205">
        <v>6703.5</v>
      </c>
      <c r="G205" s="2">
        <v>1.9807999999999999</v>
      </c>
      <c r="H205" s="1">
        <f t="shared" si="9"/>
        <v>13278.292799999999</v>
      </c>
      <c r="J205">
        <v>6087.15</v>
      </c>
      <c r="K205" s="3">
        <v>0.74650000000000005</v>
      </c>
      <c r="L205" s="1">
        <f t="shared" si="10"/>
        <v>8154.2531815137299</v>
      </c>
      <c r="N205">
        <v>18149.52</v>
      </c>
      <c r="O205" s="3">
        <v>123.66</v>
      </c>
      <c r="P205" s="1">
        <f t="shared" si="11"/>
        <v>146.76952935468219</v>
      </c>
    </row>
    <row r="206" spans="1:16" ht="15" customHeight="1" x14ac:dyDescent="0.2">
      <c r="A206">
        <v>202</v>
      </c>
      <c r="B206" s="7">
        <v>39252</v>
      </c>
      <c r="D206">
        <v>13635.42</v>
      </c>
      <c r="F206">
        <v>6650.2</v>
      </c>
      <c r="G206" s="2">
        <v>1.9873000000000001</v>
      </c>
      <c r="H206" s="1">
        <f t="shared" si="9"/>
        <v>13215.94246</v>
      </c>
      <c r="J206">
        <v>6071.67</v>
      </c>
      <c r="K206" s="3">
        <v>0.74580000000000002</v>
      </c>
      <c r="L206" s="1">
        <f t="shared" si="10"/>
        <v>8141.1504424778759</v>
      </c>
      <c r="N206">
        <v>18163.61</v>
      </c>
      <c r="O206" s="3">
        <v>123.38</v>
      </c>
      <c r="P206" s="1">
        <f t="shared" si="11"/>
        <v>147.21680985573028</v>
      </c>
    </row>
    <row r="207" spans="1:16" ht="15" customHeight="1" x14ac:dyDescent="0.2">
      <c r="A207">
        <v>203</v>
      </c>
      <c r="B207" s="7">
        <v>39253</v>
      </c>
      <c r="D207">
        <v>13489.42</v>
      </c>
      <c r="F207">
        <v>6649.3</v>
      </c>
      <c r="G207" s="2">
        <v>1.9928999999999999</v>
      </c>
      <c r="H207" s="1">
        <f t="shared" si="9"/>
        <v>13251.38997</v>
      </c>
      <c r="J207">
        <v>6093.29</v>
      </c>
      <c r="K207" s="3">
        <v>0.74519999999999997</v>
      </c>
      <c r="L207" s="1">
        <f t="shared" si="10"/>
        <v>8176.7176596886748</v>
      </c>
      <c r="N207">
        <v>18211.68</v>
      </c>
      <c r="O207" s="3">
        <v>123.65</v>
      </c>
      <c r="P207" s="1">
        <f t="shared" si="11"/>
        <v>147.28410837040033</v>
      </c>
    </row>
    <row r="208" spans="1:16" ht="15" customHeight="1" x14ac:dyDescent="0.2">
      <c r="A208">
        <v>204</v>
      </c>
      <c r="B208" s="7">
        <v>39254</v>
      </c>
      <c r="D208">
        <v>13545.84</v>
      </c>
      <c r="F208">
        <v>6596</v>
      </c>
      <c r="G208" s="2">
        <v>1.9924999999999999</v>
      </c>
      <c r="H208" s="1">
        <f t="shared" si="9"/>
        <v>13142.529999999999</v>
      </c>
      <c r="J208">
        <v>6029.79</v>
      </c>
      <c r="K208" s="3">
        <v>0.74629999999999996</v>
      </c>
      <c r="L208" s="1">
        <f t="shared" si="10"/>
        <v>8079.5792576711783</v>
      </c>
      <c r="N208">
        <v>18240.3</v>
      </c>
      <c r="O208" s="3">
        <v>123.66</v>
      </c>
      <c r="P208" s="1">
        <f t="shared" si="11"/>
        <v>147.50363901018923</v>
      </c>
    </row>
    <row r="209" spans="1:16" ht="15" customHeight="1" x14ac:dyDescent="0.2">
      <c r="A209">
        <v>205</v>
      </c>
      <c r="B209" s="7">
        <v>39255</v>
      </c>
      <c r="D209">
        <v>13360.26</v>
      </c>
      <c r="F209">
        <v>6567.4</v>
      </c>
      <c r="G209" s="2">
        <v>1.9958</v>
      </c>
      <c r="H209" s="1">
        <f t="shared" si="9"/>
        <v>13107.216919999999</v>
      </c>
      <c r="J209">
        <v>6023.25</v>
      </c>
      <c r="K209" s="3">
        <v>0.74470000000000003</v>
      </c>
      <c r="L209" s="1">
        <f t="shared" si="10"/>
        <v>8088.156304552168</v>
      </c>
      <c r="N209">
        <v>18188.63</v>
      </c>
      <c r="O209" s="3">
        <v>124.09</v>
      </c>
      <c r="P209" s="1">
        <f t="shared" si="11"/>
        <v>146.57611411072608</v>
      </c>
    </row>
    <row r="210" spans="1:16" ht="15" customHeight="1" x14ac:dyDescent="0.2">
      <c r="A210">
        <v>206</v>
      </c>
      <c r="B210" s="7">
        <v>39258</v>
      </c>
      <c r="D210">
        <v>13352.05</v>
      </c>
      <c r="F210">
        <v>6588.4</v>
      </c>
      <c r="G210" s="2">
        <v>1.9965999999999999</v>
      </c>
      <c r="H210" s="1">
        <f t="shared" si="9"/>
        <v>13154.399439999999</v>
      </c>
      <c r="J210">
        <v>6002.85</v>
      </c>
      <c r="K210" s="3">
        <v>0.74329999999999996</v>
      </c>
      <c r="L210" s="1">
        <f t="shared" si="10"/>
        <v>8075.9451096461735</v>
      </c>
      <c r="N210">
        <v>18087.48</v>
      </c>
      <c r="O210" s="3">
        <v>123.74</v>
      </c>
      <c r="P210" s="1">
        <f t="shared" si="11"/>
        <v>146.17326652658801</v>
      </c>
    </row>
    <row r="211" spans="1:16" ht="15" customHeight="1" x14ac:dyDescent="0.2">
      <c r="A211">
        <v>207</v>
      </c>
      <c r="B211" s="7">
        <v>39259</v>
      </c>
      <c r="D211">
        <v>13337.66</v>
      </c>
      <c r="F211">
        <v>6559.3</v>
      </c>
      <c r="G211" s="2">
        <v>1.9994000000000001</v>
      </c>
      <c r="H211" s="1">
        <f t="shared" si="9"/>
        <v>13114.664420000001</v>
      </c>
      <c r="J211">
        <v>5953.36</v>
      </c>
      <c r="K211" s="3">
        <v>0.74280000000000002</v>
      </c>
      <c r="L211" s="1">
        <f t="shared" si="10"/>
        <v>8014.7549811523959</v>
      </c>
      <c r="N211">
        <v>18066.11</v>
      </c>
      <c r="O211" s="3">
        <v>123.09</v>
      </c>
      <c r="P211" s="1">
        <f t="shared" si="11"/>
        <v>146.77154927288976</v>
      </c>
    </row>
    <row r="212" spans="1:16" ht="15" customHeight="1" x14ac:dyDescent="0.2">
      <c r="A212">
        <v>208</v>
      </c>
      <c r="B212" s="7">
        <v>39260</v>
      </c>
      <c r="D212">
        <v>13427.73</v>
      </c>
      <c r="F212">
        <v>6527.6</v>
      </c>
      <c r="G212" s="2">
        <v>1.9967999999999999</v>
      </c>
      <c r="H212" s="1">
        <f t="shared" si="9"/>
        <v>13034.311680000001</v>
      </c>
      <c r="J212">
        <v>5941.67</v>
      </c>
      <c r="K212" s="3">
        <v>0.74450000000000005</v>
      </c>
      <c r="L212" s="1">
        <f t="shared" si="10"/>
        <v>7980.7521826729344</v>
      </c>
      <c r="N212">
        <v>17849.28</v>
      </c>
      <c r="O212" s="3">
        <v>122.48</v>
      </c>
      <c r="P212" s="1">
        <f t="shared" si="11"/>
        <v>145.73220117570213</v>
      </c>
    </row>
    <row r="213" spans="1:16" ht="15" customHeight="1" x14ac:dyDescent="0.2">
      <c r="A213">
        <v>209</v>
      </c>
      <c r="B213" s="7">
        <v>39261</v>
      </c>
      <c r="D213">
        <v>13422.28</v>
      </c>
      <c r="F213">
        <v>6571.3</v>
      </c>
      <c r="G213" s="2">
        <v>2.0026000000000002</v>
      </c>
      <c r="H213" s="1">
        <f t="shared" si="9"/>
        <v>13159.685380000001</v>
      </c>
      <c r="J213">
        <v>6006.31</v>
      </c>
      <c r="K213" s="3">
        <v>0.74270000000000003</v>
      </c>
      <c r="L213" s="1">
        <f t="shared" si="10"/>
        <v>8087.1280463174908</v>
      </c>
      <c r="N213">
        <v>17932.27</v>
      </c>
      <c r="O213" s="3">
        <v>122.97</v>
      </c>
      <c r="P213" s="1">
        <f t="shared" si="11"/>
        <v>145.82638041798813</v>
      </c>
    </row>
    <row r="214" spans="1:16" ht="15" customHeight="1" x14ac:dyDescent="0.2">
      <c r="A214">
        <v>210</v>
      </c>
      <c r="B214" s="7">
        <v>39262</v>
      </c>
      <c r="D214">
        <v>13408.62</v>
      </c>
      <c r="F214">
        <v>6607.9</v>
      </c>
      <c r="G214" s="2">
        <v>2.0064000000000002</v>
      </c>
      <c r="H214" s="1">
        <f t="shared" si="9"/>
        <v>13258.090560000001</v>
      </c>
      <c r="J214">
        <v>6054.93</v>
      </c>
      <c r="K214" s="3">
        <v>0.74050000000000005</v>
      </c>
      <c r="L214" s="1">
        <f t="shared" si="10"/>
        <v>8176.812964213369</v>
      </c>
      <c r="N214">
        <v>18138.36</v>
      </c>
      <c r="O214" s="3">
        <v>123.51</v>
      </c>
      <c r="P214" s="1">
        <f t="shared" si="11"/>
        <v>146.85742045178529</v>
      </c>
    </row>
    <row r="215" spans="1:16" ht="15" customHeight="1" x14ac:dyDescent="0.2">
      <c r="A215">
        <v>211</v>
      </c>
      <c r="B215" s="7">
        <v>39265</v>
      </c>
      <c r="D215">
        <v>13535.43</v>
      </c>
      <c r="F215">
        <v>6590.6</v>
      </c>
      <c r="G215" s="2">
        <v>2.0135999999999998</v>
      </c>
      <c r="H215" s="1">
        <f t="shared" si="9"/>
        <v>13270.83216</v>
      </c>
      <c r="J215">
        <v>6026.95</v>
      </c>
      <c r="K215" s="3">
        <v>0.73370000000000002</v>
      </c>
      <c r="L215" s="1">
        <f t="shared" si="10"/>
        <v>8214.4609513425094</v>
      </c>
      <c r="N215">
        <v>18146.3</v>
      </c>
      <c r="O215" s="3">
        <v>122.31</v>
      </c>
      <c r="P215" s="1">
        <f t="shared" si="11"/>
        <v>148.36317553756845</v>
      </c>
    </row>
    <row r="216" spans="1:16" ht="15" customHeight="1" x14ac:dyDescent="0.2">
      <c r="A216">
        <v>212</v>
      </c>
      <c r="B216" s="7">
        <v>39266</v>
      </c>
      <c r="D216">
        <v>13577.3</v>
      </c>
      <c r="F216">
        <v>6639.8</v>
      </c>
      <c r="G216" s="2">
        <v>2.0165000000000002</v>
      </c>
      <c r="H216" s="1">
        <f t="shared" si="9"/>
        <v>13389.156700000001</v>
      </c>
      <c r="J216">
        <v>6069.84</v>
      </c>
      <c r="K216" s="3">
        <v>0.73460000000000003</v>
      </c>
      <c r="L216" s="1">
        <f t="shared" si="10"/>
        <v>8262.7824666485158</v>
      </c>
      <c r="N216">
        <v>18149.900000000001</v>
      </c>
      <c r="O216" s="3">
        <v>122.33</v>
      </c>
      <c r="P216" s="1">
        <f t="shared" si="11"/>
        <v>148.36834791138725</v>
      </c>
    </row>
    <row r="217" spans="1:16" ht="15" customHeight="1" x14ac:dyDescent="0.2">
      <c r="A217">
        <v>213</v>
      </c>
      <c r="B217" s="7">
        <v>39268</v>
      </c>
      <c r="D217">
        <v>13565.84</v>
      </c>
      <c r="F217">
        <v>6635.2</v>
      </c>
      <c r="G217" s="2">
        <v>2.0104000000000002</v>
      </c>
      <c r="H217" s="1">
        <f t="shared" si="9"/>
        <v>13339.406080000001</v>
      </c>
      <c r="J217">
        <v>6059.53</v>
      </c>
      <c r="K217" s="3">
        <v>0.73529999999999995</v>
      </c>
      <c r="L217" s="1">
        <f t="shared" si="10"/>
        <v>8240.8948728410178</v>
      </c>
      <c r="N217">
        <v>18221.48</v>
      </c>
      <c r="O217" s="3">
        <v>122.82</v>
      </c>
      <c r="P217" s="1">
        <f t="shared" si="11"/>
        <v>148.35922488194106</v>
      </c>
    </row>
    <row r="218" spans="1:16" ht="15" customHeight="1" x14ac:dyDescent="0.2">
      <c r="A218">
        <v>214</v>
      </c>
      <c r="B218" s="7">
        <v>39269</v>
      </c>
      <c r="D218">
        <v>13611.68</v>
      </c>
      <c r="F218">
        <v>6690.1</v>
      </c>
      <c r="G218" s="2">
        <v>2.0131000000000001</v>
      </c>
      <c r="H218" s="1">
        <f t="shared" si="9"/>
        <v>13467.840310000001</v>
      </c>
      <c r="J218">
        <v>6102.69</v>
      </c>
      <c r="K218" s="3">
        <v>0.73360000000000003</v>
      </c>
      <c r="L218" s="1">
        <f t="shared" si="10"/>
        <v>8318.8249727371858</v>
      </c>
      <c r="N218">
        <v>18140.939999999999</v>
      </c>
      <c r="O218" s="3">
        <v>123.2</v>
      </c>
      <c r="P218" s="1">
        <f t="shared" si="11"/>
        <v>147.24788961038959</v>
      </c>
    </row>
    <row r="219" spans="1:16" ht="15" customHeight="1" x14ac:dyDescent="0.2">
      <c r="A219">
        <v>215</v>
      </c>
      <c r="B219" s="7">
        <v>39272</v>
      </c>
      <c r="D219">
        <v>13649.97</v>
      </c>
      <c r="F219">
        <v>6712.7</v>
      </c>
      <c r="G219" s="2">
        <v>2.0150999999999999</v>
      </c>
      <c r="H219" s="1">
        <f t="shared" si="9"/>
        <v>13526.761769999999</v>
      </c>
      <c r="J219">
        <v>6104.66</v>
      </c>
      <c r="K219" s="3">
        <v>0.73380000000000001</v>
      </c>
      <c r="L219" s="1">
        <f t="shared" si="10"/>
        <v>8319.242300354319</v>
      </c>
      <c r="N219">
        <v>18261.98</v>
      </c>
      <c r="O219" s="3">
        <v>123.31</v>
      </c>
      <c r="P219" s="1">
        <f t="shared" si="11"/>
        <v>148.09812667261374</v>
      </c>
    </row>
    <row r="220" spans="1:16" ht="15" customHeight="1" x14ac:dyDescent="0.2">
      <c r="A220">
        <v>216</v>
      </c>
      <c r="B220" s="7">
        <v>39273</v>
      </c>
      <c r="D220">
        <v>13501.7</v>
      </c>
      <c r="F220">
        <v>6630.9</v>
      </c>
      <c r="G220" s="2">
        <v>2.0238</v>
      </c>
      <c r="H220" s="1">
        <f t="shared" si="9"/>
        <v>13419.61542</v>
      </c>
      <c r="J220">
        <v>6019.22</v>
      </c>
      <c r="K220" s="3">
        <v>0.72889999999999999</v>
      </c>
      <c r="L220" s="1">
        <f t="shared" si="10"/>
        <v>8257.9503361229254</v>
      </c>
      <c r="N220">
        <v>18252.669999999998</v>
      </c>
      <c r="O220" s="3">
        <v>122.08</v>
      </c>
      <c r="P220" s="1">
        <f t="shared" si="11"/>
        <v>149.51400720838794</v>
      </c>
    </row>
    <row r="221" spans="1:16" ht="15" customHeight="1" x14ac:dyDescent="0.2">
      <c r="A221">
        <v>217</v>
      </c>
      <c r="B221" s="7">
        <v>39274</v>
      </c>
      <c r="D221">
        <v>13577.87</v>
      </c>
      <c r="F221">
        <v>6615.1</v>
      </c>
      <c r="G221" s="2">
        <v>2.0343</v>
      </c>
      <c r="H221" s="1">
        <f t="shared" si="9"/>
        <v>13457.09793</v>
      </c>
      <c r="J221">
        <v>6001.09</v>
      </c>
      <c r="K221" s="3">
        <v>0.72589999999999999</v>
      </c>
      <c r="L221" s="1">
        <f t="shared" si="10"/>
        <v>8267.1029067364652</v>
      </c>
      <c r="N221">
        <v>18049.509999999998</v>
      </c>
      <c r="O221" s="3">
        <v>121.84</v>
      </c>
      <c r="P221" s="1">
        <f t="shared" si="11"/>
        <v>148.14108667104398</v>
      </c>
    </row>
    <row r="222" spans="1:16" ht="15" customHeight="1" x14ac:dyDescent="0.2">
      <c r="A222">
        <v>218</v>
      </c>
      <c r="B222" s="7">
        <v>39275</v>
      </c>
      <c r="D222">
        <v>13861.73</v>
      </c>
      <c r="F222">
        <v>6697.7</v>
      </c>
      <c r="G222" s="2">
        <v>2.0289000000000001</v>
      </c>
      <c r="H222" s="1">
        <f t="shared" si="9"/>
        <v>13588.963530000001</v>
      </c>
      <c r="J222">
        <v>6103.05</v>
      </c>
      <c r="K222" s="3">
        <v>0.72619999999999996</v>
      </c>
      <c r="L222" s="1">
        <f t="shared" si="10"/>
        <v>8404.0897824290842</v>
      </c>
      <c r="N222">
        <v>17984.14</v>
      </c>
      <c r="O222" s="3">
        <v>122.46</v>
      </c>
      <c r="P222" s="1">
        <f t="shared" si="11"/>
        <v>146.85725951331048</v>
      </c>
    </row>
    <row r="223" spans="1:16" ht="15" customHeight="1" x14ac:dyDescent="0.2">
      <c r="A223">
        <v>219</v>
      </c>
      <c r="B223" s="7">
        <v>39276</v>
      </c>
      <c r="D223">
        <v>13907.25</v>
      </c>
      <c r="F223">
        <v>6716.7</v>
      </c>
      <c r="G223" s="2">
        <v>2.0326</v>
      </c>
      <c r="H223" s="1">
        <f t="shared" si="9"/>
        <v>13652.36442</v>
      </c>
      <c r="J223">
        <v>6117.96</v>
      </c>
      <c r="K223" s="3">
        <v>0.72599999999999998</v>
      </c>
      <c r="L223" s="1">
        <f t="shared" si="10"/>
        <v>8426.9421487603304</v>
      </c>
      <c r="N223">
        <v>18238.95</v>
      </c>
      <c r="O223" s="3">
        <v>122.24</v>
      </c>
      <c r="P223" s="1">
        <f t="shared" si="11"/>
        <v>149.20607002617803</v>
      </c>
    </row>
    <row r="224" spans="1:16" ht="15" customHeight="1" x14ac:dyDescent="0.2">
      <c r="A224">
        <v>220</v>
      </c>
      <c r="B224" s="7">
        <v>39280</v>
      </c>
      <c r="D224">
        <v>13971.55</v>
      </c>
      <c r="F224">
        <v>6659.1</v>
      </c>
      <c r="G224" s="2">
        <v>2.0446</v>
      </c>
      <c r="H224" s="1">
        <f t="shared" si="9"/>
        <v>13615.19586</v>
      </c>
      <c r="J224">
        <v>6099.21</v>
      </c>
      <c r="K224" s="3">
        <v>0.72540000000000004</v>
      </c>
      <c r="L224" s="1">
        <f t="shared" si="10"/>
        <v>8408.0645161290322</v>
      </c>
      <c r="N224">
        <v>18217.27</v>
      </c>
      <c r="O224" s="3">
        <v>122.22</v>
      </c>
      <c r="P224" s="1">
        <f t="shared" si="11"/>
        <v>149.05310096547211</v>
      </c>
    </row>
    <row r="225" spans="1:16" ht="15" customHeight="1" x14ac:dyDescent="0.2">
      <c r="A225">
        <v>221</v>
      </c>
      <c r="B225" s="7">
        <v>39281</v>
      </c>
      <c r="D225">
        <v>13918.22</v>
      </c>
      <c r="F225">
        <v>6567.1</v>
      </c>
      <c r="G225" s="2">
        <v>2.0522</v>
      </c>
      <c r="H225" s="1">
        <f t="shared" si="9"/>
        <v>13477.002620000001</v>
      </c>
      <c r="J225">
        <v>5995.97</v>
      </c>
      <c r="K225" s="3">
        <v>0.72419999999999995</v>
      </c>
      <c r="L225" s="1">
        <f t="shared" si="10"/>
        <v>8279.4393813863589</v>
      </c>
      <c r="N225">
        <v>18015.580000000002</v>
      </c>
      <c r="O225" s="3">
        <v>121.83</v>
      </c>
      <c r="P225" s="1">
        <f t="shared" si="11"/>
        <v>147.87474349503407</v>
      </c>
    </row>
    <row r="226" spans="1:16" ht="15" customHeight="1" x14ac:dyDescent="0.2">
      <c r="A226">
        <v>222</v>
      </c>
      <c r="B226" s="7">
        <v>39282</v>
      </c>
      <c r="D226">
        <v>14000.41</v>
      </c>
      <c r="F226">
        <v>6640.2</v>
      </c>
      <c r="G226" s="2">
        <v>2.0499000000000001</v>
      </c>
      <c r="H226" s="1">
        <f t="shared" si="9"/>
        <v>13611.74598</v>
      </c>
      <c r="J226">
        <v>6065.5</v>
      </c>
      <c r="K226" s="3">
        <v>0.72340000000000004</v>
      </c>
      <c r="L226" s="1">
        <f t="shared" si="10"/>
        <v>8384.7110865358027</v>
      </c>
      <c r="N226">
        <v>18116.57</v>
      </c>
      <c r="O226" s="3">
        <v>122.01</v>
      </c>
      <c r="P226" s="1">
        <f t="shared" si="11"/>
        <v>148.48430456519955</v>
      </c>
    </row>
    <row r="227" spans="1:16" ht="15" customHeight="1" x14ac:dyDescent="0.2">
      <c r="A227">
        <v>223</v>
      </c>
      <c r="B227" s="7">
        <v>39283</v>
      </c>
      <c r="D227">
        <v>13851.08</v>
      </c>
      <c r="F227">
        <v>6585.2</v>
      </c>
      <c r="G227" s="2">
        <v>2.0552000000000001</v>
      </c>
      <c r="H227" s="1">
        <f t="shared" si="9"/>
        <v>13533.903040000001</v>
      </c>
      <c r="J227">
        <v>5957.16</v>
      </c>
      <c r="K227" s="3">
        <v>0.7228</v>
      </c>
      <c r="L227" s="1">
        <f t="shared" si="10"/>
        <v>8241.7819590481467</v>
      </c>
      <c r="N227">
        <v>18157.93</v>
      </c>
      <c r="O227" s="3">
        <v>121.2</v>
      </c>
      <c r="P227" s="1">
        <f t="shared" si="11"/>
        <v>149.81790429042906</v>
      </c>
    </row>
    <row r="228" spans="1:16" ht="15" customHeight="1" x14ac:dyDescent="0.2">
      <c r="A228">
        <v>224</v>
      </c>
      <c r="B228" s="7">
        <v>39286</v>
      </c>
      <c r="D228">
        <v>13943.42</v>
      </c>
      <c r="F228">
        <v>6624.4</v>
      </c>
      <c r="G228" s="2">
        <v>2.0579999999999998</v>
      </c>
      <c r="H228" s="1">
        <f t="shared" si="9"/>
        <v>13633.015199999998</v>
      </c>
      <c r="J228">
        <v>6009.16</v>
      </c>
      <c r="K228" s="3">
        <v>0.72370000000000001</v>
      </c>
      <c r="L228" s="1">
        <f t="shared" si="10"/>
        <v>8303.3853806826028</v>
      </c>
      <c r="N228">
        <v>17963.64</v>
      </c>
      <c r="O228" s="3">
        <v>121.35</v>
      </c>
      <c r="P228" s="1">
        <f t="shared" si="11"/>
        <v>148.03164400494438</v>
      </c>
    </row>
    <row r="229" spans="1:16" ht="15" customHeight="1" x14ac:dyDescent="0.2">
      <c r="A229">
        <v>225</v>
      </c>
      <c r="B229" s="7">
        <v>39287</v>
      </c>
      <c r="D229">
        <v>13716.95</v>
      </c>
      <c r="F229">
        <v>6498.7</v>
      </c>
      <c r="G229" s="2">
        <v>2.0613000000000001</v>
      </c>
      <c r="H229" s="1">
        <f t="shared" si="9"/>
        <v>13395.77031</v>
      </c>
      <c r="J229">
        <v>5907.47</v>
      </c>
      <c r="K229" s="3">
        <v>0.72330000000000005</v>
      </c>
      <c r="L229" s="1">
        <f t="shared" si="10"/>
        <v>8167.3855938061661</v>
      </c>
      <c r="N229">
        <v>18002.03</v>
      </c>
      <c r="O229" s="3">
        <v>120.66</v>
      </c>
      <c r="P229" s="1">
        <f t="shared" si="11"/>
        <v>149.19633681418861</v>
      </c>
    </row>
    <row r="230" spans="1:16" ht="15" customHeight="1" x14ac:dyDescent="0.2">
      <c r="A230">
        <v>226</v>
      </c>
      <c r="B230" s="7">
        <v>39288</v>
      </c>
      <c r="D230">
        <v>13785.79</v>
      </c>
      <c r="F230">
        <v>6454.3</v>
      </c>
      <c r="G230" s="2">
        <v>2.0495000000000001</v>
      </c>
      <c r="H230" s="1">
        <f t="shared" si="9"/>
        <v>13228.087850000002</v>
      </c>
      <c r="J230">
        <v>5837.11</v>
      </c>
      <c r="K230" s="3">
        <v>0.72970000000000002</v>
      </c>
      <c r="L230" s="1">
        <f t="shared" si="10"/>
        <v>7999.3284911607507</v>
      </c>
      <c r="N230">
        <v>17858.419999999998</v>
      </c>
      <c r="O230" s="3">
        <v>120.25</v>
      </c>
      <c r="P230" s="1">
        <f t="shared" si="11"/>
        <v>148.51076923076923</v>
      </c>
    </row>
    <row r="231" spans="1:16" ht="15" customHeight="1" x14ac:dyDescent="0.2">
      <c r="A231">
        <v>227</v>
      </c>
      <c r="B231" s="7">
        <v>39289</v>
      </c>
      <c r="D231">
        <v>13473.57</v>
      </c>
      <c r="F231">
        <v>6251.2</v>
      </c>
      <c r="G231" s="2">
        <v>2.0464000000000002</v>
      </c>
      <c r="H231" s="1">
        <f t="shared" si="9"/>
        <v>12792.455680000001</v>
      </c>
      <c r="J231">
        <v>5675.05</v>
      </c>
      <c r="K231" s="3">
        <v>0.72889999999999999</v>
      </c>
      <c r="L231" s="1">
        <f t="shared" si="10"/>
        <v>7785.7730827273981</v>
      </c>
      <c r="N231">
        <v>17702.09</v>
      </c>
      <c r="O231" s="3">
        <v>119.31</v>
      </c>
      <c r="P231" s="1">
        <f t="shared" si="11"/>
        <v>148.37054731372055</v>
      </c>
    </row>
    <row r="232" spans="1:16" ht="15" customHeight="1" x14ac:dyDescent="0.2">
      <c r="A232">
        <v>228</v>
      </c>
      <c r="B232" s="7">
        <v>39290</v>
      </c>
      <c r="D232">
        <v>13265.47</v>
      </c>
      <c r="F232">
        <v>6215.2</v>
      </c>
      <c r="G232" s="2">
        <v>2.0306000000000002</v>
      </c>
      <c r="H232" s="1">
        <f t="shared" si="9"/>
        <v>12620.585120000002</v>
      </c>
      <c r="J232">
        <v>5643.96</v>
      </c>
      <c r="K232" s="3">
        <v>0.73229999999999995</v>
      </c>
      <c r="L232" s="1">
        <f t="shared" si="10"/>
        <v>7707.1691929537083</v>
      </c>
      <c r="N232">
        <v>17283.810000000001</v>
      </c>
      <c r="O232" s="3">
        <v>118.8</v>
      </c>
      <c r="P232" s="1">
        <f t="shared" si="11"/>
        <v>145.48661616161618</v>
      </c>
    </row>
    <row r="233" spans="1:16" ht="15" customHeight="1" x14ac:dyDescent="0.2">
      <c r="A233">
        <v>229</v>
      </c>
      <c r="B233" s="7">
        <v>39293</v>
      </c>
      <c r="D233">
        <v>13358.31</v>
      </c>
      <c r="F233">
        <v>6206.1</v>
      </c>
      <c r="G233" s="2">
        <v>2.0242</v>
      </c>
      <c r="H233" s="1">
        <f t="shared" si="9"/>
        <v>12562.387620000001</v>
      </c>
      <c r="J233">
        <v>5646.36</v>
      </c>
      <c r="K233" s="3">
        <v>0.73089999999999999</v>
      </c>
      <c r="L233" s="1">
        <f t="shared" si="10"/>
        <v>7725.2154877548228</v>
      </c>
      <c r="N233">
        <v>17289.3</v>
      </c>
      <c r="O233" s="3">
        <v>118.46</v>
      </c>
      <c r="P233" s="1">
        <f t="shared" si="11"/>
        <v>145.95053182508863</v>
      </c>
    </row>
    <row r="234" spans="1:16" ht="15" customHeight="1" x14ac:dyDescent="0.2">
      <c r="A234">
        <v>230</v>
      </c>
      <c r="B234" s="7">
        <v>39294</v>
      </c>
      <c r="D234">
        <v>13211.99</v>
      </c>
      <c r="F234">
        <v>6360.1</v>
      </c>
      <c r="G234" s="2">
        <v>2.0322</v>
      </c>
      <c r="H234" s="1">
        <f t="shared" si="9"/>
        <v>12924.995220000001</v>
      </c>
      <c r="J234">
        <v>5751.08</v>
      </c>
      <c r="K234" s="3">
        <v>0.73040000000000005</v>
      </c>
      <c r="L234" s="1">
        <f t="shared" si="10"/>
        <v>7873.8773274917849</v>
      </c>
      <c r="N234">
        <v>17248.89</v>
      </c>
      <c r="O234" s="3">
        <v>119.07</v>
      </c>
      <c r="P234" s="1">
        <f t="shared" si="11"/>
        <v>144.86344167296548</v>
      </c>
    </row>
    <row r="235" spans="1:16" ht="15" customHeight="1" x14ac:dyDescent="0.2">
      <c r="A235">
        <v>231</v>
      </c>
      <c r="B235" s="7">
        <v>39295</v>
      </c>
      <c r="D235">
        <v>13362.37</v>
      </c>
      <c r="F235">
        <v>6250.6</v>
      </c>
      <c r="G235" s="2">
        <v>2.0293000000000001</v>
      </c>
      <c r="H235" s="1">
        <f t="shared" si="9"/>
        <v>12684.342580000002</v>
      </c>
      <c r="J235">
        <v>5654.3</v>
      </c>
      <c r="K235" s="3">
        <v>0.73119999999999996</v>
      </c>
      <c r="L235" s="1">
        <f t="shared" si="10"/>
        <v>7732.9048140043769</v>
      </c>
      <c r="N235">
        <v>16870.98</v>
      </c>
      <c r="O235" s="3">
        <v>118.55</v>
      </c>
      <c r="P235" s="1">
        <f t="shared" si="11"/>
        <v>142.31109236609026</v>
      </c>
    </row>
    <row r="236" spans="1:16" ht="15" customHeight="1" x14ac:dyDescent="0.2">
      <c r="A236">
        <v>232</v>
      </c>
      <c r="B236" s="7">
        <v>39296</v>
      </c>
      <c r="D236">
        <v>13463.33</v>
      </c>
      <c r="F236">
        <v>6300.3</v>
      </c>
      <c r="G236" s="2">
        <v>2.0326</v>
      </c>
      <c r="H236" s="1">
        <f t="shared" si="9"/>
        <v>12805.98978</v>
      </c>
      <c r="J236">
        <v>5682.07</v>
      </c>
      <c r="K236" s="3">
        <v>0.73129999999999995</v>
      </c>
      <c r="L236" s="1">
        <f t="shared" si="10"/>
        <v>7769.8208669492687</v>
      </c>
      <c r="N236">
        <v>16984.11</v>
      </c>
      <c r="O236" s="3">
        <v>118.99</v>
      </c>
      <c r="P236" s="1">
        <f t="shared" si="11"/>
        <v>142.73560803428862</v>
      </c>
    </row>
    <row r="237" spans="1:16" ht="15" customHeight="1" x14ac:dyDescent="0.2">
      <c r="A237">
        <v>233</v>
      </c>
      <c r="B237" s="7">
        <v>39297</v>
      </c>
      <c r="D237">
        <v>13181.91</v>
      </c>
      <c r="F237">
        <v>6224.3</v>
      </c>
      <c r="G237" s="2">
        <v>2.0388999999999999</v>
      </c>
      <c r="H237" s="1">
        <f t="shared" si="9"/>
        <v>12690.725270000001</v>
      </c>
      <c r="J237">
        <v>5597.89</v>
      </c>
      <c r="K237" s="3">
        <v>0.72640000000000005</v>
      </c>
      <c r="L237" s="1">
        <f t="shared" si="10"/>
        <v>7706.3463656387667</v>
      </c>
      <c r="N237">
        <v>16979.86</v>
      </c>
      <c r="O237" s="3">
        <v>118.37</v>
      </c>
      <c r="P237" s="1">
        <f t="shared" si="11"/>
        <v>143.44732618062008</v>
      </c>
    </row>
    <row r="238" spans="1:16" ht="15" customHeight="1" x14ac:dyDescent="0.2">
      <c r="A238">
        <v>234</v>
      </c>
      <c r="B238" s="7">
        <v>39300</v>
      </c>
      <c r="D238">
        <v>13468.78</v>
      </c>
      <c r="F238">
        <v>6189.1</v>
      </c>
      <c r="G238" s="2">
        <v>2.0314000000000001</v>
      </c>
      <c r="H238" s="1">
        <f t="shared" si="9"/>
        <v>12572.537740000002</v>
      </c>
      <c r="J238">
        <v>5532.99</v>
      </c>
      <c r="K238" s="3">
        <v>0.7248</v>
      </c>
      <c r="L238" s="1">
        <f t="shared" si="10"/>
        <v>7633.8162251655622</v>
      </c>
      <c r="N238">
        <v>16914.46</v>
      </c>
      <c r="O238" s="3">
        <v>117.8</v>
      </c>
      <c r="P238" s="1">
        <f t="shared" si="11"/>
        <v>143.58624787775892</v>
      </c>
    </row>
    <row r="239" spans="1:16" ht="15" customHeight="1" x14ac:dyDescent="0.2">
      <c r="A239">
        <v>235</v>
      </c>
      <c r="B239" s="7">
        <v>39301</v>
      </c>
      <c r="D239">
        <v>13504.3</v>
      </c>
      <c r="F239">
        <v>6308.8</v>
      </c>
      <c r="G239" s="2">
        <v>2.0211999999999999</v>
      </c>
      <c r="H239" s="1">
        <f t="shared" si="9"/>
        <v>12751.34656</v>
      </c>
      <c r="J239">
        <v>5620.4</v>
      </c>
      <c r="K239" s="3">
        <v>0.72650000000000003</v>
      </c>
      <c r="L239" s="1">
        <f t="shared" si="10"/>
        <v>7736.2697866483131</v>
      </c>
      <c r="N239">
        <v>16921.77</v>
      </c>
      <c r="O239" s="3">
        <v>118.4</v>
      </c>
      <c r="P239" s="1">
        <f t="shared" si="11"/>
        <v>142.92035472972972</v>
      </c>
    </row>
    <row r="240" spans="1:16" ht="15" customHeight="1" x14ac:dyDescent="0.2">
      <c r="A240">
        <v>236</v>
      </c>
      <c r="B240" s="7">
        <v>39302</v>
      </c>
      <c r="D240">
        <v>13657.86</v>
      </c>
      <c r="F240">
        <v>6393.9</v>
      </c>
      <c r="G240" s="2">
        <v>2.0386000000000002</v>
      </c>
      <c r="H240" s="1">
        <f t="shared" si="9"/>
        <v>13034.60454</v>
      </c>
      <c r="J240">
        <v>5749.29</v>
      </c>
      <c r="K240" s="3">
        <v>0.72360000000000002</v>
      </c>
      <c r="L240" s="1">
        <f t="shared" si="10"/>
        <v>7945.3980099502487</v>
      </c>
      <c r="N240">
        <v>17029.28</v>
      </c>
      <c r="O240" s="3">
        <v>119.64</v>
      </c>
      <c r="P240" s="1">
        <f t="shared" si="11"/>
        <v>142.33767970578401</v>
      </c>
    </row>
    <row r="241" spans="1:16" ht="15" customHeight="1" x14ac:dyDescent="0.2">
      <c r="A241">
        <v>237</v>
      </c>
      <c r="B241" s="7">
        <v>39303</v>
      </c>
      <c r="D241">
        <v>13270.68</v>
      </c>
      <c r="F241">
        <v>6271.2</v>
      </c>
      <c r="G241" s="2">
        <v>2.0299</v>
      </c>
      <c r="H241" s="1">
        <f t="shared" si="9"/>
        <v>12729.908879999999</v>
      </c>
      <c r="J241">
        <v>5624.78</v>
      </c>
      <c r="K241" s="3">
        <v>0.72970000000000002</v>
      </c>
      <c r="L241" s="1">
        <f t="shared" si="10"/>
        <v>7708.3458955735232</v>
      </c>
      <c r="N241">
        <v>17170.599999999999</v>
      </c>
      <c r="O241" s="3">
        <v>118.66</v>
      </c>
      <c r="P241" s="1">
        <f t="shared" si="11"/>
        <v>144.70419686499241</v>
      </c>
    </row>
    <row r="242" spans="1:16" ht="15" customHeight="1" x14ac:dyDescent="0.2">
      <c r="A242">
        <v>238</v>
      </c>
      <c r="B242" s="7">
        <v>39304</v>
      </c>
      <c r="D242">
        <v>13239.54</v>
      </c>
      <c r="F242">
        <v>6038.3</v>
      </c>
      <c r="G242" s="2">
        <v>2.0196000000000001</v>
      </c>
      <c r="H242" s="1">
        <f t="shared" si="9"/>
        <v>12194.95068</v>
      </c>
      <c r="J242">
        <v>5448.63</v>
      </c>
      <c r="K242" s="3">
        <v>0.73109999999999997</v>
      </c>
      <c r="L242" s="1">
        <f t="shared" si="10"/>
        <v>7452.6466967583101</v>
      </c>
      <c r="N242">
        <v>16764.09</v>
      </c>
      <c r="O242" s="3">
        <v>117.78</v>
      </c>
      <c r="P242" s="1">
        <f t="shared" si="11"/>
        <v>142.33392766174222</v>
      </c>
    </row>
    <row r="243" spans="1:16" ht="15" customHeight="1" x14ac:dyDescent="0.2">
      <c r="A243">
        <v>239</v>
      </c>
      <c r="B243" s="7">
        <v>39307</v>
      </c>
      <c r="D243">
        <v>13236.53</v>
      </c>
      <c r="F243">
        <v>6219</v>
      </c>
      <c r="G243" s="2">
        <v>2.0116000000000001</v>
      </c>
      <c r="H243" s="1">
        <f t="shared" si="9"/>
        <v>12510.1404</v>
      </c>
      <c r="J243">
        <v>5569.28</v>
      </c>
      <c r="K243" s="3">
        <v>0.73450000000000004</v>
      </c>
      <c r="L243" s="1">
        <f t="shared" si="10"/>
        <v>7582.4098025867934</v>
      </c>
      <c r="N243">
        <v>16800.05</v>
      </c>
      <c r="O243" s="3">
        <v>118.37</v>
      </c>
      <c r="P243" s="1">
        <f t="shared" si="11"/>
        <v>141.92827574554363</v>
      </c>
    </row>
    <row r="244" spans="1:16" ht="15" customHeight="1" x14ac:dyDescent="0.2">
      <c r="A244">
        <v>240</v>
      </c>
      <c r="B244" s="7">
        <v>39308</v>
      </c>
      <c r="D244">
        <v>13028.92</v>
      </c>
      <c r="F244">
        <v>6143.5</v>
      </c>
      <c r="G244" s="2">
        <v>2</v>
      </c>
      <c r="H244" s="1">
        <f t="shared" si="9"/>
        <v>12287</v>
      </c>
      <c r="J244">
        <v>5478.66</v>
      </c>
      <c r="K244" s="3">
        <v>0.7369</v>
      </c>
      <c r="L244" s="1">
        <f t="shared" si="10"/>
        <v>7434.7401275614056</v>
      </c>
      <c r="N244">
        <v>16844.61</v>
      </c>
      <c r="O244" s="3">
        <v>117.93</v>
      </c>
      <c r="P244" s="1">
        <f t="shared" si="11"/>
        <v>142.83566522513354</v>
      </c>
    </row>
    <row r="245" spans="1:16" ht="15" customHeight="1" x14ac:dyDescent="0.2">
      <c r="A245">
        <v>241</v>
      </c>
      <c r="B245" s="7">
        <v>39309</v>
      </c>
      <c r="D245">
        <v>12861.47</v>
      </c>
      <c r="F245">
        <v>6109.3</v>
      </c>
      <c r="G245" s="2">
        <v>1.9910000000000001</v>
      </c>
      <c r="H245" s="1">
        <f t="shared" si="9"/>
        <v>12163.616300000002</v>
      </c>
      <c r="J245">
        <v>5442.72</v>
      </c>
      <c r="K245" s="3">
        <v>0.74239999999999995</v>
      </c>
      <c r="L245" s="1">
        <f t="shared" si="10"/>
        <v>7331.2500000000009</v>
      </c>
      <c r="N245">
        <v>16475.61</v>
      </c>
      <c r="O245" s="3">
        <v>117.25</v>
      </c>
      <c r="P245" s="1">
        <f t="shared" si="11"/>
        <v>140.51692963752666</v>
      </c>
    </row>
    <row r="246" spans="1:16" ht="15" customHeight="1" x14ac:dyDescent="0.2">
      <c r="A246">
        <v>242</v>
      </c>
      <c r="B246" s="7">
        <v>39310</v>
      </c>
      <c r="D246">
        <v>12845.78</v>
      </c>
      <c r="F246">
        <v>5858.9</v>
      </c>
      <c r="G246" s="2">
        <v>1.9816</v>
      </c>
      <c r="H246" s="1">
        <f t="shared" si="9"/>
        <v>11609.996239999999</v>
      </c>
      <c r="J246">
        <v>5265.47</v>
      </c>
      <c r="K246" s="3">
        <v>0.74619999999999997</v>
      </c>
      <c r="L246" s="1">
        <f t="shared" si="10"/>
        <v>7056.3789868667927</v>
      </c>
      <c r="N246">
        <v>16148.49</v>
      </c>
      <c r="O246" s="3">
        <v>114.23</v>
      </c>
      <c r="P246" s="1">
        <f t="shared" si="11"/>
        <v>141.3682044996936</v>
      </c>
    </row>
    <row r="247" spans="1:16" ht="15" customHeight="1" x14ac:dyDescent="0.2">
      <c r="A247">
        <v>243</v>
      </c>
      <c r="B247" s="7">
        <v>39311</v>
      </c>
      <c r="D247">
        <v>13079.08</v>
      </c>
      <c r="F247">
        <v>6064.2</v>
      </c>
      <c r="G247" s="2">
        <v>1.986</v>
      </c>
      <c r="H247" s="1">
        <f t="shared" si="9"/>
        <v>12043.501199999999</v>
      </c>
      <c r="J247">
        <v>5363.63</v>
      </c>
      <c r="K247" s="3">
        <v>0.74009999999999998</v>
      </c>
      <c r="L247" s="1">
        <f t="shared" si="10"/>
        <v>7247.1693014457505</v>
      </c>
      <c r="N247">
        <v>15273.68</v>
      </c>
      <c r="O247" s="3">
        <v>113.78</v>
      </c>
      <c r="P247" s="1">
        <f t="shared" si="11"/>
        <v>134.23870627526807</v>
      </c>
    </row>
    <row r="248" spans="1:16" ht="15" customHeight="1" x14ac:dyDescent="0.2">
      <c r="A248">
        <v>244</v>
      </c>
      <c r="B248" s="7">
        <v>39314</v>
      </c>
      <c r="D248">
        <v>13121.35</v>
      </c>
      <c r="F248">
        <v>6078.7</v>
      </c>
      <c r="G248" s="2">
        <v>1.9857</v>
      </c>
      <c r="H248" s="1">
        <f t="shared" si="9"/>
        <v>12070.47459</v>
      </c>
      <c r="J248">
        <v>5399.38</v>
      </c>
      <c r="K248" s="3">
        <v>0.74180000000000001</v>
      </c>
      <c r="L248" s="1">
        <f t="shared" si="10"/>
        <v>7278.754381234834</v>
      </c>
      <c r="N248">
        <v>15732.48</v>
      </c>
      <c r="O248" s="3">
        <v>114.83</v>
      </c>
      <c r="P248" s="1">
        <f t="shared" si="11"/>
        <v>137.00670556474788</v>
      </c>
    </row>
    <row r="249" spans="1:16" ht="15" customHeight="1" x14ac:dyDescent="0.2">
      <c r="A249">
        <v>245</v>
      </c>
      <c r="B249" s="7">
        <v>39315</v>
      </c>
      <c r="D249">
        <v>13090.86</v>
      </c>
      <c r="F249">
        <v>6086.1</v>
      </c>
      <c r="G249" s="2">
        <v>1.9834000000000001</v>
      </c>
      <c r="H249" s="1">
        <f t="shared" si="9"/>
        <v>12071.170740000001</v>
      </c>
      <c r="J249">
        <v>5418.78</v>
      </c>
      <c r="K249" s="3">
        <v>0.74119999999999997</v>
      </c>
      <c r="L249" s="1">
        <f t="shared" si="10"/>
        <v>7310.8202914193198</v>
      </c>
      <c r="N249">
        <v>15901.34</v>
      </c>
      <c r="O249" s="3">
        <v>114.34</v>
      </c>
      <c r="P249" s="1">
        <f t="shared" si="11"/>
        <v>139.0706664334441</v>
      </c>
    </row>
    <row r="250" spans="1:16" ht="15" customHeight="1" x14ac:dyDescent="0.2">
      <c r="A250">
        <v>246</v>
      </c>
      <c r="B250" s="7">
        <v>39316</v>
      </c>
      <c r="D250">
        <v>13236.13</v>
      </c>
      <c r="F250">
        <v>6196</v>
      </c>
      <c r="G250" s="2">
        <v>1.9913000000000001</v>
      </c>
      <c r="H250" s="1">
        <f t="shared" si="9"/>
        <v>12338.094800000001</v>
      </c>
      <c r="J250">
        <v>5518.17</v>
      </c>
      <c r="K250" s="3">
        <v>0.73980000000000001</v>
      </c>
      <c r="L250" s="1">
        <f t="shared" si="10"/>
        <v>7459.0024330900242</v>
      </c>
      <c r="N250">
        <v>15900.64</v>
      </c>
      <c r="O250" s="3">
        <v>115.03</v>
      </c>
      <c r="P250" s="1">
        <f t="shared" si="11"/>
        <v>138.23037468486481</v>
      </c>
    </row>
    <row r="251" spans="1:16" ht="15" customHeight="1" x14ac:dyDescent="0.2">
      <c r="A251">
        <v>247</v>
      </c>
      <c r="B251" s="7">
        <v>39317</v>
      </c>
      <c r="D251">
        <v>13235.88</v>
      </c>
      <c r="F251">
        <v>6196.9</v>
      </c>
      <c r="G251" s="2">
        <v>2.0057</v>
      </c>
      <c r="H251" s="1">
        <f t="shared" si="9"/>
        <v>12429.12233</v>
      </c>
      <c r="J251">
        <v>5523.33</v>
      </c>
      <c r="K251" s="3">
        <v>0.73660000000000003</v>
      </c>
      <c r="L251" s="1">
        <f t="shared" si="10"/>
        <v>7498.411620961173</v>
      </c>
      <c r="N251">
        <v>16316.32</v>
      </c>
      <c r="O251" s="3">
        <v>116.25</v>
      </c>
      <c r="P251" s="1">
        <f t="shared" si="11"/>
        <v>140.35544086021505</v>
      </c>
    </row>
    <row r="252" spans="1:16" ht="15" customHeight="1" x14ac:dyDescent="0.2">
      <c r="A252">
        <v>248</v>
      </c>
      <c r="B252" s="7">
        <v>39318</v>
      </c>
      <c r="D252">
        <v>13378.87</v>
      </c>
      <c r="F252">
        <v>6220.1</v>
      </c>
      <c r="G252" s="2">
        <v>2.0095999999999998</v>
      </c>
      <c r="H252" s="1">
        <f t="shared" si="9"/>
        <v>12499.91296</v>
      </c>
      <c r="J252">
        <v>5569.38</v>
      </c>
      <c r="K252" s="3">
        <v>0.73319999999999996</v>
      </c>
      <c r="L252" s="1">
        <f t="shared" si="10"/>
        <v>7595.9901800327334</v>
      </c>
      <c r="N252">
        <v>16248.97</v>
      </c>
      <c r="O252" s="3">
        <v>115.91</v>
      </c>
      <c r="P252" s="1">
        <f t="shared" si="11"/>
        <v>140.18609265809681</v>
      </c>
    </row>
    <row r="253" spans="1:16" ht="15" customHeight="1" x14ac:dyDescent="0.2">
      <c r="A253">
        <v>249</v>
      </c>
      <c r="B253" s="7">
        <v>39322</v>
      </c>
      <c r="D253">
        <v>13041.85</v>
      </c>
      <c r="F253">
        <v>6102.2</v>
      </c>
      <c r="G253" s="2">
        <v>2.0095000000000001</v>
      </c>
      <c r="H253" s="1">
        <f t="shared" si="9"/>
        <v>12262.3709</v>
      </c>
      <c r="J253">
        <v>5474.17</v>
      </c>
      <c r="K253" s="3">
        <v>0.7329</v>
      </c>
      <c r="L253" s="1">
        <f t="shared" si="10"/>
        <v>7469.1908855232641</v>
      </c>
      <c r="N253">
        <v>16287.49</v>
      </c>
      <c r="O253" s="3">
        <v>114.95</v>
      </c>
      <c r="P253" s="1">
        <f t="shared" si="11"/>
        <v>141.69195302305349</v>
      </c>
    </row>
    <row r="254" spans="1:16" ht="15" customHeight="1" x14ac:dyDescent="0.2">
      <c r="A254">
        <v>250</v>
      </c>
      <c r="B254" s="7">
        <v>39323</v>
      </c>
      <c r="D254">
        <v>13289.29</v>
      </c>
      <c r="F254">
        <v>6132.2</v>
      </c>
      <c r="G254" s="2">
        <v>2.0144000000000002</v>
      </c>
      <c r="H254" s="1">
        <f t="shared" si="9"/>
        <v>12352.703680000001</v>
      </c>
      <c r="J254">
        <v>5520.02</v>
      </c>
      <c r="K254" s="3">
        <v>0.73260000000000003</v>
      </c>
      <c r="L254" s="1">
        <f t="shared" si="10"/>
        <v>7534.8348348348354</v>
      </c>
      <c r="N254">
        <v>16012.83</v>
      </c>
      <c r="O254" s="3">
        <v>115.09</v>
      </c>
      <c r="P254" s="1">
        <f t="shared" si="11"/>
        <v>139.1331132157442</v>
      </c>
    </row>
    <row r="255" spans="1:16" ht="15" customHeight="1" x14ac:dyDescent="0.2">
      <c r="A255">
        <v>251</v>
      </c>
      <c r="B255" s="7">
        <v>39324</v>
      </c>
      <c r="D255">
        <v>13238.73</v>
      </c>
      <c r="F255">
        <v>6212</v>
      </c>
      <c r="G255" s="2">
        <v>2.0154000000000001</v>
      </c>
      <c r="H255" s="1">
        <f t="shared" si="9"/>
        <v>12519.6648</v>
      </c>
      <c r="J255">
        <v>5592.53</v>
      </c>
      <c r="K255" s="3">
        <v>0.73319999999999996</v>
      </c>
      <c r="L255" s="1">
        <f t="shared" si="10"/>
        <v>7627.5641025641025</v>
      </c>
      <c r="N255">
        <v>16153.82</v>
      </c>
      <c r="O255" s="3">
        <v>115.8</v>
      </c>
      <c r="P255" s="1">
        <f t="shared" si="11"/>
        <v>139.49758203799655</v>
      </c>
    </row>
    <row r="256" spans="1:16" ht="15" customHeight="1" x14ac:dyDescent="0.2">
      <c r="A256">
        <v>252</v>
      </c>
      <c r="B256" s="7">
        <v>39325</v>
      </c>
      <c r="D256">
        <v>13357.74</v>
      </c>
      <c r="F256">
        <v>6303.3</v>
      </c>
      <c r="G256" s="2">
        <v>2.0171000000000001</v>
      </c>
      <c r="H256" s="1">
        <f t="shared" si="9"/>
        <v>12714.38643</v>
      </c>
      <c r="J256">
        <v>5662.7</v>
      </c>
      <c r="K256" s="3">
        <v>0.73350000000000004</v>
      </c>
      <c r="L256" s="1">
        <f t="shared" si="10"/>
        <v>7720.1090661213357</v>
      </c>
      <c r="N256">
        <v>16569.09</v>
      </c>
      <c r="O256" s="3">
        <v>115.92</v>
      </c>
      <c r="P256" s="1">
        <f t="shared" si="11"/>
        <v>142.93555900621118</v>
      </c>
    </row>
    <row r="257" spans="1:16" ht="15" customHeight="1" x14ac:dyDescent="0.2">
      <c r="A257">
        <v>253</v>
      </c>
      <c r="B257" s="7">
        <v>39329</v>
      </c>
      <c r="D257">
        <v>13448.86</v>
      </c>
      <c r="F257">
        <v>6376.8</v>
      </c>
      <c r="G257" s="2">
        <v>2.0102000000000002</v>
      </c>
      <c r="H257" s="1">
        <f t="shared" si="9"/>
        <v>12818.643360000002</v>
      </c>
      <c r="J257">
        <v>5672.72</v>
      </c>
      <c r="K257" s="3">
        <v>0.73599999999999999</v>
      </c>
      <c r="L257" s="1">
        <f t="shared" si="10"/>
        <v>7707.5000000000009</v>
      </c>
      <c r="N257">
        <v>16420.47</v>
      </c>
      <c r="O257" s="3">
        <v>116.2</v>
      </c>
      <c r="P257" s="1">
        <f t="shared" si="11"/>
        <v>141.31213425129087</v>
      </c>
    </row>
    <row r="258" spans="1:16" ht="15" customHeight="1" x14ac:dyDescent="0.2">
      <c r="A258">
        <v>254</v>
      </c>
      <c r="B258" s="7">
        <v>39330</v>
      </c>
      <c r="D258">
        <v>13305.47</v>
      </c>
      <c r="F258">
        <v>6270.7</v>
      </c>
      <c r="G258" s="2">
        <v>2.0198999999999998</v>
      </c>
      <c r="H258" s="1">
        <f t="shared" si="9"/>
        <v>12666.186929999998</v>
      </c>
      <c r="J258">
        <v>5551.55</v>
      </c>
      <c r="K258" s="3">
        <v>0.73250000000000004</v>
      </c>
      <c r="L258" s="1">
        <f t="shared" si="10"/>
        <v>7578.9078498293511</v>
      </c>
      <c r="N258">
        <v>16158.45</v>
      </c>
      <c r="O258" s="3">
        <v>115.35</v>
      </c>
      <c r="P258" s="1">
        <f t="shared" si="11"/>
        <v>140.08192457737323</v>
      </c>
    </row>
    <row r="259" spans="1:16" ht="15" customHeight="1" x14ac:dyDescent="0.2">
      <c r="A259">
        <v>255</v>
      </c>
      <c r="B259" s="7">
        <v>39331</v>
      </c>
      <c r="D259">
        <v>13363.35</v>
      </c>
      <c r="F259">
        <v>6313.3</v>
      </c>
      <c r="G259" s="2">
        <v>2.0217000000000001</v>
      </c>
      <c r="H259" s="1">
        <f t="shared" si="9"/>
        <v>12763.598610000001</v>
      </c>
      <c r="J259">
        <v>5576.62</v>
      </c>
      <c r="K259" s="3">
        <v>0.73040000000000005</v>
      </c>
      <c r="L259" s="1">
        <f t="shared" si="10"/>
        <v>7635.0219058050379</v>
      </c>
      <c r="N259">
        <v>16257</v>
      </c>
      <c r="O259" s="3">
        <v>115.25</v>
      </c>
      <c r="P259" s="1">
        <f t="shared" si="11"/>
        <v>141.05856832971801</v>
      </c>
    </row>
    <row r="260" spans="1:16" ht="15" customHeight="1" x14ac:dyDescent="0.2">
      <c r="A260">
        <v>256</v>
      </c>
      <c r="B260" s="7">
        <v>39332</v>
      </c>
      <c r="D260">
        <v>13113.38</v>
      </c>
      <c r="F260">
        <v>6191.2</v>
      </c>
      <c r="G260" s="2">
        <v>2.0251999999999999</v>
      </c>
      <c r="H260" s="1">
        <f t="shared" si="9"/>
        <v>12538.418239999999</v>
      </c>
      <c r="J260">
        <v>5430.1</v>
      </c>
      <c r="K260" s="3">
        <v>0.72650000000000003</v>
      </c>
      <c r="L260" s="1">
        <f t="shared" si="10"/>
        <v>7474.3289745354441</v>
      </c>
      <c r="N260">
        <v>16122.16</v>
      </c>
      <c r="O260" s="3">
        <v>113.45</v>
      </c>
      <c r="P260" s="1">
        <f t="shared" si="11"/>
        <v>142.10806522697223</v>
      </c>
    </row>
    <row r="261" spans="1:16" ht="15" customHeight="1" x14ac:dyDescent="0.2">
      <c r="A261">
        <v>257</v>
      </c>
      <c r="B261" s="7">
        <v>39335</v>
      </c>
      <c r="D261">
        <v>13127.85</v>
      </c>
      <c r="F261">
        <v>6134.1</v>
      </c>
      <c r="G261" s="2">
        <v>2.0285000000000002</v>
      </c>
      <c r="H261" s="1">
        <f t="shared" ref="H261:H324" si="12">F261*G261</f>
        <v>12443.021850000003</v>
      </c>
      <c r="J261">
        <v>5386.43</v>
      </c>
      <c r="K261" s="3">
        <v>0.72499999999999998</v>
      </c>
      <c r="L261" s="1">
        <f t="shared" ref="L261:L324" si="13">J261/K261</f>
        <v>7429.558620689656</v>
      </c>
      <c r="N261">
        <v>15764.97</v>
      </c>
      <c r="O261" s="3">
        <v>113.29</v>
      </c>
      <c r="P261" s="1">
        <f t="shared" ref="P261:P324" si="14">N261/O261</f>
        <v>139.15588313178566</v>
      </c>
    </row>
    <row r="262" spans="1:16" ht="15" customHeight="1" x14ac:dyDescent="0.2">
      <c r="A262">
        <v>258</v>
      </c>
      <c r="B262" s="7">
        <v>39336</v>
      </c>
      <c r="D262">
        <v>13308.39</v>
      </c>
      <c r="F262">
        <v>6280.7</v>
      </c>
      <c r="G262" s="2">
        <v>2.0301999999999998</v>
      </c>
      <c r="H262" s="1">
        <f t="shared" si="12"/>
        <v>12751.077139999998</v>
      </c>
      <c r="J262">
        <v>5478.94</v>
      </c>
      <c r="K262" s="3">
        <v>0.7228</v>
      </c>
      <c r="L262" s="1">
        <f t="shared" si="13"/>
        <v>7580.1604869950188</v>
      </c>
      <c r="N262">
        <v>15877.67</v>
      </c>
      <c r="O262" s="3">
        <v>114.1</v>
      </c>
      <c r="P262" s="1">
        <f t="shared" si="14"/>
        <v>139.15574057843997</v>
      </c>
    </row>
    <row r="263" spans="1:16" ht="15" customHeight="1" x14ac:dyDescent="0.2">
      <c r="A263">
        <v>259</v>
      </c>
      <c r="B263" s="7">
        <v>39337</v>
      </c>
      <c r="D263">
        <v>13291.65</v>
      </c>
      <c r="F263">
        <v>6306.2</v>
      </c>
      <c r="G263" s="2">
        <v>2.0306999999999999</v>
      </c>
      <c r="H263" s="1">
        <f t="shared" si="12"/>
        <v>12806.000339999999</v>
      </c>
      <c r="J263">
        <v>5508.01</v>
      </c>
      <c r="K263" s="3">
        <v>0.72009999999999996</v>
      </c>
      <c r="L263" s="1">
        <f t="shared" si="13"/>
        <v>7648.9515345090967</v>
      </c>
      <c r="N263">
        <v>15797.6</v>
      </c>
      <c r="O263" s="3">
        <v>114.2</v>
      </c>
      <c r="P263" s="1">
        <f t="shared" si="14"/>
        <v>138.33274956217164</v>
      </c>
    </row>
    <row r="264" spans="1:16" ht="15" customHeight="1" x14ac:dyDescent="0.2">
      <c r="A264">
        <v>260</v>
      </c>
      <c r="B264" s="7">
        <v>39338</v>
      </c>
      <c r="D264">
        <v>13424.88</v>
      </c>
      <c r="F264">
        <v>6363.9</v>
      </c>
      <c r="G264" s="2">
        <v>2.0272999999999999</v>
      </c>
      <c r="H264" s="1">
        <f t="shared" si="12"/>
        <v>12901.534469999999</v>
      </c>
      <c r="J264">
        <v>5565.97</v>
      </c>
      <c r="K264" s="3">
        <v>0.72040000000000004</v>
      </c>
      <c r="L264" s="1">
        <f t="shared" si="13"/>
        <v>7726.2215435868957</v>
      </c>
      <c r="N264">
        <v>15821.19</v>
      </c>
      <c r="O264" s="3">
        <v>115.41</v>
      </c>
      <c r="P264" s="1">
        <f t="shared" si="14"/>
        <v>137.08682089940214</v>
      </c>
    </row>
    <row r="265" spans="1:16" ht="15" customHeight="1" x14ac:dyDescent="0.2">
      <c r="A265">
        <v>261</v>
      </c>
      <c r="B265" s="7">
        <v>39339</v>
      </c>
      <c r="D265">
        <v>13442.52</v>
      </c>
      <c r="F265">
        <v>6289.3</v>
      </c>
      <c r="G265" s="2">
        <v>2.0116999999999998</v>
      </c>
      <c r="H265" s="1">
        <f t="shared" si="12"/>
        <v>12652.184809999999</v>
      </c>
      <c r="J265">
        <v>5538.92</v>
      </c>
      <c r="K265" s="3">
        <v>0.72099999999999997</v>
      </c>
      <c r="L265" s="1">
        <f t="shared" si="13"/>
        <v>7682.2746185852984</v>
      </c>
      <c r="N265">
        <v>16127.42</v>
      </c>
      <c r="O265" s="3">
        <v>115.07</v>
      </c>
      <c r="P265" s="1">
        <f t="shared" si="14"/>
        <v>140.15312418527853</v>
      </c>
    </row>
    <row r="266" spans="1:16" ht="15" customHeight="1" x14ac:dyDescent="0.2">
      <c r="A266">
        <v>262</v>
      </c>
      <c r="B266" s="7">
        <v>39343</v>
      </c>
      <c r="D266">
        <v>13739.39</v>
      </c>
      <c r="F266">
        <v>6283.3</v>
      </c>
      <c r="G266" s="2">
        <v>1.9967999999999999</v>
      </c>
      <c r="H266" s="1">
        <f t="shared" si="12"/>
        <v>12546.49344</v>
      </c>
      <c r="J266">
        <v>5549.35</v>
      </c>
      <c r="K266" s="3">
        <v>0.72099999999999997</v>
      </c>
      <c r="L266" s="1">
        <f t="shared" si="13"/>
        <v>7696.7406380027751</v>
      </c>
      <c r="N266">
        <v>15801.8</v>
      </c>
      <c r="O266" s="3">
        <v>115.81</v>
      </c>
      <c r="P266" s="1">
        <f t="shared" si="14"/>
        <v>136.44590277178136</v>
      </c>
    </row>
    <row r="267" spans="1:16" ht="15" customHeight="1" x14ac:dyDescent="0.2">
      <c r="A267">
        <v>263</v>
      </c>
      <c r="B267" s="7">
        <v>39344</v>
      </c>
      <c r="D267">
        <v>13815.56</v>
      </c>
      <c r="F267">
        <v>6460</v>
      </c>
      <c r="G267" s="2">
        <v>1.9993000000000001</v>
      </c>
      <c r="H267" s="1">
        <f t="shared" si="12"/>
        <v>12915.478000000001</v>
      </c>
      <c r="J267">
        <v>5730.82</v>
      </c>
      <c r="K267" s="3">
        <v>0.71640000000000004</v>
      </c>
      <c r="L267" s="1">
        <f t="shared" si="13"/>
        <v>7999.4695700725842</v>
      </c>
      <c r="N267">
        <v>16381.54</v>
      </c>
      <c r="O267" s="3">
        <v>116.27</v>
      </c>
      <c r="P267" s="1">
        <f t="shared" si="14"/>
        <v>140.89223359422036</v>
      </c>
    </row>
    <row r="268" spans="1:16" ht="15" customHeight="1" x14ac:dyDescent="0.2">
      <c r="A268">
        <v>264</v>
      </c>
      <c r="B268" s="7">
        <v>39345</v>
      </c>
      <c r="D268">
        <v>13766.7</v>
      </c>
      <c r="F268">
        <v>6429</v>
      </c>
      <c r="G268" s="2">
        <v>2.0139</v>
      </c>
      <c r="H268" s="1">
        <f t="shared" si="12"/>
        <v>12947.3631</v>
      </c>
      <c r="J268">
        <v>5688.76</v>
      </c>
      <c r="K268" s="3">
        <v>0.70989999999999998</v>
      </c>
      <c r="L268" s="1">
        <f t="shared" si="13"/>
        <v>8013.466685448655</v>
      </c>
      <c r="N268">
        <v>16413.79</v>
      </c>
      <c r="O268" s="3">
        <v>114.55</v>
      </c>
      <c r="P268" s="1">
        <f t="shared" si="14"/>
        <v>143.28930597992144</v>
      </c>
    </row>
    <row r="269" spans="1:16" ht="15" customHeight="1" x14ac:dyDescent="0.2">
      <c r="A269">
        <v>265</v>
      </c>
      <c r="B269" s="7">
        <v>39346</v>
      </c>
      <c r="D269">
        <v>13820.19</v>
      </c>
      <c r="F269">
        <v>6456.7</v>
      </c>
      <c r="G269" s="2">
        <v>2.0206</v>
      </c>
      <c r="H269" s="1">
        <f t="shared" si="12"/>
        <v>13046.408019999999</v>
      </c>
      <c r="J269">
        <v>5700.65</v>
      </c>
      <c r="K269" s="3">
        <v>0.70950000000000002</v>
      </c>
      <c r="L269" s="1">
        <f t="shared" si="13"/>
        <v>8034.7427766032406</v>
      </c>
      <c r="N269">
        <v>16312.61</v>
      </c>
      <c r="O269" s="3">
        <v>115.41</v>
      </c>
      <c r="P269" s="1">
        <f t="shared" si="14"/>
        <v>141.3448574646911</v>
      </c>
    </row>
    <row r="270" spans="1:16" ht="15" customHeight="1" x14ac:dyDescent="0.2">
      <c r="A270">
        <v>266</v>
      </c>
      <c r="B270" s="7">
        <v>39350</v>
      </c>
      <c r="D270">
        <v>13778.65</v>
      </c>
      <c r="F270">
        <v>6396.9</v>
      </c>
      <c r="G270" s="2">
        <v>2.0160999999999998</v>
      </c>
      <c r="H270" s="1">
        <f t="shared" si="12"/>
        <v>12896.790089999999</v>
      </c>
      <c r="J270">
        <v>5641.59</v>
      </c>
      <c r="K270" s="3">
        <v>0.70799999999999996</v>
      </c>
      <c r="L270" s="1">
        <f t="shared" si="13"/>
        <v>7968.3474576271192</v>
      </c>
      <c r="N270">
        <v>16401.73</v>
      </c>
      <c r="O270" s="3">
        <v>114.36</v>
      </c>
      <c r="P270" s="1">
        <f t="shared" si="14"/>
        <v>143.42191325638333</v>
      </c>
    </row>
    <row r="271" spans="1:16" ht="15" customHeight="1" x14ac:dyDescent="0.2">
      <c r="A271">
        <v>267</v>
      </c>
      <c r="B271" s="7">
        <v>39351</v>
      </c>
      <c r="D271">
        <v>13878.15</v>
      </c>
      <c r="F271">
        <v>6433</v>
      </c>
      <c r="G271" s="2">
        <v>2.0152999999999999</v>
      </c>
      <c r="H271" s="1">
        <f t="shared" si="12"/>
        <v>12964.4249</v>
      </c>
      <c r="J271">
        <v>5690.77</v>
      </c>
      <c r="K271" s="3">
        <v>0.70809999999999995</v>
      </c>
      <c r="L271" s="1">
        <f t="shared" si="13"/>
        <v>8036.675610789438</v>
      </c>
      <c r="N271">
        <v>16435.740000000002</v>
      </c>
      <c r="O271" s="3">
        <v>115.7</v>
      </c>
      <c r="P271" s="1">
        <f t="shared" si="14"/>
        <v>142.05479688850477</v>
      </c>
    </row>
    <row r="272" spans="1:16" ht="15" customHeight="1" x14ac:dyDescent="0.2">
      <c r="A272">
        <v>268</v>
      </c>
      <c r="B272" s="7">
        <v>39352</v>
      </c>
      <c r="D272">
        <v>13912.94</v>
      </c>
      <c r="F272">
        <v>6486.4</v>
      </c>
      <c r="G272" s="2">
        <v>2.0238999999999998</v>
      </c>
      <c r="H272" s="1">
        <f t="shared" si="12"/>
        <v>13127.824959999998</v>
      </c>
      <c r="J272">
        <v>5733.37</v>
      </c>
      <c r="K272" s="3">
        <v>0.70660000000000001</v>
      </c>
      <c r="L272" s="1">
        <f t="shared" si="13"/>
        <v>8114.0249080101894</v>
      </c>
      <c r="N272">
        <v>16832.22</v>
      </c>
      <c r="O272" s="3">
        <v>115.67</v>
      </c>
      <c r="P272" s="1">
        <f t="shared" si="14"/>
        <v>145.51932220973461</v>
      </c>
    </row>
    <row r="273" spans="1:16" ht="15" customHeight="1" x14ac:dyDescent="0.2">
      <c r="A273">
        <v>269</v>
      </c>
      <c r="B273" s="7">
        <v>39353</v>
      </c>
      <c r="D273">
        <v>13895.63</v>
      </c>
      <c r="F273">
        <v>6466.8</v>
      </c>
      <c r="G273" s="2">
        <v>2.0373999999999999</v>
      </c>
      <c r="H273" s="1">
        <f t="shared" si="12"/>
        <v>13175.45832</v>
      </c>
      <c r="J273">
        <v>5715.69</v>
      </c>
      <c r="K273" s="3">
        <v>0.70299999999999996</v>
      </c>
      <c r="L273" s="1">
        <f t="shared" si="13"/>
        <v>8130.4267425320058</v>
      </c>
      <c r="N273">
        <v>16785.689999999999</v>
      </c>
      <c r="O273" s="3">
        <v>115.02</v>
      </c>
      <c r="P273" s="1">
        <f t="shared" si="14"/>
        <v>145.93714136671883</v>
      </c>
    </row>
    <row r="274" spans="1:16" ht="15" customHeight="1" x14ac:dyDescent="0.2">
      <c r="A274">
        <v>270</v>
      </c>
      <c r="B274" s="7">
        <v>39356</v>
      </c>
      <c r="D274">
        <v>14087.55</v>
      </c>
      <c r="F274">
        <v>6506.2</v>
      </c>
      <c r="G274" s="2">
        <v>2.0430000000000001</v>
      </c>
      <c r="H274" s="1">
        <f t="shared" si="12"/>
        <v>13292.1666</v>
      </c>
      <c r="J274">
        <v>5773.26</v>
      </c>
      <c r="K274" s="3">
        <v>0.70209999999999995</v>
      </c>
      <c r="L274" s="1">
        <f t="shared" si="13"/>
        <v>8222.8457484688806</v>
      </c>
      <c r="N274">
        <v>16845.96</v>
      </c>
      <c r="O274" s="3">
        <v>115.66</v>
      </c>
      <c r="P274" s="1">
        <f t="shared" si="14"/>
        <v>145.65070032854919</v>
      </c>
    </row>
    <row r="275" spans="1:16" ht="15" customHeight="1" x14ac:dyDescent="0.2">
      <c r="A275">
        <v>271</v>
      </c>
      <c r="B275" s="7">
        <v>39357</v>
      </c>
      <c r="D275">
        <v>14047.31</v>
      </c>
      <c r="F275">
        <v>6500.4</v>
      </c>
      <c r="G275" s="2">
        <v>2.0407999999999999</v>
      </c>
      <c r="H275" s="1">
        <f t="shared" si="12"/>
        <v>13266.016319999999</v>
      </c>
      <c r="J275">
        <v>5799.27</v>
      </c>
      <c r="K275" s="3">
        <v>0.70660000000000001</v>
      </c>
      <c r="L275" s="1">
        <f t="shared" si="13"/>
        <v>8207.2884234361736</v>
      </c>
      <c r="N275">
        <v>17046.78</v>
      </c>
      <c r="O275" s="3">
        <v>115.9</v>
      </c>
      <c r="P275" s="1">
        <f t="shared" si="14"/>
        <v>147.08179465056082</v>
      </c>
    </row>
    <row r="276" spans="1:16" ht="15" customHeight="1" x14ac:dyDescent="0.2">
      <c r="A276">
        <v>272</v>
      </c>
      <c r="B276" s="7">
        <v>39358</v>
      </c>
      <c r="D276">
        <v>13968.05</v>
      </c>
      <c r="F276">
        <v>6535.2</v>
      </c>
      <c r="G276" s="2">
        <v>2.0369999999999999</v>
      </c>
      <c r="H276" s="1">
        <f t="shared" si="12"/>
        <v>13312.202399999998</v>
      </c>
      <c r="J276">
        <v>5806.18</v>
      </c>
      <c r="K276" s="3">
        <v>0.70689999999999997</v>
      </c>
      <c r="L276" s="1">
        <f t="shared" si="13"/>
        <v>8213.5804215589196</v>
      </c>
      <c r="N276">
        <v>17199.89</v>
      </c>
      <c r="O276" s="3">
        <v>116.75</v>
      </c>
      <c r="P276" s="1">
        <f t="shared" si="14"/>
        <v>147.3223982869379</v>
      </c>
    </row>
    <row r="277" spans="1:16" ht="15" customHeight="1" x14ac:dyDescent="0.2">
      <c r="A277">
        <v>273</v>
      </c>
      <c r="B277" s="7">
        <v>39359</v>
      </c>
      <c r="D277">
        <v>13974.31</v>
      </c>
      <c r="F277">
        <v>6547.9</v>
      </c>
      <c r="G277" s="2">
        <v>2.0413000000000001</v>
      </c>
      <c r="H277" s="1">
        <f t="shared" si="12"/>
        <v>13366.22827</v>
      </c>
      <c r="J277">
        <v>5804.39</v>
      </c>
      <c r="K277" s="3">
        <v>0.70750000000000002</v>
      </c>
      <c r="L277" s="1">
        <f t="shared" si="13"/>
        <v>8204.0848056537106</v>
      </c>
      <c r="N277">
        <v>17092.490000000002</v>
      </c>
      <c r="O277" s="3">
        <v>116.46</v>
      </c>
      <c r="P277" s="1">
        <f t="shared" si="14"/>
        <v>146.76704447879104</v>
      </c>
    </row>
    <row r="278" spans="1:16" ht="15" customHeight="1" x14ac:dyDescent="0.2">
      <c r="A278">
        <v>274</v>
      </c>
      <c r="B278" s="7">
        <v>39360</v>
      </c>
      <c r="D278">
        <v>14066.01</v>
      </c>
      <c r="F278">
        <v>6595.8</v>
      </c>
      <c r="G278" s="2">
        <v>2.0417000000000001</v>
      </c>
      <c r="H278" s="1">
        <f t="shared" si="12"/>
        <v>13466.64486</v>
      </c>
      <c r="J278">
        <v>5843.24</v>
      </c>
      <c r="K278" s="3">
        <v>0.70709999999999995</v>
      </c>
      <c r="L278" s="1">
        <f t="shared" si="13"/>
        <v>8263.6685051619297</v>
      </c>
      <c r="N278">
        <v>17065.04</v>
      </c>
      <c r="O278" s="3">
        <v>116.7</v>
      </c>
      <c r="P278" s="1">
        <f t="shared" si="14"/>
        <v>146.22999143101973</v>
      </c>
    </row>
    <row r="279" spans="1:16" ht="15" customHeight="1" x14ac:dyDescent="0.2">
      <c r="A279">
        <v>275</v>
      </c>
      <c r="B279" s="7">
        <v>39364</v>
      </c>
      <c r="D279">
        <v>14164.53</v>
      </c>
      <c r="F279">
        <v>6615.4</v>
      </c>
      <c r="G279" s="2">
        <v>2.0335999999999999</v>
      </c>
      <c r="H279" s="1">
        <f t="shared" si="12"/>
        <v>13453.077439999999</v>
      </c>
      <c r="J279">
        <v>5861.93</v>
      </c>
      <c r="K279" s="3">
        <v>0.70979999999999999</v>
      </c>
      <c r="L279" s="1">
        <f t="shared" si="13"/>
        <v>8258.5657931811784</v>
      </c>
      <c r="N279">
        <v>17159.900000000001</v>
      </c>
      <c r="O279" s="3">
        <v>116.99</v>
      </c>
      <c r="P279" s="1">
        <f t="shared" si="14"/>
        <v>146.67834857680145</v>
      </c>
    </row>
    <row r="280" spans="1:16" ht="15" customHeight="1" x14ac:dyDescent="0.2">
      <c r="A280">
        <v>276</v>
      </c>
      <c r="B280" s="7">
        <v>39365</v>
      </c>
      <c r="D280">
        <v>14078.69</v>
      </c>
      <c r="F280">
        <v>6633</v>
      </c>
      <c r="G280" s="2">
        <v>2.0436999999999999</v>
      </c>
      <c r="H280" s="1">
        <f t="shared" si="12"/>
        <v>13555.862099999998</v>
      </c>
      <c r="J280">
        <v>5838.49</v>
      </c>
      <c r="K280" s="3">
        <v>0.70599999999999996</v>
      </c>
      <c r="L280" s="1">
        <f t="shared" si="13"/>
        <v>8269.8158640226629</v>
      </c>
      <c r="N280">
        <v>17177.89</v>
      </c>
      <c r="O280" s="3">
        <v>117.08</v>
      </c>
      <c r="P280" s="1">
        <f t="shared" si="14"/>
        <v>146.71925179364536</v>
      </c>
    </row>
    <row r="281" spans="1:16" ht="15" customHeight="1" x14ac:dyDescent="0.2">
      <c r="A281">
        <v>277</v>
      </c>
      <c r="B281" s="7">
        <v>39366</v>
      </c>
      <c r="D281">
        <v>14015.12</v>
      </c>
      <c r="F281">
        <v>6724.5</v>
      </c>
      <c r="G281" s="2">
        <v>2.0385</v>
      </c>
      <c r="H281" s="1">
        <f t="shared" si="12"/>
        <v>13707.893249999999</v>
      </c>
      <c r="J281">
        <v>5862.83</v>
      </c>
      <c r="K281" s="3">
        <v>0.70230000000000004</v>
      </c>
      <c r="L281" s="1">
        <f t="shared" si="13"/>
        <v>8348.0421472305279</v>
      </c>
      <c r="N281">
        <v>17458.98</v>
      </c>
      <c r="O281" s="3">
        <v>117.58</v>
      </c>
      <c r="P281" s="1">
        <f t="shared" si="14"/>
        <v>148.48596700119069</v>
      </c>
    </row>
    <row r="282" spans="1:16" ht="15" customHeight="1" x14ac:dyDescent="0.2">
      <c r="A282">
        <v>278</v>
      </c>
      <c r="B282" s="7">
        <v>39367</v>
      </c>
      <c r="D282">
        <v>14093.08</v>
      </c>
      <c r="F282">
        <v>6730.7</v>
      </c>
      <c r="G282" s="2">
        <v>2.0347</v>
      </c>
      <c r="H282" s="1">
        <f t="shared" si="12"/>
        <v>13694.95529</v>
      </c>
      <c r="J282">
        <v>5843.95</v>
      </c>
      <c r="K282" s="3">
        <v>0.70569999999999999</v>
      </c>
      <c r="L282" s="1">
        <f t="shared" si="13"/>
        <v>8281.0684426810258</v>
      </c>
      <c r="N282">
        <v>17331.169999999998</v>
      </c>
      <c r="O282" s="3">
        <v>117.43</v>
      </c>
      <c r="P282" s="1">
        <f t="shared" si="14"/>
        <v>147.5872434641914</v>
      </c>
    </row>
    <row r="283" spans="1:16" ht="15" customHeight="1" x14ac:dyDescent="0.2">
      <c r="A283">
        <v>279</v>
      </c>
      <c r="B283" s="7">
        <v>39370</v>
      </c>
      <c r="D283">
        <v>13984.8</v>
      </c>
      <c r="F283">
        <v>6644.5</v>
      </c>
      <c r="G283" s="2">
        <v>2.0421999999999998</v>
      </c>
      <c r="H283" s="1">
        <f t="shared" si="12"/>
        <v>13569.397899999998</v>
      </c>
      <c r="J283">
        <v>5807.44</v>
      </c>
      <c r="K283" s="3">
        <v>0.70299999999999996</v>
      </c>
      <c r="L283" s="1">
        <f t="shared" si="13"/>
        <v>8260.9388335704116</v>
      </c>
      <c r="N283">
        <v>17358.150000000001</v>
      </c>
      <c r="O283" s="3">
        <v>117.46</v>
      </c>
      <c r="P283" s="1">
        <f t="shared" si="14"/>
        <v>147.77924399795677</v>
      </c>
    </row>
    <row r="284" spans="1:16" ht="15" customHeight="1" x14ac:dyDescent="0.2">
      <c r="A284">
        <v>280</v>
      </c>
      <c r="B284" s="7">
        <v>39371</v>
      </c>
      <c r="D284">
        <v>13912.94</v>
      </c>
      <c r="F284">
        <v>6614.3</v>
      </c>
      <c r="G284" s="2">
        <v>2.0318999999999998</v>
      </c>
      <c r="H284" s="1">
        <f t="shared" si="12"/>
        <v>13439.596169999999</v>
      </c>
      <c r="J284">
        <v>5774.36</v>
      </c>
      <c r="K284" s="3">
        <v>0.70640000000000003</v>
      </c>
      <c r="L284" s="1">
        <f t="shared" si="13"/>
        <v>8174.3488108720267</v>
      </c>
      <c r="N284">
        <v>17137.919999999998</v>
      </c>
      <c r="O284" s="3">
        <v>116.57</v>
      </c>
      <c r="P284" s="1">
        <f t="shared" si="14"/>
        <v>147.01827228274857</v>
      </c>
    </row>
    <row r="285" spans="1:16" ht="15" customHeight="1" x14ac:dyDescent="0.2">
      <c r="A285">
        <v>281</v>
      </c>
      <c r="B285" s="7">
        <v>39372</v>
      </c>
      <c r="D285">
        <v>13892.54</v>
      </c>
      <c r="F285">
        <v>6677.7</v>
      </c>
      <c r="G285" s="2">
        <v>2.0377000000000001</v>
      </c>
      <c r="H285" s="1">
        <f t="shared" si="12"/>
        <v>13607.149289999999</v>
      </c>
      <c r="J285">
        <v>5818.8</v>
      </c>
      <c r="K285" s="3">
        <v>0.70440000000000003</v>
      </c>
      <c r="L285" s="1">
        <f t="shared" si="13"/>
        <v>8260.6473594548552</v>
      </c>
      <c r="N285">
        <v>16955.310000000001</v>
      </c>
      <c r="O285" s="3">
        <v>116.68</v>
      </c>
      <c r="P285" s="1">
        <f t="shared" si="14"/>
        <v>145.31462118615016</v>
      </c>
    </row>
    <row r="286" spans="1:16" ht="15" customHeight="1" x14ac:dyDescent="0.2">
      <c r="A286">
        <v>282</v>
      </c>
      <c r="B286" s="7">
        <v>39373</v>
      </c>
      <c r="D286">
        <v>13888.96</v>
      </c>
      <c r="F286">
        <v>6609.4</v>
      </c>
      <c r="G286" s="2">
        <v>2.0464000000000002</v>
      </c>
      <c r="H286" s="1">
        <f t="shared" si="12"/>
        <v>13525.47616</v>
      </c>
      <c r="J286">
        <v>5767.24</v>
      </c>
      <c r="K286" s="3">
        <v>0.70020000000000004</v>
      </c>
      <c r="L286" s="1">
        <f t="shared" si="13"/>
        <v>8236.5609825764059</v>
      </c>
      <c r="N286">
        <v>17106.09</v>
      </c>
      <c r="O286" s="3">
        <v>115.67</v>
      </c>
      <c r="P286" s="1">
        <f t="shared" si="14"/>
        <v>147.88700613815163</v>
      </c>
    </row>
    <row r="287" spans="1:16" ht="15" customHeight="1" x14ac:dyDescent="0.2">
      <c r="A287">
        <v>283</v>
      </c>
      <c r="B287" s="7">
        <v>39374</v>
      </c>
      <c r="D287">
        <v>13522.02</v>
      </c>
      <c r="F287">
        <v>6527.9</v>
      </c>
      <c r="G287" s="2">
        <v>2.0457999999999998</v>
      </c>
      <c r="H287" s="1">
        <f t="shared" si="12"/>
        <v>13354.777819999998</v>
      </c>
      <c r="J287">
        <v>5740.48</v>
      </c>
      <c r="K287" s="3">
        <v>0.70189999999999997</v>
      </c>
      <c r="L287" s="1">
        <f t="shared" si="13"/>
        <v>8178.4869639549788</v>
      </c>
      <c r="N287">
        <v>16814.37</v>
      </c>
      <c r="O287" s="3">
        <v>114.94</v>
      </c>
      <c r="P287" s="1">
        <f t="shared" si="14"/>
        <v>146.2882373412215</v>
      </c>
    </row>
    <row r="288" spans="1:16" ht="15" customHeight="1" x14ac:dyDescent="0.2">
      <c r="A288">
        <v>284</v>
      </c>
      <c r="B288" s="7">
        <v>39377</v>
      </c>
      <c r="D288">
        <v>13566.97</v>
      </c>
      <c r="F288">
        <v>6459.3</v>
      </c>
      <c r="G288" s="2">
        <v>2.0276000000000001</v>
      </c>
      <c r="H288" s="1">
        <f t="shared" si="12"/>
        <v>13096.876680000001</v>
      </c>
      <c r="J288">
        <v>5661.27</v>
      </c>
      <c r="K288" s="3">
        <v>0.70689999999999997</v>
      </c>
      <c r="L288" s="1">
        <f t="shared" si="13"/>
        <v>8008.5867873815259</v>
      </c>
      <c r="N288">
        <v>16438.47</v>
      </c>
      <c r="O288" s="3">
        <v>114.06</v>
      </c>
      <c r="P288" s="1">
        <f t="shared" si="14"/>
        <v>144.12125197264598</v>
      </c>
    </row>
    <row r="289" spans="1:16" ht="15" customHeight="1" x14ac:dyDescent="0.2">
      <c r="A289">
        <v>285</v>
      </c>
      <c r="B289" s="7">
        <v>39378</v>
      </c>
      <c r="D289">
        <v>13676.23</v>
      </c>
      <c r="F289">
        <v>6514</v>
      </c>
      <c r="G289" s="2">
        <v>2.0484</v>
      </c>
      <c r="H289" s="1">
        <f t="shared" si="12"/>
        <v>13343.277599999999</v>
      </c>
      <c r="J289">
        <v>5705.05</v>
      </c>
      <c r="K289" s="3">
        <v>0.70199999999999996</v>
      </c>
      <c r="L289" s="1">
        <f t="shared" si="13"/>
        <v>8126.8518518518522</v>
      </c>
      <c r="N289">
        <v>16450.580000000002</v>
      </c>
      <c r="O289" s="3">
        <v>114.67</v>
      </c>
      <c r="P289" s="1">
        <f t="shared" si="14"/>
        <v>143.46019011075262</v>
      </c>
    </row>
    <row r="290" spans="1:16" ht="15" customHeight="1" x14ac:dyDescent="0.2">
      <c r="A290">
        <v>286</v>
      </c>
      <c r="B290" s="7">
        <v>39379</v>
      </c>
      <c r="D290">
        <v>13675.25</v>
      </c>
      <c r="F290">
        <v>6482</v>
      </c>
      <c r="G290" s="2">
        <v>2.0468000000000002</v>
      </c>
      <c r="H290" s="1">
        <f t="shared" si="12"/>
        <v>13267.357600000001</v>
      </c>
      <c r="J290">
        <v>5674.67</v>
      </c>
      <c r="K290" s="3">
        <v>0.70289999999999997</v>
      </c>
      <c r="L290" s="1">
        <f t="shared" si="13"/>
        <v>8073.2252098449289</v>
      </c>
      <c r="N290">
        <v>16358.39</v>
      </c>
      <c r="O290" s="3">
        <v>114.08</v>
      </c>
      <c r="P290" s="1">
        <f t="shared" si="14"/>
        <v>143.39402173913044</v>
      </c>
    </row>
    <row r="291" spans="1:16" ht="15" customHeight="1" x14ac:dyDescent="0.2">
      <c r="A291">
        <v>287</v>
      </c>
      <c r="B291" s="7">
        <v>39380</v>
      </c>
      <c r="D291">
        <v>13671.92</v>
      </c>
      <c r="F291">
        <v>6576.3</v>
      </c>
      <c r="G291" s="2">
        <v>2.0497000000000001</v>
      </c>
      <c r="H291" s="1">
        <f t="shared" si="12"/>
        <v>13479.442110000002</v>
      </c>
      <c r="J291">
        <v>5760.3</v>
      </c>
      <c r="K291" s="3">
        <v>0.69899999999999995</v>
      </c>
      <c r="L291" s="1">
        <f t="shared" si="13"/>
        <v>8240.7725321888429</v>
      </c>
      <c r="N291">
        <v>16284.17</v>
      </c>
      <c r="O291" s="3">
        <v>114.25</v>
      </c>
      <c r="P291" s="1">
        <f t="shared" si="14"/>
        <v>142.53102844638948</v>
      </c>
    </row>
    <row r="292" spans="1:16" ht="15" customHeight="1" x14ac:dyDescent="0.2">
      <c r="A292">
        <v>288</v>
      </c>
      <c r="B292" s="7">
        <v>39381</v>
      </c>
      <c r="D292">
        <v>13806.7</v>
      </c>
      <c r="F292">
        <v>6661.3</v>
      </c>
      <c r="G292" s="2">
        <v>2.0522999999999998</v>
      </c>
      <c r="H292" s="1">
        <f t="shared" si="12"/>
        <v>13670.985989999999</v>
      </c>
      <c r="J292">
        <v>5794.87</v>
      </c>
      <c r="K292" s="3">
        <v>0.69499999999999995</v>
      </c>
      <c r="L292" s="1">
        <f t="shared" si="13"/>
        <v>8337.9424460431655</v>
      </c>
      <c r="N292">
        <v>16505.63</v>
      </c>
      <c r="O292" s="3">
        <v>114.15</v>
      </c>
      <c r="P292" s="1">
        <f t="shared" si="14"/>
        <v>144.59597021462989</v>
      </c>
    </row>
    <row r="293" spans="1:16" ht="15" customHeight="1" x14ac:dyDescent="0.2">
      <c r="A293">
        <v>289</v>
      </c>
      <c r="B293" s="7">
        <v>39384</v>
      </c>
      <c r="D293">
        <v>13870.26</v>
      </c>
      <c r="F293">
        <v>6706</v>
      </c>
      <c r="G293" s="2">
        <v>2.0609000000000002</v>
      </c>
      <c r="H293" s="1">
        <f t="shared" si="12"/>
        <v>13820.395400000001</v>
      </c>
      <c r="J293">
        <v>5836.19</v>
      </c>
      <c r="K293" s="3">
        <v>0.69420000000000004</v>
      </c>
      <c r="L293" s="1">
        <f t="shared" si="13"/>
        <v>8407.0728896571582</v>
      </c>
      <c r="N293">
        <v>16698.080000000002</v>
      </c>
      <c r="O293" s="3">
        <v>114.7</v>
      </c>
      <c r="P293" s="1">
        <f t="shared" si="14"/>
        <v>145.58047079337402</v>
      </c>
    </row>
    <row r="294" spans="1:16" ht="15" customHeight="1" x14ac:dyDescent="0.2">
      <c r="A294">
        <v>290</v>
      </c>
      <c r="B294" s="7">
        <v>39385</v>
      </c>
      <c r="D294">
        <v>13792.47</v>
      </c>
      <c r="F294">
        <v>6659</v>
      </c>
      <c r="G294" s="2">
        <v>2.0670999999999999</v>
      </c>
      <c r="H294" s="1">
        <f t="shared" si="12"/>
        <v>13764.8189</v>
      </c>
      <c r="J294">
        <v>5803.93</v>
      </c>
      <c r="K294" s="3">
        <v>0.69330000000000003</v>
      </c>
      <c r="L294" s="1">
        <f t="shared" si="13"/>
        <v>8371.4553584306941</v>
      </c>
      <c r="N294">
        <v>16651.009999999998</v>
      </c>
      <c r="O294" s="3">
        <v>114.72</v>
      </c>
      <c r="P294" s="1">
        <f t="shared" si="14"/>
        <v>145.14478730822873</v>
      </c>
    </row>
    <row r="295" spans="1:16" ht="15" customHeight="1" x14ac:dyDescent="0.2">
      <c r="A295">
        <v>291</v>
      </c>
      <c r="B295" s="7">
        <v>39386</v>
      </c>
      <c r="D295">
        <v>13930.01</v>
      </c>
      <c r="F295">
        <v>6721.6</v>
      </c>
      <c r="G295" s="2">
        <v>2.0773999999999999</v>
      </c>
      <c r="H295" s="1">
        <f t="shared" si="12"/>
        <v>13963.45184</v>
      </c>
      <c r="J295">
        <v>5847.95</v>
      </c>
      <c r="K295" s="3">
        <v>0.69110000000000005</v>
      </c>
      <c r="L295" s="1">
        <f t="shared" si="13"/>
        <v>8461.8000289393713</v>
      </c>
      <c r="N295">
        <v>16737.63</v>
      </c>
      <c r="O295" s="3">
        <v>115.29</v>
      </c>
      <c r="P295" s="1">
        <f t="shared" si="14"/>
        <v>145.1785063752277</v>
      </c>
    </row>
    <row r="296" spans="1:16" ht="15" customHeight="1" x14ac:dyDescent="0.2">
      <c r="A296">
        <v>292</v>
      </c>
      <c r="B296" s="7">
        <v>39387</v>
      </c>
      <c r="D296">
        <v>13567.87</v>
      </c>
      <c r="F296">
        <v>6586.1</v>
      </c>
      <c r="G296" s="2">
        <v>2.0817000000000001</v>
      </c>
      <c r="H296" s="1">
        <f t="shared" si="12"/>
        <v>13710.284370000001</v>
      </c>
      <c r="J296">
        <v>5730.92</v>
      </c>
      <c r="K296" s="3">
        <v>0.69269999999999998</v>
      </c>
      <c r="L296" s="1">
        <f t="shared" si="13"/>
        <v>8273.3073480583225</v>
      </c>
      <c r="N296">
        <v>16870.400000000001</v>
      </c>
      <c r="O296" s="3">
        <v>114.88</v>
      </c>
      <c r="P296" s="1">
        <f t="shared" si="14"/>
        <v>146.8523676880223</v>
      </c>
    </row>
    <row r="297" spans="1:16" ht="15" customHeight="1" x14ac:dyDescent="0.2">
      <c r="A297">
        <v>293</v>
      </c>
      <c r="B297" s="7">
        <v>39388</v>
      </c>
      <c r="D297">
        <v>13595.1</v>
      </c>
      <c r="F297">
        <v>6530.6</v>
      </c>
      <c r="G297" s="2">
        <v>2.0819999999999999</v>
      </c>
      <c r="H297" s="1">
        <f t="shared" si="12"/>
        <v>13596.709199999999</v>
      </c>
      <c r="J297">
        <v>5720.42</v>
      </c>
      <c r="K297" s="3">
        <v>0.6905</v>
      </c>
      <c r="L297" s="1">
        <f t="shared" si="13"/>
        <v>8284.4605358435911</v>
      </c>
      <c r="N297">
        <v>16517.48</v>
      </c>
      <c r="O297" s="3">
        <v>114.76</v>
      </c>
      <c r="P297" s="1">
        <f t="shared" si="14"/>
        <v>143.93063785291042</v>
      </c>
    </row>
    <row r="298" spans="1:16" ht="15" customHeight="1" x14ac:dyDescent="0.2">
      <c r="A298">
        <v>294</v>
      </c>
      <c r="B298" s="7">
        <v>39391</v>
      </c>
      <c r="D298">
        <v>13543.4</v>
      </c>
      <c r="F298">
        <v>6461.4</v>
      </c>
      <c r="G298" s="2">
        <v>2.0806</v>
      </c>
      <c r="H298" s="1">
        <f t="shared" si="12"/>
        <v>13443.588839999999</v>
      </c>
      <c r="J298">
        <v>5684.62</v>
      </c>
      <c r="K298" s="3">
        <v>0.69110000000000005</v>
      </c>
      <c r="L298" s="1">
        <f t="shared" si="13"/>
        <v>8225.4666473737507</v>
      </c>
      <c r="N298">
        <v>16268.92</v>
      </c>
      <c r="O298" s="3">
        <v>114.5</v>
      </c>
      <c r="P298" s="1">
        <f t="shared" si="14"/>
        <v>142.08663755458517</v>
      </c>
    </row>
    <row r="299" spans="1:16" ht="15" customHeight="1" x14ac:dyDescent="0.2">
      <c r="A299">
        <v>295</v>
      </c>
      <c r="B299" s="7">
        <v>39392</v>
      </c>
      <c r="D299">
        <v>13660.94</v>
      </c>
      <c r="F299">
        <v>6474.9</v>
      </c>
      <c r="G299" s="2">
        <v>2.0876000000000001</v>
      </c>
      <c r="H299" s="1">
        <f t="shared" si="12"/>
        <v>13517.00124</v>
      </c>
      <c r="J299">
        <v>5709.42</v>
      </c>
      <c r="K299" s="3">
        <v>0.68720000000000003</v>
      </c>
      <c r="L299" s="1">
        <f t="shared" si="13"/>
        <v>8308.2363213038407</v>
      </c>
      <c r="N299">
        <v>16249.63</v>
      </c>
      <c r="O299" s="3">
        <v>114.31</v>
      </c>
      <c r="P299" s="1">
        <f t="shared" si="14"/>
        <v>142.15405476336278</v>
      </c>
    </row>
    <row r="300" spans="1:16" ht="15" customHeight="1" x14ac:dyDescent="0.2">
      <c r="A300">
        <v>296</v>
      </c>
      <c r="B300" s="7">
        <v>39393</v>
      </c>
      <c r="D300">
        <v>13300.02</v>
      </c>
      <c r="F300">
        <v>6385.1</v>
      </c>
      <c r="G300" s="2">
        <v>2.1040000000000001</v>
      </c>
      <c r="H300" s="1">
        <f t="shared" si="12"/>
        <v>13434.250400000001</v>
      </c>
      <c r="J300">
        <v>5683.22</v>
      </c>
      <c r="K300" s="3">
        <v>0.68179999999999996</v>
      </c>
      <c r="L300" s="1">
        <f t="shared" si="13"/>
        <v>8335.6116163097686</v>
      </c>
      <c r="N300">
        <v>16096.68</v>
      </c>
      <c r="O300" s="3">
        <v>113.25</v>
      </c>
      <c r="P300" s="1">
        <f t="shared" si="14"/>
        <v>142.13403973509935</v>
      </c>
    </row>
    <row r="301" spans="1:16" ht="15" customHeight="1" x14ac:dyDescent="0.2">
      <c r="A301">
        <v>297</v>
      </c>
      <c r="B301" s="7">
        <v>39394</v>
      </c>
      <c r="D301">
        <v>13266.29</v>
      </c>
      <c r="F301">
        <v>6381.9</v>
      </c>
      <c r="G301" s="2">
        <v>2.1080999999999999</v>
      </c>
      <c r="H301" s="1">
        <f t="shared" si="12"/>
        <v>13453.683389999998</v>
      </c>
      <c r="J301">
        <v>5631.63</v>
      </c>
      <c r="K301" s="3">
        <v>0.68079999999999996</v>
      </c>
      <c r="L301" s="1">
        <f t="shared" si="13"/>
        <v>8272.0769682726204</v>
      </c>
      <c r="N301">
        <v>15771.57</v>
      </c>
      <c r="O301" s="3">
        <v>112.76</v>
      </c>
      <c r="P301" s="1">
        <f t="shared" si="14"/>
        <v>139.86848173111031</v>
      </c>
    </row>
    <row r="302" spans="1:16" ht="15" customHeight="1" x14ac:dyDescent="0.2">
      <c r="A302">
        <v>298</v>
      </c>
      <c r="B302" s="7">
        <v>39395</v>
      </c>
      <c r="D302">
        <v>13042.74</v>
      </c>
      <c r="F302">
        <v>6304.9</v>
      </c>
      <c r="G302" s="2">
        <v>2.0948000000000002</v>
      </c>
      <c r="H302" s="1">
        <f t="shared" si="12"/>
        <v>13207.50452</v>
      </c>
      <c r="J302">
        <v>5524.18</v>
      </c>
      <c r="K302" s="3">
        <v>0.68130000000000002</v>
      </c>
      <c r="L302" s="1">
        <f t="shared" si="13"/>
        <v>8108.2929693233527</v>
      </c>
      <c r="N302">
        <v>15583.42</v>
      </c>
      <c r="O302" s="3">
        <v>110.65</v>
      </c>
      <c r="P302" s="1">
        <f t="shared" si="14"/>
        <v>140.83524627202891</v>
      </c>
    </row>
    <row r="303" spans="1:16" ht="15" customHeight="1" x14ac:dyDescent="0.2">
      <c r="A303">
        <v>299</v>
      </c>
      <c r="B303" s="7">
        <v>39398</v>
      </c>
      <c r="D303">
        <v>12987.55</v>
      </c>
      <c r="F303">
        <v>6337.9</v>
      </c>
      <c r="G303" s="2">
        <v>2.0592000000000001</v>
      </c>
      <c r="H303" s="1">
        <f t="shared" si="12"/>
        <v>13051.00368</v>
      </c>
      <c r="J303">
        <v>5535.56</v>
      </c>
      <c r="K303" s="3">
        <v>0.68789999999999996</v>
      </c>
      <c r="L303" s="1">
        <f t="shared" si="13"/>
        <v>8047.0417211804051</v>
      </c>
      <c r="N303">
        <v>15197.09</v>
      </c>
      <c r="O303" s="3">
        <v>109.38</v>
      </c>
      <c r="P303" s="1">
        <f t="shared" si="14"/>
        <v>138.9384713841653</v>
      </c>
    </row>
    <row r="304" spans="1:16" ht="15" customHeight="1" x14ac:dyDescent="0.2">
      <c r="A304">
        <v>300</v>
      </c>
      <c r="B304" s="7">
        <v>39399</v>
      </c>
      <c r="D304">
        <v>13307.09</v>
      </c>
      <c r="F304">
        <v>6362.4</v>
      </c>
      <c r="G304" s="2">
        <v>2.0724</v>
      </c>
      <c r="H304" s="1">
        <f t="shared" si="12"/>
        <v>13185.437759999999</v>
      </c>
      <c r="J304">
        <v>5538.91</v>
      </c>
      <c r="K304" s="3">
        <v>0.68479999999999996</v>
      </c>
      <c r="L304" s="1">
        <f t="shared" si="13"/>
        <v>8088.3615654205605</v>
      </c>
      <c r="N304">
        <v>15126.63</v>
      </c>
      <c r="O304" s="3">
        <v>110.23</v>
      </c>
      <c r="P304" s="1">
        <f t="shared" si="14"/>
        <v>137.22788714506032</v>
      </c>
    </row>
    <row r="305" spans="1:16" ht="15" customHeight="1" x14ac:dyDescent="0.2">
      <c r="A305">
        <v>301</v>
      </c>
      <c r="B305" s="7">
        <v>39400</v>
      </c>
      <c r="D305">
        <v>13231.01</v>
      </c>
      <c r="F305">
        <v>6432.1</v>
      </c>
      <c r="G305" s="2">
        <v>2.0653999999999999</v>
      </c>
      <c r="H305" s="1">
        <f t="shared" si="12"/>
        <v>13284.859340000001</v>
      </c>
      <c r="J305">
        <v>5613.6</v>
      </c>
      <c r="K305" s="3">
        <v>0.68059999999999998</v>
      </c>
      <c r="L305" s="1">
        <f t="shared" si="13"/>
        <v>8248.0164560681751</v>
      </c>
      <c r="N305">
        <v>15499.56</v>
      </c>
      <c r="O305" s="3">
        <v>111.4</v>
      </c>
      <c r="P305" s="1">
        <f t="shared" si="14"/>
        <v>139.1342908438061</v>
      </c>
    </row>
    <row r="306" spans="1:16" ht="15" customHeight="1" x14ac:dyDescent="0.2">
      <c r="A306">
        <v>302</v>
      </c>
      <c r="B306" s="7">
        <v>39401</v>
      </c>
      <c r="D306">
        <v>13110.05</v>
      </c>
      <c r="F306">
        <v>6359.6</v>
      </c>
      <c r="G306" s="2">
        <v>2.0453000000000001</v>
      </c>
      <c r="H306" s="1">
        <f t="shared" si="12"/>
        <v>13007.289880000002</v>
      </c>
      <c r="J306">
        <v>5561.13</v>
      </c>
      <c r="K306" s="3">
        <v>0.68369999999999997</v>
      </c>
      <c r="L306" s="1">
        <f t="shared" si="13"/>
        <v>8133.8745063624401</v>
      </c>
      <c r="N306">
        <v>15396.3</v>
      </c>
      <c r="O306" s="3">
        <v>110.93</v>
      </c>
      <c r="P306" s="1">
        <f t="shared" si="14"/>
        <v>138.79293247994229</v>
      </c>
    </row>
    <row r="307" spans="1:16" ht="15" customHeight="1" x14ac:dyDescent="0.2">
      <c r="A307">
        <v>303</v>
      </c>
      <c r="B307" s="7">
        <v>39402</v>
      </c>
      <c r="D307">
        <v>13176.79</v>
      </c>
      <c r="F307">
        <v>6291.2</v>
      </c>
      <c r="G307" s="2">
        <v>2.0457000000000001</v>
      </c>
      <c r="H307" s="1">
        <f t="shared" si="12"/>
        <v>12869.90784</v>
      </c>
      <c r="J307">
        <v>5523.63</v>
      </c>
      <c r="K307" s="3">
        <v>0.68340000000000001</v>
      </c>
      <c r="L307" s="1">
        <f t="shared" si="13"/>
        <v>8082.5724319578576</v>
      </c>
      <c r="N307">
        <v>15154.61</v>
      </c>
      <c r="O307" s="3">
        <v>110.61</v>
      </c>
      <c r="P307" s="1">
        <f t="shared" si="14"/>
        <v>137.00940240484587</v>
      </c>
    </row>
    <row r="308" spans="1:16" ht="15" customHeight="1" x14ac:dyDescent="0.2">
      <c r="A308">
        <v>304</v>
      </c>
      <c r="B308" s="7">
        <v>39405</v>
      </c>
      <c r="D308">
        <v>12958.44</v>
      </c>
      <c r="F308">
        <v>6120.8</v>
      </c>
      <c r="G308" s="2">
        <v>2.0518999999999998</v>
      </c>
      <c r="H308" s="1">
        <f t="shared" si="12"/>
        <v>12559.26952</v>
      </c>
      <c r="J308">
        <v>5432.57</v>
      </c>
      <c r="K308" s="3">
        <v>0.68240000000000001</v>
      </c>
      <c r="L308" s="1">
        <f t="shared" si="13"/>
        <v>7960.975967174677</v>
      </c>
      <c r="N308">
        <v>15042.56</v>
      </c>
      <c r="O308" s="3">
        <v>110.18</v>
      </c>
      <c r="P308" s="1">
        <f t="shared" si="14"/>
        <v>136.52713741150842</v>
      </c>
    </row>
    <row r="309" spans="1:16" ht="15" customHeight="1" x14ac:dyDescent="0.2">
      <c r="A309">
        <v>305</v>
      </c>
      <c r="B309" s="7">
        <v>39406</v>
      </c>
      <c r="D309">
        <v>13010.14</v>
      </c>
      <c r="F309">
        <v>6226.5</v>
      </c>
      <c r="G309" s="2">
        <v>2.0646</v>
      </c>
      <c r="H309" s="1">
        <f t="shared" si="12"/>
        <v>12855.231900000001</v>
      </c>
      <c r="J309">
        <v>5506.68</v>
      </c>
      <c r="K309" s="3">
        <v>0.67649999999999999</v>
      </c>
      <c r="L309" s="1">
        <f t="shared" si="13"/>
        <v>8139.9556541019965</v>
      </c>
      <c r="N309">
        <v>15211.52</v>
      </c>
      <c r="O309" s="3">
        <v>110.16</v>
      </c>
      <c r="P309" s="1">
        <f t="shared" si="14"/>
        <v>138.08569353667394</v>
      </c>
    </row>
    <row r="310" spans="1:16" ht="15" customHeight="1" x14ac:dyDescent="0.2">
      <c r="A310">
        <v>306</v>
      </c>
      <c r="B310" s="7">
        <v>39407</v>
      </c>
      <c r="D310">
        <v>12799.04</v>
      </c>
      <c r="F310">
        <v>6070.9</v>
      </c>
      <c r="G310" s="2">
        <v>2.0550999999999999</v>
      </c>
      <c r="H310" s="1">
        <f t="shared" si="12"/>
        <v>12476.306589999998</v>
      </c>
      <c r="J310">
        <v>5381.3</v>
      </c>
      <c r="K310" s="3">
        <v>0.67449999999999999</v>
      </c>
      <c r="L310" s="1">
        <f t="shared" si="13"/>
        <v>7978.2060785767235</v>
      </c>
      <c r="N310">
        <v>14837.66</v>
      </c>
      <c r="O310" s="3">
        <v>108.42</v>
      </c>
      <c r="P310" s="1">
        <f t="shared" si="14"/>
        <v>136.85353255856853</v>
      </c>
    </row>
    <row r="311" spans="1:16" ht="15" customHeight="1" x14ac:dyDescent="0.2">
      <c r="A311">
        <v>307</v>
      </c>
      <c r="B311" s="7">
        <v>39412</v>
      </c>
      <c r="D311">
        <v>12743.44</v>
      </c>
      <c r="F311">
        <v>6180.5</v>
      </c>
      <c r="G311" s="2">
        <v>2.0678000000000001</v>
      </c>
      <c r="H311" s="1">
        <f t="shared" si="12"/>
        <v>12780.037900000001</v>
      </c>
      <c r="J311">
        <v>5458.39</v>
      </c>
      <c r="K311" s="3">
        <v>0.67390000000000005</v>
      </c>
      <c r="L311" s="1">
        <f t="shared" si="13"/>
        <v>8099.7032200623235</v>
      </c>
      <c r="N311">
        <v>15135.21</v>
      </c>
      <c r="O311" s="3">
        <v>108.26</v>
      </c>
      <c r="P311" s="1">
        <f t="shared" si="14"/>
        <v>139.80426750415666</v>
      </c>
    </row>
    <row r="312" spans="1:16" ht="15" customHeight="1" x14ac:dyDescent="0.2">
      <c r="A312">
        <v>308</v>
      </c>
      <c r="B312" s="7">
        <v>39413</v>
      </c>
      <c r="D312">
        <v>12958.44</v>
      </c>
      <c r="F312">
        <v>6140.7</v>
      </c>
      <c r="G312" s="2">
        <v>2.0697999999999999</v>
      </c>
      <c r="H312" s="1">
        <f t="shared" si="12"/>
        <v>12710.020859999999</v>
      </c>
      <c r="J312">
        <v>5434.17</v>
      </c>
      <c r="K312" s="3">
        <v>0.67290000000000005</v>
      </c>
      <c r="L312" s="1">
        <f t="shared" si="13"/>
        <v>8075.746767721801</v>
      </c>
      <c r="N312">
        <v>15222.85</v>
      </c>
      <c r="O312" s="3">
        <v>108.57</v>
      </c>
      <c r="P312" s="1">
        <f t="shared" si="14"/>
        <v>140.21230542507141</v>
      </c>
    </row>
    <row r="313" spans="1:16" ht="15" customHeight="1" x14ac:dyDescent="0.2">
      <c r="A313">
        <v>309</v>
      </c>
      <c r="B313" s="7">
        <v>39414</v>
      </c>
      <c r="D313">
        <v>13289.45</v>
      </c>
      <c r="F313">
        <v>6306.2</v>
      </c>
      <c r="G313" s="2">
        <v>2.0712000000000002</v>
      </c>
      <c r="H313" s="1">
        <f t="shared" si="12"/>
        <v>13061.401440000001</v>
      </c>
      <c r="J313">
        <v>5561.21</v>
      </c>
      <c r="K313" s="3">
        <v>0.67759999999999998</v>
      </c>
      <c r="L313" s="1">
        <f t="shared" si="13"/>
        <v>8207.2166469893746</v>
      </c>
      <c r="N313">
        <v>15153.78</v>
      </c>
      <c r="O313" s="3">
        <v>109.96</v>
      </c>
      <c r="P313" s="1">
        <f t="shared" si="14"/>
        <v>137.81174972717352</v>
      </c>
    </row>
    <row r="314" spans="1:16" ht="15" customHeight="1" x14ac:dyDescent="0.2">
      <c r="A314">
        <v>310</v>
      </c>
      <c r="B314" s="7">
        <v>39415</v>
      </c>
      <c r="D314">
        <v>13311.73</v>
      </c>
      <c r="F314">
        <v>6349.1</v>
      </c>
      <c r="G314" s="2">
        <v>2.0625</v>
      </c>
      <c r="H314" s="1">
        <f t="shared" si="12"/>
        <v>13095.018750000001</v>
      </c>
      <c r="J314">
        <v>5598.11</v>
      </c>
      <c r="K314" s="3">
        <v>0.67700000000000005</v>
      </c>
      <c r="L314" s="1">
        <f t="shared" si="13"/>
        <v>8268.9955686853755</v>
      </c>
      <c r="N314">
        <v>15513.74</v>
      </c>
      <c r="O314" s="3">
        <v>109.67</v>
      </c>
      <c r="P314" s="1">
        <f t="shared" si="14"/>
        <v>141.45837512537614</v>
      </c>
    </row>
    <row r="315" spans="1:16" ht="15" customHeight="1" x14ac:dyDescent="0.2">
      <c r="A315">
        <v>311</v>
      </c>
      <c r="B315" s="7">
        <v>39416</v>
      </c>
      <c r="D315">
        <v>13371.72</v>
      </c>
      <c r="F315">
        <v>6432.5</v>
      </c>
      <c r="G315" s="2">
        <v>2.0560999999999998</v>
      </c>
      <c r="H315" s="1">
        <f t="shared" si="12"/>
        <v>13225.863249999999</v>
      </c>
      <c r="J315">
        <v>5670.57</v>
      </c>
      <c r="K315" s="3">
        <v>0.68120000000000003</v>
      </c>
      <c r="L315" s="1">
        <f t="shared" si="13"/>
        <v>8324.383440986494</v>
      </c>
      <c r="N315">
        <v>15680.67</v>
      </c>
      <c r="O315" s="3">
        <v>110.88</v>
      </c>
      <c r="P315" s="1">
        <f t="shared" si="14"/>
        <v>141.42018398268399</v>
      </c>
    </row>
    <row r="316" spans="1:16" ht="15" customHeight="1" x14ac:dyDescent="0.2">
      <c r="A316">
        <v>312</v>
      </c>
      <c r="B316" s="7">
        <v>39419</v>
      </c>
      <c r="D316">
        <v>13314.57</v>
      </c>
      <c r="F316">
        <v>6386.6</v>
      </c>
      <c r="G316" s="2">
        <v>2.0672999999999999</v>
      </c>
      <c r="H316" s="1">
        <f t="shared" si="12"/>
        <v>13203.018180000001</v>
      </c>
      <c r="J316">
        <v>5629.46</v>
      </c>
      <c r="K316" s="3">
        <v>0.68210000000000004</v>
      </c>
      <c r="L316" s="1">
        <f t="shared" si="13"/>
        <v>8253.1300395836388</v>
      </c>
      <c r="N316">
        <v>15628.97</v>
      </c>
      <c r="O316" s="3">
        <v>110.47</v>
      </c>
      <c r="P316" s="1">
        <f t="shared" si="14"/>
        <v>141.47705259346429</v>
      </c>
    </row>
    <row r="317" spans="1:16" ht="15" customHeight="1" x14ac:dyDescent="0.2">
      <c r="A317">
        <v>313</v>
      </c>
      <c r="B317" s="7">
        <v>39420</v>
      </c>
      <c r="D317">
        <v>13248.73</v>
      </c>
      <c r="F317">
        <v>6315.2</v>
      </c>
      <c r="G317" s="2">
        <v>2.0587</v>
      </c>
      <c r="H317" s="1">
        <f t="shared" si="12"/>
        <v>13001.10224</v>
      </c>
      <c r="J317">
        <v>5547.21</v>
      </c>
      <c r="K317" s="3">
        <v>0.67779999999999996</v>
      </c>
      <c r="L317" s="1">
        <f t="shared" si="13"/>
        <v>8184.1398642667455</v>
      </c>
      <c r="N317">
        <v>15480.19</v>
      </c>
      <c r="O317" s="3">
        <v>109.62</v>
      </c>
      <c r="P317" s="1">
        <f t="shared" si="14"/>
        <v>141.21683999270206</v>
      </c>
    </row>
    <row r="318" spans="1:16" ht="15" customHeight="1" x14ac:dyDescent="0.2">
      <c r="A318">
        <v>314</v>
      </c>
      <c r="B318" s="7">
        <v>39421</v>
      </c>
      <c r="D318">
        <v>13444.96</v>
      </c>
      <c r="F318">
        <v>6493.8</v>
      </c>
      <c r="G318" s="2">
        <v>2.0276000000000001</v>
      </c>
      <c r="H318" s="1">
        <f t="shared" si="12"/>
        <v>13166.828880000001</v>
      </c>
      <c r="J318">
        <v>5659.07</v>
      </c>
      <c r="K318" s="3">
        <v>0.68230000000000002</v>
      </c>
      <c r="L318" s="1">
        <f t="shared" si="13"/>
        <v>8294.1081635644132</v>
      </c>
      <c r="N318">
        <v>15608.88</v>
      </c>
      <c r="O318" s="3">
        <v>110.93</v>
      </c>
      <c r="P318" s="1">
        <f t="shared" si="14"/>
        <v>140.70927612007571</v>
      </c>
    </row>
    <row r="319" spans="1:16" ht="15" customHeight="1" x14ac:dyDescent="0.2">
      <c r="A319">
        <v>315</v>
      </c>
      <c r="B319" s="7">
        <v>39422</v>
      </c>
      <c r="D319">
        <v>13619.89</v>
      </c>
      <c r="F319">
        <v>6485.6</v>
      </c>
      <c r="G319" s="2">
        <v>2.0253999999999999</v>
      </c>
      <c r="H319" s="1">
        <f t="shared" si="12"/>
        <v>13135.934240000001</v>
      </c>
      <c r="J319">
        <v>5673.76</v>
      </c>
      <c r="K319" s="3">
        <v>0.68389999999999995</v>
      </c>
      <c r="L319" s="1">
        <f t="shared" si="13"/>
        <v>8296.1836525807867</v>
      </c>
      <c r="N319">
        <v>15874.08</v>
      </c>
      <c r="O319" s="3">
        <v>111.36</v>
      </c>
      <c r="P319" s="1">
        <f t="shared" si="14"/>
        <v>142.54741379310346</v>
      </c>
    </row>
    <row r="320" spans="1:16" ht="15" customHeight="1" x14ac:dyDescent="0.2">
      <c r="A320">
        <v>316</v>
      </c>
      <c r="B320" s="7">
        <v>39423</v>
      </c>
      <c r="D320">
        <v>13625.58</v>
      </c>
      <c r="F320">
        <v>6554.9</v>
      </c>
      <c r="G320" s="2">
        <v>2.0295000000000001</v>
      </c>
      <c r="H320" s="1">
        <f t="shared" si="12"/>
        <v>13303.169550000001</v>
      </c>
      <c r="J320">
        <v>5718.75</v>
      </c>
      <c r="K320" s="3">
        <v>0.6825</v>
      </c>
      <c r="L320" s="1">
        <f t="shared" si="13"/>
        <v>8379.1208791208792</v>
      </c>
      <c r="N320">
        <v>15956.37</v>
      </c>
      <c r="O320" s="3">
        <v>111.67</v>
      </c>
      <c r="P320" s="1">
        <f t="shared" si="14"/>
        <v>142.88860034028835</v>
      </c>
    </row>
    <row r="321" spans="1:16" ht="15" customHeight="1" x14ac:dyDescent="0.2">
      <c r="A321">
        <v>317</v>
      </c>
      <c r="B321" s="7">
        <v>39426</v>
      </c>
      <c r="D321">
        <v>13727.03</v>
      </c>
      <c r="F321">
        <v>6565.4</v>
      </c>
      <c r="G321" s="2">
        <v>2.0461999999999998</v>
      </c>
      <c r="H321" s="1">
        <f t="shared" si="12"/>
        <v>13434.121479999998</v>
      </c>
      <c r="J321">
        <v>5750.92</v>
      </c>
      <c r="K321" s="3">
        <v>0.67959999999999998</v>
      </c>
      <c r="L321" s="1">
        <f t="shared" si="13"/>
        <v>8462.213066509712</v>
      </c>
      <c r="N321">
        <v>15924.39</v>
      </c>
      <c r="O321" s="3">
        <v>111.71</v>
      </c>
      <c r="P321" s="1">
        <f t="shared" si="14"/>
        <v>142.55115925163369</v>
      </c>
    </row>
    <row r="322" spans="1:16" ht="15" customHeight="1" x14ac:dyDescent="0.2">
      <c r="A322">
        <v>318</v>
      </c>
      <c r="B322" s="7">
        <v>39427</v>
      </c>
      <c r="D322">
        <v>13432.77</v>
      </c>
      <c r="F322">
        <v>6536.9</v>
      </c>
      <c r="G322" s="2">
        <v>2.0390000000000001</v>
      </c>
      <c r="H322" s="1">
        <f t="shared" si="12"/>
        <v>13328.739100000001</v>
      </c>
      <c r="J322">
        <v>5724.76</v>
      </c>
      <c r="K322" s="3">
        <v>0.68059999999999998</v>
      </c>
      <c r="L322" s="1">
        <f t="shared" si="13"/>
        <v>8411.3429327064368</v>
      </c>
      <c r="N322">
        <v>16044.72</v>
      </c>
      <c r="O322" s="3">
        <v>111.61</v>
      </c>
      <c r="P322" s="1">
        <f t="shared" si="14"/>
        <v>143.75701102051787</v>
      </c>
    </row>
    <row r="323" spans="1:16" ht="15" customHeight="1" x14ac:dyDescent="0.2">
      <c r="A323">
        <v>319</v>
      </c>
      <c r="B323" s="7">
        <v>39428</v>
      </c>
      <c r="D323">
        <v>13473.9</v>
      </c>
      <c r="F323">
        <v>6559.8</v>
      </c>
      <c r="G323" s="2">
        <v>2.0455999999999999</v>
      </c>
      <c r="H323" s="1">
        <f t="shared" si="12"/>
        <v>13418.72688</v>
      </c>
      <c r="J323">
        <v>5743.32</v>
      </c>
      <c r="K323" s="3">
        <v>0.68120000000000003</v>
      </c>
      <c r="L323" s="1">
        <f t="shared" si="13"/>
        <v>8431.1802701115666</v>
      </c>
      <c r="N323">
        <v>15932.26</v>
      </c>
      <c r="O323" s="3">
        <v>112.24</v>
      </c>
      <c r="P323" s="1">
        <f t="shared" si="14"/>
        <v>141.94814682822525</v>
      </c>
    </row>
    <row r="324" spans="1:16" ht="15" customHeight="1" x14ac:dyDescent="0.2">
      <c r="A324">
        <v>320</v>
      </c>
      <c r="B324" s="7">
        <v>39429</v>
      </c>
      <c r="D324">
        <v>13517.96</v>
      </c>
      <c r="F324">
        <v>6364.2</v>
      </c>
      <c r="G324" s="2">
        <v>2.0377000000000001</v>
      </c>
      <c r="H324" s="1">
        <f t="shared" si="12"/>
        <v>12968.33034</v>
      </c>
      <c r="J324">
        <v>5590.91</v>
      </c>
      <c r="K324" s="3">
        <v>0.68469999999999998</v>
      </c>
      <c r="L324" s="1">
        <f t="shared" si="13"/>
        <v>8165.4885351248722</v>
      </c>
      <c r="N324">
        <v>15536.52</v>
      </c>
      <c r="O324" s="3">
        <v>112.14</v>
      </c>
      <c r="P324" s="1">
        <f t="shared" si="14"/>
        <v>138.54574638844301</v>
      </c>
    </row>
    <row r="325" spans="1:16" ht="15" customHeight="1" x14ac:dyDescent="0.2">
      <c r="A325">
        <v>321</v>
      </c>
      <c r="B325" s="7">
        <v>39430</v>
      </c>
      <c r="D325">
        <v>13339.85</v>
      </c>
      <c r="F325">
        <v>6397</v>
      </c>
      <c r="G325" s="2">
        <v>2.0196000000000001</v>
      </c>
      <c r="H325" s="1">
        <f t="shared" ref="H325:H388" si="15">F325*G325</f>
        <v>12919.3812</v>
      </c>
      <c r="J325">
        <v>5605.36</v>
      </c>
      <c r="K325" s="3">
        <v>0.69269999999999998</v>
      </c>
      <c r="L325" s="1">
        <f t="shared" ref="L325:L388" si="16">J325/K325</f>
        <v>8092.0456185939074</v>
      </c>
      <c r="N325">
        <v>15514.51</v>
      </c>
      <c r="O325" s="3">
        <v>113.36</v>
      </c>
      <c r="P325" s="1">
        <f t="shared" ref="P325:P388" si="17">N325/O325</f>
        <v>136.86053281580806</v>
      </c>
    </row>
    <row r="326" spans="1:16" ht="15" customHeight="1" x14ac:dyDescent="0.2">
      <c r="A326">
        <v>322</v>
      </c>
      <c r="B326" s="7">
        <v>39433</v>
      </c>
      <c r="D326">
        <v>13167.2</v>
      </c>
      <c r="F326">
        <v>6277.8</v>
      </c>
      <c r="G326" s="2">
        <v>2.0150999999999999</v>
      </c>
      <c r="H326" s="1">
        <f t="shared" si="15"/>
        <v>12650.394780000001</v>
      </c>
      <c r="J326">
        <v>5514.88</v>
      </c>
      <c r="K326" s="3">
        <v>0.6956</v>
      </c>
      <c r="L326" s="1">
        <f t="shared" si="16"/>
        <v>7928.2346175963203</v>
      </c>
      <c r="N326">
        <v>15249.79</v>
      </c>
      <c r="O326" s="3">
        <v>113.24</v>
      </c>
      <c r="P326" s="1">
        <f t="shared" si="17"/>
        <v>134.6678735429177</v>
      </c>
    </row>
    <row r="327" spans="1:16" ht="15" customHeight="1" x14ac:dyDescent="0.2">
      <c r="A327">
        <v>323</v>
      </c>
      <c r="B327" s="7">
        <v>39434</v>
      </c>
      <c r="D327">
        <v>13232.47</v>
      </c>
      <c r="F327">
        <v>6279.3</v>
      </c>
      <c r="G327" s="2">
        <v>2.0179999999999998</v>
      </c>
      <c r="H327" s="1">
        <f t="shared" si="15"/>
        <v>12671.627399999999</v>
      </c>
      <c r="J327">
        <v>5509.37</v>
      </c>
      <c r="K327" s="3">
        <v>0.69430000000000003</v>
      </c>
      <c r="L327" s="1">
        <f t="shared" si="16"/>
        <v>7935.1433098084399</v>
      </c>
      <c r="N327">
        <v>15207.86</v>
      </c>
      <c r="O327" s="3">
        <v>113.21</v>
      </c>
      <c r="P327" s="1">
        <f t="shared" si="17"/>
        <v>134.33318611430087</v>
      </c>
    </row>
    <row r="328" spans="1:16" ht="15" customHeight="1" x14ac:dyDescent="0.2">
      <c r="A328">
        <v>324</v>
      </c>
      <c r="B328" s="7">
        <v>39435</v>
      </c>
      <c r="D328">
        <v>13207.27</v>
      </c>
      <c r="F328">
        <v>6284.5</v>
      </c>
      <c r="G328" s="2">
        <v>2.0034000000000001</v>
      </c>
      <c r="H328" s="1">
        <f t="shared" si="15"/>
        <v>12590.3673</v>
      </c>
      <c r="J328">
        <v>5497.42</v>
      </c>
      <c r="K328" s="3">
        <v>0.69499999999999995</v>
      </c>
      <c r="L328" s="1">
        <f t="shared" si="16"/>
        <v>7909.9568345323751</v>
      </c>
      <c r="N328">
        <v>15030.51</v>
      </c>
      <c r="O328" s="3">
        <v>113.37</v>
      </c>
      <c r="P328" s="1">
        <f t="shared" si="17"/>
        <v>132.57925377083885</v>
      </c>
    </row>
    <row r="329" spans="1:16" ht="15" customHeight="1" x14ac:dyDescent="0.2">
      <c r="A329">
        <v>325</v>
      </c>
      <c r="B329" s="7">
        <v>39436</v>
      </c>
      <c r="D329">
        <v>13245.64</v>
      </c>
      <c r="F329">
        <v>6345.6</v>
      </c>
      <c r="G329" s="2">
        <v>1.9813000000000001</v>
      </c>
      <c r="H329" s="1">
        <f t="shared" si="15"/>
        <v>12572.53728</v>
      </c>
      <c r="J329">
        <v>5511.45</v>
      </c>
      <c r="K329" s="3">
        <v>0.69720000000000004</v>
      </c>
      <c r="L329" s="1">
        <f t="shared" si="16"/>
        <v>7905.12048192771</v>
      </c>
      <c r="N329">
        <v>15031.6</v>
      </c>
      <c r="O329" s="3">
        <v>112.91</v>
      </c>
      <c r="P329" s="1">
        <f t="shared" si="17"/>
        <v>133.12904082897884</v>
      </c>
    </row>
    <row r="330" spans="1:16" ht="15" customHeight="1" x14ac:dyDescent="0.2">
      <c r="A330">
        <v>326</v>
      </c>
      <c r="B330" s="7">
        <v>39437</v>
      </c>
      <c r="D330">
        <v>13450.65</v>
      </c>
      <c r="F330">
        <v>6434.1</v>
      </c>
      <c r="G330" s="2">
        <v>1.9841</v>
      </c>
      <c r="H330" s="1">
        <f t="shared" si="15"/>
        <v>12765.89781</v>
      </c>
      <c r="J330">
        <v>5602.77</v>
      </c>
      <c r="K330" s="3">
        <v>0.69579999999999997</v>
      </c>
      <c r="L330" s="1">
        <f t="shared" si="16"/>
        <v>8052.2707674619151</v>
      </c>
      <c r="N330">
        <v>15257</v>
      </c>
      <c r="O330" s="3">
        <v>113.92</v>
      </c>
      <c r="P330" s="1">
        <f t="shared" si="17"/>
        <v>133.92731741573033</v>
      </c>
    </row>
    <row r="331" spans="1:16" ht="15" customHeight="1" x14ac:dyDescent="0.2">
      <c r="A331">
        <v>327</v>
      </c>
      <c r="B331" s="7">
        <v>39443</v>
      </c>
      <c r="D331">
        <v>13359.61</v>
      </c>
      <c r="F331">
        <v>6497.8</v>
      </c>
      <c r="G331" s="2">
        <v>1.9882</v>
      </c>
      <c r="H331" s="1">
        <f t="shared" si="15"/>
        <v>12918.92596</v>
      </c>
      <c r="J331">
        <v>5627.48</v>
      </c>
      <c r="K331" s="3">
        <v>0.68640000000000001</v>
      </c>
      <c r="L331" s="1">
        <f t="shared" si="16"/>
        <v>8198.5431235431224</v>
      </c>
      <c r="N331">
        <v>15564.69</v>
      </c>
      <c r="O331" s="3">
        <v>114.16</v>
      </c>
      <c r="P331" s="1">
        <f t="shared" si="17"/>
        <v>136.34101261387528</v>
      </c>
    </row>
    <row r="332" spans="1:16" ht="15" customHeight="1" x14ac:dyDescent="0.2">
      <c r="A332">
        <v>328</v>
      </c>
      <c r="B332" s="7">
        <v>39444</v>
      </c>
      <c r="D332">
        <v>13365.87</v>
      </c>
      <c r="F332">
        <v>6476.9</v>
      </c>
      <c r="G332" s="2">
        <v>1.9928999999999999</v>
      </c>
      <c r="H332" s="1">
        <f t="shared" si="15"/>
        <v>12907.814009999998</v>
      </c>
      <c r="J332">
        <v>5627.25</v>
      </c>
      <c r="K332" s="3">
        <v>0.68010000000000004</v>
      </c>
      <c r="L332" s="1">
        <f t="shared" si="16"/>
        <v>8274.1508601676214</v>
      </c>
      <c r="N332">
        <v>15307.78</v>
      </c>
      <c r="O332" s="3">
        <v>113.13</v>
      </c>
      <c r="P332" s="1">
        <f t="shared" si="17"/>
        <v>135.3114116503138</v>
      </c>
    </row>
    <row r="333" spans="1:16" ht="15" customHeight="1" x14ac:dyDescent="0.2">
      <c r="A333">
        <v>329</v>
      </c>
      <c r="B333" s="7">
        <v>39451</v>
      </c>
      <c r="D333">
        <v>12800.18</v>
      </c>
      <c r="F333">
        <v>6348.5</v>
      </c>
      <c r="G333" s="2">
        <v>1.9743999999999999</v>
      </c>
      <c r="H333" s="1">
        <f t="shared" si="15"/>
        <v>12534.4784</v>
      </c>
      <c r="J333">
        <v>5446.79</v>
      </c>
      <c r="K333" s="3">
        <v>0.67679999999999996</v>
      </c>
      <c r="L333" s="1">
        <f t="shared" si="16"/>
        <v>8047.857565011821</v>
      </c>
      <c r="N333">
        <v>14691.41</v>
      </c>
      <c r="O333" s="3">
        <v>108.23</v>
      </c>
      <c r="P333" s="1">
        <f t="shared" si="17"/>
        <v>135.74249283932366</v>
      </c>
    </row>
    <row r="334" spans="1:16" ht="15" customHeight="1" x14ac:dyDescent="0.2">
      <c r="A334">
        <v>330</v>
      </c>
      <c r="B334" s="7">
        <v>39454</v>
      </c>
      <c r="D334">
        <v>12827.49</v>
      </c>
      <c r="F334">
        <v>6335.7</v>
      </c>
      <c r="G334" s="2">
        <v>1.9755</v>
      </c>
      <c r="H334" s="1">
        <f t="shared" si="15"/>
        <v>12516.17535</v>
      </c>
      <c r="J334">
        <v>5452.83</v>
      </c>
      <c r="K334" s="3">
        <v>0.6794</v>
      </c>
      <c r="L334" s="1">
        <f t="shared" si="16"/>
        <v>8025.9493670886077</v>
      </c>
      <c r="N334">
        <v>14500.55</v>
      </c>
      <c r="O334" s="3">
        <v>108.69</v>
      </c>
      <c r="P334" s="1">
        <f t="shared" si="17"/>
        <v>133.41199742386604</v>
      </c>
    </row>
    <row r="335" spans="1:16" ht="15" customHeight="1" x14ac:dyDescent="0.2">
      <c r="A335">
        <v>331</v>
      </c>
      <c r="B335" s="7">
        <v>39455</v>
      </c>
      <c r="D335">
        <v>12589.07</v>
      </c>
      <c r="F335">
        <v>6356.5</v>
      </c>
      <c r="G335" s="2">
        <v>1.9735</v>
      </c>
      <c r="H335" s="1">
        <f t="shared" si="15"/>
        <v>12544.552750000001</v>
      </c>
      <c r="J335">
        <v>5495.67</v>
      </c>
      <c r="K335" s="3">
        <v>0.67959999999999998</v>
      </c>
      <c r="L335" s="1">
        <f t="shared" si="16"/>
        <v>8086.6244849911718</v>
      </c>
      <c r="N335">
        <v>14528.67</v>
      </c>
      <c r="O335" s="3">
        <v>109.71</v>
      </c>
      <c r="P335" s="1">
        <f t="shared" si="17"/>
        <v>132.42794640415642</v>
      </c>
    </row>
    <row r="336" spans="1:16" ht="15" customHeight="1" x14ac:dyDescent="0.2">
      <c r="A336">
        <v>332</v>
      </c>
      <c r="B336" s="7">
        <v>39456</v>
      </c>
      <c r="D336">
        <v>12735.31</v>
      </c>
      <c r="F336">
        <v>6272.7</v>
      </c>
      <c r="G336" s="2">
        <v>1.9582999999999999</v>
      </c>
      <c r="H336" s="1">
        <f t="shared" si="15"/>
        <v>12283.82841</v>
      </c>
      <c r="J336">
        <v>5435.42</v>
      </c>
      <c r="K336" s="3">
        <v>0.68169999999999997</v>
      </c>
      <c r="L336" s="1">
        <f t="shared" si="16"/>
        <v>7973.3313774387561</v>
      </c>
      <c r="N336">
        <v>14599.16</v>
      </c>
      <c r="O336" s="3">
        <v>109.54</v>
      </c>
      <c r="P336" s="1">
        <f t="shared" si="17"/>
        <v>133.27697644695999</v>
      </c>
    </row>
    <row r="337" spans="1:16" ht="15" customHeight="1" x14ac:dyDescent="0.2">
      <c r="A337">
        <v>333</v>
      </c>
      <c r="B337" s="7">
        <v>39457</v>
      </c>
      <c r="D337">
        <v>12853.09</v>
      </c>
      <c r="F337">
        <v>6222.7</v>
      </c>
      <c r="G337" s="2">
        <v>1.9575</v>
      </c>
      <c r="H337" s="1">
        <f t="shared" si="15"/>
        <v>12180.93525</v>
      </c>
      <c r="J337">
        <v>5400.43</v>
      </c>
      <c r="K337" s="3">
        <v>0.67859999999999998</v>
      </c>
      <c r="L337" s="1">
        <f t="shared" si="16"/>
        <v>7958.1933392278224</v>
      </c>
      <c r="N337">
        <v>14388.11</v>
      </c>
      <c r="O337" s="3">
        <v>109.48</v>
      </c>
      <c r="P337" s="1">
        <f t="shared" si="17"/>
        <v>131.42226890756302</v>
      </c>
    </row>
    <row r="338" spans="1:16" ht="15" customHeight="1" x14ac:dyDescent="0.2">
      <c r="A338">
        <v>334</v>
      </c>
      <c r="B338" s="7">
        <v>39458</v>
      </c>
      <c r="D338">
        <v>12606.3</v>
      </c>
      <c r="F338">
        <v>6202</v>
      </c>
      <c r="G338" s="2">
        <v>1.9582999999999999</v>
      </c>
      <c r="H338" s="1">
        <f t="shared" si="15"/>
        <v>12145.3766</v>
      </c>
      <c r="J338">
        <v>5371.41</v>
      </c>
      <c r="K338" s="3">
        <v>0.67600000000000005</v>
      </c>
      <c r="L338" s="1">
        <f t="shared" si="16"/>
        <v>7945.872781065088</v>
      </c>
      <c r="N338">
        <v>14110.79</v>
      </c>
      <c r="O338" s="3">
        <v>109.02</v>
      </c>
      <c r="P338" s="1">
        <f t="shared" si="17"/>
        <v>129.43303980920933</v>
      </c>
    </row>
    <row r="339" spans="1:16" ht="15" customHeight="1" x14ac:dyDescent="0.2">
      <c r="A339">
        <v>335</v>
      </c>
      <c r="B339" s="7">
        <v>39462</v>
      </c>
      <c r="D339">
        <v>12501.11</v>
      </c>
      <c r="F339">
        <v>6025.6</v>
      </c>
      <c r="G339" s="2">
        <v>1.9714</v>
      </c>
      <c r="H339" s="1">
        <f t="shared" si="15"/>
        <v>11878.867840000001</v>
      </c>
      <c r="J339">
        <v>5250.82</v>
      </c>
      <c r="K339" s="3">
        <v>0.67320000000000002</v>
      </c>
      <c r="L339" s="1">
        <f t="shared" si="16"/>
        <v>7799.7920380273317</v>
      </c>
      <c r="N339">
        <v>13972.63</v>
      </c>
      <c r="O339" s="3">
        <v>106.82</v>
      </c>
      <c r="P339" s="1">
        <f t="shared" si="17"/>
        <v>130.805373525557</v>
      </c>
    </row>
    <row r="340" spans="1:16" ht="15" customHeight="1" x14ac:dyDescent="0.2">
      <c r="A340">
        <v>336</v>
      </c>
      <c r="B340" s="7">
        <v>39463</v>
      </c>
      <c r="D340">
        <v>12466.16</v>
      </c>
      <c r="F340">
        <v>5942.9</v>
      </c>
      <c r="G340" s="2">
        <v>1.9649000000000001</v>
      </c>
      <c r="H340" s="1">
        <f t="shared" si="15"/>
        <v>11677.20421</v>
      </c>
      <c r="J340">
        <v>5225.3900000000003</v>
      </c>
      <c r="K340" s="3">
        <v>0.68100000000000005</v>
      </c>
      <c r="L340" s="1">
        <f t="shared" si="16"/>
        <v>7673.1130690161526</v>
      </c>
      <c r="N340">
        <v>13504.51</v>
      </c>
      <c r="O340" s="3">
        <v>106.84</v>
      </c>
      <c r="P340" s="1">
        <f t="shared" si="17"/>
        <v>126.39938225383752</v>
      </c>
    </row>
    <row r="341" spans="1:16" ht="15" customHeight="1" x14ac:dyDescent="0.2">
      <c r="A341">
        <v>337</v>
      </c>
      <c r="B341" s="7">
        <v>39464</v>
      </c>
      <c r="D341">
        <v>12159.21</v>
      </c>
      <c r="F341">
        <v>5902.4</v>
      </c>
      <c r="G341" s="2">
        <v>1.9769000000000001</v>
      </c>
      <c r="H341" s="1">
        <f t="shared" si="15"/>
        <v>11668.45456</v>
      </c>
      <c r="J341">
        <v>5157.09</v>
      </c>
      <c r="K341" s="3">
        <v>0.68079999999999996</v>
      </c>
      <c r="L341" s="1">
        <f t="shared" si="16"/>
        <v>7575.0440658049356</v>
      </c>
      <c r="N341">
        <v>13783.45</v>
      </c>
      <c r="O341" s="3">
        <v>107.13</v>
      </c>
      <c r="P341" s="1">
        <f t="shared" si="17"/>
        <v>128.66097265005135</v>
      </c>
    </row>
    <row r="342" spans="1:16" ht="15" customHeight="1" x14ac:dyDescent="0.2">
      <c r="A342">
        <v>338</v>
      </c>
      <c r="B342" s="7">
        <v>39465</v>
      </c>
      <c r="D342">
        <v>12099.3</v>
      </c>
      <c r="F342">
        <v>5901.7</v>
      </c>
      <c r="G342" s="2">
        <v>1.9538</v>
      </c>
      <c r="H342" s="1">
        <f t="shared" si="15"/>
        <v>11530.741459999999</v>
      </c>
      <c r="J342">
        <v>5092.3999999999996</v>
      </c>
      <c r="K342" s="3">
        <v>0.68369999999999997</v>
      </c>
      <c r="L342" s="1">
        <f t="shared" si="16"/>
        <v>7448.2960362732192</v>
      </c>
      <c r="N342">
        <v>13861.29</v>
      </c>
      <c r="O342" s="3">
        <v>107.07</v>
      </c>
      <c r="P342" s="1">
        <f t="shared" si="17"/>
        <v>129.46007284953771</v>
      </c>
    </row>
    <row r="343" spans="1:16" ht="15" customHeight="1" x14ac:dyDescent="0.2">
      <c r="A343">
        <v>339</v>
      </c>
      <c r="B343" s="7">
        <v>39469</v>
      </c>
      <c r="D343">
        <v>11971.19</v>
      </c>
      <c r="F343">
        <v>5740.1</v>
      </c>
      <c r="G343" s="2">
        <v>1.9608000000000001</v>
      </c>
      <c r="H343" s="1">
        <f t="shared" si="15"/>
        <v>11255.188080000002</v>
      </c>
      <c r="J343">
        <v>4842.54</v>
      </c>
      <c r="K343" s="3">
        <v>0.68420000000000003</v>
      </c>
      <c r="L343" s="1">
        <f t="shared" si="16"/>
        <v>7077.6673487284415</v>
      </c>
      <c r="N343">
        <v>12573.05</v>
      </c>
      <c r="O343" s="3">
        <v>106.82</v>
      </c>
      <c r="P343" s="1">
        <f t="shared" si="17"/>
        <v>117.70314547837484</v>
      </c>
    </row>
    <row r="344" spans="1:16" ht="15" customHeight="1" x14ac:dyDescent="0.2">
      <c r="A344">
        <v>340</v>
      </c>
      <c r="B344" s="7">
        <v>39470</v>
      </c>
      <c r="D344">
        <v>12270.17</v>
      </c>
      <c r="F344">
        <v>5609.3</v>
      </c>
      <c r="G344" s="2">
        <v>1.9495</v>
      </c>
      <c r="H344" s="1">
        <f t="shared" si="15"/>
        <v>10935.33035</v>
      </c>
      <c r="J344">
        <v>4636.76</v>
      </c>
      <c r="K344" s="3">
        <v>0.68700000000000006</v>
      </c>
      <c r="L344" s="1">
        <f t="shared" si="16"/>
        <v>6749.286754002911</v>
      </c>
      <c r="N344">
        <v>12829.06</v>
      </c>
      <c r="O344" s="3">
        <v>105.73</v>
      </c>
      <c r="P344" s="1">
        <f t="shared" si="17"/>
        <v>121.33793625271917</v>
      </c>
    </row>
    <row r="345" spans="1:16" ht="15" customHeight="1" x14ac:dyDescent="0.2">
      <c r="A345">
        <v>341</v>
      </c>
      <c r="B345" s="7">
        <v>39471</v>
      </c>
      <c r="D345">
        <v>12378.61</v>
      </c>
      <c r="F345">
        <v>5875.8</v>
      </c>
      <c r="G345" s="2">
        <v>1.9716</v>
      </c>
      <c r="H345" s="1">
        <f t="shared" si="15"/>
        <v>11584.727280000001</v>
      </c>
      <c r="J345">
        <v>4915.29</v>
      </c>
      <c r="K345" s="3">
        <v>0.67979999999999996</v>
      </c>
      <c r="L345" s="1">
        <f t="shared" si="16"/>
        <v>7230.4942630185351</v>
      </c>
      <c r="N345">
        <v>13092.78</v>
      </c>
      <c r="O345" s="3">
        <v>106.67</v>
      </c>
      <c r="P345" s="1">
        <f t="shared" si="17"/>
        <v>122.74097684447361</v>
      </c>
    </row>
    <row r="346" spans="1:16" ht="15" customHeight="1" x14ac:dyDescent="0.2">
      <c r="A346">
        <v>342</v>
      </c>
      <c r="B346" s="7">
        <v>39472</v>
      </c>
      <c r="D346">
        <v>12207.17</v>
      </c>
      <c r="F346">
        <v>5869</v>
      </c>
      <c r="G346" s="2">
        <v>1.9832000000000001</v>
      </c>
      <c r="H346" s="1">
        <f t="shared" si="15"/>
        <v>11639.400800000001</v>
      </c>
      <c r="J346">
        <v>4878.12</v>
      </c>
      <c r="K346" s="3">
        <v>0.6804</v>
      </c>
      <c r="L346" s="1">
        <f t="shared" si="16"/>
        <v>7169.4885361552024</v>
      </c>
      <c r="N346">
        <v>13629.16</v>
      </c>
      <c r="O346" s="3">
        <v>107.3</v>
      </c>
      <c r="P346" s="1">
        <f t="shared" si="17"/>
        <v>127.01919850885368</v>
      </c>
    </row>
    <row r="347" spans="1:16" ht="15" customHeight="1" x14ac:dyDescent="0.2">
      <c r="A347">
        <v>343</v>
      </c>
      <c r="B347" s="7">
        <v>39475</v>
      </c>
      <c r="D347">
        <v>12383.89</v>
      </c>
      <c r="F347">
        <v>5788.9</v>
      </c>
      <c r="G347" s="2">
        <v>1.9874000000000001</v>
      </c>
      <c r="H347" s="1">
        <f t="shared" si="15"/>
        <v>11504.85986</v>
      </c>
      <c r="J347">
        <v>4848.3</v>
      </c>
      <c r="K347" s="3">
        <v>0.67589999999999995</v>
      </c>
      <c r="L347" s="1">
        <f t="shared" si="16"/>
        <v>7173.1025299600542</v>
      </c>
      <c r="N347">
        <v>13087.91</v>
      </c>
      <c r="O347" s="3">
        <v>106.79</v>
      </c>
      <c r="P347" s="1">
        <f t="shared" si="17"/>
        <v>122.55744919936323</v>
      </c>
    </row>
    <row r="348" spans="1:16" ht="15" customHeight="1" x14ac:dyDescent="0.2">
      <c r="A348">
        <v>344</v>
      </c>
      <c r="B348" s="7">
        <v>39476</v>
      </c>
      <c r="D348">
        <v>12480.3</v>
      </c>
      <c r="F348">
        <v>5885.2</v>
      </c>
      <c r="G348" s="2">
        <v>1.9874000000000001</v>
      </c>
      <c r="H348" s="1">
        <f t="shared" si="15"/>
        <v>11696.24648</v>
      </c>
      <c r="J348">
        <v>4941.45</v>
      </c>
      <c r="K348" s="3">
        <v>0.67720000000000002</v>
      </c>
      <c r="L348" s="1">
        <f t="shared" si="16"/>
        <v>7296.8842291789715</v>
      </c>
      <c r="N348">
        <v>13478.86</v>
      </c>
      <c r="O348" s="3">
        <v>106.92</v>
      </c>
      <c r="P348" s="1">
        <f t="shared" si="17"/>
        <v>126.06490834268612</v>
      </c>
    </row>
    <row r="349" spans="1:16" ht="15" customHeight="1" x14ac:dyDescent="0.2">
      <c r="A349">
        <v>345</v>
      </c>
      <c r="B349" s="7">
        <v>39477</v>
      </c>
      <c r="D349">
        <v>12442.83</v>
      </c>
      <c r="F349">
        <v>5837.3</v>
      </c>
      <c r="G349" s="2">
        <v>1.9884999999999999</v>
      </c>
      <c r="H349" s="1">
        <f t="shared" si="15"/>
        <v>11607.47105</v>
      </c>
      <c r="J349">
        <v>4873.57</v>
      </c>
      <c r="K349" s="3">
        <v>0.67630000000000001</v>
      </c>
      <c r="L349" s="1">
        <f t="shared" si="16"/>
        <v>7206.2250480555958</v>
      </c>
      <c r="N349">
        <v>13345.03</v>
      </c>
      <c r="O349" s="3">
        <v>107.35</v>
      </c>
      <c r="P349" s="1">
        <f t="shared" si="17"/>
        <v>124.3132743362832</v>
      </c>
    </row>
    <row r="350" spans="1:16" ht="15" customHeight="1" x14ac:dyDescent="0.2">
      <c r="A350">
        <v>346</v>
      </c>
      <c r="B350" s="7">
        <v>39478</v>
      </c>
      <c r="D350">
        <v>12650.36</v>
      </c>
      <c r="F350">
        <v>5879.8</v>
      </c>
      <c r="G350" s="2">
        <v>1.9882</v>
      </c>
      <c r="H350" s="1">
        <f t="shared" si="15"/>
        <v>11690.218360000001</v>
      </c>
      <c r="J350">
        <v>4869.79</v>
      </c>
      <c r="K350" s="3">
        <v>0.6754</v>
      </c>
      <c r="L350" s="1">
        <f t="shared" si="16"/>
        <v>7210.2309742374891</v>
      </c>
      <c r="N350">
        <v>13592.47</v>
      </c>
      <c r="O350" s="3">
        <v>106.32</v>
      </c>
      <c r="P350" s="1">
        <f t="shared" si="17"/>
        <v>127.8449021820918</v>
      </c>
    </row>
    <row r="351" spans="1:16" ht="15" customHeight="1" x14ac:dyDescent="0.2">
      <c r="A351">
        <v>347</v>
      </c>
      <c r="B351" s="7">
        <v>39479</v>
      </c>
      <c r="D351">
        <v>12743.19</v>
      </c>
      <c r="F351">
        <v>6029.2</v>
      </c>
      <c r="G351" s="2">
        <v>1.9685999999999999</v>
      </c>
      <c r="H351" s="1">
        <f t="shared" si="15"/>
        <v>11869.083119999999</v>
      </c>
      <c r="J351">
        <v>4978.0600000000004</v>
      </c>
      <c r="K351" s="3">
        <v>0.67459999999999998</v>
      </c>
      <c r="L351" s="1">
        <f t="shared" si="16"/>
        <v>7379.2766083605111</v>
      </c>
      <c r="N351">
        <v>13497.16</v>
      </c>
      <c r="O351" s="3">
        <v>106.25</v>
      </c>
      <c r="P351" s="1">
        <f t="shared" si="17"/>
        <v>127.03209411764706</v>
      </c>
    </row>
    <row r="352" spans="1:16" ht="15" customHeight="1" x14ac:dyDescent="0.2">
      <c r="A352">
        <v>348</v>
      </c>
      <c r="B352" s="7">
        <v>39482</v>
      </c>
      <c r="D352">
        <v>12635.16</v>
      </c>
      <c r="F352">
        <v>6026.2</v>
      </c>
      <c r="G352" s="2">
        <v>1.9757</v>
      </c>
      <c r="H352" s="1">
        <f t="shared" si="15"/>
        <v>11905.96334</v>
      </c>
      <c r="J352">
        <v>4973.6400000000003</v>
      </c>
      <c r="K352" s="3">
        <v>0.67490000000000006</v>
      </c>
      <c r="L352" s="1">
        <f t="shared" si="16"/>
        <v>7369.447325529708</v>
      </c>
      <c r="N352">
        <v>13859.7</v>
      </c>
      <c r="O352" s="3">
        <v>106.78</v>
      </c>
      <c r="P352" s="1">
        <f t="shared" si="17"/>
        <v>129.79677842292566</v>
      </c>
    </row>
    <row r="353" spans="1:16" ht="15" customHeight="1" x14ac:dyDescent="0.2">
      <c r="A353">
        <v>349</v>
      </c>
      <c r="B353" s="7">
        <v>39483</v>
      </c>
      <c r="D353">
        <v>12265.13</v>
      </c>
      <c r="F353">
        <v>5868</v>
      </c>
      <c r="G353" s="2">
        <v>1.9645999999999999</v>
      </c>
      <c r="H353" s="1">
        <f t="shared" si="15"/>
        <v>11528.272799999999</v>
      </c>
      <c r="J353">
        <v>4776.8599999999997</v>
      </c>
      <c r="K353" s="3">
        <v>0.68289999999999995</v>
      </c>
      <c r="L353" s="1">
        <f t="shared" si="16"/>
        <v>6994.9626592473278</v>
      </c>
      <c r="N353">
        <v>13745.5</v>
      </c>
      <c r="O353" s="3">
        <v>106.92</v>
      </c>
      <c r="P353" s="1">
        <f t="shared" si="17"/>
        <v>128.55873550317995</v>
      </c>
    </row>
    <row r="354" spans="1:16" ht="15" customHeight="1" x14ac:dyDescent="0.2">
      <c r="A354">
        <v>350</v>
      </c>
      <c r="B354" s="7">
        <v>39484</v>
      </c>
      <c r="D354">
        <v>12200.1</v>
      </c>
      <c r="F354">
        <v>5875.4</v>
      </c>
      <c r="G354" s="2">
        <v>1.9601999999999999</v>
      </c>
      <c r="H354" s="1">
        <f t="shared" si="15"/>
        <v>11516.959079999999</v>
      </c>
      <c r="J354">
        <v>4816.43</v>
      </c>
      <c r="K354" s="3">
        <v>0.68220000000000003</v>
      </c>
      <c r="L354" s="1">
        <f t="shared" si="16"/>
        <v>7060.1436528877166</v>
      </c>
      <c r="N354">
        <v>13099.24</v>
      </c>
      <c r="O354" s="3">
        <v>106.74</v>
      </c>
      <c r="P354" s="1">
        <f t="shared" si="17"/>
        <v>122.72100430953719</v>
      </c>
    </row>
    <row r="355" spans="1:16" ht="15" customHeight="1" x14ac:dyDescent="0.2">
      <c r="A355">
        <v>351</v>
      </c>
      <c r="B355" s="7">
        <v>39485</v>
      </c>
      <c r="D355">
        <v>12247</v>
      </c>
      <c r="F355">
        <v>5724.1</v>
      </c>
      <c r="G355" s="2">
        <v>1.9416</v>
      </c>
      <c r="H355" s="1">
        <f t="shared" si="15"/>
        <v>11113.912560000001</v>
      </c>
      <c r="J355">
        <v>4723.8</v>
      </c>
      <c r="K355" s="3">
        <v>0.6895</v>
      </c>
      <c r="L355" s="1">
        <f t="shared" si="16"/>
        <v>6851.0514865844816</v>
      </c>
      <c r="N355">
        <v>13207.15</v>
      </c>
      <c r="O355" s="3">
        <v>106.62</v>
      </c>
      <c r="P355" s="1">
        <f t="shared" si="17"/>
        <v>123.8712249108985</v>
      </c>
    </row>
    <row r="356" spans="1:16" ht="15" customHeight="1" x14ac:dyDescent="0.2">
      <c r="A356">
        <v>352</v>
      </c>
      <c r="B356" s="7">
        <v>39486</v>
      </c>
      <c r="D356">
        <v>12182.13</v>
      </c>
      <c r="F356">
        <v>5784</v>
      </c>
      <c r="G356" s="2">
        <v>1.9463999999999999</v>
      </c>
      <c r="H356" s="1">
        <f t="shared" si="15"/>
        <v>11257.9776</v>
      </c>
      <c r="J356">
        <v>4709.6499999999996</v>
      </c>
      <c r="K356" s="3">
        <v>0.68979999999999997</v>
      </c>
      <c r="L356" s="1">
        <f t="shared" si="16"/>
        <v>6827.5587126703394</v>
      </c>
      <c r="N356">
        <v>13017.24</v>
      </c>
      <c r="O356" s="3">
        <v>107.45</v>
      </c>
      <c r="P356" s="1">
        <f t="shared" si="17"/>
        <v>121.14695207073056</v>
      </c>
    </row>
    <row r="357" spans="1:16" ht="15" customHeight="1" x14ac:dyDescent="0.2">
      <c r="A357">
        <v>353</v>
      </c>
      <c r="B357" s="7">
        <v>39490</v>
      </c>
      <c r="D357">
        <v>12373.41</v>
      </c>
      <c r="F357">
        <v>5910</v>
      </c>
      <c r="G357" s="2">
        <v>1.9603999999999999</v>
      </c>
      <c r="H357" s="1">
        <f t="shared" si="15"/>
        <v>11585.964</v>
      </c>
      <c r="J357">
        <v>4840.71</v>
      </c>
      <c r="K357" s="3">
        <v>0.68530000000000002</v>
      </c>
      <c r="L357" s="1">
        <f t="shared" si="16"/>
        <v>7063.6363636363631</v>
      </c>
      <c r="N357">
        <v>13021.96</v>
      </c>
      <c r="O357" s="3">
        <v>107.43</v>
      </c>
      <c r="P357" s="1">
        <f t="shared" si="17"/>
        <v>121.21344131062085</v>
      </c>
    </row>
    <row r="358" spans="1:16" ht="15" customHeight="1" x14ac:dyDescent="0.2">
      <c r="A358">
        <v>354</v>
      </c>
      <c r="B358" s="7">
        <v>39491</v>
      </c>
      <c r="D358">
        <v>12552.24</v>
      </c>
      <c r="F358">
        <v>5880.1</v>
      </c>
      <c r="G358" s="2">
        <v>1.9626999999999999</v>
      </c>
      <c r="H358" s="1">
        <f t="shared" si="15"/>
        <v>11540.87227</v>
      </c>
      <c r="J358">
        <v>4855.3999999999996</v>
      </c>
      <c r="K358" s="3">
        <v>0.68659999999999999</v>
      </c>
      <c r="L358" s="1">
        <f t="shared" si="16"/>
        <v>7071.6574424701421</v>
      </c>
      <c r="N358">
        <v>13068.3</v>
      </c>
      <c r="O358" s="3">
        <v>108.24</v>
      </c>
      <c r="P358" s="1">
        <f t="shared" si="17"/>
        <v>120.73447893569845</v>
      </c>
    </row>
    <row r="359" spans="1:16" ht="15" customHeight="1" x14ac:dyDescent="0.2">
      <c r="A359">
        <v>355</v>
      </c>
      <c r="B359" s="7">
        <v>39492</v>
      </c>
      <c r="D359">
        <v>12376.98</v>
      </c>
      <c r="F359">
        <v>5879.3</v>
      </c>
      <c r="G359" s="2">
        <v>1.9718</v>
      </c>
      <c r="H359" s="1">
        <f t="shared" si="15"/>
        <v>11592.803740000001</v>
      </c>
      <c r="J359">
        <v>4858.6499999999996</v>
      </c>
      <c r="K359" s="3">
        <v>0.68389999999999995</v>
      </c>
      <c r="L359" s="1">
        <f t="shared" si="16"/>
        <v>7104.3281181459279</v>
      </c>
      <c r="N359">
        <v>13626.45</v>
      </c>
      <c r="O359" s="3">
        <v>108.17</v>
      </c>
      <c r="P359" s="1">
        <f t="shared" si="17"/>
        <v>125.97254321900712</v>
      </c>
    </row>
    <row r="360" spans="1:16" ht="15" customHeight="1" x14ac:dyDescent="0.2">
      <c r="A360">
        <v>356</v>
      </c>
      <c r="B360" s="7">
        <v>39493</v>
      </c>
      <c r="D360">
        <v>12348.21</v>
      </c>
      <c r="F360">
        <v>5787.6</v>
      </c>
      <c r="G360" s="2">
        <v>1.9628000000000001</v>
      </c>
      <c r="H360" s="1">
        <f t="shared" si="15"/>
        <v>11359.901280000002</v>
      </c>
      <c r="J360">
        <v>4771.79</v>
      </c>
      <c r="K360" s="3">
        <v>0.68069999999999997</v>
      </c>
      <c r="L360" s="1">
        <f t="shared" si="16"/>
        <v>7010.1219333039517</v>
      </c>
      <c r="N360">
        <v>13622.56</v>
      </c>
      <c r="O360" s="3">
        <v>107.62</v>
      </c>
      <c r="P360" s="1">
        <f t="shared" si="17"/>
        <v>126.58018955584463</v>
      </c>
    </row>
    <row r="361" spans="1:16" ht="15" customHeight="1" x14ac:dyDescent="0.2">
      <c r="A361">
        <v>357</v>
      </c>
      <c r="B361" s="7">
        <v>39497</v>
      </c>
      <c r="D361">
        <v>12337.22</v>
      </c>
      <c r="F361">
        <v>5966.9</v>
      </c>
      <c r="G361" s="2">
        <v>1.9513</v>
      </c>
      <c r="H361" s="1">
        <f t="shared" si="15"/>
        <v>11643.21197</v>
      </c>
      <c r="J361">
        <v>4885.83</v>
      </c>
      <c r="K361" s="3">
        <v>0.67820000000000003</v>
      </c>
      <c r="L361" s="1">
        <f t="shared" si="16"/>
        <v>7204.1138307283982</v>
      </c>
      <c r="N361">
        <v>13757.91</v>
      </c>
      <c r="O361" s="3">
        <v>107.54</v>
      </c>
      <c r="P361" s="1">
        <f t="shared" si="17"/>
        <v>127.9329551794681</v>
      </c>
    </row>
    <row r="362" spans="1:16" ht="15" customHeight="1" x14ac:dyDescent="0.2">
      <c r="A362">
        <v>358</v>
      </c>
      <c r="B362" s="7">
        <v>39498</v>
      </c>
      <c r="D362">
        <v>12427.26</v>
      </c>
      <c r="F362">
        <v>5893.6</v>
      </c>
      <c r="G362" s="2">
        <v>1.9406000000000001</v>
      </c>
      <c r="H362" s="1">
        <f t="shared" si="15"/>
        <v>11437.120160000002</v>
      </c>
      <c r="J362">
        <v>4812.8100000000004</v>
      </c>
      <c r="K362" s="3">
        <v>0.68269999999999997</v>
      </c>
      <c r="L362" s="1">
        <f t="shared" si="16"/>
        <v>7049.6704262487192</v>
      </c>
      <c r="N362">
        <v>13310.37</v>
      </c>
      <c r="O362" s="3">
        <v>108.03</v>
      </c>
      <c r="P362" s="1">
        <f t="shared" si="17"/>
        <v>123.20994168286587</v>
      </c>
    </row>
    <row r="363" spans="1:16" ht="15" customHeight="1" x14ac:dyDescent="0.2">
      <c r="A363">
        <v>359</v>
      </c>
      <c r="B363" s="7">
        <v>39499</v>
      </c>
      <c r="D363">
        <v>12284.3</v>
      </c>
      <c r="F363">
        <v>5932.2</v>
      </c>
      <c r="G363" s="2">
        <v>1.96</v>
      </c>
      <c r="H363" s="1">
        <f t="shared" si="15"/>
        <v>11627.111999999999</v>
      </c>
      <c r="J363">
        <v>4858.8500000000004</v>
      </c>
      <c r="K363" s="3">
        <v>0.67610000000000003</v>
      </c>
      <c r="L363" s="1">
        <f t="shared" si="16"/>
        <v>7186.5848247300701</v>
      </c>
      <c r="N363">
        <v>13688.28</v>
      </c>
      <c r="O363" s="3">
        <v>107.51</v>
      </c>
      <c r="P363" s="1">
        <f t="shared" si="17"/>
        <v>127.32099339596317</v>
      </c>
    </row>
    <row r="364" spans="1:16" ht="15" customHeight="1" x14ac:dyDescent="0.2">
      <c r="A364">
        <v>360</v>
      </c>
      <c r="B364" s="7">
        <v>39500</v>
      </c>
      <c r="D364">
        <v>12381.02</v>
      </c>
      <c r="F364">
        <v>5888.5</v>
      </c>
      <c r="G364" s="2">
        <v>1.9668000000000001</v>
      </c>
      <c r="H364" s="1">
        <f t="shared" si="15"/>
        <v>11581.5018</v>
      </c>
      <c r="J364">
        <v>4824.55</v>
      </c>
      <c r="K364" s="3">
        <v>0.67500000000000004</v>
      </c>
      <c r="L364" s="1">
        <f t="shared" si="16"/>
        <v>7147.4814814814808</v>
      </c>
      <c r="N364">
        <v>13500.46</v>
      </c>
      <c r="O364" s="3">
        <v>106.96</v>
      </c>
      <c r="P364" s="1">
        <f t="shared" si="17"/>
        <v>126.21970830216904</v>
      </c>
    </row>
    <row r="365" spans="1:16" ht="15" customHeight="1" x14ac:dyDescent="0.2">
      <c r="A365">
        <v>361</v>
      </c>
      <c r="B365" s="7">
        <v>39503</v>
      </c>
      <c r="D365">
        <v>12570.22</v>
      </c>
      <c r="F365">
        <v>5999.5</v>
      </c>
      <c r="G365" s="2">
        <v>1.9679</v>
      </c>
      <c r="H365" s="1">
        <f t="shared" si="15"/>
        <v>11806.41605</v>
      </c>
      <c r="J365">
        <v>4919.26</v>
      </c>
      <c r="K365" s="3">
        <v>0.67430000000000001</v>
      </c>
      <c r="L365" s="1">
        <f t="shared" si="16"/>
        <v>7295.3581491917548</v>
      </c>
      <c r="N365">
        <v>13914.57</v>
      </c>
      <c r="O365" s="3">
        <v>108.09</v>
      </c>
      <c r="P365" s="1">
        <f t="shared" si="17"/>
        <v>128.73133499861225</v>
      </c>
    </row>
    <row r="366" spans="1:16" ht="15" customHeight="1" x14ac:dyDescent="0.2">
      <c r="A366">
        <v>362</v>
      </c>
      <c r="B366" s="7">
        <v>39504</v>
      </c>
      <c r="D366">
        <v>12684.92</v>
      </c>
      <c r="F366">
        <v>6087.4</v>
      </c>
      <c r="G366" s="2">
        <v>1.9722</v>
      </c>
      <c r="H366" s="1">
        <f t="shared" si="15"/>
        <v>12005.570279999998</v>
      </c>
      <c r="J366">
        <v>4973.07</v>
      </c>
      <c r="K366" s="3">
        <v>0.67200000000000004</v>
      </c>
      <c r="L366" s="1">
        <f t="shared" si="16"/>
        <v>7400.4017857142844</v>
      </c>
      <c r="N366">
        <v>13824.72</v>
      </c>
      <c r="O366" s="3">
        <v>107.65</v>
      </c>
      <c r="P366" s="1">
        <f t="shared" si="17"/>
        <v>128.42285183464932</v>
      </c>
    </row>
    <row r="367" spans="1:16" ht="15" customHeight="1" x14ac:dyDescent="0.2">
      <c r="A367">
        <v>363</v>
      </c>
      <c r="B367" s="7">
        <v>39505</v>
      </c>
      <c r="D367">
        <v>12694.28</v>
      </c>
      <c r="F367">
        <v>6076.5</v>
      </c>
      <c r="G367" s="2">
        <v>1.9884999999999999</v>
      </c>
      <c r="H367" s="1">
        <f t="shared" si="15"/>
        <v>12083.12025</v>
      </c>
      <c r="J367">
        <v>4968.82</v>
      </c>
      <c r="K367" s="3">
        <v>0.66239999999999999</v>
      </c>
      <c r="L367" s="1">
        <f t="shared" si="16"/>
        <v>7501.2379227053134</v>
      </c>
      <c r="N367">
        <v>14031.3</v>
      </c>
      <c r="O367" s="3">
        <v>106.52</v>
      </c>
      <c r="P367" s="1">
        <f t="shared" si="17"/>
        <v>131.72455876830642</v>
      </c>
    </row>
    <row r="368" spans="1:16" ht="15" customHeight="1" x14ac:dyDescent="0.2">
      <c r="A368">
        <v>364</v>
      </c>
      <c r="B368" s="7">
        <v>39506</v>
      </c>
      <c r="D368">
        <v>12582.18</v>
      </c>
      <c r="F368">
        <v>5965.7</v>
      </c>
      <c r="G368" s="2">
        <v>1.9896</v>
      </c>
      <c r="H368" s="1">
        <f t="shared" si="15"/>
        <v>11869.35672</v>
      </c>
      <c r="J368">
        <v>4865.2299999999996</v>
      </c>
      <c r="K368" s="3">
        <v>0.65880000000000005</v>
      </c>
      <c r="L368" s="1">
        <f t="shared" si="16"/>
        <v>7384.9878567091673</v>
      </c>
      <c r="N368">
        <v>13925.51</v>
      </c>
      <c r="O368" s="3">
        <v>105.77</v>
      </c>
      <c r="P368" s="1">
        <f t="shared" si="17"/>
        <v>131.65840975701997</v>
      </c>
    </row>
    <row r="369" spans="1:16" ht="15" customHeight="1" x14ac:dyDescent="0.2">
      <c r="A369">
        <v>365</v>
      </c>
      <c r="B369" s="7">
        <v>39507</v>
      </c>
      <c r="D369">
        <v>12266.39</v>
      </c>
      <c r="F369">
        <v>5884.3</v>
      </c>
      <c r="G369" s="2">
        <v>1.9892000000000001</v>
      </c>
      <c r="H369" s="1">
        <f t="shared" si="15"/>
        <v>11705.049560000001</v>
      </c>
      <c r="J369">
        <v>4790.66</v>
      </c>
      <c r="K369" s="3">
        <v>0.65880000000000005</v>
      </c>
      <c r="L369" s="1">
        <f t="shared" si="16"/>
        <v>7271.7972070431078</v>
      </c>
      <c r="N369">
        <v>13603.02</v>
      </c>
      <c r="O369" s="3">
        <v>104.1</v>
      </c>
      <c r="P369" s="1">
        <f t="shared" si="17"/>
        <v>130.67262247838619</v>
      </c>
    </row>
    <row r="370" spans="1:16" ht="15" customHeight="1" x14ac:dyDescent="0.2">
      <c r="A370">
        <v>366</v>
      </c>
      <c r="B370" s="7">
        <v>39510</v>
      </c>
      <c r="D370">
        <v>12258.9</v>
      </c>
      <c r="F370">
        <v>5818.6</v>
      </c>
      <c r="G370" s="2">
        <v>1.9824999999999999</v>
      </c>
      <c r="H370" s="1">
        <f t="shared" si="15"/>
        <v>11535.3745</v>
      </c>
      <c r="J370">
        <v>4742.66</v>
      </c>
      <c r="K370" s="3">
        <v>0.65790000000000004</v>
      </c>
      <c r="L370" s="1">
        <f t="shared" si="16"/>
        <v>7208.7855297157612</v>
      </c>
      <c r="N370">
        <v>12992.18</v>
      </c>
      <c r="O370" s="3">
        <v>103.39</v>
      </c>
      <c r="P370" s="1">
        <f t="shared" si="17"/>
        <v>125.66186284940517</v>
      </c>
    </row>
    <row r="371" spans="1:16" ht="15" customHeight="1" x14ac:dyDescent="0.2">
      <c r="A371">
        <v>367</v>
      </c>
      <c r="B371" s="7">
        <v>39511</v>
      </c>
      <c r="D371">
        <v>12213.8</v>
      </c>
      <c r="F371">
        <v>5767.7</v>
      </c>
      <c r="G371" s="2">
        <v>1.9861</v>
      </c>
      <c r="H371" s="1">
        <f t="shared" si="15"/>
        <v>11455.22897</v>
      </c>
      <c r="J371">
        <v>4675.91</v>
      </c>
      <c r="K371" s="3">
        <v>0.65639999999999998</v>
      </c>
      <c r="L371" s="1">
        <f t="shared" si="16"/>
        <v>7123.5679463741617</v>
      </c>
      <c r="N371">
        <v>12992.28</v>
      </c>
      <c r="O371" s="3">
        <v>102.79</v>
      </c>
      <c r="P371" s="1">
        <f t="shared" si="17"/>
        <v>126.3963420566203</v>
      </c>
    </row>
    <row r="372" spans="1:16" ht="15" customHeight="1" x14ac:dyDescent="0.2">
      <c r="A372">
        <v>368</v>
      </c>
      <c r="B372" s="7">
        <v>39512</v>
      </c>
      <c r="D372">
        <v>12254.99</v>
      </c>
      <c r="F372">
        <v>5853.5</v>
      </c>
      <c r="G372" s="2">
        <v>1.9897</v>
      </c>
      <c r="H372" s="1">
        <f t="shared" si="15"/>
        <v>11646.70895</v>
      </c>
      <c r="J372">
        <v>4756.42</v>
      </c>
      <c r="K372" s="3">
        <v>0.65490000000000004</v>
      </c>
      <c r="L372" s="1">
        <f t="shared" si="16"/>
        <v>7262.8187509543441</v>
      </c>
      <c r="N372">
        <v>12972.06</v>
      </c>
      <c r="O372" s="3">
        <v>103.96</v>
      </c>
      <c r="P372" s="1">
        <f t="shared" si="17"/>
        <v>124.7793382070027</v>
      </c>
    </row>
    <row r="373" spans="1:16" ht="15" customHeight="1" x14ac:dyDescent="0.2">
      <c r="A373">
        <v>369</v>
      </c>
      <c r="B373" s="7">
        <v>39513</v>
      </c>
      <c r="D373">
        <v>12040.39</v>
      </c>
      <c r="F373">
        <v>5766.4</v>
      </c>
      <c r="G373" s="2">
        <v>2.0093999999999999</v>
      </c>
      <c r="H373" s="1">
        <f t="shared" si="15"/>
        <v>11587.004159999999</v>
      </c>
      <c r="J373">
        <v>4678.05</v>
      </c>
      <c r="K373" s="3">
        <v>0.65110000000000001</v>
      </c>
      <c r="L373" s="1">
        <f t="shared" si="16"/>
        <v>7184.8410382429738</v>
      </c>
      <c r="N373">
        <v>13215.42</v>
      </c>
      <c r="O373" s="3">
        <v>103.09</v>
      </c>
      <c r="P373" s="1">
        <f t="shared" si="17"/>
        <v>128.19303521195073</v>
      </c>
    </row>
    <row r="374" spans="1:16" ht="15" customHeight="1" x14ac:dyDescent="0.2">
      <c r="A374">
        <v>370</v>
      </c>
      <c r="B374" s="7">
        <v>39514</v>
      </c>
      <c r="D374">
        <v>11893.69</v>
      </c>
      <c r="F374">
        <v>5699.9</v>
      </c>
      <c r="G374" s="2">
        <v>2.0141</v>
      </c>
      <c r="H374" s="1">
        <f t="shared" si="15"/>
        <v>11480.168589999999</v>
      </c>
      <c r="J374">
        <v>4618.96</v>
      </c>
      <c r="K374" s="3">
        <v>0.6512</v>
      </c>
      <c r="L374" s="1">
        <f t="shared" si="16"/>
        <v>7092.997542997543</v>
      </c>
      <c r="N374">
        <v>12782.8</v>
      </c>
      <c r="O374" s="3">
        <v>102.98</v>
      </c>
      <c r="P374" s="1">
        <f t="shared" si="17"/>
        <v>124.12895707904447</v>
      </c>
    </row>
    <row r="375" spans="1:16" ht="15" customHeight="1" x14ac:dyDescent="0.2">
      <c r="A375">
        <v>371</v>
      </c>
      <c r="B375" s="7">
        <v>39517</v>
      </c>
      <c r="D375">
        <v>11740.15</v>
      </c>
      <c r="F375">
        <v>5629.1</v>
      </c>
      <c r="G375" s="2">
        <v>2.0165999999999999</v>
      </c>
      <c r="H375" s="1">
        <f t="shared" si="15"/>
        <v>11351.64306</v>
      </c>
      <c r="J375">
        <v>4566.99</v>
      </c>
      <c r="K375" s="3">
        <v>0.65059999999999996</v>
      </c>
      <c r="L375" s="1">
        <f t="shared" si="16"/>
        <v>7019.6587765139875</v>
      </c>
      <c r="N375">
        <v>12532.13</v>
      </c>
      <c r="O375" s="3">
        <v>101.82</v>
      </c>
      <c r="P375" s="1">
        <f t="shared" si="17"/>
        <v>123.08122176389708</v>
      </c>
    </row>
    <row r="376" spans="1:16" ht="15" customHeight="1" x14ac:dyDescent="0.2">
      <c r="A376">
        <v>372</v>
      </c>
      <c r="B376" s="7">
        <v>39518</v>
      </c>
      <c r="D376">
        <v>12156.81</v>
      </c>
      <c r="F376">
        <v>5690.4</v>
      </c>
      <c r="G376" s="2">
        <v>2.0036999999999998</v>
      </c>
      <c r="H376" s="1">
        <f t="shared" si="15"/>
        <v>11401.854479999998</v>
      </c>
      <c r="J376">
        <v>4627.6899999999996</v>
      </c>
      <c r="K376" s="3">
        <v>0.65239999999999998</v>
      </c>
      <c r="L376" s="1">
        <f t="shared" si="16"/>
        <v>7093.3323114653585</v>
      </c>
      <c r="N376">
        <v>12658.28</v>
      </c>
      <c r="O376" s="3">
        <v>102.88</v>
      </c>
      <c r="P376" s="1">
        <f t="shared" si="17"/>
        <v>123.03926905132194</v>
      </c>
    </row>
    <row r="377" spans="1:16" ht="15" customHeight="1" x14ac:dyDescent="0.2">
      <c r="A377">
        <v>373</v>
      </c>
      <c r="B377" s="7">
        <v>39519</v>
      </c>
      <c r="D377">
        <v>12110.24</v>
      </c>
      <c r="F377">
        <v>5776.4</v>
      </c>
      <c r="G377" s="2">
        <v>2.0209999999999999</v>
      </c>
      <c r="H377" s="1">
        <f t="shared" si="15"/>
        <v>11674.104399999998</v>
      </c>
      <c r="J377">
        <v>4697.1000000000004</v>
      </c>
      <c r="K377" s="3">
        <v>0.64539999999999997</v>
      </c>
      <c r="L377" s="1">
        <f t="shared" si="16"/>
        <v>7277.8122094824921</v>
      </c>
      <c r="N377">
        <v>12861.13</v>
      </c>
      <c r="O377" s="3">
        <v>102.4</v>
      </c>
      <c r="P377" s="1">
        <f t="shared" si="17"/>
        <v>125.59697265624999</v>
      </c>
    </row>
    <row r="378" spans="1:16" ht="15" customHeight="1" x14ac:dyDescent="0.2">
      <c r="A378">
        <v>374</v>
      </c>
      <c r="B378" s="7">
        <v>39520</v>
      </c>
      <c r="D378">
        <v>12145.74</v>
      </c>
      <c r="F378">
        <v>5692.4</v>
      </c>
      <c r="G378" s="2">
        <v>2.0310000000000001</v>
      </c>
      <c r="H378" s="1">
        <f t="shared" si="15"/>
        <v>11561.2644</v>
      </c>
      <c r="J378">
        <v>4630.1899999999996</v>
      </c>
      <c r="K378" s="3">
        <v>0.64170000000000005</v>
      </c>
      <c r="L378" s="1">
        <f t="shared" si="16"/>
        <v>7215.5056880162056</v>
      </c>
      <c r="N378">
        <v>12433.44</v>
      </c>
      <c r="O378" s="3">
        <v>100.59</v>
      </c>
      <c r="P378" s="1">
        <f t="shared" si="17"/>
        <v>123.60512973456606</v>
      </c>
    </row>
    <row r="379" spans="1:16" ht="15" customHeight="1" x14ac:dyDescent="0.2">
      <c r="A379">
        <v>375</v>
      </c>
      <c r="B379" s="7">
        <v>39521</v>
      </c>
      <c r="D379">
        <v>11951.09</v>
      </c>
      <c r="F379">
        <v>5631.7</v>
      </c>
      <c r="G379" s="2">
        <v>2.0291000000000001</v>
      </c>
      <c r="H379" s="1">
        <f t="shared" si="15"/>
        <v>11427.28247</v>
      </c>
      <c r="J379">
        <v>4592.1499999999996</v>
      </c>
      <c r="K379" s="3">
        <v>0.64090000000000003</v>
      </c>
      <c r="L379" s="1">
        <f t="shared" si="16"/>
        <v>7165.1583710407231</v>
      </c>
      <c r="N379">
        <v>12241.6</v>
      </c>
      <c r="O379" s="3">
        <v>100.21</v>
      </c>
      <c r="P379" s="1">
        <f t="shared" si="17"/>
        <v>122.1594651232412</v>
      </c>
    </row>
    <row r="380" spans="1:16" ht="15" customHeight="1" x14ac:dyDescent="0.2">
      <c r="A380">
        <v>376</v>
      </c>
      <c r="B380" s="7">
        <v>39524</v>
      </c>
      <c r="D380">
        <v>11972.25</v>
      </c>
      <c r="F380">
        <v>5414.4</v>
      </c>
      <c r="G380" s="2">
        <v>2.0007999999999999</v>
      </c>
      <c r="H380" s="1">
        <f t="shared" si="15"/>
        <v>10833.131519999999</v>
      </c>
      <c r="J380">
        <v>4431.04</v>
      </c>
      <c r="K380" s="3">
        <v>0.63439999999999996</v>
      </c>
      <c r="L380" s="1">
        <f t="shared" si="16"/>
        <v>6984.6153846153848</v>
      </c>
      <c r="N380">
        <v>11787.51</v>
      </c>
      <c r="O380" s="3">
        <v>96.91</v>
      </c>
      <c r="P380" s="1">
        <f t="shared" si="17"/>
        <v>121.63357754617687</v>
      </c>
    </row>
    <row r="381" spans="1:16" ht="15" customHeight="1" x14ac:dyDescent="0.2">
      <c r="A381">
        <v>377</v>
      </c>
      <c r="B381" s="7">
        <v>39525</v>
      </c>
      <c r="D381">
        <v>12392.66</v>
      </c>
      <c r="F381">
        <v>5605.8</v>
      </c>
      <c r="G381" s="2">
        <v>2.0213999999999999</v>
      </c>
      <c r="H381" s="1">
        <f t="shared" si="15"/>
        <v>11331.564119999999</v>
      </c>
      <c r="J381">
        <v>4582.59</v>
      </c>
      <c r="K381" s="3">
        <v>0.63360000000000005</v>
      </c>
      <c r="L381" s="1">
        <f t="shared" si="16"/>
        <v>7232.623106060606</v>
      </c>
      <c r="N381">
        <v>11964.16</v>
      </c>
      <c r="O381" s="3">
        <v>98.24</v>
      </c>
      <c r="P381" s="1">
        <f t="shared" si="17"/>
        <v>121.78501628664496</v>
      </c>
    </row>
    <row r="382" spans="1:16" ht="15" customHeight="1" x14ac:dyDescent="0.2">
      <c r="A382">
        <v>378</v>
      </c>
      <c r="B382" s="7">
        <v>39526</v>
      </c>
      <c r="D382">
        <v>12099.66</v>
      </c>
      <c r="F382">
        <v>5545.6</v>
      </c>
      <c r="G382" s="2">
        <v>1.9858</v>
      </c>
      <c r="H382" s="1">
        <f t="shared" si="15"/>
        <v>11012.45248</v>
      </c>
      <c r="J382">
        <v>4555.95</v>
      </c>
      <c r="K382" s="3">
        <v>0.63929999999999998</v>
      </c>
      <c r="L382" s="1">
        <f t="shared" si="16"/>
        <v>7126.4664476771468</v>
      </c>
      <c r="N382">
        <v>12260.44</v>
      </c>
      <c r="O382" s="3">
        <v>99.35</v>
      </c>
      <c r="P382" s="1">
        <f t="shared" si="17"/>
        <v>123.40654252642176</v>
      </c>
    </row>
    <row r="383" spans="1:16" ht="15" customHeight="1" x14ac:dyDescent="0.2">
      <c r="A383">
        <v>379</v>
      </c>
      <c r="B383" s="7">
        <v>39532</v>
      </c>
      <c r="D383">
        <v>12532.6</v>
      </c>
      <c r="F383">
        <v>5689.1</v>
      </c>
      <c r="G383" s="2">
        <v>1.9997</v>
      </c>
      <c r="H383" s="1">
        <f t="shared" si="15"/>
        <v>11376.493270000001</v>
      </c>
      <c r="J383">
        <v>4692</v>
      </c>
      <c r="K383" s="3">
        <v>0.64119999999999999</v>
      </c>
      <c r="L383" s="1">
        <f t="shared" si="16"/>
        <v>7317.5296319401123</v>
      </c>
      <c r="N383">
        <v>12745.22</v>
      </c>
      <c r="O383" s="3">
        <v>100.08</v>
      </c>
      <c r="P383" s="1">
        <f t="shared" si="17"/>
        <v>127.35031974420463</v>
      </c>
    </row>
    <row r="384" spans="1:16" ht="15" customHeight="1" x14ac:dyDescent="0.2">
      <c r="A384">
        <v>380</v>
      </c>
      <c r="B384" s="7">
        <v>39533</v>
      </c>
      <c r="D384">
        <v>12422.86</v>
      </c>
      <c r="F384">
        <v>5660.4</v>
      </c>
      <c r="G384" s="2">
        <v>2.0019</v>
      </c>
      <c r="H384" s="1">
        <f t="shared" si="15"/>
        <v>11331.554759999999</v>
      </c>
      <c r="J384">
        <v>4676.68</v>
      </c>
      <c r="K384" s="3">
        <v>0.63449999999999995</v>
      </c>
      <c r="L384" s="1">
        <f t="shared" si="16"/>
        <v>7370.6540583136339</v>
      </c>
      <c r="N384">
        <v>12706.63</v>
      </c>
      <c r="O384" s="3">
        <v>99.13</v>
      </c>
      <c r="P384" s="1">
        <f t="shared" si="17"/>
        <v>128.18147886613536</v>
      </c>
    </row>
    <row r="385" spans="1:16" ht="15" customHeight="1" x14ac:dyDescent="0.2">
      <c r="A385">
        <v>381</v>
      </c>
      <c r="B385" s="7">
        <v>39534</v>
      </c>
      <c r="D385">
        <v>12302.46</v>
      </c>
      <c r="F385">
        <v>5717.5</v>
      </c>
      <c r="G385" s="2">
        <v>2.0095999999999998</v>
      </c>
      <c r="H385" s="1">
        <f t="shared" si="15"/>
        <v>11489.887999999999</v>
      </c>
      <c r="J385">
        <v>4719.53</v>
      </c>
      <c r="K385" s="3">
        <v>0.63300000000000001</v>
      </c>
      <c r="L385" s="1">
        <f t="shared" si="16"/>
        <v>7455.8135860979455</v>
      </c>
      <c r="N385">
        <v>12604.58</v>
      </c>
      <c r="O385" s="3">
        <v>99.88</v>
      </c>
      <c r="P385" s="1">
        <f t="shared" si="17"/>
        <v>126.19723668402084</v>
      </c>
    </row>
    <row r="386" spans="1:16" ht="15" customHeight="1" x14ac:dyDescent="0.2">
      <c r="A386">
        <v>382</v>
      </c>
      <c r="B386" s="7">
        <v>39535</v>
      </c>
      <c r="D386">
        <v>12216.4</v>
      </c>
      <c r="F386">
        <v>5692.9</v>
      </c>
      <c r="G386" s="2">
        <v>1.9888999999999999</v>
      </c>
      <c r="H386" s="1">
        <f t="shared" si="15"/>
        <v>11322.608809999998</v>
      </c>
      <c r="J386">
        <v>4695.92</v>
      </c>
      <c r="K386" s="3">
        <v>0.63460000000000005</v>
      </c>
      <c r="L386" s="1">
        <f t="shared" si="16"/>
        <v>7399.8109045067758</v>
      </c>
      <c r="N386">
        <v>12820.47</v>
      </c>
      <c r="O386" s="3">
        <v>99.72</v>
      </c>
      <c r="P386" s="1">
        <f t="shared" si="17"/>
        <v>128.56468110709989</v>
      </c>
    </row>
    <row r="387" spans="1:16" ht="15" customHeight="1" x14ac:dyDescent="0.2">
      <c r="A387">
        <v>383</v>
      </c>
      <c r="B387" s="7">
        <v>39538</v>
      </c>
      <c r="D387">
        <v>12262.89</v>
      </c>
      <c r="F387">
        <v>5702.1</v>
      </c>
      <c r="G387" s="2">
        <v>1.9875</v>
      </c>
      <c r="H387" s="1">
        <f t="shared" si="15"/>
        <v>11332.923750000002</v>
      </c>
      <c r="J387">
        <v>4707.07</v>
      </c>
      <c r="K387" s="3">
        <v>0.63109999999999999</v>
      </c>
      <c r="L387" s="1">
        <f t="shared" si="16"/>
        <v>7458.5168752971003</v>
      </c>
      <c r="N387">
        <v>12525.54</v>
      </c>
      <c r="O387" s="3">
        <v>99.52</v>
      </c>
      <c r="P387" s="1">
        <f t="shared" si="17"/>
        <v>125.85952572347269</v>
      </c>
    </row>
    <row r="388" spans="1:16" ht="15" customHeight="1" x14ac:dyDescent="0.2">
      <c r="A388">
        <v>384</v>
      </c>
      <c r="B388" s="7">
        <v>39539</v>
      </c>
      <c r="D388">
        <v>12654.36</v>
      </c>
      <c r="F388">
        <v>5852.6</v>
      </c>
      <c r="G388" s="2">
        <v>1.9755</v>
      </c>
      <c r="H388" s="1">
        <f t="shared" si="15"/>
        <v>11561.811300000001</v>
      </c>
      <c r="J388">
        <v>4866</v>
      </c>
      <c r="K388" s="3">
        <v>0.64119999999999999</v>
      </c>
      <c r="L388" s="1">
        <f t="shared" si="16"/>
        <v>7588.8958203368684</v>
      </c>
      <c r="N388">
        <v>12656.42</v>
      </c>
      <c r="O388" s="3">
        <v>101.86</v>
      </c>
      <c r="P388" s="1">
        <f t="shared" si="17"/>
        <v>124.25309247987434</v>
      </c>
    </row>
    <row r="389" spans="1:16" ht="15" customHeight="1" x14ac:dyDescent="0.2">
      <c r="A389">
        <v>385</v>
      </c>
      <c r="B389" s="7">
        <v>39540</v>
      </c>
      <c r="D389">
        <v>12608.92</v>
      </c>
      <c r="F389">
        <v>5915.9</v>
      </c>
      <c r="G389" s="2">
        <v>1.9813000000000001</v>
      </c>
      <c r="H389" s="1">
        <f t="shared" ref="H389:H452" si="18">F389*G389</f>
        <v>11721.17267</v>
      </c>
      <c r="J389">
        <v>4911.97</v>
      </c>
      <c r="K389" s="3">
        <v>0.64059999999999995</v>
      </c>
      <c r="L389" s="1">
        <f t="shared" ref="L389:L452" si="19">J389/K389</f>
        <v>7667.7645956915403</v>
      </c>
      <c r="N389">
        <v>13189.36</v>
      </c>
      <c r="O389" s="3">
        <v>102.69</v>
      </c>
      <c r="P389" s="1">
        <f t="shared" ref="P389:P452" si="20">N389/O389</f>
        <v>128.43860161651574</v>
      </c>
    </row>
    <row r="390" spans="1:16" ht="15" customHeight="1" x14ac:dyDescent="0.2">
      <c r="A390">
        <v>386</v>
      </c>
      <c r="B390" s="7">
        <v>39541</v>
      </c>
      <c r="D390">
        <v>12626.03</v>
      </c>
      <c r="F390">
        <v>5891.3</v>
      </c>
      <c r="G390" s="2">
        <v>1.9952000000000001</v>
      </c>
      <c r="H390" s="1">
        <f t="shared" si="18"/>
        <v>11754.321760000001</v>
      </c>
      <c r="J390">
        <v>4887.87</v>
      </c>
      <c r="K390" s="3">
        <v>0.63959999999999995</v>
      </c>
      <c r="L390" s="1">
        <f t="shared" si="19"/>
        <v>7642.0731707317082</v>
      </c>
      <c r="N390">
        <v>13389.9</v>
      </c>
      <c r="O390" s="3">
        <v>102.27</v>
      </c>
      <c r="P390" s="1">
        <f t="shared" si="20"/>
        <v>130.92695805221473</v>
      </c>
    </row>
    <row r="391" spans="1:16" ht="15" customHeight="1" x14ac:dyDescent="0.2">
      <c r="A391">
        <v>387</v>
      </c>
      <c r="B391" s="7">
        <v>39542</v>
      </c>
      <c r="D391">
        <v>12609.42</v>
      </c>
      <c r="F391">
        <v>5947.1</v>
      </c>
      <c r="G391" s="2">
        <v>1.9943</v>
      </c>
      <c r="H391" s="1">
        <f t="shared" si="18"/>
        <v>11860.301530000001</v>
      </c>
      <c r="J391">
        <v>4900.88</v>
      </c>
      <c r="K391" s="3">
        <v>0.63519999999999999</v>
      </c>
      <c r="L391" s="1">
        <f t="shared" si="19"/>
        <v>7715.4911838790931</v>
      </c>
      <c r="N391">
        <v>13293.22</v>
      </c>
      <c r="O391" s="3">
        <v>101.57</v>
      </c>
      <c r="P391" s="1">
        <f t="shared" si="20"/>
        <v>130.87742443634932</v>
      </c>
    </row>
    <row r="392" spans="1:16" ht="15" customHeight="1" x14ac:dyDescent="0.2">
      <c r="A392">
        <v>388</v>
      </c>
      <c r="B392" s="7">
        <v>39545</v>
      </c>
      <c r="D392">
        <v>12612.43</v>
      </c>
      <c r="F392">
        <v>6014.8</v>
      </c>
      <c r="G392" s="2">
        <v>1.9896</v>
      </c>
      <c r="H392" s="1">
        <f t="shared" si="18"/>
        <v>11967.04608</v>
      </c>
      <c r="J392">
        <v>4944.6000000000004</v>
      </c>
      <c r="K392" s="3">
        <v>0.63649999999999995</v>
      </c>
      <c r="L392" s="1">
        <f t="shared" si="19"/>
        <v>7768.4210526315801</v>
      </c>
      <c r="N392">
        <v>13450.23</v>
      </c>
      <c r="O392" s="3">
        <v>102.53</v>
      </c>
      <c r="P392" s="1">
        <f t="shared" si="20"/>
        <v>131.18336096752171</v>
      </c>
    </row>
    <row r="393" spans="1:16" ht="15" customHeight="1" x14ac:dyDescent="0.2">
      <c r="A393">
        <v>389</v>
      </c>
      <c r="B393" s="7">
        <v>39546</v>
      </c>
      <c r="D393">
        <v>12576.44</v>
      </c>
      <c r="F393">
        <v>5990.2</v>
      </c>
      <c r="G393" s="2">
        <v>1.9681999999999999</v>
      </c>
      <c r="H393" s="1">
        <f t="shared" si="18"/>
        <v>11789.911639999998</v>
      </c>
      <c r="J393">
        <v>4912.6899999999996</v>
      </c>
      <c r="K393" s="3">
        <v>0.63660000000000005</v>
      </c>
      <c r="L393" s="1">
        <f t="shared" si="19"/>
        <v>7717.0750863964804</v>
      </c>
      <c r="N393">
        <v>13250.43</v>
      </c>
      <c r="O393" s="3">
        <v>102.58</v>
      </c>
      <c r="P393" s="1">
        <f t="shared" si="20"/>
        <v>129.1716708910119</v>
      </c>
    </row>
    <row r="394" spans="1:16" ht="15" customHeight="1" x14ac:dyDescent="0.2">
      <c r="A394">
        <v>390</v>
      </c>
      <c r="B394" s="7">
        <v>39547</v>
      </c>
      <c r="D394">
        <v>12527.26</v>
      </c>
      <c r="F394">
        <v>5983.9</v>
      </c>
      <c r="G394" s="2">
        <v>1.9741</v>
      </c>
      <c r="H394" s="1">
        <f t="shared" si="18"/>
        <v>11812.816989999999</v>
      </c>
      <c r="J394">
        <v>4874.97</v>
      </c>
      <c r="K394" s="3">
        <v>0.63380000000000003</v>
      </c>
      <c r="L394" s="1">
        <f t="shared" si="19"/>
        <v>7691.6535184600825</v>
      </c>
      <c r="N394">
        <v>13111.89</v>
      </c>
      <c r="O394" s="3">
        <v>102.29</v>
      </c>
      <c r="P394" s="1">
        <f t="shared" si="20"/>
        <v>128.18349789813274</v>
      </c>
    </row>
    <row r="395" spans="1:16" ht="15" customHeight="1" x14ac:dyDescent="0.2">
      <c r="A395">
        <v>391</v>
      </c>
      <c r="B395" s="7">
        <v>39548</v>
      </c>
      <c r="D395">
        <v>12581.98</v>
      </c>
      <c r="F395">
        <v>5965.1</v>
      </c>
      <c r="G395" s="2">
        <v>1.9786999999999999</v>
      </c>
      <c r="H395" s="1">
        <f t="shared" si="18"/>
        <v>11803.14337</v>
      </c>
      <c r="J395">
        <v>4859.42</v>
      </c>
      <c r="K395" s="3">
        <v>0.63329999999999997</v>
      </c>
      <c r="L395" s="1">
        <f t="shared" si="19"/>
        <v>7673.1722722248542</v>
      </c>
      <c r="N395">
        <v>12945.3</v>
      </c>
      <c r="O395" s="3">
        <v>100.99</v>
      </c>
      <c r="P395" s="1">
        <f t="shared" si="20"/>
        <v>128.18397861174373</v>
      </c>
    </row>
    <row r="396" spans="1:16" ht="15" customHeight="1" x14ac:dyDescent="0.2">
      <c r="A396">
        <v>392</v>
      </c>
      <c r="B396" s="7">
        <v>39549</v>
      </c>
      <c r="D396">
        <v>12325.42</v>
      </c>
      <c r="F396">
        <v>5895.5</v>
      </c>
      <c r="G396" s="2">
        <v>1.9715</v>
      </c>
      <c r="H396" s="1">
        <f t="shared" si="18"/>
        <v>11622.97825</v>
      </c>
      <c r="J396">
        <v>4797.93</v>
      </c>
      <c r="K396" s="3">
        <v>0.6321</v>
      </c>
      <c r="L396" s="1">
        <f t="shared" si="19"/>
        <v>7590.4603701945898</v>
      </c>
      <c r="N396">
        <v>13323.73</v>
      </c>
      <c r="O396" s="3">
        <v>101.1</v>
      </c>
      <c r="P396" s="1">
        <f t="shared" si="20"/>
        <v>131.78763600395649</v>
      </c>
    </row>
    <row r="397" spans="1:16" ht="15" customHeight="1" x14ac:dyDescent="0.2">
      <c r="A397">
        <v>393</v>
      </c>
      <c r="B397" s="7">
        <v>39552</v>
      </c>
      <c r="D397">
        <v>12302.06</v>
      </c>
      <c r="F397">
        <v>5831.6</v>
      </c>
      <c r="G397" s="2">
        <v>1.9838</v>
      </c>
      <c r="H397" s="1">
        <f t="shared" si="18"/>
        <v>11568.728080000001</v>
      </c>
      <c r="J397">
        <v>4766.49</v>
      </c>
      <c r="K397" s="3">
        <v>0.63129999999999997</v>
      </c>
      <c r="L397" s="1">
        <f t="shared" si="19"/>
        <v>7550.2772057658804</v>
      </c>
      <c r="N397">
        <v>12917.51</v>
      </c>
      <c r="O397" s="3">
        <v>100.72</v>
      </c>
      <c r="P397" s="1">
        <f t="shared" si="20"/>
        <v>128.251687847498</v>
      </c>
    </row>
    <row r="398" spans="1:16" ht="15" customHeight="1" x14ac:dyDescent="0.2">
      <c r="A398">
        <v>394</v>
      </c>
      <c r="B398" s="7">
        <v>39553</v>
      </c>
      <c r="D398">
        <v>12362.47</v>
      </c>
      <c r="F398">
        <v>5906.9</v>
      </c>
      <c r="G398" s="2">
        <v>1.9623999999999999</v>
      </c>
      <c r="H398" s="1">
        <f t="shared" si="18"/>
        <v>11591.700559999999</v>
      </c>
      <c r="J398">
        <v>4780.68</v>
      </c>
      <c r="K398" s="3">
        <v>0.63280000000000003</v>
      </c>
      <c r="L398" s="1">
        <f t="shared" si="19"/>
        <v>7554.8040455120099</v>
      </c>
      <c r="N398">
        <v>12990.58</v>
      </c>
      <c r="O398" s="3">
        <v>101.35</v>
      </c>
      <c r="P398" s="1">
        <f t="shared" si="20"/>
        <v>128.17543167242229</v>
      </c>
    </row>
    <row r="399" spans="1:16" ht="15" customHeight="1" x14ac:dyDescent="0.2">
      <c r="A399">
        <v>395</v>
      </c>
      <c r="B399" s="7">
        <v>39554</v>
      </c>
      <c r="D399">
        <v>12619.27</v>
      </c>
      <c r="F399">
        <v>6046.2</v>
      </c>
      <c r="G399" s="2">
        <v>1.9758</v>
      </c>
      <c r="H399" s="1">
        <f t="shared" si="18"/>
        <v>11946.08196</v>
      </c>
      <c r="J399">
        <v>4855.1000000000004</v>
      </c>
      <c r="K399" s="3">
        <v>0.627</v>
      </c>
      <c r="L399" s="1">
        <f t="shared" si="19"/>
        <v>7743.3811802232858</v>
      </c>
      <c r="N399">
        <v>13146.13</v>
      </c>
      <c r="O399" s="3">
        <v>101.31</v>
      </c>
      <c r="P399" s="1">
        <f t="shared" si="20"/>
        <v>129.76142532820057</v>
      </c>
    </row>
    <row r="400" spans="1:16" ht="15" customHeight="1" x14ac:dyDescent="0.2">
      <c r="A400">
        <v>396</v>
      </c>
      <c r="B400" s="7">
        <v>39555</v>
      </c>
      <c r="D400">
        <v>12620.49</v>
      </c>
      <c r="F400">
        <v>5980.4</v>
      </c>
      <c r="G400" s="2">
        <v>1.9855</v>
      </c>
      <c r="H400" s="1">
        <f t="shared" si="18"/>
        <v>11874.084199999999</v>
      </c>
      <c r="J400">
        <v>4862.1400000000003</v>
      </c>
      <c r="K400" s="3">
        <v>0.62880000000000003</v>
      </c>
      <c r="L400" s="1">
        <f t="shared" si="19"/>
        <v>7732.4109414758268</v>
      </c>
      <c r="N400">
        <v>13398.3</v>
      </c>
      <c r="O400" s="3">
        <v>102.37</v>
      </c>
      <c r="P400" s="1">
        <f t="shared" si="20"/>
        <v>130.88111751489694</v>
      </c>
    </row>
    <row r="401" spans="1:16" ht="15" customHeight="1" x14ac:dyDescent="0.2">
      <c r="A401">
        <v>397</v>
      </c>
      <c r="B401" s="7">
        <v>39556</v>
      </c>
      <c r="D401">
        <v>12849.36</v>
      </c>
      <c r="F401">
        <v>6056.5</v>
      </c>
      <c r="G401" s="2">
        <v>1.9972000000000001</v>
      </c>
      <c r="H401" s="1">
        <f t="shared" si="18"/>
        <v>12096.041800000001</v>
      </c>
      <c r="J401">
        <v>4961.6899999999996</v>
      </c>
      <c r="K401" s="3">
        <v>0.63560000000000005</v>
      </c>
      <c r="L401" s="1">
        <f t="shared" si="19"/>
        <v>7806.3089993706717</v>
      </c>
      <c r="N401">
        <v>13476.45</v>
      </c>
      <c r="O401" s="3">
        <v>104.46</v>
      </c>
      <c r="P401" s="1">
        <f t="shared" si="20"/>
        <v>129.01062607696727</v>
      </c>
    </row>
    <row r="402" spans="1:16" ht="15" customHeight="1" x14ac:dyDescent="0.2">
      <c r="A402">
        <v>398</v>
      </c>
      <c r="B402" s="7">
        <v>39559</v>
      </c>
      <c r="D402">
        <v>12825.02</v>
      </c>
      <c r="F402">
        <v>6053</v>
      </c>
      <c r="G402" s="2">
        <v>1.9807999999999999</v>
      </c>
      <c r="H402" s="1">
        <f t="shared" si="18"/>
        <v>11989.7824</v>
      </c>
      <c r="J402">
        <v>4910.3500000000004</v>
      </c>
      <c r="K402" s="3">
        <v>0.62819999999999998</v>
      </c>
      <c r="L402" s="1">
        <f t="shared" si="19"/>
        <v>7816.5393186883166</v>
      </c>
      <c r="N402">
        <v>13696.55</v>
      </c>
      <c r="O402" s="3">
        <v>103.13</v>
      </c>
      <c r="P402" s="1">
        <f t="shared" si="20"/>
        <v>132.80859109861339</v>
      </c>
    </row>
    <row r="403" spans="1:16" ht="15" customHeight="1" x14ac:dyDescent="0.2">
      <c r="A403">
        <v>399</v>
      </c>
      <c r="B403" s="7">
        <v>39560</v>
      </c>
      <c r="D403">
        <v>12720.23</v>
      </c>
      <c r="F403">
        <v>6034.7</v>
      </c>
      <c r="G403" s="2">
        <v>1.9944999999999999</v>
      </c>
      <c r="H403" s="1">
        <f t="shared" si="18"/>
        <v>12036.209149999999</v>
      </c>
      <c r="J403">
        <v>4872.6400000000003</v>
      </c>
      <c r="K403" s="3">
        <v>0.626</v>
      </c>
      <c r="L403" s="1">
        <f t="shared" si="19"/>
        <v>7783.7699680511187</v>
      </c>
      <c r="N403">
        <v>13547.82</v>
      </c>
      <c r="O403" s="3">
        <v>103.19</v>
      </c>
      <c r="P403" s="1">
        <f t="shared" si="20"/>
        <v>131.29004748522144</v>
      </c>
    </row>
    <row r="404" spans="1:16" ht="15" customHeight="1" x14ac:dyDescent="0.2">
      <c r="A404">
        <v>400</v>
      </c>
      <c r="B404" s="7">
        <v>39561</v>
      </c>
      <c r="D404">
        <v>12763.22</v>
      </c>
      <c r="F404">
        <v>6083.6</v>
      </c>
      <c r="G404" s="2">
        <v>1.9802999999999999</v>
      </c>
      <c r="H404" s="1">
        <f t="shared" si="18"/>
        <v>12047.353080000001</v>
      </c>
      <c r="J404">
        <v>4944.6499999999996</v>
      </c>
      <c r="K404" s="3">
        <v>0.62980000000000003</v>
      </c>
      <c r="L404" s="1">
        <f t="shared" si="19"/>
        <v>7851.1432200698628</v>
      </c>
      <c r="N404">
        <v>13579.16</v>
      </c>
      <c r="O404" s="3">
        <v>103.62</v>
      </c>
      <c r="P404" s="1">
        <f t="shared" si="20"/>
        <v>131.04767419417101</v>
      </c>
    </row>
    <row r="405" spans="1:16" ht="15" customHeight="1" x14ac:dyDescent="0.2">
      <c r="A405">
        <v>401</v>
      </c>
      <c r="B405" s="7">
        <v>39562</v>
      </c>
      <c r="D405">
        <v>12848.95</v>
      </c>
      <c r="F405">
        <v>6050.7</v>
      </c>
      <c r="G405" s="2">
        <v>1.9728000000000001</v>
      </c>
      <c r="H405" s="1">
        <f t="shared" si="18"/>
        <v>11936.820960000001</v>
      </c>
      <c r="J405">
        <v>4929.55</v>
      </c>
      <c r="K405" s="3">
        <v>0.63690000000000002</v>
      </c>
      <c r="L405" s="1">
        <f t="shared" si="19"/>
        <v>7739.9120741089655</v>
      </c>
      <c r="N405">
        <v>13540.87</v>
      </c>
      <c r="O405" s="3">
        <v>104.02</v>
      </c>
      <c r="P405" s="1">
        <f t="shared" si="20"/>
        <v>130.17563930013461</v>
      </c>
    </row>
    <row r="406" spans="1:16" ht="15" customHeight="1" x14ac:dyDescent="0.2">
      <c r="A406">
        <v>402</v>
      </c>
      <c r="B406" s="7">
        <v>39563</v>
      </c>
      <c r="D406">
        <v>12891.86</v>
      </c>
      <c r="F406">
        <v>6091.4</v>
      </c>
      <c r="G406" s="2">
        <v>1.9885999999999999</v>
      </c>
      <c r="H406" s="1">
        <f t="shared" si="18"/>
        <v>12113.358039999999</v>
      </c>
      <c r="J406">
        <v>4978.21</v>
      </c>
      <c r="K406" s="3">
        <v>0.63859999999999995</v>
      </c>
      <c r="L406" s="1">
        <f t="shared" si="19"/>
        <v>7795.5057939242097</v>
      </c>
      <c r="N406">
        <v>13863.47</v>
      </c>
      <c r="O406" s="3">
        <v>104.13</v>
      </c>
      <c r="P406" s="1">
        <f t="shared" si="20"/>
        <v>133.13617593392874</v>
      </c>
    </row>
    <row r="407" spans="1:16" ht="15" customHeight="1" x14ac:dyDescent="0.2">
      <c r="A407">
        <v>403</v>
      </c>
      <c r="B407" s="7">
        <v>39566</v>
      </c>
      <c r="D407">
        <v>12871.75</v>
      </c>
      <c r="F407">
        <v>6090.4</v>
      </c>
      <c r="G407" s="2">
        <v>1.9947999999999999</v>
      </c>
      <c r="H407" s="1">
        <f t="shared" si="18"/>
        <v>12149.129919999999</v>
      </c>
      <c r="J407">
        <v>5012.75</v>
      </c>
      <c r="K407" s="3">
        <v>0.63929999999999998</v>
      </c>
      <c r="L407" s="1">
        <f t="shared" si="19"/>
        <v>7840.9979665258879</v>
      </c>
      <c r="N407">
        <v>13894.37</v>
      </c>
      <c r="O407" s="3">
        <v>104.49</v>
      </c>
      <c r="P407" s="1">
        <f t="shared" si="20"/>
        <v>132.97320317733755</v>
      </c>
    </row>
    <row r="408" spans="1:16" ht="15" customHeight="1" x14ac:dyDescent="0.2">
      <c r="A408">
        <v>404</v>
      </c>
      <c r="B408" s="7">
        <v>39568</v>
      </c>
      <c r="D408">
        <v>12820.13</v>
      </c>
      <c r="F408">
        <v>6087.3</v>
      </c>
      <c r="G408" s="2">
        <v>1.9802999999999999</v>
      </c>
      <c r="H408" s="1">
        <f t="shared" si="18"/>
        <v>12054.680190000001</v>
      </c>
      <c r="J408">
        <v>4996.54</v>
      </c>
      <c r="K408" s="3">
        <v>0.64219999999999999</v>
      </c>
      <c r="L408" s="1">
        <f t="shared" si="19"/>
        <v>7780.348800996574</v>
      </c>
      <c r="N408">
        <v>13849.99</v>
      </c>
      <c r="O408" s="3">
        <v>104.51</v>
      </c>
      <c r="P408" s="1">
        <f t="shared" si="20"/>
        <v>132.52310783657066</v>
      </c>
    </row>
    <row r="409" spans="1:16" ht="15" customHeight="1" x14ac:dyDescent="0.2">
      <c r="A409">
        <v>405</v>
      </c>
      <c r="B409" s="7">
        <v>39570</v>
      </c>
      <c r="D409">
        <v>13058.2</v>
      </c>
      <c r="F409">
        <v>6215.5</v>
      </c>
      <c r="G409" s="2">
        <v>1.9750000000000001</v>
      </c>
      <c r="H409" s="1">
        <f t="shared" si="18"/>
        <v>12275.612500000001</v>
      </c>
      <c r="J409">
        <v>5069.71</v>
      </c>
      <c r="K409" s="3">
        <v>0.64910000000000001</v>
      </c>
      <c r="L409" s="1">
        <f t="shared" si="19"/>
        <v>7810.3682021260202</v>
      </c>
      <c r="N409">
        <v>14049.26</v>
      </c>
      <c r="O409" s="3">
        <v>105.32</v>
      </c>
      <c r="P409" s="1">
        <f t="shared" si="20"/>
        <v>133.395936194455</v>
      </c>
    </row>
    <row r="410" spans="1:16" ht="15" customHeight="1" x14ac:dyDescent="0.2">
      <c r="A410">
        <v>406</v>
      </c>
      <c r="B410" s="7">
        <v>39575</v>
      </c>
      <c r="D410">
        <v>12814.35</v>
      </c>
      <c r="F410">
        <v>6261</v>
      </c>
      <c r="G410" s="2">
        <v>1.9514</v>
      </c>
      <c r="H410" s="1">
        <f t="shared" si="18"/>
        <v>12217.715400000001</v>
      </c>
      <c r="J410">
        <v>5075.3100000000004</v>
      </c>
      <c r="K410" s="3">
        <v>0.64949999999999997</v>
      </c>
      <c r="L410" s="1">
        <f t="shared" si="19"/>
        <v>7814.1801385681301</v>
      </c>
      <c r="N410">
        <v>14102.48</v>
      </c>
      <c r="O410" s="3">
        <v>105.34</v>
      </c>
      <c r="P410" s="1">
        <f t="shared" si="20"/>
        <v>133.87583064363014</v>
      </c>
    </row>
    <row r="411" spans="1:16" ht="15" customHeight="1" x14ac:dyDescent="0.2">
      <c r="A411">
        <v>407</v>
      </c>
      <c r="B411" s="7">
        <v>39576</v>
      </c>
      <c r="D411">
        <v>12866.78</v>
      </c>
      <c r="F411">
        <v>6270.8</v>
      </c>
      <c r="G411" s="2">
        <v>1.9562999999999999</v>
      </c>
      <c r="H411" s="1">
        <f t="shared" si="18"/>
        <v>12267.56604</v>
      </c>
      <c r="J411">
        <v>5055.58</v>
      </c>
      <c r="K411" s="3">
        <v>0.64849999999999997</v>
      </c>
      <c r="L411" s="1">
        <f t="shared" si="19"/>
        <v>7795.8057054741712</v>
      </c>
      <c r="N411">
        <v>13943.26</v>
      </c>
      <c r="O411" s="3">
        <v>103.62</v>
      </c>
      <c r="P411" s="1">
        <f t="shared" si="20"/>
        <v>134.56147461879945</v>
      </c>
    </row>
    <row r="412" spans="1:16" ht="15" customHeight="1" x14ac:dyDescent="0.2">
      <c r="A412">
        <v>408</v>
      </c>
      <c r="B412" s="7">
        <v>39577</v>
      </c>
      <c r="D412">
        <v>12745.88</v>
      </c>
      <c r="F412">
        <v>6204.7</v>
      </c>
      <c r="G412" s="2">
        <v>1.9460999999999999</v>
      </c>
      <c r="H412" s="1">
        <f t="shared" si="18"/>
        <v>12074.96667</v>
      </c>
      <c r="J412">
        <v>4960.5600000000004</v>
      </c>
      <c r="K412" s="3">
        <v>0.64800000000000002</v>
      </c>
      <c r="L412" s="1">
        <f t="shared" si="19"/>
        <v>7655.1851851851852</v>
      </c>
      <c r="N412">
        <v>13655.34</v>
      </c>
      <c r="O412" s="3">
        <v>103.23</v>
      </c>
      <c r="P412" s="1">
        <f t="shared" si="20"/>
        <v>132.28073234524848</v>
      </c>
    </row>
    <row r="413" spans="1:16" ht="15" customHeight="1" x14ac:dyDescent="0.2">
      <c r="A413">
        <v>409</v>
      </c>
      <c r="B413" s="7">
        <v>39580</v>
      </c>
      <c r="D413">
        <v>12876.05</v>
      </c>
      <c r="F413">
        <v>6220.6</v>
      </c>
      <c r="G413" s="2">
        <v>1.9612000000000001</v>
      </c>
      <c r="H413" s="1">
        <f t="shared" si="18"/>
        <v>12199.84072</v>
      </c>
      <c r="J413">
        <v>4976.21</v>
      </c>
      <c r="K413" s="3">
        <v>0.64510000000000001</v>
      </c>
      <c r="L413" s="1">
        <f t="shared" si="19"/>
        <v>7713.8583165400714</v>
      </c>
      <c r="N413">
        <v>13743.36</v>
      </c>
      <c r="O413" s="3">
        <v>103.67</v>
      </c>
      <c r="P413" s="1">
        <f t="shared" si="20"/>
        <v>132.56834185395968</v>
      </c>
    </row>
    <row r="414" spans="1:16" ht="15" customHeight="1" x14ac:dyDescent="0.2">
      <c r="A414">
        <v>410</v>
      </c>
      <c r="B414" s="7">
        <v>39581</v>
      </c>
      <c r="D414">
        <v>12832.18</v>
      </c>
      <c r="F414">
        <v>6211.9</v>
      </c>
      <c r="G414" s="2">
        <v>1.9464999999999999</v>
      </c>
      <c r="H414" s="1">
        <f t="shared" si="18"/>
        <v>12091.463349999998</v>
      </c>
      <c r="J414">
        <v>4998.67</v>
      </c>
      <c r="K414" s="3">
        <v>0.64570000000000005</v>
      </c>
      <c r="L414" s="1">
        <f t="shared" si="19"/>
        <v>7741.474368901966</v>
      </c>
      <c r="N414">
        <v>13953.73</v>
      </c>
      <c r="O414" s="3">
        <v>104.45</v>
      </c>
      <c r="P414" s="1">
        <f t="shared" si="20"/>
        <v>133.59243657252273</v>
      </c>
    </row>
    <row r="415" spans="1:16" ht="15" customHeight="1" x14ac:dyDescent="0.2">
      <c r="A415">
        <v>411</v>
      </c>
      <c r="B415" s="7">
        <v>39582</v>
      </c>
      <c r="D415">
        <v>12898.38</v>
      </c>
      <c r="F415">
        <v>6216</v>
      </c>
      <c r="G415" s="2">
        <v>1.9417</v>
      </c>
      <c r="H415" s="1">
        <f t="shared" si="18"/>
        <v>12069.6072</v>
      </c>
      <c r="J415">
        <v>5055.24</v>
      </c>
      <c r="K415" s="3">
        <v>0.64700000000000002</v>
      </c>
      <c r="L415" s="1">
        <f t="shared" si="19"/>
        <v>7813.3539412673872</v>
      </c>
      <c r="N415">
        <v>14118.55</v>
      </c>
      <c r="O415" s="3">
        <v>105.26</v>
      </c>
      <c r="P415" s="1">
        <f t="shared" si="20"/>
        <v>134.13024890746721</v>
      </c>
    </row>
    <row r="416" spans="1:16" ht="15" customHeight="1" x14ac:dyDescent="0.2">
      <c r="A416">
        <v>412</v>
      </c>
      <c r="B416" s="7">
        <v>39583</v>
      </c>
      <c r="D416">
        <v>12992.66</v>
      </c>
      <c r="F416">
        <v>6251.8</v>
      </c>
      <c r="G416" s="2">
        <v>1.9463999999999999</v>
      </c>
      <c r="H416" s="1">
        <f t="shared" si="18"/>
        <v>12168.50352</v>
      </c>
      <c r="J416">
        <v>5057.51</v>
      </c>
      <c r="K416" s="3">
        <v>0.64610000000000001</v>
      </c>
      <c r="L416" s="1">
        <f t="shared" si="19"/>
        <v>7827.7511221173199</v>
      </c>
      <c r="N416">
        <v>14251.74</v>
      </c>
      <c r="O416" s="3">
        <v>104.81</v>
      </c>
      <c r="P416" s="1">
        <f t="shared" si="20"/>
        <v>135.97691060013358</v>
      </c>
    </row>
    <row r="417" spans="1:16" ht="15" customHeight="1" x14ac:dyDescent="0.2">
      <c r="A417">
        <v>413</v>
      </c>
      <c r="B417" s="7">
        <v>39584</v>
      </c>
      <c r="D417">
        <v>12986.8</v>
      </c>
      <c r="F417">
        <v>6304.3</v>
      </c>
      <c r="G417" s="2">
        <v>1.9537</v>
      </c>
      <c r="H417" s="1">
        <f t="shared" si="18"/>
        <v>12316.71091</v>
      </c>
      <c r="J417">
        <v>5078.04</v>
      </c>
      <c r="K417" s="3">
        <v>0.64300000000000002</v>
      </c>
      <c r="L417" s="1">
        <f t="shared" si="19"/>
        <v>7897.4183514774495</v>
      </c>
      <c r="N417">
        <v>14219.48</v>
      </c>
      <c r="O417" s="3">
        <v>104.08</v>
      </c>
      <c r="P417" s="1">
        <f t="shared" si="20"/>
        <v>136.62067640276709</v>
      </c>
    </row>
    <row r="418" spans="1:16" ht="15" customHeight="1" x14ac:dyDescent="0.2">
      <c r="A418">
        <v>414</v>
      </c>
      <c r="B418" s="7">
        <v>39587</v>
      </c>
      <c r="D418">
        <v>13028.16</v>
      </c>
      <c r="F418">
        <v>6376.5</v>
      </c>
      <c r="G418" s="2">
        <v>1.9488000000000001</v>
      </c>
      <c r="H418" s="1">
        <f t="shared" si="18"/>
        <v>12426.523200000001</v>
      </c>
      <c r="J418">
        <v>5142.1000000000004</v>
      </c>
      <c r="K418" s="3">
        <v>0.64459999999999995</v>
      </c>
      <c r="L418" s="1">
        <f t="shared" si="19"/>
        <v>7977.1951597890175</v>
      </c>
      <c r="N418">
        <v>14269.61</v>
      </c>
      <c r="O418" s="3">
        <v>104.48</v>
      </c>
      <c r="P418" s="1">
        <f t="shared" si="20"/>
        <v>136.57743108728943</v>
      </c>
    </row>
    <row r="419" spans="1:16" ht="15" customHeight="1" x14ac:dyDescent="0.2">
      <c r="A419">
        <v>415</v>
      </c>
      <c r="B419" s="7">
        <v>39588</v>
      </c>
      <c r="D419">
        <v>12828.68</v>
      </c>
      <c r="F419">
        <v>6191.6</v>
      </c>
      <c r="G419" s="2">
        <v>1.9684999999999999</v>
      </c>
      <c r="H419" s="1">
        <f t="shared" si="18"/>
        <v>12188.1646</v>
      </c>
      <c r="J419">
        <v>5054.88</v>
      </c>
      <c r="K419" s="3">
        <v>0.63949999999999996</v>
      </c>
      <c r="L419" s="1">
        <f t="shared" si="19"/>
        <v>7904.4253322908526</v>
      </c>
      <c r="N419">
        <v>14160.09</v>
      </c>
      <c r="O419" s="3">
        <v>103.84</v>
      </c>
      <c r="P419" s="1">
        <f t="shared" si="20"/>
        <v>136.36450308166408</v>
      </c>
    </row>
    <row r="420" spans="1:16" ht="15" customHeight="1" x14ac:dyDescent="0.2">
      <c r="A420">
        <v>416</v>
      </c>
      <c r="B420" s="7">
        <v>39589</v>
      </c>
      <c r="D420">
        <v>12601.19</v>
      </c>
      <c r="F420">
        <v>6198.1</v>
      </c>
      <c r="G420" s="2">
        <v>1.9641999999999999</v>
      </c>
      <c r="H420" s="1">
        <f t="shared" si="18"/>
        <v>12174.30802</v>
      </c>
      <c r="J420">
        <v>5027.55</v>
      </c>
      <c r="K420" s="3">
        <v>0.63419999999999999</v>
      </c>
      <c r="L420" s="1">
        <f t="shared" si="19"/>
        <v>7927.3888363292344</v>
      </c>
      <c r="N420">
        <v>13926.3</v>
      </c>
      <c r="O420" s="3">
        <v>103.27</v>
      </c>
      <c r="P420" s="1">
        <f t="shared" si="20"/>
        <v>134.8532971821439</v>
      </c>
    </row>
    <row r="421" spans="1:16" ht="15" customHeight="1" x14ac:dyDescent="0.2">
      <c r="A421">
        <v>417</v>
      </c>
      <c r="B421" s="7">
        <v>39590</v>
      </c>
      <c r="D421">
        <v>12625.62</v>
      </c>
      <c r="F421">
        <v>6181.6</v>
      </c>
      <c r="G421" s="2">
        <v>1.9812000000000001</v>
      </c>
      <c r="H421" s="1">
        <f t="shared" si="18"/>
        <v>12246.985920000001</v>
      </c>
      <c r="J421">
        <v>5028.74</v>
      </c>
      <c r="K421" s="3">
        <v>0.63629999999999998</v>
      </c>
      <c r="L421" s="1">
        <f t="shared" si="19"/>
        <v>7903.0960238881034</v>
      </c>
      <c r="N421">
        <v>13978.46</v>
      </c>
      <c r="O421" s="3">
        <v>103.95</v>
      </c>
      <c r="P421" s="1">
        <f t="shared" si="20"/>
        <v>134.47291967291966</v>
      </c>
    </row>
    <row r="422" spans="1:16" ht="15" customHeight="1" x14ac:dyDescent="0.2">
      <c r="A422">
        <v>418</v>
      </c>
      <c r="B422" s="7">
        <v>39591</v>
      </c>
      <c r="D422">
        <v>12479.63</v>
      </c>
      <c r="F422">
        <v>6087.3</v>
      </c>
      <c r="G422" s="2">
        <v>1.9819</v>
      </c>
      <c r="H422" s="1">
        <f t="shared" si="18"/>
        <v>12064.41987</v>
      </c>
      <c r="J422">
        <v>4933.7700000000004</v>
      </c>
      <c r="K422" s="3">
        <v>0.63419999999999999</v>
      </c>
      <c r="L422" s="1">
        <f t="shared" si="19"/>
        <v>7779.5175023651855</v>
      </c>
      <c r="N422">
        <v>14012.2</v>
      </c>
      <c r="O422" s="3">
        <v>103.37</v>
      </c>
      <c r="P422" s="1">
        <f t="shared" si="20"/>
        <v>135.55383573570668</v>
      </c>
    </row>
    <row r="423" spans="1:16" ht="15" customHeight="1" x14ac:dyDescent="0.2">
      <c r="A423">
        <v>419</v>
      </c>
      <c r="B423" s="7">
        <v>39595</v>
      </c>
      <c r="D423">
        <v>12548.35</v>
      </c>
      <c r="F423">
        <v>6058.5</v>
      </c>
      <c r="G423" s="2">
        <v>1.9746999999999999</v>
      </c>
      <c r="H423" s="1">
        <f t="shared" si="18"/>
        <v>11963.719949999999</v>
      </c>
      <c r="J423">
        <v>4906.5600000000004</v>
      </c>
      <c r="K423" s="3">
        <v>0.6361</v>
      </c>
      <c r="L423" s="1">
        <f t="shared" si="19"/>
        <v>7713.504166011634</v>
      </c>
      <c r="N423">
        <v>13893.31</v>
      </c>
      <c r="O423" s="3">
        <v>104.1</v>
      </c>
      <c r="P423" s="1">
        <f t="shared" si="20"/>
        <v>133.46119116234391</v>
      </c>
    </row>
    <row r="424" spans="1:16" ht="15" customHeight="1" x14ac:dyDescent="0.2">
      <c r="A424">
        <v>420</v>
      </c>
      <c r="B424" s="7">
        <v>39596</v>
      </c>
      <c r="D424">
        <v>12594.03</v>
      </c>
      <c r="F424">
        <v>6069.6</v>
      </c>
      <c r="G424" s="2">
        <v>1.9806999999999999</v>
      </c>
      <c r="H424" s="1">
        <f t="shared" si="18"/>
        <v>12022.05672</v>
      </c>
      <c r="J424">
        <v>4971.1099999999997</v>
      </c>
      <c r="K424" s="3">
        <v>0.63990000000000002</v>
      </c>
      <c r="L424" s="1">
        <f t="shared" si="19"/>
        <v>7768.5732145647753</v>
      </c>
      <c r="N424">
        <v>13709.44</v>
      </c>
      <c r="O424" s="3">
        <v>104.75</v>
      </c>
      <c r="P424" s="1">
        <f t="shared" si="20"/>
        <v>130.87770883054893</v>
      </c>
    </row>
    <row r="425" spans="1:16" ht="15" customHeight="1" x14ac:dyDescent="0.2">
      <c r="A425">
        <v>421</v>
      </c>
      <c r="B425" s="7">
        <v>39597</v>
      </c>
      <c r="D425">
        <v>12646.22</v>
      </c>
      <c r="F425">
        <v>6068.1</v>
      </c>
      <c r="G425" s="2">
        <v>1.9769000000000001</v>
      </c>
      <c r="H425" s="1">
        <f t="shared" si="18"/>
        <v>11996.026890000001</v>
      </c>
      <c r="J425">
        <v>4975.8999999999996</v>
      </c>
      <c r="K425" s="3">
        <v>0.64380000000000004</v>
      </c>
      <c r="L425" s="1">
        <f t="shared" si="19"/>
        <v>7728.9530910220556</v>
      </c>
      <c r="N425">
        <v>14124.47</v>
      </c>
      <c r="O425" s="3">
        <v>105.41</v>
      </c>
      <c r="P425" s="1">
        <f t="shared" si="20"/>
        <v>133.9955412199981</v>
      </c>
    </row>
    <row r="426" spans="1:16" ht="15" customHeight="1" x14ac:dyDescent="0.2">
      <c r="A426">
        <v>422</v>
      </c>
      <c r="B426" s="7">
        <v>39598</v>
      </c>
      <c r="D426">
        <v>12638.32</v>
      </c>
      <c r="F426">
        <v>6053.5</v>
      </c>
      <c r="G426" s="2">
        <v>1.9762</v>
      </c>
      <c r="H426" s="1">
        <f t="shared" si="18"/>
        <v>11962.9267</v>
      </c>
      <c r="J426">
        <v>5014.28</v>
      </c>
      <c r="K426" s="3">
        <v>0.64349999999999996</v>
      </c>
      <c r="L426" s="1">
        <f t="shared" si="19"/>
        <v>7792.1989121989127</v>
      </c>
      <c r="N426">
        <v>14338.54</v>
      </c>
      <c r="O426" s="3">
        <v>105.57</v>
      </c>
      <c r="P426" s="1">
        <f t="shared" si="20"/>
        <v>135.82021407596858</v>
      </c>
    </row>
    <row r="427" spans="1:16" ht="15" customHeight="1" x14ac:dyDescent="0.2">
      <c r="A427">
        <v>423</v>
      </c>
      <c r="B427" s="7">
        <v>39601</v>
      </c>
      <c r="D427">
        <v>12503.82</v>
      </c>
      <c r="F427">
        <v>6007.6</v>
      </c>
      <c r="G427" s="2">
        <v>1.9637</v>
      </c>
      <c r="H427" s="1">
        <f t="shared" si="18"/>
        <v>11797.12412</v>
      </c>
      <c r="J427">
        <v>4935.21</v>
      </c>
      <c r="K427" s="3">
        <v>0.64400000000000002</v>
      </c>
      <c r="L427" s="1">
        <f t="shared" si="19"/>
        <v>7663.369565217391</v>
      </c>
      <c r="N427">
        <v>14440.14</v>
      </c>
      <c r="O427" s="3">
        <v>104.55</v>
      </c>
      <c r="P427" s="1">
        <f t="shared" si="20"/>
        <v>138.11707317073171</v>
      </c>
    </row>
    <row r="428" spans="1:16" ht="15" customHeight="1" x14ac:dyDescent="0.2">
      <c r="A428">
        <v>424</v>
      </c>
      <c r="B428" s="7">
        <v>39602</v>
      </c>
      <c r="D428">
        <v>12402.85</v>
      </c>
      <c r="F428">
        <v>6057.7</v>
      </c>
      <c r="G428" s="2">
        <v>1.9664999999999999</v>
      </c>
      <c r="H428" s="1">
        <f t="shared" si="18"/>
        <v>11912.467049999999</v>
      </c>
      <c r="J428">
        <v>4983.71</v>
      </c>
      <c r="K428" s="3">
        <v>0.64680000000000004</v>
      </c>
      <c r="L428" s="1">
        <f t="shared" si="19"/>
        <v>7705.1793444650584</v>
      </c>
      <c r="N428">
        <v>14209.17</v>
      </c>
      <c r="O428" s="3">
        <v>105.26</v>
      </c>
      <c r="P428" s="1">
        <f t="shared" si="20"/>
        <v>134.99116473494203</v>
      </c>
    </row>
    <row r="429" spans="1:16" ht="15" customHeight="1" x14ac:dyDescent="0.2">
      <c r="A429">
        <v>425</v>
      </c>
      <c r="B429" s="7">
        <v>39603</v>
      </c>
      <c r="D429">
        <v>12390.48</v>
      </c>
      <c r="F429">
        <v>5970.1</v>
      </c>
      <c r="G429" s="2">
        <v>1.9537</v>
      </c>
      <c r="H429" s="1">
        <f t="shared" si="18"/>
        <v>11663.784370000001</v>
      </c>
      <c r="J429">
        <v>4915.07</v>
      </c>
      <c r="K429" s="3">
        <v>0.64729999999999999</v>
      </c>
      <c r="L429" s="1">
        <f t="shared" si="19"/>
        <v>7593.1870848138415</v>
      </c>
      <c r="N429">
        <v>14435.57</v>
      </c>
      <c r="O429" s="3">
        <v>105.03</v>
      </c>
      <c r="P429" s="1">
        <f t="shared" si="20"/>
        <v>137.44234980481767</v>
      </c>
    </row>
    <row r="430" spans="1:16" ht="15" customHeight="1" x14ac:dyDescent="0.2">
      <c r="A430">
        <v>426</v>
      </c>
      <c r="B430" s="7">
        <v>39604</v>
      </c>
      <c r="D430">
        <v>12604.45</v>
      </c>
      <c r="F430">
        <v>5995.3</v>
      </c>
      <c r="G430" s="2">
        <v>1.9547000000000001</v>
      </c>
      <c r="H430" s="1">
        <f t="shared" si="18"/>
        <v>11719.012910000001</v>
      </c>
      <c r="J430">
        <v>4907.0600000000004</v>
      </c>
      <c r="K430" s="3">
        <v>0.64370000000000005</v>
      </c>
      <c r="L430" s="1">
        <f t="shared" si="19"/>
        <v>7623.2095696753149</v>
      </c>
      <c r="N430">
        <v>14341.12</v>
      </c>
      <c r="O430" s="3">
        <v>106.11</v>
      </c>
      <c r="P430" s="1">
        <f t="shared" si="20"/>
        <v>135.15333144849686</v>
      </c>
    </row>
    <row r="431" spans="1:16" ht="15" customHeight="1" x14ac:dyDescent="0.2">
      <c r="A431">
        <v>427</v>
      </c>
      <c r="B431" s="7">
        <v>39605</v>
      </c>
      <c r="D431">
        <v>12209.81</v>
      </c>
      <c r="F431">
        <v>5906.8</v>
      </c>
      <c r="G431" s="2">
        <v>1.9698</v>
      </c>
      <c r="H431" s="1">
        <f t="shared" si="18"/>
        <v>11635.21464</v>
      </c>
      <c r="J431">
        <v>4795.32</v>
      </c>
      <c r="K431" s="3">
        <v>0.63549999999999995</v>
      </c>
      <c r="L431" s="1">
        <f t="shared" si="19"/>
        <v>7545.7435090479939</v>
      </c>
      <c r="N431">
        <v>14489.44</v>
      </c>
      <c r="O431" s="3">
        <v>105.32</v>
      </c>
      <c r="P431" s="1">
        <f t="shared" si="20"/>
        <v>137.57538928978354</v>
      </c>
    </row>
    <row r="432" spans="1:16" ht="15" customHeight="1" x14ac:dyDescent="0.2">
      <c r="A432">
        <v>428</v>
      </c>
      <c r="B432" s="7">
        <v>39608</v>
      </c>
      <c r="D432">
        <v>12280.32</v>
      </c>
      <c r="F432">
        <v>5877.6</v>
      </c>
      <c r="G432" s="2">
        <v>1.9765999999999999</v>
      </c>
      <c r="H432" s="1">
        <f t="shared" si="18"/>
        <v>11617.66416</v>
      </c>
      <c r="J432">
        <v>4799.38</v>
      </c>
      <c r="K432" s="3">
        <v>0.63580000000000003</v>
      </c>
      <c r="L432" s="1">
        <f t="shared" si="19"/>
        <v>7548.5687323057564</v>
      </c>
      <c r="N432">
        <v>14181.38</v>
      </c>
      <c r="O432" s="3">
        <v>106.07</v>
      </c>
      <c r="P432" s="1">
        <f t="shared" si="20"/>
        <v>133.69831243518431</v>
      </c>
    </row>
    <row r="433" spans="1:16" ht="15" customHeight="1" x14ac:dyDescent="0.2">
      <c r="A433">
        <v>429</v>
      </c>
      <c r="B433" s="7">
        <v>39609</v>
      </c>
      <c r="D433">
        <v>12289.76</v>
      </c>
      <c r="F433">
        <v>5827.3</v>
      </c>
      <c r="G433" s="2">
        <v>1.9527000000000001</v>
      </c>
      <c r="H433" s="1">
        <f t="shared" si="18"/>
        <v>11378.968710000001</v>
      </c>
      <c r="J433">
        <v>4761.08</v>
      </c>
      <c r="K433" s="3">
        <v>0.64600000000000002</v>
      </c>
      <c r="L433" s="1">
        <f t="shared" si="19"/>
        <v>7370.0928792569657</v>
      </c>
      <c r="N433">
        <v>14021.17</v>
      </c>
      <c r="O433" s="3">
        <v>107.19</v>
      </c>
      <c r="P433" s="1">
        <f t="shared" si="20"/>
        <v>130.80669838604348</v>
      </c>
    </row>
    <row r="434" spans="1:16" ht="15" customHeight="1" x14ac:dyDescent="0.2">
      <c r="A434">
        <v>430</v>
      </c>
      <c r="B434" s="7">
        <v>39610</v>
      </c>
      <c r="D434">
        <v>12083.77</v>
      </c>
      <c r="F434">
        <v>5723.3</v>
      </c>
      <c r="G434" s="2">
        <v>1.9635</v>
      </c>
      <c r="H434" s="1">
        <f t="shared" si="18"/>
        <v>11237.699550000001</v>
      </c>
      <c r="J434">
        <v>4660.91</v>
      </c>
      <c r="K434" s="3">
        <v>0.64359999999999995</v>
      </c>
      <c r="L434" s="1">
        <f t="shared" si="19"/>
        <v>7241.9359850839037</v>
      </c>
      <c r="N434">
        <v>14183.48</v>
      </c>
      <c r="O434" s="3">
        <v>106.77</v>
      </c>
      <c r="P434" s="1">
        <f t="shared" si="20"/>
        <v>132.84143485997939</v>
      </c>
    </row>
    <row r="435" spans="1:16" ht="15" customHeight="1" x14ac:dyDescent="0.2">
      <c r="A435">
        <v>431</v>
      </c>
      <c r="B435" s="7">
        <v>39611</v>
      </c>
      <c r="D435">
        <v>12141.58</v>
      </c>
      <c r="F435">
        <v>5790.5</v>
      </c>
      <c r="G435" s="2">
        <v>1.9458</v>
      </c>
      <c r="H435" s="1">
        <f t="shared" si="18"/>
        <v>11267.1549</v>
      </c>
      <c r="J435">
        <v>4672.3</v>
      </c>
      <c r="K435" s="3">
        <v>0.64859999999999995</v>
      </c>
      <c r="L435" s="1">
        <f t="shared" si="19"/>
        <v>7203.6694418748084</v>
      </c>
      <c r="N435">
        <v>13888.6</v>
      </c>
      <c r="O435" s="3">
        <v>108.03</v>
      </c>
      <c r="P435" s="1">
        <f t="shared" si="20"/>
        <v>128.56243636027031</v>
      </c>
    </row>
    <row r="436" spans="1:16" ht="15" customHeight="1" x14ac:dyDescent="0.2">
      <c r="A436">
        <v>432</v>
      </c>
      <c r="B436" s="7">
        <v>39612</v>
      </c>
      <c r="D436">
        <v>12307.35</v>
      </c>
      <c r="F436">
        <v>5802.8</v>
      </c>
      <c r="G436" s="2">
        <v>1.9446000000000001</v>
      </c>
      <c r="H436" s="1">
        <f t="shared" si="18"/>
        <v>11284.124880000001</v>
      </c>
      <c r="J436">
        <v>4682.3</v>
      </c>
      <c r="K436" s="3">
        <v>0.65169999999999995</v>
      </c>
      <c r="L436" s="1">
        <f t="shared" si="19"/>
        <v>7184.7475832438249</v>
      </c>
      <c r="N436">
        <v>13973.73</v>
      </c>
      <c r="O436" s="3">
        <v>108.02</v>
      </c>
      <c r="P436" s="1">
        <f t="shared" si="20"/>
        <v>129.36243288279948</v>
      </c>
    </row>
    <row r="437" spans="1:16" ht="15" customHeight="1" x14ac:dyDescent="0.2">
      <c r="A437">
        <v>433</v>
      </c>
      <c r="B437" s="7">
        <v>39615</v>
      </c>
      <c r="D437">
        <v>12269.08</v>
      </c>
      <c r="F437">
        <v>5794.6</v>
      </c>
      <c r="G437" s="2">
        <v>1.9636</v>
      </c>
      <c r="H437" s="1">
        <f t="shared" si="18"/>
        <v>11378.27656</v>
      </c>
      <c r="J437">
        <v>4657.74</v>
      </c>
      <c r="K437" s="3">
        <v>0.64680000000000004</v>
      </c>
      <c r="L437" s="1">
        <f t="shared" si="19"/>
        <v>7201.2059369202216</v>
      </c>
      <c r="N437">
        <v>14354.37</v>
      </c>
      <c r="O437" s="3">
        <v>108.28</v>
      </c>
      <c r="P437" s="1">
        <f t="shared" si="20"/>
        <v>132.56714074621354</v>
      </c>
    </row>
    <row r="438" spans="1:16" ht="15" customHeight="1" x14ac:dyDescent="0.2">
      <c r="A438">
        <v>434</v>
      </c>
      <c r="B438" s="7">
        <v>39616</v>
      </c>
      <c r="D438">
        <v>12160.3</v>
      </c>
      <c r="F438">
        <v>5861.9</v>
      </c>
      <c r="G438" s="2">
        <v>1.9525999999999999</v>
      </c>
      <c r="H438" s="1">
        <f t="shared" si="18"/>
        <v>11445.945939999998</v>
      </c>
      <c r="J438">
        <v>4686.33</v>
      </c>
      <c r="K438" s="3">
        <v>0.64500000000000002</v>
      </c>
      <c r="L438" s="1">
        <f t="shared" si="19"/>
        <v>7265.6279069767443</v>
      </c>
      <c r="N438">
        <v>14348.37</v>
      </c>
      <c r="O438" s="3">
        <v>108.14</v>
      </c>
      <c r="P438" s="1">
        <f t="shared" si="20"/>
        <v>132.68328093212503</v>
      </c>
    </row>
    <row r="439" spans="1:16" ht="15" customHeight="1" x14ac:dyDescent="0.2">
      <c r="A439">
        <v>435</v>
      </c>
      <c r="B439" s="7">
        <v>39617</v>
      </c>
      <c r="D439">
        <v>12029.06</v>
      </c>
      <c r="F439">
        <v>5756.9</v>
      </c>
      <c r="G439" s="2">
        <v>1.9583999999999999</v>
      </c>
      <c r="H439" s="1">
        <f t="shared" si="18"/>
        <v>11274.312959999999</v>
      </c>
      <c r="J439">
        <v>4618.75</v>
      </c>
      <c r="K439" s="3">
        <v>0.64449999999999996</v>
      </c>
      <c r="L439" s="1">
        <f t="shared" si="19"/>
        <v>7166.4080682699769</v>
      </c>
      <c r="N439">
        <v>14452.82</v>
      </c>
      <c r="O439" s="3">
        <v>107.9</v>
      </c>
      <c r="P439" s="1">
        <f t="shared" si="20"/>
        <v>133.94643188137164</v>
      </c>
    </row>
    <row r="440" spans="1:16" ht="15" customHeight="1" x14ac:dyDescent="0.2">
      <c r="A440">
        <v>436</v>
      </c>
      <c r="B440" s="7">
        <v>39618</v>
      </c>
      <c r="D440">
        <v>12063.09</v>
      </c>
      <c r="F440">
        <v>5708.4</v>
      </c>
      <c r="G440" s="2">
        <v>1.9711000000000001</v>
      </c>
      <c r="H440" s="1">
        <f t="shared" si="18"/>
        <v>11251.827240000001</v>
      </c>
      <c r="J440">
        <v>4591.3900000000003</v>
      </c>
      <c r="K440" s="3">
        <v>0.64559999999999995</v>
      </c>
      <c r="L440" s="1">
        <f t="shared" si="19"/>
        <v>7111.8184634448589</v>
      </c>
      <c r="N440">
        <v>14130.17</v>
      </c>
      <c r="O440" s="3">
        <v>107.98</v>
      </c>
      <c r="P440" s="1">
        <f t="shared" si="20"/>
        <v>130.85914058158917</v>
      </c>
    </row>
    <row r="441" spans="1:16" ht="15" customHeight="1" x14ac:dyDescent="0.2">
      <c r="A441">
        <v>437</v>
      </c>
      <c r="B441" s="7">
        <v>39619</v>
      </c>
      <c r="D441">
        <v>11842.69</v>
      </c>
      <c r="F441">
        <v>5620.8</v>
      </c>
      <c r="G441" s="2">
        <v>1.9756</v>
      </c>
      <c r="H441" s="1">
        <f t="shared" si="18"/>
        <v>11104.45248</v>
      </c>
      <c r="J441">
        <v>4509.2700000000004</v>
      </c>
      <c r="K441" s="3">
        <v>0.63970000000000005</v>
      </c>
      <c r="L441" s="1">
        <f t="shared" si="19"/>
        <v>7049.0386118493043</v>
      </c>
      <c r="N441">
        <v>13942.08</v>
      </c>
      <c r="O441" s="3">
        <v>107.39</v>
      </c>
      <c r="P441" s="1">
        <f t="shared" si="20"/>
        <v>129.82661327870377</v>
      </c>
    </row>
    <row r="442" spans="1:16" ht="15" customHeight="1" x14ac:dyDescent="0.2">
      <c r="A442">
        <v>438</v>
      </c>
      <c r="B442" s="7">
        <v>39622</v>
      </c>
      <c r="D442">
        <v>11842.36</v>
      </c>
      <c r="F442">
        <v>5667.2</v>
      </c>
      <c r="G442" s="2">
        <v>1.9594</v>
      </c>
      <c r="H442" s="1">
        <f t="shared" si="18"/>
        <v>11104.311680000001</v>
      </c>
      <c r="J442">
        <v>4511.37</v>
      </c>
      <c r="K442" s="3">
        <v>0.64580000000000004</v>
      </c>
      <c r="L442" s="1">
        <f t="shared" si="19"/>
        <v>6985.7076494270668</v>
      </c>
      <c r="N442">
        <v>13857.47</v>
      </c>
      <c r="O442" s="3">
        <v>107.92</v>
      </c>
      <c r="P442" s="1">
        <f t="shared" si="20"/>
        <v>128.40502223869532</v>
      </c>
    </row>
    <row r="443" spans="1:16" ht="15" customHeight="1" x14ac:dyDescent="0.2">
      <c r="A443">
        <v>439</v>
      </c>
      <c r="B443" s="7">
        <v>39623</v>
      </c>
      <c r="D443">
        <v>11807.43</v>
      </c>
      <c r="F443">
        <v>5634.7</v>
      </c>
      <c r="G443" s="2">
        <v>1.9711000000000001</v>
      </c>
      <c r="H443" s="1">
        <f t="shared" si="18"/>
        <v>11106.55717</v>
      </c>
      <c r="J443">
        <v>4473.76</v>
      </c>
      <c r="K443" s="3">
        <v>0.64129999999999998</v>
      </c>
      <c r="L443" s="1">
        <f t="shared" si="19"/>
        <v>6976.0798378294094</v>
      </c>
      <c r="N443">
        <v>13849.56</v>
      </c>
      <c r="O443" s="3">
        <v>107.71</v>
      </c>
      <c r="P443" s="1">
        <f t="shared" si="20"/>
        <v>128.58193296815523</v>
      </c>
    </row>
    <row r="444" spans="1:16" ht="15" customHeight="1" x14ac:dyDescent="0.2">
      <c r="A444">
        <v>440</v>
      </c>
      <c r="B444" s="7">
        <v>39624</v>
      </c>
      <c r="D444">
        <v>11811.83</v>
      </c>
      <c r="F444">
        <v>5666.1</v>
      </c>
      <c r="G444" s="2">
        <v>1.968</v>
      </c>
      <c r="H444" s="1">
        <f t="shared" si="18"/>
        <v>11150.8848</v>
      </c>
      <c r="J444">
        <v>4536.29</v>
      </c>
      <c r="K444" s="3">
        <v>0.64249999999999996</v>
      </c>
      <c r="L444" s="1">
        <f t="shared" si="19"/>
        <v>7060.3735408560315</v>
      </c>
      <c r="N444">
        <v>13829.92</v>
      </c>
      <c r="O444" s="3">
        <v>108.17</v>
      </c>
      <c r="P444" s="1">
        <f t="shared" si="20"/>
        <v>127.85356383470463</v>
      </c>
    </row>
    <row r="445" spans="1:16" ht="15" customHeight="1" x14ac:dyDescent="0.2">
      <c r="A445">
        <v>441</v>
      </c>
      <c r="B445" s="7">
        <v>39625</v>
      </c>
      <c r="D445">
        <v>11453.42</v>
      </c>
      <c r="F445">
        <v>5518.2</v>
      </c>
      <c r="G445" s="2">
        <v>1.9890000000000001</v>
      </c>
      <c r="H445" s="1">
        <f t="shared" si="18"/>
        <v>10975.6998</v>
      </c>
      <c r="J445">
        <v>4426.1899999999996</v>
      </c>
      <c r="K445" s="3">
        <v>0.63500000000000001</v>
      </c>
      <c r="L445" s="1">
        <f t="shared" si="19"/>
        <v>6970.3779527559045</v>
      </c>
      <c r="N445">
        <v>13822.32</v>
      </c>
      <c r="O445" s="3">
        <v>107.19</v>
      </c>
      <c r="P445" s="1">
        <f t="shared" si="20"/>
        <v>128.95158130422615</v>
      </c>
    </row>
    <row r="446" spans="1:16" ht="15" customHeight="1" x14ac:dyDescent="0.2">
      <c r="A446">
        <v>442</v>
      </c>
      <c r="B446" s="7">
        <v>39626</v>
      </c>
      <c r="D446">
        <v>11346.51</v>
      </c>
      <c r="F446">
        <v>5529.9</v>
      </c>
      <c r="G446" s="2">
        <v>1.9914000000000001</v>
      </c>
      <c r="H446" s="1">
        <f t="shared" si="18"/>
        <v>11012.24286</v>
      </c>
      <c r="J446">
        <v>4397.32</v>
      </c>
      <c r="K446" s="3">
        <v>0.63490000000000002</v>
      </c>
      <c r="L446" s="1">
        <f t="shared" si="19"/>
        <v>6926.0040951330911</v>
      </c>
      <c r="N446">
        <v>13544.36</v>
      </c>
      <c r="O446" s="3">
        <v>106.14</v>
      </c>
      <c r="P446" s="1">
        <f t="shared" si="20"/>
        <v>127.60844168079895</v>
      </c>
    </row>
    <row r="447" spans="1:16" ht="15" customHeight="1" x14ac:dyDescent="0.2">
      <c r="A447">
        <v>443</v>
      </c>
      <c r="B447" s="7">
        <v>39629</v>
      </c>
      <c r="D447">
        <v>11350.01</v>
      </c>
      <c r="F447">
        <v>5625.9</v>
      </c>
      <c r="G447" s="2">
        <v>1.9901</v>
      </c>
      <c r="H447" s="1">
        <f t="shared" si="18"/>
        <v>11196.103589999999</v>
      </c>
      <c r="J447">
        <v>4434.8500000000004</v>
      </c>
      <c r="K447" s="3">
        <v>0.63470000000000004</v>
      </c>
      <c r="L447" s="1">
        <f t="shared" si="19"/>
        <v>6987.3168426028042</v>
      </c>
      <c r="N447">
        <v>13481.38</v>
      </c>
      <c r="O447" s="3">
        <v>106.01</v>
      </c>
      <c r="P447" s="1">
        <f t="shared" si="20"/>
        <v>127.17083294028863</v>
      </c>
    </row>
    <row r="448" spans="1:16" ht="15" customHeight="1" x14ac:dyDescent="0.2">
      <c r="A448">
        <v>444</v>
      </c>
      <c r="B448" s="7">
        <v>39630</v>
      </c>
      <c r="D448">
        <v>11382.26</v>
      </c>
      <c r="F448">
        <v>5479.9</v>
      </c>
      <c r="G448" s="2">
        <v>1.9914000000000001</v>
      </c>
      <c r="H448" s="1">
        <f t="shared" si="18"/>
        <v>10912.672859999999</v>
      </c>
      <c r="J448">
        <v>4341.21</v>
      </c>
      <c r="K448" s="3">
        <v>0.63480000000000003</v>
      </c>
      <c r="L448" s="1">
        <f t="shared" si="19"/>
        <v>6838.7051039697544</v>
      </c>
      <c r="N448">
        <v>13463.2</v>
      </c>
      <c r="O448" s="3">
        <v>106.01</v>
      </c>
      <c r="P448" s="1">
        <f t="shared" si="20"/>
        <v>126.99933968493538</v>
      </c>
    </row>
    <row r="449" spans="1:16" ht="15" customHeight="1" x14ac:dyDescent="0.2">
      <c r="A449">
        <v>445</v>
      </c>
      <c r="B449" s="7">
        <v>39631</v>
      </c>
      <c r="D449">
        <v>11215.51</v>
      </c>
      <c r="F449">
        <v>5426.3</v>
      </c>
      <c r="G449" s="2">
        <v>1.9922</v>
      </c>
      <c r="H449" s="1">
        <f t="shared" si="18"/>
        <v>10810.27486</v>
      </c>
      <c r="J449">
        <v>4296.4799999999996</v>
      </c>
      <c r="K449" s="3">
        <v>0.63029999999999997</v>
      </c>
      <c r="L449" s="1">
        <f t="shared" si="19"/>
        <v>6816.5635411708708</v>
      </c>
      <c r="N449">
        <v>13286.37</v>
      </c>
      <c r="O449" s="3">
        <v>106.11</v>
      </c>
      <c r="P449" s="1">
        <f t="shared" si="20"/>
        <v>125.21317500706814</v>
      </c>
    </row>
    <row r="450" spans="1:16" ht="15" customHeight="1" x14ac:dyDescent="0.2">
      <c r="A450">
        <v>446</v>
      </c>
      <c r="B450" s="7">
        <v>39632</v>
      </c>
      <c r="D450">
        <v>11288.53</v>
      </c>
      <c r="F450">
        <v>5476.6</v>
      </c>
      <c r="G450" s="2">
        <v>1.9826999999999999</v>
      </c>
      <c r="H450" s="1">
        <f t="shared" si="18"/>
        <v>10858.454820000001</v>
      </c>
      <c r="J450">
        <v>4343.99</v>
      </c>
      <c r="K450" s="3">
        <v>0.63639999999999997</v>
      </c>
      <c r="L450" s="1">
        <f t="shared" si="19"/>
        <v>6825.8799497171594</v>
      </c>
      <c r="N450">
        <v>13265.4</v>
      </c>
      <c r="O450" s="3">
        <v>106.68</v>
      </c>
      <c r="P450" s="1">
        <f t="shared" si="20"/>
        <v>124.34758155230595</v>
      </c>
    </row>
    <row r="451" spans="1:16" ht="15" customHeight="1" x14ac:dyDescent="0.2">
      <c r="A451">
        <v>447</v>
      </c>
      <c r="B451" s="7">
        <v>39636</v>
      </c>
      <c r="D451">
        <v>11231.96</v>
      </c>
      <c r="F451">
        <v>5512.7</v>
      </c>
      <c r="G451" s="2">
        <v>1.9695</v>
      </c>
      <c r="H451" s="1">
        <f t="shared" si="18"/>
        <v>10857.262650000001</v>
      </c>
      <c r="J451">
        <v>4342.59</v>
      </c>
      <c r="K451" s="3">
        <v>0.63839999999999997</v>
      </c>
      <c r="L451" s="1">
        <f t="shared" si="19"/>
        <v>6802.3026315789475</v>
      </c>
      <c r="N451">
        <v>13360.04</v>
      </c>
      <c r="O451" s="3">
        <v>107.52</v>
      </c>
      <c r="P451" s="1">
        <f t="shared" si="20"/>
        <v>124.25632440476191</v>
      </c>
    </row>
    <row r="452" spans="1:16" ht="15" customHeight="1" x14ac:dyDescent="0.2">
      <c r="A452">
        <v>448</v>
      </c>
      <c r="B452" s="7">
        <v>39637</v>
      </c>
      <c r="D452">
        <v>11384.21</v>
      </c>
      <c r="F452">
        <v>5440.5</v>
      </c>
      <c r="G452" s="2">
        <v>1.9718</v>
      </c>
      <c r="H452" s="1">
        <f t="shared" si="18"/>
        <v>10727.5779</v>
      </c>
      <c r="J452">
        <v>4275.6099999999997</v>
      </c>
      <c r="K452" s="3">
        <v>0.63780000000000003</v>
      </c>
      <c r="L452" s="1">
        <f t="shared" si="19"/>
        <v>6703.6845406083403</v>
      </c>
      <c r="N452">
        <v>13033.1</v>
      </c>
      <c r="O452" s="3">
        <v>107.21</v>
      </c>
      <c r="P452" s="1">
        <f t="shared" si="20"/>
        <v>121.56608525324131</v>
      </c>
    </row>
    <row r="453" spans="1:16" ht="15" customHeight="1" x14ac:dyDescent="0.2">
      <c r="A453">
        <v>449</v>
      </c>
      <c r="B453" s="7">
        <v>39638</v>
      </c>
      <c r="D453">
        <v>11147.44</v>
      </c>
      <c r="F453">
        <v>5529.6</v>
      </c>
      <c r="G453" s="2">
        <v>1.9785999999999999</v>
      </c>
      <c r="H453" s="1">
        <f t="shared" ref="H453:H504" si="21">F453*G453</f>
        <v>10940.86656</v>
      </c>
      <c r="J453">
        <v>4339.66</v>
      </c>
      <c r="K453" s="3">
        <v>0.63560000000000005</v>
      </c>
      <c r="L453" s="1">
        <f t="shared" ref="L453:L504" si="22">J453/K453</f>
        <v>6827.6589049716795</v>
      </c>
      <c r="N453">
        <v>13052.13</v>
      </c>
      <c r="O453" s="3">
        <v>107.12</v>
      </c>
      <c r="P453" s="1">
        <f t="shared" ref="P453:P504" si="23">N453/O453</f>
        <v>121.84587378640775</v>
      </c>
    </row>
    <row r="454" spans="1:16" ht="15" customHeight="1" x14ac:dyDescent="0.2">
      <c r="A454">
        <v>450</v>
      </c>
      <c r="B454" s="7">
        <v>39639</v>
      </c>
      <c r="D454">
        <v>11229.02</v>
      </c>
      <c r="F454">
        <v>5406.8</v>
      </c>
      <c r="G454" s="2">
        <v>1.978</v>
      </c>
      <c r="H454" s="1">
        <f t="shared" si="21"/>
        <v>10694.6504</v>
      </c>
      <c r="J454">
        <v>4231.5600000000004</v>
      </c>
      <c r="K454" s="3">
        <v>0.63319999999999999</v>
      </c>
      <c r="L454" s="1">
        <f t="shared" si="22"/>
        <v>6682.8174352495271</v>
      </c>
      <c r="N454">
        <v>13067.21</v>
      </c>
      <c r="O454" s="3">
        <v>106.89</v>
      </c>
      <c r="P454" s="1">
        <f t="shared" si="23"/>
        <v>122.24913462438019</v>
      </c>
    </row>
    <row r="455" spans="1:16" ht="15" customHeight="1" x14ac:dyDescent="0.2">
      <c r="A455">
        <v>451</v>
      </c>
      <c r="B455" s="7">
        <v>39640</v>
      </c>
      <c r="D455">
        <v>11100.54</v>
      </c>
      <c r="F455">
        <v>5261.6</v>
      </c>
      <c r="G455" s="2">
        <v>1.9883999999999999</v>
      </c>
      <c r="H455" s="1">
        <f t="shared" si="21"/>
        <v>10462.165440000001</v>
      </c>
      <c r="J455">
        <v>4100.6400000000003</v>
      </c>
      <c r="K455" s="3">
        <v>0.62860000000000005</v>
      </c>
      <c r="L455" s="1">
        <f t="shared" si="22"/>
        <v>6523.4489341393573</v>
      </c>
      <c r="N455">
        <v>13039.69</v>
      </c>
      <c r="O455" s="3">
        <v>106.04</v>
      </c>
      <c r="P455" s="1">
        <f t="shared" si="23"/>
        <v>122.96953979630328</v>
      </c>
    </row>
    <row r="456" spans="1:16" ht="15" customHeight="1" x14ac:dyDescent="0.2">
      <c r="A456">
        <v>452</v>
      </c>
      <c r="B456" s="7">
        <v>39643</v>
      </c>
      <c r="D456">
        <v>11055.19</v>
      </c>
      <c r="F456">
        <v>5300.4</v>
      </c>
      <c r="G456" s="2">
        <v>1.9918</v>
      </c>
      <c r="H456" s="1">
        <f t="shared" si="21"/>
        <v>10557.336719999999</v>
      </c>
      <c r="J456">
        <v>4142.53</v>
      </c>
      <c r="K456" s="3">
        <v>0.62909999999999999</v>
      </c>
      <c r="L456" s="1">
        <f t="shared" si="22"/>
        <v>6584.8513749801305</v>
      </c>
      <c r="N456">
        <v>13010.16</v>
      </c>
      <c r="O456" s="3">
        <v>106.45</v>
      </c>
      <c r="P456" s="1">
        <f t="shared" si="23"/>
        <v>122.21850634100517</v>
      </c>
    </row>
    <row r="457" spans="1:16" ht="15" customHeight="1" x14ac:dyDescent="0.2">
      <c r="A457">
        <v>453</v>
      </c>
      <c r="B457" s="7">
        <v>39644</v>
      </c>
      <c r="D457">
        <v>10962.54</v>
      </c>
      <c r="F457">
        <v>5171.8999999999996</v>
      </c>
      <c r="G457" s="2">
        <v>2.0049000000000001</v>
      </c>
      <c r="H457" s="1">
        <f t="shared" si="21"/>
        <v>10369.142309999999</v>
      </c>
      <c r="J457">
        <v>4061.15</v>
      </c>
      <c r="K457" s="3">
        <v>0.62609999999999999</v>
      </c>
      <c r="L457" s="1">
        <f t="shared" si="22"/>
        <v>6486.4238939466541</v>
      </c>
      <c r="N457">
        <v>12754.56</v>
      </c>
      <c r="O457" s="3">
        <v>104.37</v>
      </c>
      <c r="P457" s="1">
        <f t="shared" si="23"/>
        <v>122.20523138832996</v>
      </c>
    </row>
    <row r="458" spans="1:16" ht="15" customHeight="1" x14ac:dyDescent="0.2">
      <c r="A458">
        <v>454</v>
      </c>
      <c r="B458" s="7">
        <v>39645</v>
      </c>
      <c r="D458">
        <v>11239.28</v>
      </c>
      <c r="F458">
        <v>5150.6000000000004</v>
      </c>
      <c r="G458" s="2">
        <v>1.9963</v>
      </c>
      <c r="H458" s="1">
        <f t="shared" si="21"/>
        <v>10282.14278</v>
      </c>
      <c r="J458">
        <v>4112.45</v>
      </c>
      <c r="K458" s="3">
        <v>0.6321</v>
      </c>
      <c r="L458" s="1">
        <f t="shared" si="22"/>
        <v>6506.0117070083843</v>
      </c>
      <c r="N458">
        <v>12760.8</v>
      </c>
      <c r="O458" s="3">
        <v>104.81</v>
      </c>
      <c r="P458" s="1">
        <f t="shared" si="23"/>
        <v>121.7517412460643</v>
      </c>
    </row>
    <row r="459" spans="1:16" ht="15" customHeight="1" x14ac:dyDescent="0.2">
      <c r="A459">
        <v>455</v>
      </c>
      <c r="B459" s="7">
        <v>39646</v>
      </c>
      <c r="D459">
        <v>11446.66</v>
      </c>
      <c r="F459">
        <v>5286.3</v>
      </c>
      <c r="G459" s="2">
        <v>2.0068999999999999</v>
      </c>
      <c r="H459" s="1">
        <f t="shared" si="21"/>
        <v>10609.07547</v>
      </c>
      <c r="J459">
        <v>4225.99</v>
      </c>
      <c r="K459" s="3">
        <v>0.62960000000000005</v>
      </c>
      <c r="L459" s="1">
        <f t="shared" si="22"/>
        <v>6712.1823379923753</v>
      </c>
      <c r="N459">
        <v>12887.95</v>
      </c>
      <c r="O459" s="3">
        <v>105.61</v>
      </c>
      <c r="P459" s="1">
        <f t="shared" si="23"/>
        <v>122.03342486506961</v>
      </c>
    </row>
    <row r="460" spans="1:16" ht="15" customHeight="1" x14ac:dyDescent="0.2">
      <c r="A460">
        <v>456</v>
      </c>
      <c r="B460" s="7">
        <v>39647</v>
      </c>
      <c r="D460">
        <v>11496.57</v>
      </c>
      <c r="F460">
        <v>5376.4</v>
      </c>
      <c r="G460" s="2">
        <v>1.9963</v>
      </c>
      <c r="H460" s="1">
        <f t="shared" si="21"/>
        <v>10732.907319999998</v>
      </c>
      <c r="J460">
        <v>4299.3599999999997</v>
      </c>
      <c r="K460" s="3">
        <v>0.63080000000000003</v>
      </c>
      <c r="L460" s="1">
        <f t="shared" si="22"/>
        <v>6815.7260621433097</v>
      </c>
      <c r="N460">
        <v>12803.7</v>
      </c>
      <c r="O460" s="3">
        <v>106.73</v>
      </c>
      <c r="P460" s="1">
        <f t="shared" si="23"/>
        <v>119.96345919610232</v>
      </c>
    </row>
    <row r="461" spans="1:16" ht="15" customHeight="1" x14ac:dyDescent="0.2">
      <c r="A461">
        <v>457</v>
      </c>
      <c r="B461" s="7">
        <v>39651</v>
      </c>
      <c r="D461">
        <v>11602.5</v>
      </c>
      <c r="F461">
        <v>5364.1</v>
      </c>
      <c r="G461" s="2">
        <v>1.9965999999999999</v>
      </c>
      <c r="H461" s="1">
        <f t="shared" si="21"/>
        <v>10709.96206</v>
      </c>
      <c r="J461">
        <v>4327.26</v>
      </c>
      <c r="K461" s="3">
        <v>0.63149999999999995</v>
      </c>
      <c r="L461" s="1">
        <f t="shared" si="22"/>
        <v>6852.3515439429939</v>
      </c>
      <c r="N461">
        <v>13184.96</v>
      </c>
      <c r="O461" s="3">
        <v>106.89</v>
      </c>
      <c r="P461" s="1">
        <f t="shared" si="23"/>
        <v>123.35073439985031</v>
      </c>
    </row>
    <row r="462" spans="1:16" ht="15" customHeight="1" x14ac:dyDescent="0.2">
      <c r="A462">
        <v>458</v>
      </c>
      <c r="B462" s="7">
        <v>39652</v>
      </c>
      <c r="D462">
        <v>11632.38</v>
      </c>
      <c r="F462">
        <v>5449.9</v>
      </c>
      <c r="G462" s="2">
        <v>1.9966999999999999</v>
      </c>
      <c r="H462" s="1">
        <f t="shared" si="21"/>
        <v>10881.815329999999</v>
      </c>
      <c r="J462">
        <v>4408.74</v>
      </c>
      <c r="K462" s="3">
        <v>0.6371</v>
      </c>
      <c r="L462" s="1">
        <f t="shared" si="22"/>
        <v>6920.0125568984458</v>
      </c>
      <c r="N462">
        <v>13312.93</v>
      </c>
      <c r="O462" s="3">
        <v>107.83</v>
      </c>
      <c r="P462" s="1">
        <f t="shared" si="23"/>
        <v>123.46220903273672</v>
      </c>
    </row>
    <row r="463" spans="1:16" ht="15" customHeight="1" x14ac:dyDescent="0.2">
      <c r="A463">
        <v>459</v>
      </c>
      <c r="B463" s="7">
        <v>39653</v>
      </c>
      <c r="D463">
        <v>11349.28</v>
      </c>
      <c r="F463">
        <v>5362.3</v>
      </c>
      <c r="G463" s="2">
        <v>1.9829000000000001</v>
      </c>
      <c r="H463" s="1">
        <f t="shared" si="21"/>
        <v>10632.904670000002</v>
      </c>
      <c r="J463">
        <v>4347.99</v>
      </c>
      <c r="K463" s="3">
        <v>0.6381</v>
      </c>
      <c r="L463" s="1">
        <f t="shared" si="22"/>
        <v>6813.9633286318758</v>
      </c>
      <c r="N463">
        <v>13603.31</v>
      </c>
      <c r="O463" s="3">
        <v>107.63</v>
      </c>
      <c r="P463" s="1">
        <f t="shared" si="23"/>
        <v>126.38957539719409</v>
      </c>
    </row>
    <row r="464" spans="1:16" ht="15" customHeight="1" x14ac:dyDescent="0.2">
      <c r="A464">
        <v>460</v>
      </c>
      <c r="B464" s="7">
        <v>39654</v>
      </c>
      <c r="D464">
        <v>11370.69</v>
      </c>
      <c r="F464">
        <v>5352.6</v>
      </c>
      <c r="G464" s="2">
        <v>1.9874000000000001</v>
      </c>
      <c r="H464" s="1">
        <f t="shared" si="21"/>
        <v>10637.757240000001</v>
      </c>
      <c r="J464">
        <v>4377.18</v>
      </c>
      <c r="K464" s="3">
        <v>0.6381</v>
      </c>
      <c r="L464" s="1">
        <f t="shared" si="22"/>
        <v>6859.7085096379878</v>
      </c>
      <c r="N464">
        <v>13334.76</v>
      </c>
      <c r="O464" s="3">
        <v>107.9</v>
      </c>
      <c r="P464" s="1">
        <f t="shared" si="23"/>
        <v>123.58443002780352</v>
      </c>
    </row>
    <row r="465" spans="1:16" ht="15" customHeight="1" x14ac:dyDescent="0.2">
      <c r="A465">
        <v>461</v>
      </c>
      <c r="B465" s="7">
        <v>39657</v>
      </c>
      <c r="D465">
        <v>11131.08</v>
      </c>
      <c r="F465">
        <v>5312.6</v>
      </c>
      <c r="G465" s="2">
        <v>1.9912000000000001</v>
      </c>
      <c r="H465" s="1">
        <f t="shared" si="21"/>
        <v>10578.449120000001</v>
      </c>
      <c r="J465">
        <v>4324.45</v>
      </c>
      <c r="K465" s="3">
        <v>0.63539999999999996</v>
      </c>
      <c r="L465" s="1">
        <f t="shared" si="22"/>
        <v>6805.8703179099784</v>
      </c>
      <c r="N465">
        <v>13353.78</v>
      </c>
      <c r="O465" s="3">
        <v>107.62</v>
      </c>
      <c r="P465" s="1">
        <f t="shared" si="23"/>
        <v>124.08269838320015</v>
      </c>
    </row>
    <row r="466" spans="1:16" ht="15" customHeight="1" x14ac:dyDescent="0.2">
      <c r="A466">
        <v>462</v>
      </c>
      <c r="B466" s="7">
        <v>39658</v>
      </c>
      <c r="D466">
        <v>11397.56</v>
      </c>
      <c r="F466">
        <v>5319.2</v>
      </c>
      <c r="G466" s="2">
        <v>1.9807999999999999</v>
      </c>
      <c r="H466" s="1">
        <f t="shared" si="21"/>
        <v>10536.271359999999</v>
      </c>
      <c r="J466">
        <v>4320.49</v>
      </c>
      <c r="K466" s="3">
        <v>0.64119999999999999</v>
      </c>
      <c r="L466" s="1">
        <f t="shared" si="22"/>
        <v>6738.1316281971303</v>
      </c>
      <c r="N466">
        <v>13159.45</v>
      </c>
      <c r="O466" s="3">
        <v>108.19</v>
      </c>
      <c r="P466" s="1">
        <f t="shared" si="23"/>
        <v>121.63277567242814</v>
      </c>
    </row>
    <row r="467" spans="1:16" ht="15" customHeight="1" x14ac:dyDescent="0.2">
      <c r="A467">
        <v>463</v>
      </c>
      <c r="B467" s="7">
        <v>39659</v>
      </c>
      <c r="D467">
        <v>11583.69</v>
      </c>
      <c r="F467">
        <v>5420.7</v>
      </c>
      <c r="G467" s="2">
        <v>1.9793000000000001</v>
      </c>
      <c r="H467" s="1">
        <f t="shared" si="21"/>
        <v>10729.191510000001</v>
      </c>
      <c r="J467">
        <v>4400.55</v>
      </c>
      <c r="K467" s="3">
        <v>0.64270000000000005</v>
      </c>
      <c r="L467" s="1">
        <f t="shared" si="22"/>
        <v>6846.973704683367</v>
      </c>
      <c r="N467">
        <v>13367.79</v>
      </c>
      <c r="O467" s="3">
        <v>108.2</v>
      </c>
      <c r="P467" s="1">
        <f t="shared" si="23"/>
        <v>123.54704251386322</v>
      </c>
    </row>
    <row r="468" spans="1:16" ht="15" customHeight="1" x14ac:dyDescent="0.2">
      <c r="A468">
        <v>464</v>
      </c>
      <c r="B468" s="7">
        <v>39660</v>
      </c>
      <c r="D468">
        <v>11378.02</v>
      </c>
      <c r="F468">
        <v>5411.9</v>
      </c>
      <c r="G468" s="2">
        <v>1.9810000000000001</v>
      </c>
      <c r="H468" s="1">
        <f t="shared" si="21"/>
        <v>10720.973899999999</v>
      </c>
      <c r="J468">
        <v>4392.3599999999997</v>
      </c>
      <c r="K468" s="3">
        <v>0.64090000000000003</v>
      </c>
      <c r="L468" s="1">
        <f t="shared" si="22"/>
        <v>6853.4248712747694</v>
      </c>
      <c r="N468">
        <v>13376.81</v>
      </c>
      <c r="O468" s="3">
        <v>108.07</v>
      </c>
      <c r="P468" s="1">
        <f t="shared" si="23"/>
        <v>123.77912464143611</v>
      </c>
    </row>
    <row r="469" spans="1:16" ht="15" customHeight="1" x14ac:dyDescent="0.2">
      <c r="A469">
        <v>465</v>
      </c>
      <c r="B469" s="7">
        <v>39661</v>
      </c>
      <c r="D469">
        <v>11326.32</v>
      </c>
      <c r="F469">
        <v>5354.7</v>
      </c>
      <c r="G469" s="2">
        <v>1.9739</v>
      </c>
      <c r="H469" s="1">
        <f t="shared" si="21"/>
        <v>10569.642329999999</v>
      </c>
      <c r="J469">
        <v>4314.34</v>
      </c>
      <c r="K469" s="3">
        <v>0.64249999999999996</v>
      </c>
      <c r="L469" s="1">
        <f t="shared" si="22"/>
        <v>6714.9260700389113</v>
      </c>
      <c r="N469">
        <v>13094.59</v>
      </c>
      <c r="O469" s="3">
        <v>107.53</v>
      </c>
      <c r="P469" s="1">
        <f t="shared" si="23"/>
        <v>121.77615549149074</v>
      </c>
    </row>
    <row r="470" spans="1:16" ht="15" customHeight="1" x14ac:dyDescent="0.2">
      <c r="A470">
        <v>466</v>
      </c>
      <c r="B470" s="7">
        <v>39664</v>
      </c>
      <c r="D470">
        <v>11284.15</v>
      </c>
      <c r="F470">
        <v>5320.2</v>
      </c>
      <c r="G470" s="2">
        <v>1.9657</v>
      </c>
      <c r="H470" s="1">
        <f t="shared" si="21"/>
        <v>10457.91714</v>
      </c>
      <c r="J470">
        <v>4280.63</v>
      </c>
      <c r="K470" s="3">
        <v>0.64059999999999995</v>
      </c>
      <c r="L470" s="1">
        <f t="shared" si="22"/>
        <v>6682.219793943179</v>
      </c>
      <c r="N470">
        <v>12933.18</v>
      </c>
      <c r="O470" s="3">
        <v>107.98</v>
      </c>
      <c r="P470" s="1">
        <f t="shared" si="23"/>
        <v>119.77384700870532</v>
      </c>
    </row>
    <row r="471" spans="1:16" ht="15" customHeight="1" x14ac:dyDescent="0.2">
      <c r="A471">
        <v>467</v>
      </c>
      <c r="B471" s="7">
        <v>39665</v>
      </c>
      <c r="D471">
        <v>11615.77</v>
      </c>
      <c r="F471">
        <v>5454.5</v>
      </c>
      <c r="G471" s="2">
        <v>1.9550000000000001</v>
      </c>
      <c r="H471" s="1">
        <f t="shared" si="21"/>
        <v>10663.547500000001</v>
      </c>
      <c r="J471">
        <v>4386.3500000000004</v>
      </c>
      <c r="K471" s="3">
        <v>0.64570000000000005</v>
      </c>
      <c r="L471" s="1">
        <f t="shared" si="22"/>
        <v>6793.1702028805948</v>
      </c>
      <c r="N471">
        <v>12914.66</v>
      </c>
      <c r="O471" s="3">
        <v>108.05</v>
      </c>
      <c r="P471" s="1">
        <f t="shared" si="23"/>
        <v>119.52484960666358</v>
      </c>
    </row>
    <row r="472" spans="1:16" ht="15" customHeight="1" x14ac:dyDescent="0.2">
      <c r="A472">
        <v>468</v>
      </c>
      <c r="B472" s="7">
        <v>39666</v>
      </c>
      <c r="D472">
        <v>11656.07</v>
      </c>
      <c r="F472">
        <v>5486.1</v>
      </c>
      <c r="G472" s="2">
        <v>1.9508000000000001</v>
      </c>
      <c r="H472" s="1">
        <f t="shared" si="21"/>
        <v>10702.283880000001</v>
      </c>
      <c r="J472">
        <v>4448.33</v>
      </c>
      <c r="K472" s="3">
        <v>0.64849999999999997</v>
      </c>
      <c r="L472" s="1">
        <f t="shared" si="22"/>
        <v>6859.4140323824213</v>
      </c>
      <c r="N472">
        <v>13254.89</v>
      </c>
      <c r="O472" s="3">
        <v>109.14</v>
      </c>
      <c r="P472" s="1">
        <f t="shared" si="23"/>
        <v>121.44850650540589</v>
      </c>
    </row>
    <row r="473" spans="1:16" ht="15" customHeight="1" x14ac:dyDescent="0.2">
      <c r="A473">
        <v>469</v>
      </c>
      <c r="B473" s="7">
        <v>39667</v>
      </c>
      <c r="D473">
        <v>11431.43</v>
      </c>
      <c r="F473">
        <v>5477.5</v>
      </c>
      <c r="G473" s="2">
        <v>1.9443999999999999</v>
      </c>
      <c r="H473" s="1">
        <f t="shared" si="21"/>
        <v>10650.450999999999</v>
      </c>
      <c r="J473">
        <v>4457.43</v>
      </c>
      <c r="K473" s="3">
        <v>0.65039999999999998</v>
      </c>
      <c r="L473" s="1">
        <f t="shared" si="22"/>
        <v>6853.3671586715873</v>
      </c>
      <c r="N473">
        <v>13124.99</v>
      </c>
      <c r="O473" s="3">
        <v>109.59</v>
      </c>
      <c r="P473" s="1">
        <f t="shared" si="23"/>
        <v>119.76448581074915</v>
      </c>
    </row>
    <row r="474" spans="1:16" ht="15" customHeight="1" x14ac:dyDescent="0.2">
      <c r="A474">
        <v>470</v>
      </c>
      <c r="B474" s="7">
        <v>39668</v>
      </c>
      <c r="D474">
        <v>11734.32</v>
      </c>
      <c r="F474">
        <v>5489.2</v>
      </c>
      <c r="G474" s="2">
        <v>1.9158999999999999</v>
      </c>
      <c r="H474" s="1">
        <f t="shared" si="21"/>
        <v>10516.75828</v>
      </c>
      <c r="J474">
        <v>4491.8500000000004</v>
      </c>
      <c r="K474" s="3">
        <v>0.6653</v>
      </c>
      <c r="L474" s="1">
        <f t="shared" si="22"/>
        <v>6751.6158124154526</v>
      </c>
      <c r="N474">
        <v>13168.41</v>
      </c>
      <c r="O474" s="3">
        <v>110.18</v>
      </c>
      <c r="P474" s="1">
        <f t="shared" si="23"/>
        <v>119.51724450898529</v>
      </c>
    </row>
    <row r="475" spans="1:16" ht="15" customHeight="1" x14ac:dyDescent="0.2">
      <c r="A475">
        <v>471</v>
      </c>
      <c r="B475" s="7">
        <v>39671</v>
      </c>
      <c r="D475">
        <v>11782.35</v>
      </c>
      <c r="F475">
        <v>5541.8</v>
      </c>
      <c r="G475" s="2">
        <v>1.9176</v>
      </c>
      <c r="H475" s="1">
        <f t="shared" si="21"/>
        <v>10626.955680000001</v>
      </c>
      <c r="J475">
        <v>4538.49</v>
      </c>
      <c r="K475" s="3">
        <v>0.66669999999999996</v>
      </c>
      <c r="L475" s="1">
        <f t="shared" si="22"/>
        <v>6807.3946302684863</v>
      </c>
      <c r="N475">
        <v>13430.91</v>
      </c>
      <c r="O475" s="3">
        <v>109.9</v>
      </c>
      <c r="P475" s="1">
        <f t="shared" si="23"/>
        <v>122.21028207461327</v>
      </c>
    </row>
    <row r="476" spans="1:16" ht="15" customHeight="1" x14ac:dyDescent="0.2">
      <c r="A476">
        <v>472</v>
      </c>
      <c r="B476" s="7">
        <v>39672</v>
      </c>
      <c r="D476">
        <v>11642.47</v>
      </c>
      <c r="F476">
        <v>5534.5</v>
      </c>
      <c r="G476" s="2">
        <v>1.9013</v>
      </c>
      <c r="H476" s="1">
        <f t="shared" si="21"/>
        <v>10522.744849999999</v>
      </c>
      <c r="J476">
        <v>4518.4799999999996</v>
      </c>
      <c r="K476" s="3">
        <v>0.67069999999999996</v>
      </c>
      <c r="L476" s="1">
        <f t="shared" si="22"/>
        <v>6736.9613836290437</v>
      </c>
      <c r="N476">
        <v>13303.6</v>
      </c>
      <c r="O476" s="3">
        <v>109.73</v>
      </c>
      <c r="P476" s="1">
        <f t="shared" si="23"/>
        <v>121.23940581427139</v>
      </c>
    </row>
    <row r="477" spans="1:16" ht="15" customHeight="1" x14ac:dyDescent="0.2">
      <c r="A477">
        <v>473</v>
      </c>
      <c r="B477" s="7">
        <v>39673</v>
      </c>
      <c r="D477">
        <v>11532.96</v>
      </c>
      <c r="F477">
        <v>5448.6</v>
      </c>
      <c r="G477" s="2">
        <v>1.8651</v>
      </c>
      <c r="H477" s="1">
        <f t="shared" si="21"/>
        <v>10162.183860000001</v>
      </c>
      <c r="J477">
        <v>4402.97</v>
      </c>
      <c r="K477" s="3">
        <v>0.67259999999999998</v>
      </c>
      <c r="L477" s="1">
        <f t="shared" si="22"/>
        <v>6546.1938745168009</v>
      </c>
      <c r="N477">
        <v>13023.05</v>
      </c>
      <c r="O477" s="3">
        <v>108.64</v>
      </c>
      <c r="P477" s="1">
        <f t="shared" si="23"/>
        <v>119.8734351988218</v>
      </c>
    </row>
    <row r="478" spans="1:16" ht="15" customHeight="1" x14ac:dyDescent="0.2">
      <c r="A478">
        <v>474</v>
      </c>
      <c r="B478" s="7">
        <v>39674</v>
      </c>
      <c r="D478">
        <v>11615.93</v>
      </c>
      <c r="F478">
        <v>5497.4</v>
      </c>
      <c r="G478" s="2">
        <v>1.8752</v>
      </c>
      <c r="H478" s="1">
        <f t="shared" si="21"/>
        <v>10308.724479999999</v>
      </c>
      <c r="J478">
        <v>4420.91</v>
      </c>
      <c r="K478" s="3">
        <v>0.67130000000000001</v>
      </c>
      <c r="L478" s="1">
        <f t="shared" si="22"/>
        <v>6585.595113957992</v>
      </c>
      <c r="N478">
        <v>12956.8</v>
      </c>
      <c r="O478" s="3">
        <v>109.58</v>
      </c>
      <c r="P478" s="1">
        <f t="shared" si="23"/>
        <v>118.24055484577477</v>
      </c>
    </row>
    <row r="479" spans="1:16" ht="15" customHeight="1" x14ac:dyDescent="0.2">
      <c r="A479">
        <v>475</v>
      </c>
      <c r="B479" s="7">
        <v>39675</v>
      </c>
      <c r="D479">
        <v>11659.9</v>
      </c>
      <c r="F479">
        <v>5454.8</v>
      </c>
      <c r="G479" s="2">
        <v>1.8632</v>
      </c>
      <c r="H479" s="1">
        <f t="shared" si="21"/>
        <v>10163.38336</v>
      </c>
      <c r="J479">
        <v>4453.62</v>
      </c>
      <c r="K479" s="3">
        <v>0.68089999999999995</v>
      </c>
      <c r="L479" s="1">
        <f t="shared" si="22"/>
        <v>6540.7842561315911</v>
      </c>
      <c r="N479">
        <v>13019.41</v>
      </c>
      <c r="O479" s="3">
        <v>110.45</v>
      </c>
      <c r="P479" s="1">
        <f t="shared" si="23"/>
        <v>117.87605251244906</v>
      </c>
    </row>
    <row r="480" spans="1:16" ht="15" customHeight="1" x14ac:dyDescent="0.2">
      <c r="A480">
        <v>476</v>
      </c>
      <c r="B480" s="7">
        <v>39678</v>
      </c>
      <c r="D480">
        <v>11479.39</v>
      </c>
      <c r="F480">
        <v>5450.2</v>
      </c>
      <c r="G480" s="2">
        <v>1.8657999999999999</v>
      </c>
      <c r="H480" s="1">
        <f t="shared" si="21"/>
        <v>10168.98316</v>
      </c>
      <c r="J480">
        <v>4448.84</v>
      </c>
      <c r="K480" s="3">
        <v>0.68010000000000004</v>
      </c>
      <c r="L480" s="1">
        <f t="shared" si="22"/>
        <v>6541.449786796059</v>
      </c>
      <c r="N480">
        <v>13165.45</v>
      </c>
      <c r="O480" s="3">
        <v>110.27</v>
      </c>
      <c r="P480" s="1">
        <f t="shared" si="23"/>
        <v>119.39285390405369</v>
      </c>
    </row>
    <row r="481" spans="1:16" ht="15" customHeight="1" x14ac:dyDescent="0.2">
      <c r="A481">
        <v>477</v>
      </c>
      <c r="B481" s="7">
        <v>39679</v>
      </c>
      <c r="D481">
        <v>11348.55</v>
      </c>
      <c r="F481">
        <v>5320.4</v>
      </c>
      <c r="G481" s="2">
        <v>1.8621000000000001</v>
      </c>
      <c r="H481" s="1">
        <f t="shared" si="21"/>
        <v>9907.1168400000006</v>
      </c>
      <c r="J481">
        <v>4332.79</v>
      </c>
      <c r="K481" s="3">
        <v>0.68010000000000004</v>
      </c>
      <c r="L481" s="1">
        <f t="shared" si="22"/>
        <v>6370.8131157182761</v>
      </c>
      <c r="N481">
        <v>12865.05</v>
      </c>
      <c r="O481" s="3">
        <v>109.74</v>
      </c>
      <c r="P481" s="1">
        <f t="shared" si="23"/>
        <v>117.23209404045927</v>
      </c>
    </row>
    <row r="482" spans="1:16" ht="15" customHeight="1" x14ac:dyDescent="0.2">
      <c r="A482">
        <v>478</v>
      </c>
      <c r="B482" s="7">
        <v>39680</v>
      </c>
      <c r="D482">
        <v>11417.43</v>
      </c>
      <c r="F482">
        <v>5371.8</v>
      </c>
      <c r="G482" s="2">
        <v>1.8586</v>
      </c>
      <c r="H482" s="1">
        <f t="shared" si="21"/>
        <v>9984.0274800000007</v>
      </c>
      <c r="J482">
        <v>4365.87</v>
      </c>
      <c r="K482" s="3">
        <v>0.67900000000000005</v>
      </c>
      <c r="L482" s="1">
        <f t="shared" si="22"/>
        <v>6429.8527245949917</v>
      </c>
      <c r="N482">
        <v>12851.69</v>
      </c>
      <c r="O482" s="3">
        <v>109.9</v>
      </c>
      <c r="P482" s="1">
        <f t="shared" si="23"/>
        <v>116.93985441310282</v>
      </c>
    </row>
    <row r="483" spans="1:16" ht="15" customHeight="1" x14ac:dyDescent="0.2">
      <c r="A483">
        <v>479</v>
      </c>
      <c r="B483" s="7">
        <v>39681</v>
      </c>
      <c r="D483">
        <v>11430.21</v>
      </c>
      <c r="F483">
        <v>5370.2</v>
      </c>
      <c r="G483" s="2">
        <v>1.8761000000000001</v>
      </c>
      <c r="H483" s="1">
        <f t="shared" si="21"/>
        <v>10075.032220000001</v>
      </c>
      <c r="J483">
        <v>4304.6099999999997</v>
      </c>
      <c r="K483" s="3">
        <v>0.67200000000000004</v>
      </c>
      <c r="L483" s="1">
        <f t="shared" si="22"/>
        <v>6405.6696428571422</v>
      </c>
      <c r="N483">
        <v>12752.21</v>
      </c>
      <c r="O483" s="3">
        <v>108.26</v>
      </c>
      <c r="P483" s="1">
        <f t="shared" si="23"/>
        <v>117.79244411601698</v>
      </c>
    </row>
    <row r="484" spans="1:16" ht="15" customHeight="1" x14ac:dyDescent="0.2">
      <c r="A484">
        <v>480</v>
      </c>
      <c r="B484" s="7">
        <v>39682</v>
      </c>
      <c r="D484">
        <v>11628.06</v>
      </c>
      <c r="F484">
        <v>5505.6</v>
      </c>
      <c r="G484" s="2">
        <v>1.8582000000000001</v>
      </c>
      <c r="H484" s="1">
        <f t="shared" si="21"/>
        <v>10230.505920000001</v>
      </c>
      <c r="J484">
        <v>4400.45</v>
      </c>
      <c r="K484" s="3">
        <v>0.67500000000000004</v>
      </c>
      <c r="L484" s="1">
        <f t="shared" si="22"/>
        <v>6519.1851851851843</v>
      </c>
      <c r="N484">
        <v>12666.04</v>
      </c>
      <c r="O484" s="3">
        <v>109.93</v>
      </c>
      <c r="P484" s="1">
        <f t="shared" si="23"/>
        <v>115.21913945237878</v>
      </c>
    </row>
    <row r="485" spans="1:16" ht="15" customHeight="1" x14ac:dyDescent="0.2">
      <c r="A485">
        <v>481</v>
      </c>
      <c r="B485" s="7">
        <v>39686</v>
      </c>
      <c r="D485">
        <v>11412.87</v>
      </c>
      <c r="F485">
        <v>5470.7</v>
      </c>
      <c r="G485" s="2">
        <v>1.8386</v>
      </c>
      <c r="H485" s="1">
        <f t="shared" si="21"/>
        <v>10058.42902</v>
      </c>
      <c r="J485">
        <v>4368.55</v>
      </c>
      <c r="K485" s="3">
        <v>0.68259999999999998</v>
      </c>
      <c r="L485" s="1">
        <f t="shared" si="22"/>
        <v>6399.8681511866398</v>
      </c>
      <c r="N485">
        <v>12778.71</v>
      </c>
      <c r="O485" s="3">
        <v>109.84</v>
      </c>
      <c r="P485" s="1">
        <f t="shared" si="23"/>
        <v>116.33931172614712</v>
      </c>
    </row>
    <row r="486" spans="1:16" ht="15" customHeight="1" x14ac:dyDescent="0.2">
      <c r="A486">
        <v>482</v>
      </c>
      <c r="B486" s="7">
        <v>39687</v>
      </c>
      <c r="D486">
        <v>11502.51</v>
      </c>
      <c r="F486">
        <v>5528.1</v>
      </c>
      <c r="G486" s="2">
        <v>1.8383</v>
      </c>
      <c r="H486" s="1">
        <f t="shared" si="21"/>
        <v>10162.30623</v>
      </c>
      <c r="J486">
        <v>4373.08</v>
      </c>
      <c r="K486" s="3">
        <v>0.67989999999999995</v>
      </c>
      <c r="L486" s="1">
        <f t="shared" si="22"/>
        <v>6431.9458743932937</v>
      </c>
      <c r="N486">
        <v>12752.96</v>
      </c>
      <c r="O486" s="3">
        <v>109.73</v>
      </c>
      <c r="P486" s="1">
        <f t="shared" si="23"/>
        <v>116.22127039095962</v>
      </c>
    </row>
    <row r="487" spans="1:16" ht="15" customHeight="1" x14ac:dyDescent="0.2">
      <c r="A487">
        <v>483</v>
      </c>
      <c r="B487" s="7">
        <v>39688</v>
      </c>
      <c r="D487">
        <v>11715.18</v>
      </c>
      <c r="F487">
        <v>5601.2</v>
      </c>
      <c r="G487" s="2">
        <v>1.8291999999999999</v>
      </c>
      <c r="H487" s="1">
        <f t="shared" si="21"/>
        <v>10245.715039999999</v>
      </c>
      <c r="J487">
        <v>4461.49</v>
      </c>
      <c r="K487" s="3">
        <v>0.67930000000000001</v>
      </c>
      <c r="L487" s="1">
        <f t="shared" si="22"/>
        <v>6567.7756514058583</v>
      </c>
      <c r="N487">
        <v>12768.25</v>
      </c>
      <c r="O487" s="3">
        <v>109.41</v>
      </c>
      <c r="P487" s="1">
        <f t="shared" si="23"/>
        <v>116.70094141303355</v>
      </c>
    </row>
    <row r="488" spans="1:16" ht="15" customHeight="1" x14ac:dyDescent="0.2">
      <c r="A488">
        <v>484</v>
      </c>
      <c r="B488" s="7">
        <v>39689</v>
      </c>
      <c r="D488">
        <v>11543.55</v>
      </c>
      <c r="F488">
        <v>5636.6</v>
      </c>
      <c r="G488" s="2">
        <v>1.8237000000000001</v>
      </c>
      <c r="H488" s="1">
        <f t="shared" si="21"/>
        <v>10279.467420000001</v>
      </c>
      <c r="J488">
        <v>4482.6000000000004</v>
      </c>
      <c r="K488" s="3">
        <v>0.67930000000000001</v>
      </c>
      <c r="L488" s="1">
        <f t="shared" si="22"/>
        <v>6598.8517591638456</v>
      </c>
      <c r="N488">
        <v>13072.87</v>
      </c>
      <c r="O488" s="3">
        <v>108.52</v>
      </c>
      <c r="P488" s="1">
        <f t="shared" si="23"/>
        <v>120.46507556210838</v>
      </c>
    </row>
    <row r="489" spans="1:16" ht="15" customHeight="1" x14ac:dyDescent="0.2">
      <c r="A489">
        <v>485</v>
      </c>
      <c r="B489" s="7">
        <v>39693</v>
      </c>
      <c r="D489">
        <v>11516.92</v>
      </c>
      <c r="F489">
        <v>5620.7</v>
      </c>
      <c r="G489" s="2">
        <v>1.7863</v>
      </c>
      <c r="H489" s="1">
        <f t="shared" si="21"/>
        <v>10040.25641</v>
      </c>
      <c r="J489">
        <v>4539.07</v>
      </c>
      <c r="K489" s="3">
        <v>0.68869999999999998</v>
      </c>
      <c r="L489" s="1">
        <f t="shared" si="22"/>
        <v>6590.7797299259473</v>
      </c>
      <c r="N489">
        <v>12609.47</v>
      </c>
      <c r="O489" s="3">
        <v>108.84</v>
      </c>
      <c r="P489" s="1">
        <f t="shared" si="23"/>
        <v>115.85327085630281</v>
      </c>
    </row>
    <row r="490" spans="1:16" ht="15" customHeight="1" x14ac:dyDescent="0.2">
      <c r="A490">
        <v>486</v>
      </c>
      <c r="B490" s="7">
        <v>39694</v>
      </c>
      <c r="D490">
        <v>11532.88</v>
      </c>
      <c r="F490">
        <v>5499.7</v>
      </c>
      <c r="G490" s="2">
        <v>1.7764</v>
      </c>
      <c r="H490" s="1">
        <f t="shared" si="21"/>
        <v>9769.6670799999993</v>
      </c>
      <c r="J490">
        <v>4447.13</v>
      </c>
      <c r="K490" s="3">
        <v>0.69159999999999999</v>
      </c>
      <c r="L490" s="1">
        <f t="shared" si="22"/>
        <v>6430.2053209947953</v>
      </c>
      <c r="N490">
        <v>12689.59</v>
      </c>
      <c r="O490" s="3">
        <v>108.43</v>
      </c>
      <c r="P490" s="1">
        <f t="shared" si="23"/>
        <v>117.03024993083095</v>
      </c>
    </row>
    <row r="491" spans="1:16" ht="15" customHeight="1" x14ac:dyDescent="0.2">
      <c r="A491">
        <v>487</v>
      </c>
      <c r="B491" s="7">
        <v>39695</v>
      </c>
      <c r="D491">
        <v>11188.23</v>
      </c>
      <c r="F491">
        <v>5362.1</v>
      </c>
      <c r="G491" s="2">
        <v>1.7723</v>
      </c>
      <c r="H491" s="1">
        <f t="shared" si="21"/>
        <v>9503.2498300000007</v>
      </c>
      <c r="J491">
        <v>4304.01</v>
      </c>
      <c r="K491" s="3">
        <v>0.69540000000000002</v>
      </c>
      <c r="L491" s="1">
        <f t="shared" si="22"/>
        <v>6189.2579810181196</v>
      </c>
      <c r="N491">
        <v>12557.66</v>
      </c>
      <c r="O491" s="3">
        <v>108.09</v>
      </c>
      <c r="P491" s="1">
        <f t="shared" si="23"/>
        <v>116.17781478397632</v>
      </c>
    </row>
    <row r="492" spans="1:16" ht="15" customHeight="1" x14ac:dyDescent="0.2">
      <c r="A492">
        <v>488</v>
      </c>
      <c r="B492" s="7">
        <v>39696</v>
      </c>
      <c r="D492">
        <v>11220.96</v>
      </c>
      <c r="F492">
        <v>5240.7</v>
      </c>
      <c r="G492" s="2">
        <v>1.7667999999999999</v>
      </c>
      <c r="H492" s="1">
        <f t="shared" si="21"/>
        <v>9259.268759999999</v>
      </c>
      <c r="J492">
        <v>4196.66</v>
      </c>
      <c r="K492" s="3">
        <v>0.70099999999999996</v>
      </c>
      <c r="L492" s="1">
        <f t="shared" si="22"/>
        <v>5986.676176890157</v>
      </c>
      <c r="N492">
        <v>12212.23</v>
      </c>
      <c r="O492" s="3">
        <v>106.45</v>
      </c>
      <c r="P492" s="1">
        <f t="shared" si="23"/>
        <v>114.72268670737435</v>
      </c>
    </row>
    <row r="493" spans="1:16" ht="15" customHeight="1" x14ac:dyDescent="0.2">
      <c r="A493">
        <v>489</v>
      </c>
      <c r="B493" s="7">
        <v>39699</v>
      </c>
      <c r="D493">
        <v>11510.74</v>
      </c>
      <c r="F493">
        <v>5446.3</v>
      </c>
      <c r="G493" s="2">
        <v>1.7643</v>
      </c>
      <c r="H493" s="1">
        <f t="shared" si="21"/>
        <v>9608.9070900000006</v>
      </c>
      <c r="J493">
        <v>4340.18</v>
      </c>
      <c r="K493" s="3">
        <v>0.70389999999999997</v>
      </c>
      <c r="L493" s="1">
        <f t="shared" si="22"/>
        <v>6165.9042477624671</v>
      </c>
      <c r="N493">
        <v>12624.46</v>
      </c>
      <c r="O493" s="3">
        <v>107.97</v>
      </c>
      <c r="P493" s="1">
        <f t="shared" si="23"/>
        <v>116.92562748911735</v>
      </c>
    </row>
    <row r="494" spans="1:16" ht="15" customHeight="1" x14ac:dyDescent="0.2">
      <c r="A494">
        <v>490</v>
      </c>
      <c r="B494" s="7">
        <v>39700</v>
      </c>
      <c r="D494">
        <v>11230.73</v>
      </c>
      <c r="F494">
        <v>5415.6</v>
      </c>
      <c r="G494" s="2">
        <v>1.7641</v>
      </c>
      <c r="H494" s="1">
        <f t="shared" si="21"/>
        <v>9553.6599600000009</v>
      </c>
      <c r="J494">
        <v>4293.34</v>
      </c>
      <c r="K494" s="3">
        <v>0.70750000000000002</v>
      </c>
      <c r="L494" s="1">
        <f t="shared" si="22"/>
        <v>6068.3250883392229</v>
      </c>
      <c r="N494">
        <v>12400.65</v>
      </c>
      <c r="O494" s="3">
        <v>107.46</v>
      </c>
      <c r="P494" s="1">
        <f t="shared" si="23"/>
        <v>115.39782244556115</v>
      </c>
    </row>
    <row r="495" spans="1:16" ht="15" customHeight="1" x14ac:dyDescent="0.2">
      <c r="A495">
        <v>491</v>
      </c>
      <c r="B495" s="7">
        <v>39701</v>
      </c>
      <c r="D495">
        <v>11268.92</v>
      </c>
      <c r="F495">
        <v>5366.2</v>
      </c>
      <c r="G495" s="2">
        <v>1.7552000000000001</v>
      </c>
      <c r="H495" s="1">
        <f t="shared" si="21"/>
        <v>9418.7542400000002</v>
      </c>
      <c r="J495">
        <v>4283.66</v>
      </c>
      <c r="K495" s="3">
        <v>0.71140000000000003</v>
      </c>
      <c r="L495" s="1">
        <f t="shared" si="22"/>
        <v>6021.4506606691029</v>
      </c>
      <c r="N495">
        <v>12346.63</v>
      </c>
      <c r="O495" s="3">
        <v>107.56</v>
      </c>
      <c r="P495" s="1">
        <f t="shared" si="23"/>
        <v>114.78830420230568</v>
      </c>
    </row>
    <row r="496" spans="1:16" ht="15" customHeight="1" x14ac:dyDescent="0.2">
      <c r="A496">
        <v>492</v>
      </c>
      <c r="B496" s="7">
        <v>39702</v>
      </c>
      <c r="D496">
        <v>11433.71</v>
      </c>
      <c r="F496">
        <v>5318.4</v>
      </c>
      <c r="G496" s="2">
        <v>1.7506999999999999</v>
      </c>
      <c r="H496" s="1">
        <f t="shared" si="21"/>
        <v>9310.9228799999983</v>
      </c>
      <c r="J496">
        <v>4249.07</v>
      </c>
      <c r="K496" s="3">
        <v>0.71819999999999995</v>
      </c>
      <c r="L496" s="1">
        <f t="shared" si="22"/>
        <v>5916.276803118908</v>
      </c>
      <c r="N496">
        <v>12102.5</v>
      </c>
      <c r="O496" s="3">
        <v>106.52</v>
      </c>
      <c r="P496" s="1">
        <f t="shared" si="23"/>
        <v>113.6171610965077</v>
      </c>
    </row>
    <row r="497" spans="1:16" ht="15" customHeight="1" x14ac:dyDescent="0.2">
      <c r="A497">
        <v>493</v>
      </c>
      <c r="B497" s="7">
        <v>39703</v>
      </c>
      <c r="D497">
        <v>11421.99</v>
      </c>
      <c r="F497">
        <v>5416.7</v>
      </c>
      <c r="G497" s="2">
        <v>1.7859</v>
      </c>
      <c r="H497" s="1">
        <f t="shared" si="21"/>
        <v>9673.6845300000004</v>
      </c>
      <c r="J497">
        <v>4332.66</v>
      </c>
      <c r="K497" s="3">
        <v>0.70540000000000003</v>
      </c>
      <c r="L497" s="1">
        <f t="shared" si="22"/>
        <v>6142.1321236178046</v>
      </c>
      <c r="N497">
        <v>12214.76</v>
      </c>
      <c r="O497" s="3">
        <v>107.29</v>
      </c>
      <c r="P497" s="1">
        <f t="shared" si="23"/>
        <v>113.84807530990773</v>
      </c>
    </row>
    <row r="498" spans="1:16" ht="15" customHeight="1" x14ac:dyDescent="0.2">
      <c r="A498">
        <v>494</v>
      </c>
      <c r="B498" s="7">
        <v>39707</v>
      </c>
      <c r="D498">
        <v>11059.02</v>
      </c>
      <c r="F498">
        <v>5025.6000000000004</v>
      </c>
      <c r="G498" s="2">
        <v>1.7743</v>
      </c>
      <c r="H498" s="1">
        <f t="shared" si="21"/>
        <v>8916.9220800000003</v>
      </c>
      <c r="J498">
        <v>4087.4</v>
      </c>
      <c r="K498" s="3">
        <v>0.70830000000000004</v>
      </c>
      <c r="L498" s="1">
        <f t="shared" si="22"/>
        <v>5770.7186220528019</v>
      </c>
      <c r="N498">
        <v>11609.72</v>
      </c>
      <c r="O498" s="3">
        <v>104.89</v>
      </c>
      <c r="P498" s="1">
        <f t="shared" si="23"/>
        <v>110.68471732290971</v>
      </c>
    </row>
    <row r="499" spans="1:16" ht="15" customHeight="1" x14ac:dyDescent="0.2">
      <c r="A499">
        <v>495</v>
      </c>
      <c r="B499" s="7">
        <v>39708</v>
      </c>
      <c r="D499">
        <v>10609.66</v>
      </c>
      <c r="F499">
        <v>4912.3999999999996</v>
      </c>
      <c r="G499" s="2">
        <v>1.7955000000000001</v>
      </c>
      <c r="H499" s="1">
        <f t="shared" si="21"/>
        <v>8820.2142000000003</v>
      </c>
      <c r="J499">
        <v>4000.11</v>
      </c>
      <c r="K499" s="3">
        <v>0.7046</v>
      </c>
      <c r="L499" s="1">
        <f t="shared" si="22"/>
        <v>5677.1359636673287</v>
      </c>
      <c r="N499">
        <v>11749.79</v>
      </c>
      <c r="O499" s="3">
        <v>104.75</v>
      </c>
      <c r="P499" s="1">
        <f t="shared" si="23"/>
        <v>112.16983293556086</v>
      </c>
    </row>
    <row r="500" spans="1:16" ht="15" customHeight="1" x14ac:dyDescent="0.2">
      <c r="A500">
        <v>496</v>
      </c>
      <c r="B500" s="7">
        <v>39709</v>
      </c>
      <c r="D500">
        <v>11019.69</v>
      </c>
      <c r="F500">
        <v>4880</v>
      </c>
      <c r="G500" s="2">
        <v>1.8192999999999999</v>
      </c>
      <c r="H500" s="1">
        <f t="shared" si="21"/>
        <v>8878.1839999999993</v>
      </c>
      <c r="J500">
        <v>3957.86</v>
      </c>
      <c r="K500" s="3">
        <v>0.6956</v>
      </c>
      <c r="L500" s="1">
        <f t="shared" si="22"/>
        <v>5689.8504887866593</v>
      </c>
      <c r="N500">
        <v>11489.3</v>
      </c>
      <c r="O500" s="3">
        <v>104.88</v>
      </c>
      <c r="P500" s="1">
        <f t="shared" si="23"/>
        <v>109.54710144927536</v>
      </c>
    </row>
    <row r="501" spans="1:16" ht="15" customHeight="1" x14ac:dyDescent="0.2">
      <c r="A501">
        <v>497</v>
      </c>
      <c r="B501" s="7">
        <v>39710</v>
      </c>
      <c r="D501">
        <v>11388.44</v>
      </c>
      <c r="F501">
        <v>5311.3</v>
      </c>
      <c r="G501" s="2">
        <v>1.8327</v>
      </c>
      <c r="H501" s="1">
        <f t="shared" si="21"/>
        <v>9734.0195100000001</v>
      </c>
      <c r="J501">
        <v>4324.87</v>
      </c>
      <c r="K501" s="3">
        <v>0.69420000000000004</v>
      </c>
      <c r="L501" s="1">
        <f t="shared" si="22"/>
        <v>6230.0057620282332</v>
      </c>
      <c r="N501">
        <v>11920.86</v>
      </c>
      <c r="O501" s="3">
        <v>106.8</v>
      </c>
      <c r="P501" s="1">
        <f t="shared" si="23"/>
        <v>111.6185393258427</v>
      </c>
    </row>
    <row r="502" spans="1:16" ht="15" customHeight="1" x14ac:dyDescent="0.2">
      <c r="A502">
        <v>498</v>
      </c>
      <c r="B502" s="7">
        <v>39713</v>
      </c>
      <c r="D502">
        <v>11015.69</v>
      </c>
      <c r="F502">
        <v>5236.3</v>
      </c>
      <c r="G502" s="2">
        <v>1.8441000000000001</v>
      </c>
      <c r="H502" s="1">
        <f t="shared" si="21"/>
        <v>9656.2608300000011</v>
      </c>
      <c r="J502">
        <v>4223.51</v>
      </c>
      <c r="K502" s="3">
        <v>0.68320000000000003</v>
      </c>
      <c r="L502" s="1">
        <f t="shared" si="22"/>
        <v>6181.9525761124123</v>
      </c>
      <c r="N502">
        <v>12090.59</v>
      </c>
      <c r="O502" s="3">
        <v>106.78</v>
      </c>
      <c r="P502" s="1">
        <f t="shared" si="23"/>
        <v>113.22897546356995</v>
      </c>
    </row>
    <row r="503" spans="1:16" ht="15" customHeight="1" x14ac:dyDescent="0.2">
      <c r="A503">
        <v>499</v>
      </c>
      <c r="B503" s="7">
        <v>39715</v>
      </c>
      <c r="D503">
        <v>10825.17</v>
      </c>
      <c r="F503">
        <v>5095.6000000000004</v>
      </c>
      <c r="G503" s="2">
        <v>1.8523000000000001</v>
      </c>
      <c r="H503" s="1">
        <f t="shared" si="21"/>
        <v>9438.5798800000011</v>
      </c>
      <c r="J503">
        <v>4114.54</v>
      </c>
      <c r="K503" s="3">
        <v>0.68189999999999995</v>
      </c>
      <c r="L503" s="1">
        <f t="shared" si="22"/>
        <v>6033.9345945153254</v>
      </c>
      <c r="N503">
        <v>12115.03</v>
      </c>
      <c r="O503" s="3">
        <v>106.03</v>
      </c>
      <c r="P503" s="1">
        <f t="shared" si="23"/>
        <v>114.26039800056589</v>
      </c>
    </row>
    <row r="504" spans="1:16" ht="15" customHeight="1" x14ac:dyDescent="0.2">
      <c r="A504">
        <v>500</v>
      </c>
      <c r="B504" s="7">
        <v>39716</v>
      </c>
      <c r="D504">
        <v>11022.06</v>
      </c>
      <c r="F504">
        <v>5197</v>
      </c>
      <c r="G504" s="2">
        <v>1.8472</v>
      </c>
      <c r="H504" s="1">
        <f t="shared" si="21"/>
        <v>9599.8984</v>
      </c>
      <c r="J504">
        <v>4226.8100000000004</v>
      </c>
      <c r="K504" s="3">
        <v>0.68169999999999997</v>
      </c>
      <c r="L504" s="1">
        <f t="shared" si="22"/>
        <v>6200.3960686519004</v>
      </c>
      <c r="N504">
        <v>12006.53</v>
      </c>
      <c r="O504" s="3">
        <v>106.42</v>
      </c>
      <c r="P504" s="1">
        <f t="shared" si="23"/>
        <v>112.82211990227401</v>
      </c>
    </row>
    <row r="505" spans="1:16" ht="15" customHeight="1" x14ac:dyDescent="0.2">
      <c r="D505"/>
      <c r="F505"/>
      <c r="J505"/>
      <c r="N505"/>
    </row>
    <row r="506" spans="1:16" ht="15" customHeight="1" x14ac:dyDescent="0.2">
      <c r="D506"/>
      <c r="F506"/>
      <c r="J506"/>
      <c r="N506"/>
    </row>
    <row r="507" spans="1:16" ht="15" customHeight="1" x14ac:dyDescent="0.2">
      <c r="D507"/>
      <c r="F507"/>
      <c r="J507"/>
      <c r="N507"/>
    </row>
    <row r="508" spans="1:16" ht="15" customHeight="1" x14ac:dyDescent="0.2">
      <c r="D508"/>
      <c r="F508"/>
      <c r="J508"/>
      <c r="N508"/>
    </row>
    <row r="509" spans="1:16" ht="15" customHeight="1" x14ac:dyDescent="0.2">
      <c r="D509"/>
      <c r="F509"/>
      <c r="J509"/>
      <c r="N509"/>
    </row>
    <row r="510" spans="1:16" ht="15" customHeight="1" x14ac:dyDescent="0.2">
      <c r="D510"/>
      <c r="F510"/>
      <c r="J510"/>
      <c r="N510"/>
    </row>
    <row r="511" spans="1:16" ht="15" customHeight="1" x14ac:dyDescent="0.2">
      <c r="D511"/>
      <c r="F511"/>
      <c r="J511"/>
      <c r="N511"/>
    </row>
    <row r="512" spans="1:16" ht="15" customHeight="1" x14ac:dyDescent="0.2">
      <c r="D512"/>
      <c r="F512"/>
      <c r="J512"/>
      <c r="N512"/>
    </row>
    <row r="513" spans="4:14" ht="15" customHeight="1" x14ac:dyDescent="0.2">
      <c r="D513"/>
      <c r="F513"/>
      <c r="J513"/>
      <c r="N513"/>
    </row>
    <row r="514" spans="4:14" ht="15" customHeight="1" x14ac:dyDescent="0.2">
      <c r="D514"/>
      <c r="F514"/>
      <c r="J514"/>
      <c r="N514"/>
    </row>
    <row r="515" spans="4:14" ht="15" customHeight="1" x14ac:dyDescent="0.2">
      <c r="D515"/>
      <c r="F515"/>
      <c r="J515"/>
      <c r="N515"/>
    </row>
    <row r="516" spans="4:14" ht="15" customHeight="1" x14ac:dyDescent="0.2">
      <c r="D516"/>
      <c r="F516"/>
      <c r="J516"/>
      <c r="N516"/>
    </row>
    <row r="517" spans="4:14" ht="15" customHeight="1" x14ac:dyDescent="0.2">
      <c r="D517"/>
      <c r="F517"/>
      <c r="J517"/>
      <c r="N517"/>
    </row>
    <row r="518" spans="4:14" ht="15" customHeight="1" x14ac:dyDescent="0.2">
      <c r="D518"/>
      <c r="F518"/>
      <c r="J518"/>
      <c r="N518"/>
    </row>
    <row r="519" spans="4:14" ht="15" customHeight="1" x14ac:dyDescent="0.2">
      <c r="D519"/>
      <c r="F519"/>
      <c r="J519"/>
      <c r="N519"/>
    </row>
    <row r="520" spans="4:14" ht="15" customHeight="1" x14ac:dyDescent="0.2">
      <c r="D520"/>
      <c r="F520"/>
      <c r="J520"/>
      <c r="N520"/>
    </row>
    <row r="521" spans="4:14" ht="15" customHeight="1" x14ac:dyDescent="0.2">
      <c r="D521"/>
      <c r="F521"/>
      <c r="J521"/>
      <c r="N521"/>
    </row>
    <row r="522" spans="4:14" ht="15" customHeight="1" x14ac:dyDescent="0.2">
      <c r="D522"/>
      <c r="F522"/>
      <c r="J522"/>
      <c r="N522"/>
    </row>
    <row r="523" spans="4:14" ht="15" customHeight="1" x14ac:dyDescent="0.2">
      <c r="D523"/>
      <c r="F523"/>
      <c r="J523"/>
      <c r="N523"/>
    </row>
    <row r="524" spans="4:14" ht="15" customHeight="1" x14ac:dyDescent="0.2">
      <c r="D524"/>
      <c r="F524"/>
      <c r="J524"/>
      <c r="N524"/>
    </row>
    <row r="525" spans="4:14" ht="15" customHeight="1" x14ac:dyDescent="0.2">
      <c r="D525"/>
      <c r="F525"/>
      <c r="J525"/>
      <c r="N525"/>
    </row>
    <row r="526" spans="4:14" ht="15" customHeight="1" x14ac:dyDescent="0.2">
      <c r="D526"/>
      <c r="F526"/>
      <c r="J526"/>
      <c r="N526"/>
    </row>
    <row r="527" spans="4:14" ht="15" customHeight="1" x14ac:dyDescent="0.2">
      <c r="D527"/>
      <c r="F527"/>
      <c r="J527"/>
      <c r="N527"/>
    </row>
    <row r="528" spans="4:14" ht="15" customHeight="1" x14ac:dyDescent="0.2">
      <c r="D528"/>
      <c r="F528"/>
      <c r="J528"/>
      <c r="N528"/>
    </row>
    <row r="529" spans="4:14" ht="15" customHeight="1" x14ac:dyDescent="0.2">
      <c r="D529"/>
      <c r="F529"/>
      <c r="J529"/>
      <c r="N529"/>
    </row>
    <row r="530" spans="4:14" ht="15" customHeight="1" x14ac:dyDescent="0.2">
      <c r="D530"/>
      <c r="F530"/>
      <c r="J530"/>
      <c r="N530"/>
    </row>
    <row r="531" spans="4:14" ht="15" customHeight="1" x14ac:dyDescent="0.2">
      <c r="D531"/>
      <c r="F531"/>
      <c r="J531"/>
      <c r="N531"/>
    </row>
    <row r="532" spans="4:14" ht="15" customHeight="1" x14ac:dyDescent="0.2">
      <c r="D532"/>
      <c r="F532"/>
      <c r="J532"/>
      <c r="N532"/>
    </row>
    <row r="533" spans="4:14" ht="15" customHeight="1" x14ac:dyDescent="0.2">
      <c r="D533"/>
      <c r="F533"/>
      <c r="J533"/>
      <c r="N533"/>
    </row>
    <row r="534" spans="4:14" ht="15" customHeight="1" x14ac:dyDescent="0.2">
      <c r="D534"/>
      <c r="F534"/>
      <c r="J534"/>
      <c r="N534"/>
    </row>
    <row r="535" spans="4:14" ht="15" customHeight="1" x14ac:dyDescent="0.2">
      <c r="D535"/>
      <c r="F535"/>
      <c r="J535"/>
      <c r="N535"/>
    </row>
    <row r="536" spans="4:14" ht="15" customHeight="1" x14ac:dyDescent="0.2">
      <c r="D536"/>
      <c r="F536"/>
      <c r="J536"/>
      <c r="N536"/>
    </row>
    <row r="537" spans="4:14" ht="15" customHeight="1" x14ac:dyDescent="0.2">
      <c r="D537"/>
      <c r="F537"/>
      <c r="J537"/>
      <c r="N537"/>
    </row>
    <row r="538" spans="4:14" ht="15" customHeight="1" x14ac:dyDescent="0.2">
      <c r="D538"/>
      <c r="F538"/>
      <c r="J538"/>
      <c r="N538"/>
    </row>
    <row r="539" spans="4:14" ht="15" customHeight="1" x14ac:dyDescent="0.2">
      <c r="D539"/>
      <c r="F539"/>
      <c r="J539"/>
      <c r="N539"/>
    </row>
    <row r="540" spans="4:14" ht="15" customHeight="1" x14ac:dyDescent="0.2">
      <c r="D540"/>
      <c r="F540"/>
      <c r="J540"/>
      <c r="N540"/>
    </row>
    <row r="541" spans="4:14" ht="15" customHeight="1" x14ac:dyDescent="0.2">
      <c r="D541"/>
      <c r="F541"/>
      <c r="J541"/>
      <c r="N541"/>
    </row>
    <row r="542" spans="4:14" ht="15" customHeight="1" x14ac:dyDescent="0.2">
      <c r="D542"/>
      <c r="F542"/>
      <c r="J542"/>
      <c r="N542"/>
    </row>
    <row r="543" spans="4:14" ht="15" customHeight="1" x14ac:dyDescent="0.2">
      <c r="D543"/>
      <c r="F543"/>
      <c r="J543"/>
      <c r="N543"/>
    </row>
    <row r="544" spans="4:14" ht="15" customHeight="1" x14ac:dyDescent="0.2">
      <c r="D544"/>
      <c r="F544"/>
      <c r="J544"/>
      <c r="N544"/>
    </row>
    <row r="545" spans="4:14" ht="15" customHeight="1" x14ac:dyDescent="0.2">
      <c r="D545"/>
      <c r="F545"/>
      <c r="J545"/>
      <c r="N545"/>
    </row>
  </sheetData>
  <mergeCells count="1">
    <mergeCell ref="A1:C2"/>
  </mergeCells>
  <pageMargins left="0.7" right="0.7" top="0.75" bottom="0.75" header="0.3" footer="0.3"/>
  <pageSetup orientation="portrait" horizontalDpi="1200" verticalDpi="12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01"/>
  <sheetViews>
    <sheetView workbookViewId="0"/>
  </sheetViews>
  <sheetFormatPr baseColWidth="10" defaultColWidth="10.83203125" defaultRowHeight="15" customHeight="1" x14ac:dyDescent="0.2"/>
  <cols>
    <col min="2" max="2" width="10.83203125" style="9"/>
  </cols>
  <sheetData>
    <row r="1" spans="1:5" ht="15" customHeight="1" x14ac:dyDescent="0.2">
      <c r="A1" t="s">
        <v>2</v>
      </c>
      <c r="B1" s="9" t="s">
        <v>54</v>
      </c>
    </row>
    <row r="2" spans="1:5" ht="15" customHeight="1" x14ac:dyDescent="0.2">
      <c r="A2">
        <v>131</v>
      </c>
      <c r="B2" s="9">
        <v>891.40268142823834</v>
      </c>
    </row>
    <row r="3" spans="1:5" ht="15" customHeight="1" x14ac:dyDescent="0.2">
      <c r="A3">
        <v>494</v>
      </c>
      <c r="B3" s="9">
        <v>763.81813625892937</v>
      </c>
    </row>
    <row r="4" spans="1:5" ht="15" customHeight="1" x14ac:dyDescent="0.2">
      <c r="A4">
        <v>227</v>
      </c>
      <c r="B4" s="9">
        <v>757.35456507504807</v>
      </c>
    </row>
    <row r="5" spans="1:5" ht="15" customHeight="1" x14ac:dyDescent="0.2">
      <c r="A5">
        <v>339</v>
      </c>
      <c r="B5" s="9">
        <v>697.6042557924136</v>
      </c>
    </row>
    <row r="6" spans="1:5" ht="15" customHeight="1" x14ac:dyDescent="0.2">
      <c r="A6">
        <v>98</v>
      </c>
      <c r="B6" s="9">
        <v>627.9158223498539</v>
      </c>
      <c r="D6" s="9"/>
    </row>
    <row r="7" spans="1:5" ht="15" customHeight="1" x14ac:dyDescent="0.2">
      <c r="A7">
        <v>329</v>
      </c>
      <c r="B7" s="9">
        <v>609.81522145401118</v>
      </c>
    </row>
    <row r="8" spans="1:5" ht="15" customHeight="1" x14ac:dyDescent="0.2">
      <c r="A8">
        <v>283</v>
      </c>
      <c r="B8" s="9">
        <v>523.25896456053772</v>
      </c>
      <c r="D8" t="s">
        <v>49</v>
      </c>
      <c r="E8" s="9">
        <f>B6</f>
        <v>627.9158223498539</v>
      </c>
    </row>
    <row r="9" spans="1:5" ht="15" customHeight="1" x14ac:dyDescent="0.2">
      <c r="A9">
        <v>487</v>
      </c>
      <c r="B9" s="9">
        <v>512.52479953587272</v>
      </c>
      <c r="D9" t="s">
        <v>55</v>
      </c>
      <c r="E9" s="9">
        <f>AVERAGE(B2:B5)</f>
        <v>777.54490963865737</v>
      </c>
    </row>
    <row r="10" spans="1:5" ht="15" customHeight="1" x14ac:dyDescent="0.2">
      <c r="A10">
        <v>441</v>
      </c>
      <c r="B10" s="9">
        <v>456.70022315029655</v>
      </c>
    </row>
    <row r="11" spans="1:5" ht="15" customHeight="1" x14ac:dyDescent="0.2">
      <c r="A11">
        <v>238</v>
      </c>
      <c r="B11" s="9">
        <v>454.32749839877346</v>
      </c>
    </row>
    <row r="12" spans="1:5" ht="15" customHeight="1" x14ac:dyDescent="0.2">
      <c r="A12">
        <v>349</v>
      </c>
      <c r="B12" s="9">
        <v>452.95544244569652</v>
      </c>
    </row>
    <row r="13" spans="1:5" ht="15" customHeight="1" x14ac:dyDescent="0.2">
      <c r="A13">
        <v>237</v>
      </c>
      <c r="B13" s="9">
        <v>449.67650236458712</v>
      </c>
    </row>
    <row r="14" spans="1:5" ht="15" customHeight="1" x14ac:dyDescent="0.2">
      <c r="A14">
        <v>193</v>
      </c>
      <c r="B14" s="9">
        <v>448.35978624502815</v>
      </c>
    </row>
    <row r="15" spans="1:5" ht="15" customHeight="1" x14ac:dyDescent="0.2">
      <c r="A15">
        <v>225</v>
      </c>
      <c r="B15" s="9">
        <v>447.27884150042212</v>
      </c>
    </row>
    <row r="16" spans="1:5" ht="15" customHeight="1" x14ac:dyDescent="0.2">
      <c r="A16">
        <v>194</v>
      </c>
      <c r="B16" s="9">
        <v>430.1934665282655</v>
      </c>
    </row>
    <row r="17" spans="1:2" ht="15" customHeight="1" x14ac:dyDescent="0.2">
      <c r="A17">
        <v>306</v>
      </c>
      <c r="B17" s="9">
        <v>411.15858422216968</v>
      </c>
    </row>
    <row r="18" spans="1:2" ht="15" customHeight="1" x14ac:dyDescent="0.2">
      <c r="A18">
        <v>292</v>
      </c>
      <c r="B18" s="9">
        <v>409.67584231454305</v>
      </c>
    </row>
    <row r="19" spans="1:2" ht="15" customHeight="1" x14ac:dyDescent="0.2">
      <c r="A19">
        <v>135</v>
      </c>
      <c r="B19" s="9">
        <v>406.26616498456281</v>
      </c>
    </row>
    <row r="20" spans="1:2" ht="15" customHeight="1" x14ac:dyDescent="0.2">
      <c r="A20">
        <v>74</v>
      </c>
      <c r="B20" s="9">
        <v>405.90004202344221</v>
      </c>
    </row>
    <row r="21" spans="1:2" ht="15" customHeight="1" x14ac:dyDescent="0.2">
      <c r="A21">
        <v>473</v>
      </c>
      <c r="B21" s="9">
        <v>399.06338653246974</v>
      </c>
    </row>
    <row r="22" spans="1:2" ht="15" customHeight="1" x14ac:dyDescent="0.2">
      <c r="A22">
        <v>228</v>
      </c>
      <c r="B22" s="9">
        <v>396.97362180107069</v>
      </c>
    </row>
    <row r="23" spans="1:2" ht="15" customHeight="1" x14ac:dyDescent="0.2">
      <c r="A23">
        <v>477</v>
      </c>
      <c r="B23" s="9">
        <v>386.70819417435763</v>
      </c>
    </row>
    <row r="24" spans="1:2" ht="15" customHeight="1" x14ac:dyDescent="0.2">
      <c r="A24">
        <v>304</v>
      </c>
      <c r="B24" s="9">
        <v>381.24158793218635</v>
      </c>
    </row>
    <row r="25" spans="1:2" ht="15" customHeight="1" x14ac:dyDescent="0.2">
      <c r="A25">
        <v>320</v>
      </c>
      <c r="B25" s="9">
        <v>375.57498650995899</v>
      </c>
    </row>
    <row r="26" spans="1:2" ht="15" customHeight="1" x14ac:dyDescent="0.2">
      <c r="A26">
        <v>437</v>
      </c>
      <c r="B26" s="9">
        <v>372.64546154560878</v>
      </c>
    </row>
    <row r="27" spans="1:2" ht="15" customHeight="1" x14ac:dyDescent="0.2">
      <c r="A27">
        <v>21</v>
      </c>
      <c r="B27" s="9">
        <v>365.23779295990431</v>
      </c>
    </row>
    <row r="28" spans="1:2" ht="15" customHeight="1" x14ac:dyDescent="0.2">
      <c r="A28">
        <v>175</v>
      </c>
      <c r="B28" s="9">
        <v>353.94494660954348</v>
      </c>
    </row>
    <row r="29" spans="1:2" ht="15" customHeight="1" x14ac:dyDescent="0.2">
      <c r="A29">
        <v>322</v>
      </c>
      <c r="B29" s="9">
        <v>350.93216442147855</v>
      </c>
    </row>
    <row r="30" spans="1:2" ht="15" customHeight="1" x14ac:dyDescent="0.2">
      <c r="A30">
        <v>132</v>
      </c>
      <c r="B30" s="9">
        <v>350.02639457336852</v>
      </c>
    </row>
    <row r="31" spans="1:2" ht="15" customHeight="1" x14ac:dyDescent="0.2">
      <c r="A31">
        <v>451</v>
      </c>
      <c r="B31" s="9">
        <v>346.83379871750475</v>
      </c>
    </row>
    <row r="32" spans="1:2" ht="15" customHeight="1" x14ac:dyDescent="0.2">
      <c r="A32">
        <v>141</v>
      </c>
      <c r="B32" s="9">
        <v>340.16048467099267</v>
      </c>
    </row>
    <row r="33" spans="1:2" ht="15" customHeight="1" x14ac:dyDescent="0.2">
      <c r="A33">
        <v>142</v>
      </c>
      <c r="B33" s="9">
        <v>337.32099042991626</v>
      </c>
    </row>
    <row r="34" spans="1:2" ht="15" customHeight="1" x14ac:dyDescent="0.2">
      <c r="A34">
        <v>242</v>
      </c>
      <c r="B34" s="9">
        <v>331.19641027066024</v>
      </c>
    </row>
    <row r="35" spans="1:2" ht="15" customHeight="1" x14ac:dyDescent="0.2">
      <c r="A35">
        <v>429</v>
      </c>
      <c r="B35" s="9">
        <v>329.49874323504889</v>
      </c>
    </row>
    <row r="36" spans="1:2" ht="15" customHeight="1" x14ac:dyDescent="0.2">
      <c r="A36">
        <v>485</v>
      </c>
      <c r="B36" s="9">
        <v>327.21462261907175</v>
      </c>
    </row>
    <row r="37" spans="1:2" ht="15" customHeight="1" x14ac:dyDescent="0.2">
      <c r="A37">
        <v>20</v>
      </c>
      <c r="B37" s="9">
        <v>326.86088143970909</v>
      </c>
    </row>
    <row r="38" spans="1:2" ht="15" customHeight="1" x14ac:dyDescent="0.2">
      <c r="A38">
        <v>427</v>
      </c>
      <c r="B38" s="9">
        <v>323.52251349016041</v>
      </c>
    </row>
    <row r="39" spans="1:2" ht="15" customHeight="1" x14ac:dyDescent="0.2">
      <c r="A39">
        <v>459</v>
      </c>
      <c r="B39" s="9">
        <v>319.04828286230867</v>
      </c>
    </row>
    <row r="40" spans="1:2" ht="15" customHeight="1" x14ac:dyDescent="0.2">
      <c r="A40">
        <v>376</v>
      </c>
      <c r="B40" s="9">
        <v>316.25314082585174</v>
      </c>
    </row>
    <row r="41" spans="1:2" ht="15" customHeight="1" x14ac:dyDescent="0.2">
      <c r="A41">
        <v>298</v>
      </c>
      <c r="B41" s="9">
        <v>314.80332044662424</v>
      </c>
    </row>
    <row r="42" spans="1:2" ht="15" customHeight="1" x14ac:dyDescent="0.2">
      <c r="A42">
        <v>249</v>
      </c>
      <c r="B42" s="9">
        <v>313.05152643579731</v>
      </c>
    </row>
    <row r="43" spans="1:2" ht="15" customHeight="1" x14ac:dyDescent="0.2">
      <c r="A43">
        <v>221</v>
      </c>
      <c r="B43" s="9">
        <v>305.13077930015857</v>
      </c>
    </row>
    <row r="44" spans="1:2" ht="15" customHeight="1" x14ac:dyDescent="0.2">
      <c r="A44">
        <v>445</v>
      </c>
      <c r="B44" s="9">
        <v>304.18446827952539</v>
      </c>
    </row>
    <row r="45" spans="1:2" ht="15" customHeight="1" x14ac:dyDescent="0.2">
      <c r="A45">
        <v>127</v>
      </c>
      <c r="B45" s="9">
        <v>303.12492603714583</v>
      </c>
    </row>
    <row r="46" spans="1:2" ht="15" customHeight="1" x14ac:dyDescent="0.2">
      <c r="A46">
        <v>296</v>
      </c>
      <c r="B46" s="9">
        <v>300.07486283322919</v>
      </c>
    </row>
    <row r="47" spans="1:2" ht="15" customHeight="1" x14ac:dyDescent="0.2">
      <c r="A47">
        <v>415</v>
      </c>
      <c r="B47" s="9">
        <v>294.36428804179644</v>
      </c>
    </row>
    <row r="48" spans="1:2" ht="15" customHeight="1" x14ac:dyDescent="0.2">
      <c r="A48">
        <v>365</v>
      </c>
      <c r="B48" s="9">
        <v>293.20461719267786</v>
      </c>
    </row>
    <row r="49" spans="1:2" ht="15" customHeight="1" x14ac:dyDescent="0.2">
      <c r="A49">
        <v>336</v>
      </c>
      <c r="B49" s="9">
        <v>292.75521343031954</v>
      </c>
    </row>
    <row r="50" spans="1:2" ht="15" customHeight="1" x14ac:dyDescent="0.2">
      <c r="A50">
        <v>185</v>
      </c>
      <c r="B50" s="9">
        <v>289.62252458672316</v>
      </c>
    </row>
    <row r="51" spans="1:2" ht="15" customHeight="1" x14ac:dyDescent="0.2">
      <c r="A51">
        <v>205</v>
      </c>
      <c r="B51" s="9">
        <v>287.44380709725857</v>
      </c>
    </row>
    <row r="52" spans="1:2" ht="15" customHeight="1" x14ac:dyDescent="0.2">
      <c r="A52">
        <v>233</v>
      </c>
      <c r="B52" s="9">
        <v>283.87166602320281</v>
      </c>
    </row>
    <row r="53" spans="1:2" ht="15" customHeight="1" x14ac:dyDescent="0.2">
      <c r="A53">
        <v>453</v>
      </c>
      <c r="B53" s="9">
        <v>281.8966964845344</v>
      </c>
    </row>
    <row r="54" spans="1:2" ht="15" customHeight="1" x14ac:dyDescent="0.2">
      <c r="A54">
        <v>302</v>
      </c>
      <c r="B54" s="9">
        <v>280.13302545564346</v>
      </c>
    </row>
    <row r="55" spans="1:2" ht="15" customHeight="1" x14ac:dyDescent="0.2">
      <c r="A55">
        <v>111</v>
      </c>
      <c r="B55" s="9">
        <v>279.78782497824636</v>
      </c>
    </row>
    <row r="56" spans="1:2" ht="15" customHeight="1" x14ac:dyDescent="0.2">
      <c r="A56">
        <v>408</v>
      </c>
      <c r="B56" s="9">
        <v>279.21112639891578</v>
      </c>
    </row>
    <row r="57" spans="1:2" ht="15" customHeight="1" x14ac:dyDescent="0.2">
      <c r="A57">
        <v>256</v>
      </c>
      <c r="B57" s="9">
        <v>277.95117887825182</v>
      </c>
    </row>
    <row r="58" spans="1:2" ht="15" customHeight="1" x14ac:dyDescent="0.2">
      <c r="A58">
        <v>100</v>
      </c>
      <c r="B58" s="9">
        <v>275.73009194900709</v>
      </c>
    </row>
    <row r="59" spans="1:2" ht="15" customHeight="1" x14ac:dyDescent="0.2">
      <c r="A59">
        <v>370</v>
      </c>
      <c r="B59" s="9">
        <v>272.12700956367019</v>
      </c>
    </row>
    <row r="60" spans="1:2" ht="15" customHeight="1" x14ac:dyDescent="0.2">
      <c r="A60">
        <v>110</v>
      </c>
      <c r="B60" s="9">
        <v>266.26839770514994</v>
      </c>
    </row>
    <row r="61" spans="1:2" ht="15" customHeight="1" x14ac:dyDescent="0.2">
      <c r="A61">
        <v>197</v>
      </c>
      <c r="B61" s="9">
        <v>265.43627255056452</v>
      </c>
    </row>
    <row r="62" spans="1:2" ht="15" customHeight="1" x14ac:dyDescent="0.2">
      <c r="A62">
        <v>70</v>
      </c>
      <c r="B62" s="9">
        <v>262.49080819841004</v>
      </c>
    </row>
    <row r="63" spans="1:2" ht="15" customHeight="1" x14ac:dyDescent="0.2">
      <c r="A63">
        <v>241</v>
      </c>
      <c r="B63" s="9">
        <v>258.27767439289869</v>
      </c>
    </row>
    <row r="64" spans="1:2" ht="15" customHeight="1" x14ac:dyDescent="0.2">
      <c r="A64">
        <v>465</v>
      </c>
      <c r="B64" s="9">
        <v>254.0210282758589</v>
      </c>
    </row>
    <row r="65" spans="1:2" ht="15" customHeight="1" x14ac:dyDescent="0.2">
      <c r="A65">
        <v>481</v>
      </c>
      <c r="B65" s="9">
        <v>253.85137029850719</v>
      </c>
    </row>
    <row r="66" spans="1:2" ht="15" customHeight="1" x14ac:dyDescent="0.2">
      <c r="A66">
        <v>240</v>
      </c>
      <c r="B66" s="9">
        <v>251.83033595608944</v>
      </c>
    </row>
    <row r="67" spans="1:2" ht="15" customHeight="1" x14ac:dyDescent="0.2">
      <c r="A67">
        <v>284</v>
      </c>
      <c r="B67" s="9">
        <v>250.79986181751718</v>
      </c>
    </row>
    <row r="68" spans="1:2" ht="15" customHeight="1" x14ac:dyDescent="0.2">
      <c r="A68">
        <v>469</v>
      </c>
      <c r="B68" s="9">
        <v>249.54118222380379</v>
      </c>
    </row>
    <row r="69" spans="1:2" ht="15" customHeight="1" x14ac:dyDescent="0.2">
      <c r="A69">
        <v>56</v>
      </c>
      <c r="B69" s="9">
        <v>242.9169841974105</v>
      </c>
    </row>
    <row r="70" spans="1:2" ht="15" customHeight="1" x14ac:dyDescent="0.2">
      <c r="A70">
        <v>490</v>
      </c>
      <c r="B70" s="9">
        <v>242.26614786850149</v>
      </c>
    </row>
    <row r="71" spans="1:2" ht="15" customHeight="1" x14ac:dyDescent="0.2">
      <c r="A71">
        <v>378</v>
      </c>
      <c r="B71" s="9">
        <v>241.13790180539351</v>
      </c>
    </row>
    <row r="72" spans="1:2" ht="15" customHeight="1" x14ac:dyDescent="0.2">
      <c r="A72">
        <v>134</v>
      </c>
      <c r="B72" s="9">
        <v>240.80497109106685</v>
      </c>
    </row>
    <row r="73" spans="1:2" ht="15" customHeight="1" x14ac:dyDescent="0.2">
      <c r="A73">
        <v>216</v>
      </c>
      <c r="B73" s="9">
        <v>240.60560197219863</v>
      </c>
    </row>
    <row r="74" spans="1:2" ht="15" customHeight="1" x14ac:dyDescent="0.2">
      <c r="A74">
        <v>461</v>
      </c>
      <c r="B74" s="9">
        <v>237.27867201032129</v>
      </c>
    </row>
    <row r="75" spans="1:2" ht="15" customHeight="1" x14ac:dyDescent="0.2">
      <c r="A75">
        <v>334</v>
      </c>
      <c r="B75" s="9">
        <v>237.17405592995067</v>
      </c>
    </row>
    <row r="76" spans="1:2" ht="15" customHeight="1" x14ac:dyDescent="0.2">
      <c r="A76">
        <v>254</v>
      </c>
      <c r="B76" s="9">
        <v>230.60201974901545</v>
      </c>
    </row>
    <row r="77" spans="1:2" ht="15" customHeight="1" x14ac:dyDescent="0.2">
      <c r="A77">
        <v>444</v>
      </c>
      <c r="B77" s="9">
        <v>229.65490002620365</v>
      </c>
    </row>
    <row r="78" spans="1:2" ht="15" customHeight="1" x14ac:dyDescent="0.2">
      <c r="A78">
        <v>120</v>
      </c>
      <c r="B78" s="9">
        <v>229.08104864821598</v>
      </c>
    </row>
    <row r="79" spans="1:2" ht="15" customHeight="1" x14ac:dyDescent="0.2">
      <c r="A79">
        <v>430</v>
      </c>
      <c r="B79" s="9">
        <v>227.5168628660609</v>
      </c>
    </row>
    <row r="80" spans="1:2" ht="15" customHeight="1" x14ac:dyDescent="0.2">
      <c r="A80">
        <v>375</v>
      </c>
      <c r="B80" s="9">
        <v>224.96619760870496</v>
      </c>
    </row>
    <row r="81" spans="1:2" ht="15" customHeight="1" x14ac:dyDescent="0.2">
      <c r="A81">
        <v>495</v>
      </c>
      <c r="B81" s="9">
        <v>222.12508061896312</v>
      </c>
    </row>
    <row r="82" spans="1:2" ht="15" customHeight="1" x14ac:dyDescent="0.2">
      <c r="A82">
        <v>435</v>
      </c>
      <c r="B82" s="9">
        <v>222.06460494563592</v>
      </c>
    </row>
    <row r="83" spans="1:2" ht="15" customHeight="1" x14ac:dyDescent="0.2">
      <c r="A83">
        <v>223</v>
      </c>
      <c r="B83" s="9">
        <v>220.03472507595589</v>
      </c>
    </row>
    <row r="84" spans="1:2" ht="15" customHeight="1" x14ac:dyDescent="0.2">
      <c r="A84">
        <v>488</v>
      </c>
      <c r="B84" s="9">
        <v>217.54499972243019</v>
      </c>
    </row>
    <row r="85" spans="1:2" ht="15" customHeight="1" x14ac:dyDescent="0.2">
      <c r="A85">
        <v>366</v>
      </c>
      <c r="B85" s="9">
        <v>216.98045913244727</v>
      </c>
    </row>
    <row r="86" spans="1:2" ht="15" customHeight="1" x14ac:dyDescent="0.2">
      <c r="A86">
        <v>472</v>
      </c>
      <c r="B86" s="9">
        <v>215.79711410455954</v>
      </c>
    </row>
    <row r="87" spans="1:2" ht="15" customHeight="1" x14ac:dyDescent="0.2">
      <c r="A87">
        <v>318</v>
      </c>
      <c r="B87" s="9">
        <v>215.03299347044339</v>
      </c>
    </row>
    <row r="88" spans="1:2" ht="15" customHeight="1" x14ac:dyDescent="0.2">
      <c r="A88">
        <v>31</v>
      </c>
      <c r="B88" s="9">
        <v>214.50196929309104</v>
      </c>
    </row>
    <row r="89" spans="1:2" ht="15" customHeight="1" x14ac:dyDescent="0.2">
      <c r="A89">
        <v>23</v>
      </c>
      <c r="B89" s="9">
        <v>211.40489343770585</v>
      </c>
    </row>
    <row r="90" spans="1:2" ht="15" customHeight="1" x14ac:dyDescent="0.2">
      <c r="A90">
        <v>299</v>
      </c>
      <c r="B90" s="9">
        <v>205.40349654989396</v>
      </c>
    </row>
    <row r="91" spans="1:2" ht="15" customHeight="1" x14ac:dyDescent="0.2">
      <c r="A91">
        <v>321</v>
      </c>
      <c r="B91" s="9">
        <v>205.08357639650188</v>
      </c>
    </row>
    <row r="92" spans="1:2" ht="15" customHeight="1" x14ac:dyDescent="0.2">
      <c r="A92">
        <v>416</v>
      </c>
      <c r="B92" s="9">
        <v>204.04214666868322</v>
      </c>
    </row>
    <row r="93" spans="1:2" ht="15" customHeight="1" x14ac:dyDescent="0.2">
      <c r="A93">
        <v>418</v>
      </c>
      <c r="B93" s="9">
        <v>203.48439266339156</v>
      </c>
    </row>
    <row r="94" spans="1:2" ht="15" customHeight="1" x14ac:dyDescent="0.2">
      <c r="A94">
        <v>280</v>
      </c>
      <c r="B94" s="9">
        <v>200.35050877570291</v>
      </c>
    </row>
    <row r="95" spans="1:2" ht="15" customHeight="1" x14ac:dyDescent="0.2">
      <c r="A95">
        <v>294</v>
      </c>
      <c r="B95" s="9">
        <v>199.45610739569858</v>
      </c>
    </row>
    <row r="96" spans="1:2" ht="15" customHeight="1" x14ac:dyDescent="0.2">
      <c r="A96">
        <v>93</v>
      </c>
      <c r="B96" s="9">
        <v>198.69586334117199</v>
      </c>
    </row>
    <row r="97" spans="1:2" ht="15" customHeight="1" x14ac:dyDescent="0.2">
      <c r="A97">
        <v>371</v>
      </c>
      <c r="B97" s="9">
        <v>196.23718050314557</v>
      </c>
    </row>
    <row r="98" spans="1:2" ht="15" customHeight="1" x14ac:dyDescent="0.2">
      <c r="A98">
        <v>41</v>
      </c>
      <c r="B98" s="9">
        <v>195.33145177845967</v>
      </c>
    </row>
    <row r="99" spans="1:2" ht="15" customHeight="1" x14ac:dyDescent="0.2">
      <c r="A99">
        <v>335</v>
      </c>
      <c r="B99" s="9">
        <v>192.90444028101859</v>
      </c>
    </row>
    <row r="100" spans="1:2" ht="15" customHeight="1" x14ac:dyDescent="0.2">
      <c r="A100">
        <v>358</v>
      </c>
      <c r="B100" s="9">
        <v>192.82964559126921</v>
      </c>
    </row>
    <row r="101" spans="1:2" ht="15" customHeight="1" x14ac:dyDescent="0.2">
      <c r="A101">
        <v>466</v>
      </c>
      <c r="B101" s="9">
        <v>186.61919536260987</v>
      </c>
    </row>
    <row r="102" spans="1:2" ht="15" customHeight="1" x14ac:dyDescent="0.2">
      <c r="A102">
        <v>63</v>
      </c>
      <c r="B102" s="9">
        <v>179.82420507847036</v>
      </c>
    </row>
    <row r="103" spans="1:2" ht="15" customHeight="1" x14ac:dyDescent="0.2">
      <c r="A103">
        <v>62</v>
      </c>
      <c r="B103" s="9">
        <v>177.97877404896278</v>
      </c>
    </row>
    <row r="104" spans="1:2" ht="15" customHeight="1" x14ac:dyDescent="0.2">
      <c r="A104">
        <v>364</v>
      </c>
      <c r="B104" s="9">
        <v>177.17033966158053</v>
      </c>
    </row>
    <row r="105" spans="1:2" ht="15" customHeight="1" x14ac:dyDescent="0.2">
      <c r="A105">
        <v>133</v>
      </c>
      <c r="B105" s="9">
        <v>171.98058248457343</v>
      </c>
    </row>
    <row r="106" spans="1:2" ht="15" customHeight="1" x14ac:dyDescent="0.2">
      <c r="A106">
        <v>423</v>
      </c>
      <c r="B106" s="9">
        <v>166.66836557469679</v>
      </c>
    </row>
    <row r="107" spans="1:2" ht="15" customHeight="1" x14ac:dyDescent="0.2">
      <c r="A107">
        <v>279</v>
      </c>
      <c r="B107" s="9">
        <v>164.28319252844878</v>
      </c>
    </row>
    <row r="108" spans="1:2" ht="15" customHeight="1" x14ac:dyDescent="0.2">
      <c r="A108">
        <v>231</v>
      </c>
      <c r="B108" s="9">
        <v>162.5380544226594</v>
      </c>
    </row>
    <row r="109" spans="1:2" ht="15" customHeight="1" x14ac:dyDescent="0.2">
      <c r="A109">
        <v>226</v>
      </c>
      <c r="B109" s="9">
        <v>162.26242744890305</v>
      </c>
    </row>
    <row r="110" spans="1:2" ht="15" customHeight="1" x14ac:dyDescent="0.2">
      <c r="A110">
        <v>313</v>
      </c>
      <c r="B110" s="9">
        <v>159.61732060633855</v>
      </c>
    </row>
    <row r="111" spans="1:2" ht="15" customHeight="1" x14ac:dyDescent="0.2">
      <c r="A111">
        <v>406</v>
      </c>
      <c r="B111" s="9">
        <v>159.48840604315546</v>
      </c>
    </row>
    <row r="112" spans="1:2" ht="15" customHeight="1" x14ac:dyDescent="0.2">
      <c r="A112">
        <v>486</v>
      </c>
      <c r="B112" s="9">
        <v>158.52215681603045</v>
      </c>
    </row>
    <row r="113" spans="1:2" ht="15" customHeight="1" x14ac:dyDescent="0.2">
      <c r="A113">
        <v>350</v>
      </c>
      <c r="B113" s="9">
        <v>152.96447225410228</v>
      </c>
    </row>
    <row r="114" spans="1:2" ht="15" customHeight="1" x14ac:dyDescent="0.2">
      <c r="A114">
        <v>464</v>
      </c>
      <c r="B114" s="9">
        <v>151.99509474106316</v>
      </c>
    </row>
    <row r="115" spans="1:2" ht="15" customHeight="1" x14ac:dyDescent="0.2">
      <c r="A115">
        <v>337</v>
      </c>
      <c r="B115" s="9">
        <v>151.63231436741157</v>
      </c>
    </row>
    <row r="116" spans="1:2" ht="15" customHeight="1" x14ac:dyDescent="0.2">
      <c r="A116">
        <v>65</v>
      </c>
      <c r="B116" s="9">
        <v>148.33641768534468</v>
      </c>
    </row>
    <row r="117" spans="1:2" ht="15" customHeight="1" x14ac:dyDescent="0.2">
      <c r="A117">
        <v>92</v>
      </c>
      <c r="B117" s="9">
        <v>147.6952384563433</v>
      </c>
    </row>
    <row r="118" spans="1:2" ht="15" customHeight="1" x14ac:dyDescent="0.2">
      <c r="A118">
        <v>351</v>
      </c>
      <c r="B118" s="9">
        <v>147.48581731680247</v>
      </c>
    </row>
    <row r="119" spans="1:2" ht="15" customHeight="1" x14ac:dyDescent="0.2">
      <c r="A119">
        <v>47</v>
      </c>
      <c r="B119" s="9">
        <v>147.16101585819553</v>
      </c>
    </row>
    <row r="120" spans="1:2" ht="15" customHeight="1" x14ac:dyDescent="0.2">
      <c r="A120">
        <v>450</v>
      </c>
      <c r="B120" s="9">
        <v>146.70154723042845</v>
      </c>
    </row>
    <row r="121" spans="1:2" ht="15" customHeight="1" x14ac:dyDescent="0.2">
      <c r="A121">
        <v>389</v>
      </c>
      <c r="B121" s="9">
        <v>145.09930742902498</v>
      </c>
    </row>
    <row r="122" spans="1:2" ht="15" customHeight="1" x14ac:dyDescent="0.2">
      <c r="A122">
        <v>499</v>
      </c>
      <c r="B122" s="9">
        <v>140.21431583435589</v>
      </c>
    </row>
    <row r="123" spans="1:2" ht="15" customHeight="1" x14ac:dyDescent="0.2">
      <c r="A123">
        <v>331</v>
      </c>
      <c r="B123" s="9">
        <v>139.86592076593445</v>
      </c>
    </row>
    <row r="124" spans="1:2" ht="15" customHeight="1" x14ac:dyDescent="0.2">
      <c r="A124">
        <v>393</v>
      </c>
      <c r="B124" s="9">
        <v>137.67255692286503</v>
      </c>
    </row>
    <row r="125" spans="1:2" ht="15" customHeight="1" x14ac:dyDescent="0.2">
      <c r="A125">
        <v>392</v>
      </c>
      <c r="B125" s="9">
        <v>137.6649927878855</v>
      </c>
    </row>
    <row r="126" spans="1:2" ht="15" customHeight="1" x14ac:dyDescent="0.2">
      <c r="A126">
        <v>442</v>
      </c>
      <c r="B126" s="9">
        <v>136.6883290384487</v>
      </c>
    </row>
    <row r="127" spans="1:2" ht="15" customHeight="1" x14ac:dyDescent="0.2">
      <c r="A127">
        <v>257</v>
      </c>
      <c r="B127" s="9">
        <v>133.65752482740737</v>
      </c>
    </row>
    <row r="128" spans="1:2" ht="15" customHeight="1" x14ac:dyDescent="0.2">
      <c r="A128">
        <v>293</v>
      </c>
      <c r="B128" s="9">
        <v>132.45789305465246</v>
      </c>
    </row>
    <row r="129" spans="1:2" ht="15" customHeight="1" x14ac:dyDescent="0.2">
      <c r="A129">
        <v>192</v>
      </c>
      <c r="B129" s="9">
        <v>129.85881588908759</v>
      </c>
    </row>
    <row r="130" spans="1:2" ht="15" customHeight="1" x14ac:dyDescent="0.2">
      <c r="A130">
        <v>436</v>
      </c>
      <c r="B130" s="9">
        <v>129.193037209138</v>
      </c>
    </row>
    <row r="131" spans="1:2" ht="15" customHeight="1" x14ac:dyDescent="0.2">
      <c r="A131">
        <v>498</v>
      </c>
      <c r="B131" s="9">
        <v>129.14256837306024</v>
      </c>
    </row>
    <row r="132" spans="1:2" ht="15" customHeight="1" x14ac:dyDescent="0.2">
      <c r="A132">
        <v>165</v>
      </c>
      <c r="B132" s="9">
        <v>129.0000105580325</v>
      </c>
    </row>
    <row r="133" spans="1:2" ht="15" customHeight="1" x14ac:dyDescent="0.2">
      <c r="A133">
        <v>107</v>
      </c>
      <c r="B133" s="9">
        <v>128.14238677368482</v>
      </c>
    </row>
    <row r="134" spans="1:2" ht="15" customHeight="1" x14ac:dyDescent="0.2">
      <c r="A134">
        <v>3</v>
      </c>
      <c r="B134" s="9">
        <v>124.35167960709722</v>
      </c>
    </row>
    <row r="135" spans="1:2" ht="15" customHeight="1" x14ac:dyDescent="0.2">
      <c r="A135">
        <v>96</v>
      </c>
      <c r="B135" s="9">
        <v>120.53774019530225</v>
      </c>
    </row>
    <row r="136" spans="1:2" ht="15" customHeight="1" x14ac:dyDescent="0.2">
      <c r="A136">
        <v>12</v>
      </c>
      <c r="B136" s="9">
        <v>117.58790750433921</v>
      </c>
    </row>
    <row r="137" spans="1:2" ht="15" customHeight="1" x14ac:dyDescent="0.2">
      <c r="A137">
        <v>338</v>
      </c>
      <c r="B137" s="9">
        <v>117.5522026453346</v>
      </c>
    </row>
    <row r="138" spans="1:2" ht="15" customHeight="1" x14ac:dyDescent="0.2">
      <c r="A138">
        <v>89</v>
      </c>
      <c r="B138" s="9">
        <v>117.35223891368234</v>
      </c>
    </row>
    <row r="139" spans="1:2" ht="15" customHeight="1" x14ac:dyDescent="0.2">
      <c r="A139">
        <v>356</v>
      </c>
      <c r="B139" s="9">
        <v>115.53199342656586</v>
      </c>
    </row>
    <row r="140" spans="1:2" ht="15" customHeight="1" x14ac:dyDescent="0.2">
      <c r="A140">
        <v>324</v>
      </c>
      <c r="B140" s="9">
        <v>115.50391109931714</v>
      </c>
    </row>
    <row r="141" spans="1:2" ht="15" customHeight="1" x14ac:dyDescent="0.2">
      <c r="A141">
        <v>425</v>
      </c>
      <c r="B141" s="9">
        <v>115.49991857921499</v>
      </c>
    </row>
    <row r="142" spans="1:2" ht="15" customHeight="1" x14ac:dyDescent="0.2">
      <c r="A142">
        <v>290</v>
      </c>
      <c r="B142" s="9">
        <v>115.36458388244402</v>
      </c>
    </row>
    <row r="143" spans="1:2" ht="15" customHeight="1" x14ac:dyDescent="0.2">
      <c r="A143">
        <v>345</v>
      </c>
      <c r="B143" s="9">
        <v>112.81318456576567</v>
      </c>
    </row>
    <row r="144" spans="1:2" ht="15" customHeight="1" x14ac:dyDescent="0.2">
      <c r="A144">
        <v>84</v>
      </c>
      <c r="B144" s="9">
        <v>111.90704843561535</v>
      </c>
    </row>
    <row r="145" spans="1:2" ht="15" customHeight="1" x14ac:dyDescent="0.2">
      <c r="A145">
        <v>69</v>
      </c>
      <c r="B145" s="9">
        <v>111.21264430085795</v>
      </c>
    </row>
    <row r="146" spans="1:2" ht="15" customHeight="1" x14ac:dyDescent="0.2">
      <c r="A146">
        <v>55</v>
      </c>
      <c r="B146" s="9">
        <v>110.7622634458339</v>
      </c>
    </row>
    <row r="147" spans="1:2" ht="15" customHeight="1" x14ac:dyDescent="0.2">
      <c r="A147">
        <v>297</v>
      </c>
      <c r="B147" s="9">
        <v>108.75123163885762</v>
      </c>
    </row>
    <row r="148" spans="1:2" ht="15" customHeight="1" x14ac:dyDescent="0.2">
      <c r="A148">
        <v>203</v>
      </c>
      <c r="B148" s="9">
        <v>108.4320559868537</v>
      </c>
    </row>
    <row r="149" spans="1:2" ht="15" customHeight="1" x14ac:dyDescent="0.2">
      <c r="A149">
        <v>424</v>
      </c>
      <c r="B149" s="9">
        <v>107.76797559481317</v>
      </c>
    </row>
    <row r="150" spans="1:2" ht="15" customHeight="1" x14ac:dyDescent="0.2">
      <c r="A150">
        <v>404</v>
      </c>
      <c r="B150" s="9">
        <v>106.75548141343128</v>
      </c>
    </row>
    <row r="151" spans="1:2" ht="15" customHeight="1" x14ac:dyDescent="0.2">
      <c r="A151">
        <v>431</v>
      </c>
      <c r="B151" s="9">
        <v>106.59870104579521</v>
      </c>
    </row>
    <row r="152" spans="1:2" ht="15" customHeight="1" x14ac:dyDescent="0.2">
      <c r="A152">
        <v>150</v>
      </c>
      <c r="B152" s="9">
        <v>106.37843868810749</v>
      </c>
    </row>
    <row r="153" spans="1:2" ht="15" customHeight="1" x14ac:dyDescent="0.2">
      <c r="A153">
        <v>59</v>
      </c>
      <c r="B153" s="9">
        <v>105.37687535424658</v>
      </c>
    </row>
    <row r="154" spans="1:2" ht="15" customHeight="1" x14ac:dyDescent="0.2">
      <c r="A154">
        <v>448</v>
      </c>
      <c r="B154" s="9">
        <v>103.6932969362696</v>
      </c>
    </row>
    <row r="155" spans="1:2" ht="15" customHeight="1" x14ac:dyDescent="0.2">
      <c r="A155">
        <v>303</v>
      </c>
      <c r="B155" s="9">
        <v>100.36592752922674</v>
      </c>
    </row>
    <row r="156" spans="1:2" ht="15" customHeight="1" x14ac:dyDescent="0.2">
      <c r="A156">
        <v>14</v>
      </c>
      <c r="B156" s="9">
        <v>100.18913219524242</v>
      </c>
    </row>
    <row r="157" spans="1:2" ht="15" customHeight="1" x14ac:dyDescent="0.2">
      <c r="A157">
        <v>374</v>
      </c>
      <c r="B157" s="9">
        <v>97.819871534274412</v>
      </c>
    </row>
    <row r="158" spans="1:2" ht="15" customHeight="1" x14ac:dyDescent="0.2">
      <c r="A158">
        <v>428</v>
      </c>
      <c r="B158" s="9">
        <v>95.921295266950395</v>
      </c>
    </row>
    <row r="159" spans="1:2" ht="15" customHeight="1" x14ac:dyDescent="0.2">
      <c r="A159">
        <v>419</v>
      </c>
      <c r="B159" s="9">
        <v>95.323008774296127</v>
      </c>
    </row>
    <row r="160" spans="1:2" ht="15" customHeight="1" x14ac:dyDescent="0.2">
      <c r="A160">
        <v>151</v>
      </c>
      <c r="B160" s="9">
        <v>88.924740088628496</v>
      </c>
    </row>
    <row r="161" spans="1:2" ht="15" customHeight="1" x14ac:dyDescent="0.2">
      <c r="A161">
        <v>180</v>
      </c>
      <c r="B161" s="9">
        <v>87.345592969907571</v>
      </c>
    </row>
    <row r="162" spans="1:2" ht="15" customHeight="1" x14ac:dyDescent="0.2">
      <c r="A162">
        <v>399</v>
      </c>
      <c r="B162" s="9">
        <v>85.164352879887502</v>
      </c>
    </row>
    <row r="163" spans="1:2" ht="15" customHeight="1" x14ac:dyDescent="0.2">
      <c r="A163">
        <v>159</v>
      </c>
      <c r="B163" s="9">
        <v>79.774094957318894</v>
      </c>
    </row>
    <row r="164" spans="1:2" ht="15" customHeight="1" x14ac:dyDescent="0.2">
      <c r="A164">
        <v>475</v>
      </c>
      <c r="B164" s="9">
        <v>79.449362672809144</v>
      </c>
    </row>
    <row r="165" spans="1:2" ht="15" customHeight="1" x14ac:dyDescent="0.2">
      <c r="A165">
        <v>438</v>
      </c>
      <c r="B165" s="9">
        <v>79.221275136597399</v>
      </c>
    </row>
    <row r="166" spans="1:2" ht="15" customHeight="1" x14ac:dyDescent="0.2">
      <c r="A166">
        <v>117</v>
      </c>
      <c r="B166" s="9">
        <v>77.912685848005538</v>
      </c>
    </row>
    <row r="167" spans="1:2" ht="15" customHeight="1" x14ac:dyDescent="0.2">
      <c r="A167">
        <v>27</v>
      </c>
      <c r="B167" s="9">
        <v>77.162909291123455</v>
      </c>
    </row>
    <row r="168" spans="1:2" ht="15" customHeight="1" x14ac:dyDescent="0.2">
      <c r="A168">
        <v>73</v>
      </c>
      <c r="B168" s="9">
        <v>76.617861025172957</v>
      </c>
    </row>
    <row r="169" spans="1:2" ht="15" customHeight="1" x14ac:dyDescent="0.2">
      <c r="A169">
        <v>167</v>
      </c>
      <c r="B169" s="9">
        <v>75.917841585672136</v>
      </c>
    </row>
    <row r="170" spans="1:2" ht="15" customHeight="1" x14ac:dyDescent="0.2">
      <c r="A170">
        <v>36</v>
      </c>
      <c r="B170" s="9">
        <v>73.193643373919684</v>
      </c>
    </row>
    <row r="171" spans="1:2" ht="15" customHeight="1" x14ac:dyDescent="0.2">
      <c r="A171">
        <v>491</v>
      </c>
      <c r="B171" s="9">
        <v>72.015425484055456</v>
      </c>
    </row>
    <row r="172" spans="1:2" ht="15" customHeight="1" x14ac:dyDescent="0.2">
      <c r="A172">
        <v>369</v>
      </c>
      <c r="B172" s="9">
        <v>71.939857600165496</v>
      </c>
    </row>
    <row r="173" spans="1:2" ht="15" customHeight="1" x14ac:dyDescent="0.2">
      <c r="A173">
        <v>213</v>
      </c>
      <c r="B173" s="9">
        <v>71.110689988826238</v>
      </c>
    </row>
    <row r="174" spans="1:2" ht="15" customHeight="1" x14ac:dyDescent="0.2">
      <c r="A174">
        <v>476</v>
      </c>
      <c r="B174" s="9">
        <v>69.9945583388713</v>
      </c>
    </row>
    <row r="175" spans="1:2" ht="15" customHeight="1" x14ac:dyDescent="0.2">
      <c r="A175">
        <v>343</v>
      </c>
      <c r="B175" s="9">
        <v>68.716097416256432</v>
      </c>
    </row>
    <row r="176" spans="1:2" ht="15" customHeight="1" x14ac:dyDescent="0.2">
      <c r="A176">
        <v>460</v>
      </c>
      <c r="B176" s="9">
        <v>65.850657115955613</v>
      </c>
    </row>
    <row r="177" spans="1:2" ht="15" customHeight="1" x14ac:dyDescent="0.2">
      <c r="A177">
        <v>447</v>
      </c>
      <c r="B177" s="9">
        <v>64.728962000023131</v>
      </c>
    </row>
    <row r="178" spans="1:2" ht="15" customHeight="1" x14ac:dyDescent="0.2">
      <c r="A178">
        <v>286</v>
      </c>
      <c r="B178" s="9">
        <v>63.944250345497011</v>
      </c>
    </row>
    <row r="179" spans="1:2" ht="15" customHeight="1" x14ac:dyDescent="0.2">
      <c r="A179">
        <v>204</v>
      </c>
      <c r="B179" s="9">
        <v>63.18885597769966</v>
      </c>
    </row>
    <row r="180" spans="1:2" ht="15" customHeight="1" x14ac:dyDescent="0.2">
      <c r="A180">
        <v>312</v>
      </c>
      <c r="B180" s="9">
        <v>59.979926057017487</v>
      </c>
    </row>
    <row r="181" spans="1:2" ht="15" customHeight="1" x14ac:dyDescent="0.2">
      <c r="A181">
        <v>330</v>
      </c>
      <c r="B181" s="9">
        <v>59.865093712041386</v>
      </c>
    </row>
    <row r="182" spans="1:2" ht="15" customHeight="1" x14ac:dyDescent="0.2">
      <c r="A182">
        <v>4</v>
      </c>
      <c r="B182" s="9">
        <v>59.845718229035661</v>
      </c>
    </row>
    <row r="183" spans="1:2" ht="15" customHeight="1" x14ac:dyDescent="0.2">
      <c r="A183">
        <v>367</v>
      </c>
      <c r="B183" s="9">
        <v>58.801242160566801</v>
      </c>
    </row>
    <row r="184" spans="1:2" ht="15" customHeight="1" x14ac:dyDescent="0.2">
      <c r="A184">
        <v>125</v>
      </c>
      <c r="B184" s="9">
        <v>57.991763481914234</v>
      </c>
    </row>
    <row r="185" spans="1:2" ht="15" customHeight="1" x14ac:dyDescent="0.2">
      <c r="A185">
        <v>382</v>
      </c>
      <c r="B185" s="9">
        <v>56.315909402347579</v>
      </c>
    </row>
    <row r="186" spans="1:2" ht="15" customHeight="1" x14ac:dyDescent="0.2">
      <c r="A186">
        <v>266</v>
      </c>
      <c r="B186" s="9">
        <v>53.216681544220975</v>
      </c>
    </row>
    <row r="187" spans="1:2" ht="15" customHeight="1" x14ac:dyDescent="0.2">
      <c r="A187">
        <v>149</v>
      </c>
      <c r="B187" s="9">
        <v>52.792246224005325</v>
      </c>
    </row>
    <row r="188" spans="1:2" ht="15" customHeight="1" x14ac:dyDescent="0.2">
      <c r="A188">
        <v>401</v>
      </c>
      <c r="B188" s="9">
        <v>52.616630353523057</v>
      </c>
    </row>
    <row r="189" spans="1:2" ht="15" customHeight="1" x14ac:dyDescent="0.2">
      <c r="A189">
        <v>207</v>
      </c>
      <c r="B189" s="9">
        <v>49.501214226903144</v>
      </c>
    </row>
    <row r="190" spans="1:2" ht="15" customHeight="1" x14ac:dyDescent="0.2">
      <c r="A190">
        <v>195</v>
      </c>
      <c r="B190" s="9">
        <v>49.233632346883113</v>
      </c>
    </row>
    <row r="191" spans="1:2" ht="15" customHeight="1" x14ac:dyDescent="0.2">
      <c r="A191">
        <v>390</v>
      </c>
      <c r="B191" s="9">
        <v>44.962400045524873</v>
      </c>
    </row>
    <row r="192" spans="1:2" ht="15" customHeight="1" x14ac:dyDescent="0.2">
      <c r="A192">
        <v>352</v>
      </c>
      <c r="B192" s="9">
        <v>44.268806039463719</v>
      </c>
    </row>
    <row r="193" spans="1:2" ht="15" customHeight="1" x14ac:dyDescent="0.2">
      <c r="A193">
        <v>410</v>
      </c>
      <c r="B193" s="9">
        <v>42.825345590974045</v>
      </c>
    </row>
    <row r="194" spans="1:2" ht="15" customHeight="1" x14ac:dyDescent="0.2">
      <c r="A194">
        <v>90</v>
      </c>
      <c r="B194" s="9">
        <v>41.58708233867462</v>
      </c>
    </row>
    <row r="195" spans="1:2" ht="15" customHeight="1" x14ac:dyDescent="0.2">
      <c r="A195">
        <v>43</v>
      </c>
      <c r="B195" s="9">
        <v>40.377268355172895</v>
      </c>
    </row>
    <row r="196" spans="1:2" ht="15" customHeight="1" x14ac:dyDescent="0.2">
      <c r="A196">
        <v>208</v>
      </c>
      <c r="B196" s="9">
        <v>39.024991802438606</v>
      </c>
    </row>
    <row r="197" spans="1:2" ht="15" customHeight="1" x14ac:dyDescent="0.2">
      <c r="A197">
        <v>333</v>
      </c>
      <c r="B197" s="9">
        <v>35.032784614156633</v>
      </c>
    </row>
    <row r="198" spans="1:2" ht="15" customHeight="1" x14ac:dyDescent="0.2">
      <c r="A198">
        <v>13</v>
      </c>
      <c r="B198" s="9">
        <v>34.852005621490882</v>
      </c>
    </row>
    <row r="199" spans="1:2" ht="15" customHeight="1" x14ac:dyDescent="0.2">
      <c r="A199">
        <v>380</v>
      </c>
      <c r="B199" s="9">
        <v>33.802112894289451</v>
      </c>
    </row>
    <row r="200" spans="1:2" ht="15" customHeight="1" x14ac:dyDescent="0.2">
      <c r="A200">
        <v>170</v>
      </c>
      <c r="B200" s="9">
        <v>33.784846610258789</v>
      </c>
    </row>
    <row r="201" spans="1:2" ht="15" customHeight="1" x14ac:dyDescent="0.2">
      <c r="A201">
        <v>332</v>
      </c>
      <c r="B201" s="9">
        <v>32.482971741151765</v>
      </c>
    </row>
    <row r="202" spans="1:2" ht="15" customHeight="1" x14ac:dyDescent="0.2">
      <c r="A202">
        <v>28</v>
      </c>
      <c r="B202" s="9">
        <v>30.209947936786889</v>
      </c>
    </row>
    <row r="203" spans="1:2" ht="15" customHeight="1" x14ac:dyDescent="0.2">
      <c r="A203">
        <v>261</v>
      </c>
      <c r="B203" s="9">
        <v>28.693830547787957</v>
      </c>
    </row>
    <row r="204" spans="1:2" ht="15" customHeight="1" x14ac:dyDescent="0.2">
      <c r="A204">
        <v>439</v>
      </c>
      <c r="B204" s="9">
        <v>25.720206424350955</v>
      </c>
    </row>
    <row r="205" spans="1:2" ht="15" customHeight="1" x14ac:dyDescent="0.2">
      <c r="A205">
        <v>153</v>
      </c>
      <c r="B205" s="9">
        <v>25.202490624938065</v>
      </c>
    </row>
    <row r="206" spans="1:2" ht="15" customHeight="1" x14ac:dyDescent="0.2">
      <c r="A206">
        <v>144</v>
      </c>
      <c r="B206" s="9">
        <v>24.872087831042009</v>
      </c>
    </row>
    <row r="207" spans="1:2" ht="15" customHeight="1" x14ac:dyDescent="0.2">
      <c r="A207">
        <v>182</v>
      </c>
      <c r="B207" s="9">
        <v>24.501074831627633</v>
      </c>
    </row>
    <row r="208" spans="1:2" ht="15" customHeight="1" x14ac:dyDescent="0.2">
      <c r="A208">
        <v>11</v>
      </c>
      <c r="B208" s="9">
        <v>24.33343295840875</v>
      </c>
    </row>
    <row r="209" spans="1:2" ht="15" customHeight="1" x14ac:dyDescent="0.2">
      <c r="A209">
        <v>95</v>
      </c>
      <c r="B209" s="9">
        <v>24.312623865754198</v>
      </c>
    </row>
    <row r="210" spans="1:2" ht="15" customHeight="1" x14ac:dyDescent="0.2">
      <c r="A210">
        <v>171</v>
      </c>
      <c r="B210" s="9">
        <v>23.514401423429337</v>
      </c>
    </row>
    <row r="211" spans="1:2" ht="15" customHeight="1" x14ac:dyDescent="0.2">
      <c r="A211">
        <v>383</v>
      </c>
      <c r="B211" s="9">
        <v>22.530847565272424</v>
      </c>
    </row>
    <row r="212" spans="1:2" ht="15" customHeight="1" x14ac:dyDescent="0.2">
      <c r="A212">
        <v>492</v>
      </c>
      <c r="B212" s="9">
        <v>21.58291221813252</v>
      </c>
    </row>
    <row r="213" spans="1:2" ht="15" customHeight="1" x14ac:dyDescent="0.2">
      <c r="A213">
        <v>381</v>
      </c>
      <c r="B213" s="9">
        <v>21.316697931290769</v>
      </c>
    </row>
    <row r="214" spans="1:2" ht="15" customHeight="1" x14ac:dyDescent="0.2">
      <c r="A214">
        <v>272</v>
      </c>
      <c r="B214" s="9">
        <v>18.961887291976844</v>
      </c>
    </row>
    <row r="215" spans="1:2" ht="15" customHeight="1" x14ac:dyDescent="0.2">
      <c r="A215">
        <v>434</v>
      </c>
      <c r="B215" s="9">
        <v>18.016925366582484</v>
      </c>
    </row>
    <row r="216" spans="1:2" ht="15" customHeight="1" x14ac:dyDescent="0.2">
      <c r="A216">
        <v>116</v>
      </c>
      <c r="B216" s="9">
        <v>17.169493150651252</v>
      </c>
    </row>
    <row r="217" spans="1:2" ht="15" customHeight="1" x14ac:dyDescent="0.2">
      <c r="A217">
        <v>168</v>
      </c>
      <c r="B217" s="9">
        <v>16.624887932869854</v>
      </c>
    </row>
    <row r="218" spans="1:2" ht="15" customHeight="1" x14ac:dyDescent="0.2">
      <c r="A218">
        <v>186</v>
      </c>
      <c r="B218" s="9">
        <v>15.466208505030217</v>
      </c>
    </row>
    <row r="219" spans="1:2" ht="15" customHeight="1" x14ac:dyDescent="0.2">
      <c r="A219">
        <v>8</v>
      </c>
      <c r="B219" s="9">
        <v>14.972849398464332</v>
      </c>
    </row>
    <row r="220" spans="1:2" ht="15" customHeight="1" x14ac:dyDescent="0.2">
      <c r="A220">
        <v>328</v>
      </c>
      <c r="B220" s="9">
        <v>14.060150990966502</v>
      </c>
    </row>
    <row r="221" spans="1:2" ht="15" customHeight="1" x14ac:dyDescent="0.2">
      <c r="A221">
        <v>202</v>
      </c>
      <c r="B221" s="9">
        <v>10.710249657215993</v>
      </c>
    </row>
    <row r="222" spans="1:2" ht="15" customHeight="1" x14ac:dyDescent="0.2">
      <c r="A222">
        <v>58</v>
      </c>
      <c r="B222" s="9">
        <v>8.5581100408566932</v>
      </c>
    </row>
    <row r="223" spans="1:2" ht="15" customHeight="1" x14ac:dyDescent="0.2">
      <c r="A223">
        <v>420</v>
      </c>
      <c r="B223" s="9">
        <v>5.4988873602019241</v>
      </c>
    </row>
    <row r="224" spans="1:2" ht="15" customHeight="1" x14ac:dyDescent="0.2">
      <c r="A224">
        <v>360</v>
      </c>
      <c r="B224" s="9">
        <v>4.9715008851191724</v>
      </c>
    </row>
    <row r="225" spans="1:2" ht="15" customHeight="1" x14ac:dyDescent="0.2">
      <c r="A225">
        <v>9</v>
      </c>
      <c r="B225" s="9">
        <v>3.7271557133766082</v>
      </c>
    </row>
    <row r="226" spans="1:2" ht="15" customHeight="1" x14ac:dyDescent="0.2">
      <c r="A226">
        <v>396</v>
      </c>
      <c r="B226" s="9">
        <v>3.0706255652759951</v>
      </c>
    </row>
    <row r="227" spans="1:2" ht="15" customHeight="1" x14ac:dyDescent="0.2">
      <c r="A227">
        <v>278</v>
      </c>
      <c r="B227" s="9">
        <v>1.9450794003252567</v>
      </c>
    </row>
    <row r="228" spans="1:2" ht="15" customHeight="1" x14ac:dyDescent="0.2">
      <c r="A228">
        <v>449</v>
      </c>
      <c r="B228" s="9">
        <v>1.208888407683177</v>
      </c>
    </row>
    <row r="229" spans="1:2" ht="15" customHeight="1" x14ac:dyDescent="0.2">
      <c r="A229">
        <v>105</v>
      </c>
      <c r="B229" s="9">
        <v>0.98464076012565549</v>
      </c>
    </row>
    <row r="230" spans="1:2" ht="15" customHeight="1" x14ac:dyDescent="0.2">
      <c r="A230">
        <v>271</v>
      </c>
      <c r="B230" s="9">
        <v>-0.98066345347208939</v>
      </c>
    </row>
    <row r="231" spans="1:2" ht="15" customHeight="1" x14ac:dyDescent="0.2">
      <c r="A231">
        <v>32</v>
      </c>
      <c r="B231" s="9">
        <v>-1.1542806375539334</v>
      </c>
    </row>
    <row r="232" spans="1:2" ht="15" customHeight="1" x14ac:dyDescent="0.2">
      <c r="A232">
        <v>114</v>
      </c>
      <c r="B232" s="9">
        <v>-1.480371064927942</v>
      </c>
    </row>
    <row r="233" spans="1:2" ht="15" customHeight="1" x14ac:dyDescent="0.2">
      <c r="A233">
        <v>276</v>
      </c>
      <c r="B233" s="9">
        <v>-1.5668108707569937</v>
      </c>
    </row>
    <row r="234" spans="1:2" ht="15" customHeight="1" x14ac:dyDescent="0.2">
      <c r="A234">
        <v>206</v>
      </c>
      <c r="B234" s="9">
        <v>-5.0184619183908659</v>
      </c>
    </row>
    <row r="235" spans="1:2" ht="15" customHeight="1" x14ac:dyDescent="0.2">
      <c r="A235">
        <v>121</v>
      </c>
      <c r="B235" s="9">
        <v>-6.6942893631535192</v>
      </c>
    </row>
    <row r="236" spans="1:2" ht="15" customHeight="1" x14ac:dyDescent="0.2">
      <c r="A236">
        <v>201</v>
      </c>
      <c r="B236" s="9">
        <v>-7.1534454046830502</v>
      </c>
    </row>
    <row r="237" spans="1:2" ht="15" customHeight="1" x14ac:dyDescent="0.2">
      <c r="A237">
        <v>137</v>
      </c>
      <c r="B237" s="9">
        <v>-8.2422481175873923</v>
      </c>
    </row>
    <row r="238" spans="1:2" ht="15" customHeight="1" x14ac:dyDescent="0.2">
      <c r="A238">
        <v>10</v>
      </c>
      <c r="B238" s="9">
        <v>-9.1771356787719824</v>
      </c>
    </row>
    <row r="239" spans="1:2" ht="15" customHeight="1" x14ac:dyDescent="0.2">
      <c r="A239">
        <v>259</v>
      </c>
      <c r="B239" s="9">
        <v>-10.226021735210013</v>
      </c>
    </row>
    <row r="240" spans="1:2" ht="15" customHeight="1" x14ac:dyDescent="0.2">
      <c r="A240">
        <v>403</v>
      </c>
      <c r="B240" s="9">
        <v>-11.543354980713303</v>
      </c>
    </row>
    <row r="241" spans="1:2" ht="15" customHeight="1" x14ac:dyDescent="0.2">
      <c r="A241">
        <v>273</v>
      </c>
      <c r="B241" s="9">
        <v>-12.748150300509646</v>
      </c>
    </row>
    <row r="242" spans="1:2" ht="15" customHeight="1" x14ac:dyDescent="0.2">
      <c r="A242">
        <v>17</v>
      </c>
      <c r="B242" s="9">
        <v>-14.268214688233535</v>
      </c>
    </row>
    <row r="243" spans="1:2" ht="15" customHeight="1" x14ac:dyDescent="0.2">
      <c r="A243">
        <v>103</v>
      </c>
      <c r="B243" s="9">
        <v>-15.404686428491104</v>
      </c>
    </row>
    <row r="244" spans="1:2" ht="15" customHeight="1" x14ac:dyDescent="0.2">
      <c r="A244">
        <v>177</v>
      </c>
      <c r="B244" s="9">
        <v>-18.784769963009069</v>
      </c>
    </row>
    <row r="245" spans="1:2" ht="15" customHeight="1" x14ac:dyDescent="0.2">
      <c r="A245">
        <v>78</v>
      </c>
      <c r="B245" s="9">
        <v>-19.604844942252004</v>
      </c>
    </row>
    <row r="246" spans="1:2" ht="15" customHeight="1" x14ac:dyDescent="0.2">
      <c r="A246">
        <v>75</v>
      </c>
      <c r="B246" s="9">
        <v>-20.449438792888593</v>
      </c>
    </row>
    <row r="247" spans="1:2" ht="15" customHeight="1" x14ac:dyDescent="0.2">
      <c r="A247">
        <v>391</v>
      </c>
      <c r="B247" s="9">
        <v>-20.571174946017894</v>
      </c>
    </row>
    <row r="248" spans="1:2" ht="15" customHeight="1" x14ac:dyDescent="0.2">
      <c r="A248">
        <v>319</v>
      </c>
      <c r="B248" s="9">
        <v>-21.137481331620922</v>
      </c>
    </row>
    <row r="249" spans="1:2" ht="15" customHeight="1" x14ac:dyDescent="0.2">
      <c r="A249">
        <v>452</v>
      </c>
      <c r="B249" s="9">
        <v>-21.800189103300717</v>
      </c>
    </row>
    <row r="250" spans="1:2" ht="15" customHeight="1" x14ac:dyDescent="0.2">
      <c r="A250">
        <v>220</v>
      </c>
      <c r="B250" s="9">
        <v>-23.251495816332429</v>
      </c>
    </row>
    <row r="251" spans="1:2" ht="15" customHeight="1" x14ac:dyDescent="0.2">
      <c r="A251">
        <v>52</v>
      </c>
      <c r="B251" s="9">
        <v>-23.973687428316833</v>
      </c>
    </row>
    <row r="252" spans="1:2" ht="15" customHeight="1" x14ac:dyDescent="0.2">
      <c r="A252">
        <v>38</v>
      </c>
      <c r="B252" s="9">
        <v>-24.670644582959326</v>
      </c>
    </row>
    <row r="253" spans="1:2" ht="15" customHeight="1" x14ac:dyDescent="0.2">
      <c r="A253">
        <v>262</v>
      </c>
      <c r="B253" s="9">
        <v>-26.504656820268799</v>
      </c>
    </row>
    <row r="254" spans="1:2" ht="15" customHeight="1" x14ac:dyDescent="0.2">
      <c r="A254">
        <v>348</v>
      </c>
      <c r="B254" s="9">
        <v>-27.415188522367739</v>
      </c>
    </row>
    <row r="255" spans="1:2" ht="15" customHeight="1" x14ac:dyDescent="0.2">
      <c r="A255">
        <v>119</v>
      </c>
      <c r="B255" s="9">
        <v>-27.609587698706434</v>
      </c>
    </row>
    <row r="256" spans="1:2" ht="15" customHeight="1" x14ac:dyDescent="0.2">
      <c r="A256">
        <v>265</v>
      </c>
      <c r="B256" s="9">
        <v>-28.579757229225653</v>
      </c>
    </row>
    <row r="257" spans="1:2" ht="15" customHeight="1" x14ac:dyDescent="0.2">
      <c r="A257">
        <v>342</v>
      </c>
      <c r="B257" s="9">
        <v>-28.708900170094836</v>
      </c>
    </row>
    <row r="258" spans="1:2" ht="15" customHeight="1" x14ac:dyDescent="0.2">
      <c r="A258">
        <v>35</v>
      </c>
      <c r="B258" s="9">
        <v>-29.774040101950551</v>
      </c>
    </row>
    <row r="259" spans="1:2" ht="15" customHeight="1" x14ac:dyDescent="0.2">
      <c r="A259">
        <v>269</v>
      </c>
      <c r="B259" s="9">
        <v>-30.125395910290017</v>
      </c>
    </row>
    <row r="260" spans="1:2" ht="15" customHeight="1" x14ac:dyDescent="0.2">
      <c r="A260">
        <v>1</v>
      </c>
      <c r="B260" s="9">
        <v>-31.571480365127439</v>
      </c>
    </row>
    <row r="261" spans="1:2" ht="15" customHeight="1" x14ac:dyDescent="0.2">
      <c r="A261">
        <v>325</v>
      </c>
      <c r="B261" s="9">
        <v>-31.630697048409122</v>
      </c>
    </row>
    <row r="262" spans="1:2" ht="15" customHeight="1" x14ac:dyDescent="0.2">
      <c r="A262">
        <v>139</v>
      </c>
      <c r="B262" s="9">
        <v>-35.556037451837753</v>
      </c>
    </row>
    <row r="263" spans="1:2" ht="15" customHeight="1" x14ac:dyDescent="0.2">
      <c r="A263">
        <v>188</v>
      </c>
      <c r="B263" s="9">
        <v>-36.832268046843815</v>
      </c>
    </row>
    <row r="264" spans="1:2" ht="15" customHeight="1" x14ac:dyDescent="0.2">
      <c r="A264">
        <v>417</v>
      </c>
      <c r="B264" s="9">
        <v>-36.992649071525875</v>
      </c>
    </row>
    <row r="265" spans="1:2" ht="15" customHeight="1" x14ac:dyDescent="0.2">
      <c r="A265">
        <v>440</v>
      </c>
      <c r="B265" s="9">
        <v>-38.41222146057045</v>
      </c>
    </row>
    <row r="266" spans="1:2" ht="15" customHeight="1" x14ac:dyDescent="0.2">
      <c r="A266">
        <v>400</v>
      </c>
      <c r="B266" s="9">
        <v>-38.593560524110387</v>
      </c>
    </row>
    <row r="267" spans="1:2" ht="15" customHeight="1" x14ac:dyDescent="0.2">
      <c r="A267">
        <v>282</v>
      </c>
      <c r="B267" s="9">
        <v>-39.672294190385102</v>
      </c>
    </row>
    <row r="268" spans="1:2" ht="15" customHeight="1" x14ac:dyDescent="0.2">
      <c r="A268">
        <v>126</v>
      </c>
      <c r="B268" s="9">
        <v>-39.905760826676882</v>
      </c>
    </row>
    <row r="269" spans="1:2" ht="15" customHeight="1" x14ac:dyDescent="0.2">
      <c r="A269">
        <v>81</v>
      </c>
      <c r="B269" s="9">
        <v>-41.041880245170312</v>
      </c>
    </row>
    <row r="270" spans="1:2" ht="15" customHeight="1" x14ac:dyDescent="0.2">
      <c r="A270">
        <v>323</v>
      </c>
      <c r="B270" s="9">
        <v>-41.470300260726766</v>
      </c>
    </row>
    <row r="271" spans="1:2" ht="15" customHeight="1" x14ac:dyDescent="0.2">
      <c r="A271">
        <v>484</v>
      </c>
      <c r="B271" s="9">
        <v>-41.568361570205823</v>
      </c>
    </row>
    <row r="272" spans="1:2" ht="15" customHeight="1" x14ac:dyDescent="0.2">
      <c r="A272">
        <v>128</v>
      </c>
      <c r="B272" s="9">
        <v>-41.676773833475053</v>
      </c>
    </row>
    <row r="273" spans="1:2" ht="15" customHeight="1" x14ac:dyDescent="0.2">
      <c r="A273">
        <v>148</v>
      </c>
      <c r="B273" s="9">
        <v>-42.311816868672281</v>
      </c>
    </row>
    <row r="274" spans="1:2" ht="15" customHeight="1" x14ac:dyDescent="0.2">
      <c r="A274">
        <v>183</v>
      </c>
      <c r="B274" s="9">
        <v>-43.179482494837252</v>
      </c>
    </row>
    <row r="275" spans="1:2" ht="15" customHeight="1" x14ac:dyDescent="0.2">
      <c r="A275">
        <v>394</v>
      </c>
      <c r="B275" s="9">
        <v>-43.481807514992859</v>
      </c>
    </row>
    <row r="276" spans="1:2" ht="15" customHeight="1" x14ac:dyDescent="0.2">
      <c r="A276">
        <v>387</v>
      </c>
      <c r="B276" s="9">
        <v>-45.072903356380145</v>
      </c>
    </row>
    <row r="277" spans="1:2" ht="15" customHeight="1" x14ac:dyDescent="0.2">
      <c r="A277">
        <v>398</v>
      </c>
      <c r="B277" s="9">
        <v>-45.118577968064777</v>
      </c>
    </row>
    <row r="278" spans="1:2" ht="15" customHeight="1" x14ac:dyDescent="0.2">
      <c r="A278">
        <v>178</v>
      </c>
      <c r="B278" s="9">
        <v>-46.943721099234537</v>
      </c>
    </row>
    <row r="279" spans="1:2" ht="15" customHeight="1" x14ac:dyDescent="0.2">
      <c r="A279">
        <v>340</v>
      </c>
      <c r="B279" s="9">
        <v>-47.532896100086141</v>
      </c>
    </row>
    <row r="280" spans="1:2" ht="15" customHeight="1" x14ac:dyDescent="0.2">
      <c r="A280">
        <v>179</v>
      </c>
      <c r="B280" s="9">
        <v>-47.601366856490948</v>
      </c>
    </row>
    <row r="281" spans="1:2" ht="15" customHeight="1" x14ac:dyDescent="0.2">
      <c r="A281">
        <v>157</v>
      </c>
      <c r="B281" s="9">
        <v>-48.214317645916886</v>
      </c>
    </row>
    <row r="282" spans="1:2" ht="15" customHeight="1" x14ac:dyDescent="0.2">
      <c r="A282">
        <v>245</v>
      </c>
      <c r="B282" s="9">
        <v>-49.129325606749674</v>
      </c>
    </row>
    <row r="283" spans="1:2" ht="15" customHeight="1" x14ac:dyDescent="0.2">
      <c r="A283">
        <v>50</v>
      </c>
      <c r="B283" s="9">
        <v>-49.317775397081867</v>
      </c>
    </row>
    <row r="284" spans="1:2" ht="15" customHeight="1" x14ac:dyDescent="0.2">
      <c r="A284">
        <v>154</v>
      </c>
      <c r="B284" s="9">
        <v>-50.18489459656854</v>
      </c>
    </row>
    <row r="285" spans="1:2" ht="15" customHeight="1" x14ac:dyDescent="0.2">
      <c r="A285">
        <v>112</v>
      </c>
      <c r="B285" s="9">
        <v>-50.62551622967586</v>
      </c>
    </row>
    <row r="286" spans="1:2" ht="15" customHeight="1" x14ac:dyDescent="0.2">
      <c r="A286">
        <v>42</v>
      </c>
      <c r="B286" s="9">
        <v>-53.94720380690319</v>
      </c>
    </row>
    <row r="287" spans="1:2" ht="15" customHeight="1" x14ac:dyDescent="0.2">
      <c r="A287">
        <v>281</v>
      </c>
      <c r="B287" s="9">
        <v>-54.214002688430448</v>
      </c>
    </row>
    <row r="288" spans="1:2" ht="15" customHeight="1" x14ac:dyDescent="0.2">
      <c r="A288">
        <v>253</v>
      </c>
      <c r="B288" s="9">
        <v>-54.886867157085227</v>
      </c>
    </row>
    <row r="289" spans="1:2" ht="15" customHeight="1" x14ac:dyDescent="0.2">
      <c r="A289">
        <v>229</v>
      </c>
      <c r="B289" s="9">
        <v>-55.778297889583264</v>
      </c>
    </row>
    <row r="290" spans="1:2" ht="15" customHeight="1" x14ac:dyDescent="0.2">
      <c r="A290">
        <v>22</v>
      </c>
      <c r="B290" s="9">
        <v>-55.897628510570016</v>
      </c>
    </row>
    <row r="291" spans="1:2" ht="15" customHeight="1" x14ac:dyDescent="0.2">
      <c r="A291">
        <v>264</v>
      </c>
      <c r="B291" s="9">
        <v>-57.587312513136482</v>
      </c>
    </row>
    <row r="292" spans="1:2" ht="15" customHeight="1" x14ac:dyDescent="0.2">
      <c r="A292">
        <v>25</v>
      </c>
      <c r="B292" s="9">
        <v>-57.623252304312835</v>
      </c>
    </row>
    <row r="293" spans="1:2" ht="15" customHeight="1" x14ac:dyDescent="0.2">
      <c r="A293">
        <v>71</v>
      </c>
      <c r="B293" s="9">
        <v>-57.635241727976947</v>
      </c>
    </row>
    <row r="294" spans="1:2" ht="15" customHeight="1" x14ac:dyDescent="0.2">
      <c r="A294">
        <v>164</v>
      </c>
      <c r="B294" s="9">
        <v>-57.694020481442507</v>
      </c>
    </row>
    <row r="295" spans="1:2" ht="15" customHeight="1" x14ac:dyDescent="0.2">
      <c r="A295">
        <v>217</v>
      </c>
      <c r="B295" s="9">
        <v>-58.757425876860452</v>
      </c>
    </row>
    <row r="296" spans="1:2" ht="15" customHeight="1" x14ac:dyDescent="0.2">
      <c r="A296">
        <v>354</v>
      </c>
      <c r="B296" s="9">
        <v>-58.821353954871299</v>
      </c>
    </row>
    <row r="297" spans="1:2" ht="15" customHeight="1" x14ac:dyDescent="0.2">
      <c r="A297">
        <v>160</v>
      </c>
      <c r="B297" s="9">
        <v>-58.891352010150264</v>
      </c>
    </row>
    <row r="298" spans="1:2" ht="15" customHeight="1" x14ac:dyDescent="0.2">
      <c r="A298">
        <v>422</v>
      </c>
      <c r="B298" s="9">
        <v>-59.714032218255475</v>
      </c>
    </row>
    <row r="299" spans="1:2" ht="15" customHeight="1" x14ac:dyDescent="0.2">
      <c r="A299">
        <v>388</v>
      </c>
      <c r="B299" s="9">
        <v>-59.832883414038413</v>
      </c>
    </row>
    <row r="300" spans="1:2" ht="15" customHeight="1" x14ac:dyDescent="0.2">
      <c r="A300">
        <v>104</v>
      </c>
      <c r="B300" s="9">
        <v>-61.465814975413046</v>
      </c>
    </row>
    <row r="301" spans="1:2" ht="15" customHeight="1" x14ac:dyDescent="0.2">
      <c r="A301">
        <v>82</v>
      </c>
      <c r="B301" s="9">
        <v>-62.013688740726018</v>
      </c>
    </row>
    <row r="302" spans="1:2" ht="15" customHeight="1" x14ac:dyDescent="0.2">
      <c r="A302">
        <v>2</v>
      </c>
      <c r="B302" s="9">
        <v>-62.385210347128087</v>
      </c>
    </row>
    <row r="303" spans="1:2" ht="15" customHeight="1" x14ac:dyDescent="0.2">
      <c r="A303">
        <v>83</v>
      </c>
      <c r="B303" s="9">
        <v>-63.811708320701754</v>
      </c>
    </row>
    <row r="304" spans="1:2" ht="15" customHeight="1" x14ac:dyDescent="0.2">
      <c r="A304">
        <v>446</v>
      </c>
      <c r="B304" s="9">
        <v>-67.094381839455679</v>
      </c>
    </row>
    <row r="305" spans="1:2" ht="15" customHeight="1" x14ac:dyDescent="0.2">
      <c r="A305">
        <v>411</v>
      </c>
      <c r="B305" s="9">
        <v>-67.569413657410308</v>
      </c>
    </row>
    <row r="306" spans="1:2" ht="15" customHeight="1" x14ac:dyDescent="0.2">
      <c r="A306">
        <v>140</v>
      </c>
      <c r="B306" s="9">
        <v>-69.54213380772876</v>
      </c>
    </row>
    <row r="307" spans="1:2" ht="15" customHeight="1" x14ac:dyDescent="0.2">
      <c r="A307">
        <v>386</v>
      </c>
      <c r="B307" s="9">
        <v>-70.596000500336842</v>
      </c>
    </row>
    <row r="308" spans="1:2" ht="15" customHeight="1" x14ac:dyDescent="0.2">
      <c r="A308">
        <v>152</v>
      </c>
      <c r="B308" s="9">
        <v>-70.751771872013009</v>
      </c>
    </row>
    <row r="309" spans="1:2" ht="15" customHeight="1" x14ac:dyDescent="0.2">
      <c r="A309">
        <v>407</v>
      </c>
      <c r="B309" s="9">
        <v>-72.603367505145172</v>
      </c>
    </row>
    <row r="310" spans="1:2" ht="15" customHeight="1" x14ac:dyDescent="0.2">
      <c r="A310">
        <v>106</v>
      </c>
      <c r="B310" s="9">
        <v>-73.358551950304815</v>
      </c>
    </row>
    <row r="311" spans="1:2" ht="15" customHeight="1" x14ac:dyDescent="0.2">
      <c r="A311">
        <v>267</v>
      </c>
      <c r="B311" s="9">
        <v>-73.883686403368657</v>
      </c>
    </row>
    <row r="312" spans="1:2" ht="15" customHeight="1" x14ac:dyDescent="0.2">
      <c r="A312">
        <v>355</v>
      </c>
      <c r="B312" s="9">
        <v>-75.378992450083132</v>
      </c>
    </row>
    <row r="313" spans="1:2" ht="15" customHeight="1" x14ac:dyDescent="0.2">
      <c r="A313">
        <v>275</v>
      </c>
      <c r="B313" s="9">
        <v>-77.61230188563863</v>
      </c>
    </row>
    <row r="314" spans="1:2" ht="15" customHeight="1" x14ac:dyDescent="0.2">
      <c r="A314">
        <v>456</v>
      </c>
      <c r="B314" s="9">
        <v>-78.251383386004392</v>
      </c>
    </row>
    <row r="315" spans="1:2" ht="15" customHeight="1" x14ac:dyDescent="0.2">
      <c r="A315">
        <v>462</v>
      </c>
      <c r="B315" s="9">
        <v>-80.105994870939639</v>
      </c>
    </row>
    <row r="316" spans="1:2" ht="15" customHeight="1" x14ac:dyDescent="0.2">
      <c r="A316">
        <v>67</v>
      </c>
      <c r="B316" s="9">
        <v>-81.820298582762987</v>
      </c>
    </row>
    <row r="317" spans="1:2" ht="15" customHeight="1" x14ac:dyDescent="0.2">
      <c r="A317">
        <v>191</v>
      </c>
      <c r="B317" s="9">
        <v>-83.159057888806529</v>
      </c>
    </row>
    <row r="318" spans="1:2" ht="15" customHeight="1" x14ac:dyDescent="0.2">
      <c r="A318">
        <v>479</v>
      </c>
      <c r="B318" s="9">
        <v>-85.002521285196238</v>
      </c>
    </row>
    <row r="319" spans="1:2" ht="15" customHeight="1" x14ac:dyDescent="0.2">
      <c r="A319">
        <v>251</v>
      </c>
      <c r="B319" s="9">
        <v>-85.918367859566189</v>
      </c>
    </row>
    <row r="320" spans="1:2" ht="15" customHeight="1" x14ac:dyDescent="0.2">
      <c r="A320">
        <v>88</v>
      </c>
      <c r="B320" s="9">
        <v>-86.28346459132058</v>
      </c>
    </row>
    <row r="321" spans="1:2" ht="15" customHeight="1" x14ac:dyDescent="0.2">
      <c r="A321">
        <v>158</v>
      </c>
      <c r="B321" s="9">
        <v>-87.718658933048999</v>
      </c>
    </row>
    <row r="322" spans="1:2" ht="15" customHeight="1" x14ac:dyDescent="0.2">
      <c r="A322">
        <v>161</v>
      </c>
      <c r="B322" s="9">
        <v>-88.481366984336859</v>
      </c>
    </row>
    <row r="323" spans="1:2" ht="15" customHeight="1" x14ac:dyDescent="0.2">
      <c r="A323">
        <v>163</v>
      </c>
      <c r="B323" s="9">
        <v>-88.76017413751579</v>
      </c>
    </row>
    <row r="324" spans="1:2" ht="15" customHeight="1" x14ac:dyDescent="0.2">
      <c r="A324">
        <v>57</v>
      </c>
      <c r="B324" s="9">
        <v>-90.665539446627434</v>
      </c>
    </row>
    <row r="325" spans="1:2" ht="15" customHeight="1" x14ac:dyDescent="0.2">
      <c r="A325">
        <v>30</v>
      </c>
      <c r="B325" s="9">
        <v>-91.823465892585546</v>
      </c>
    </row>
    <row r="326" spans="1:2" ht="15" customHeight="1" x14ac:dyDescent="0.2">
      <c r="A326">
        <v>64</v>
      </c>
      <c r="B326" s="9">
        <v>-92.393906756221924</v>
      </c>
    </row>
    <row r="327" spans="1:2" ht="15" customHeight="1" x14ac:dyDescent="0.2">
      <c r="A327">
        <v>368</v>
      </c>
      <c r="B327" s="9">
        <v>-97.622478340151702</v>
      </c>
    </row>
    <row r="328" spans="1:2" ht="15" customHeight="1" x14ac:dyDescent="0.2">
      <c r="A328">
        <v>474</v>
      </c>
      <c r="B328" s="9">
        <v>-98.249459468677372</v>
      </c>
    </row>
    <row r="329" spans="1:2" ht="15" customHeight="1" x14ac:dyDescent="0.2">
      <c r="A329">
        <v>99</v>
      </c>
      <c r="B329" s="9">
        <v>-100.86646170559426</v>
      </c>
    </row>
    <row r="330" spans="1:2" ht="15" customHeight="1" x14ac:dyDescent="0.2">
      <c r="A330">
        <v>478</v>
      </c>
      <c r="B330" s="9">
        <v>-100.96720807963067</v>
      </c>
    </row>
    <row r="331" spans="1:2" ht="15" customHeight="1" x14ac:dyDescent="0.2">
      <c r="A331">
        <v>470</v>
      </c>
      <c r="B331" s="9">
        <v>-101.03628230536134</v>
      </c>
    </row>
    <row r="332" spans="1:2" ht="15" customHeight="1" x14ac:dyDescent="0.2">
      <c r="A332">
        <v>311</v>
      </c>
      <c r="B332" s="9">
        <v>-105.74510636121836</v>
      </c>
    </row>
    <row r="333" spans="1:2" ht="15" customHeight="1" x14ac:dyDescent="0.2">
      <c r="A333">
        <v>308</v>
      </c>
      <c r="B333" s="9">
        <v>-106.29256862619771</v>
      </c>
    </row>
    <row r="334" spans="1:2" ht="15" customHeight="1" x14ac:dyDescent="0.2">
      <c r="A334">
        <v>68</v>
      </c>
      <c r="B334" s="9">
        <v>-106.47411546815242</v>
      </c>
    </row>
    <row r="335" spans="1:2" ht="15" customHeight="1" x14ac:dyDescent="0.2">
      <c r="A335">
        <v>414</v>
      </c>
      <c r="B335" s="9">
        <v>-107.54841986591308</v>
      </c>
    </row>
    <row r="336" spans="1:2" ht="15" customHeight="1" x14ac:dyDescent="0.2">
      <c r="A336">
        <v>301</v>
      </c>
      <c r="B336" s="9">
        <v>-109.79538194580746</v>
      </c>
    </row>
    <row r="337" spans="1:2" ht="15" customHeight="1" x14ac:dyDescent="0.2">
      <c r="A337">
        <v>260</v>
      </c>
      <c r="B337" s="9">
        <v>-112.01214807910672</v>
      </c>
    </row>
    <row r="338" spans="1:2" ht="15" customHeight="1" x14ac:dyDescent="0.2">
      <c r="A338">
        <v>413</v>
      </c>
      <c r="B338" s="9">
        <v>-114.20872464356928</v>
      </c>
    </row>
    <row r="339" spans="1:2" ht="15" customHeight="1" x14ac:dyDescent="0.2">
      <c r="A339">
        <v>247</v>
      </c>
      <c r="B339" s="9">
        <v>-114.53932299240991</v>
      </c>
    </row>
    <row r="340" spans="1:2" ht="15" customHeight="1" x14ac:dyDescent="0.2">
      <c r="A340">
        <v>316</v>
      </c>
      <c r="B340" s="9">
        <v>-115.01884475020616</v>
      </c>
    </row>
    <row r="341" spans="1:2" ht="15" customHeight="1" x14ac:dyDescent="0.2">
      <c r="A341">
        <v>39</v>
      </c>
      <c r="B341" s="9">
        <v>-116.72250368648173</v>
      </c>
    </row>
    <row r="342" spans="1:2" ht="15" customHeight="1" x14ac:dyDescent="0.2">
      <c r="A342">
        <v>45</v>
      </c>
      <c r="B342" s="9">
        <v>-117.70507137187704</v>
      </c>
    </row>
    <row r="343" spans="1:2" ht="15" customHeight="1" x14ac:dyDescent="0.2">
      <c r="A343">
        <v>230</v>
      </c>
      <c r="B343" s="9">
        <v>-118.22589712068536</v>
      </c>
    </row>
    <row r="344" spans="1:2" ht="15" customHeight="1" x14ac:dyDescent="0.2">
      <c r="A344">
        <v>224</v>
      </c>
      <c r="B344" s="9">
        <v>-120.03317916983089</v>
      </c>
    </row>
    <row r="345" spans="1:2" ht="15" customHeight="1" x14ac:dyDescent="0.2">
      <c r="A345">
        <v>274</v>
      </c>
      <c r="B345" s="9">
        <v>-121.51331322105693</v>
      </c>
    </row>
    <row r="346" spans="1:2" ht="15" customHeight="1" x14ac:dyDescent="0.2">
      <c r="A346">
        <v>244</v>
      </c>
      <c r="B346" s="9">
        <v>-123.68480037250306</v>
      </c>
    </row>
    <row r="347" spans="1:2" ht="15" customHeight="1" x14ac:dyDescent="0.2">
      <c r="A347">
        <v>421</v>
      </c>
      <c r="B347" s="9">
        <v>-125.08548641017725</v>
      </c>
    </row>
    <row r="348" spans="1:2" ht="15" customHeight="1" x14ac:dyDescent="0.2">
      <c r="A348">
        <v>255</v>
      </c>
      <c r="B348" s="9">
        <v>-125.87105016511272</v>
      </c>
    </row>
    <row r="349" spans="1:2" ht="15" customHeight="1" x14ac:dyDescent="0.2">
      <c r="A349">
        <v>172</v>
      </c>
      <c r="B349" s="9">
        <v>-126.08821197553219</v>
      </c>
    </row>
    <row r="350" spans="1:2" ht="15" customHeight="1" x14ac:dyDescent="0.2">
      <c r="A350">
        <v>49</v>
      </c>
      <c r="B350" s="9">
        <v>-126.35055383755405</v>
      </c>
    </row>
    <row r="351" spans="1:2" ht="15" customHeight="1" x14ac:dyDescent="0.2">
      <c r="A351">
        <v>500</v>
      </c>
      <c r="B351" s="9">
        <v>-126.43896718726319</v>
      </c>
    </row>
    <row r="352" spans="1:2" ht="15" customHeight="1" x14ac:dyDescent="0.2">
      <c r="A352">
        <v>156</v>
      </c>
      <c r="B352" s="9">
        <v>-126.90097275963801</v>
      </c>
    </row>
    <row r="353" spans="1:2" ht="15" customHeight="1" x14ac:dyDescent="0.2">
      <c r="A353">
        <v>184</v>
      </c>
      <c r="B353" s="9">
        <v>-128.30684731095079</v>
      </c>
    </row>
    <row r="354" spans="1:2" ht="15" customHeight="1" x14ac:dyDescent="0.2">
      <c r="A354">
        <v>234</v>
      </c>
      <c r="B354" s="9">
        <v>-131.24555839001772</v>
      </c>
    </row>
    <row r="355" spans="1:2" ht="15" customHeight="1" x14ac:dyDescent="0.2">
      <c r="A355">
        <v>347</v>
      </c>
      <c r="B355" s="9">
        <v>-131.47179520353819</v>
      </c>
    </row>
    <row r="356" spans="1:2" ht="15" customHeight="1" x14ac:dyDescent="0.2">
      <c r="A356">
        <v>53</v>
      </c>
      <c r="B356" s="9">
        <v>-131.98499999972265</v>
      </c>
    </row>
    <row r="357" spans="1:2" ht="15" customHeight="1" x14ac:dyDescent="0.2">
      <c r="A357">
        <v>327</v>
      </c>
      <c r="B357" s="9">
        <v>-132.27675998764619</v>
      </c>
    </row>
    <row r="358" spans="1:2" ht="15" customHeight="1" x14ac:dyDescent="0.2">
      <c r="A358">
        <v>277</v>
      </c>
      <c r="B358" s="9">
        <v>-132.3549769318889</v>
      </c>
    </row>
    <row r="359" spans="1:2" ht="15" customHeight="1" x14ac:dyDescent="0.2">
      <c r="A359">
        <v>482</v>
      </c>
      <c r="B359" s="9">
        <v>-132.53910903077013</v>
      </c>
    </row>
    <row r="360" spans="1:2" ht="15" customHeight="1" x14ac:dyDescent="0.2">
      <c r="A360">
        <v>29</v>
      </c>
      <c r="B360" s="9">
        <v>-133.52892183787728</v>
      </c>
    </row>
    <row r="361" spans="1:2" ht="15" customHeight="1" x14ac:dyDescent="0.2">
      <c r="A361">
        <v>26</v>
      </c>
      <c r="B361" s="9">
        <v>-135.00974890321555</v>
      </c>
    </row>
    <row r="362" spans="1:2" ht="15" customHeight="1" x14ac:dyDescent="0.2">
      <c r="A362">
        <v>443</v>
      </c>
      <c r="B362" s="9">
        <v>-135.91233555909778</v>
      </c>
    </row>
    <row r="363" spans="1:2" ht="15" customHeight="1" x14ac:dyDescent="0.2">
      <c r="A363">
        <v>468</v>
      </c>
      <c r="B363" s="9">
        <v>-136.0991100347932</v>
      </c>
    </row>
    <row r="364" spans="1:2" ht="15" customHeight="1" x14ac:dyDescent="0.2">
      <c r="A364">
        <v>113</v>
      </c>
      <c r="B364" s="9">
        <v>-136.32441634830656</v>
      </c>
    </row>
    <row r="365" spans="1:2" ht="15" customHeight="1" x14ac:dyDescent="0.2">
      <c r="A365">
        <v>130</v>
      </c>
      <c r="B365" s="9">
        <v>-136.97271875426298</v>
      </c>
    </row>
    <row r="366" spans="1:2" ht="15" customHeight="1" x14ac:dyDescent="0.2">
      <c r="A366">
        <v>317</v>
      </c>
      <c r="B366" s="9">
        <v>-138.66545131171995</v>
      </c>
    </row>
    <row r="367" spans="1:2" ht="15" customHeight="1" x14ac:dyDescent="0.2">
      <c r="A367">
        <v>250</v>
      </c>
      <c r="B367" s="9">
        <v>-139.26375150275331</v>
      </c>
    </row>
    <row r="368" spans="1:2" ht="15" customHeight="1" x14ac:dyDescent="0.2">
      <c r="A368">
        <v>426</v>
      </c>
      <c r="B368" s="9">
        <v>-141.87168075047612</v>
      </c>
    </row>
    <row r="369" spans="1:2" ht="15" customHeight="1" x14ac:dyDescent="0.2">
      <c r="A369">
        <v>248</v>
      </c>
      <c r="B369" s="9">
        <v>-142.79753162415784</v>
      </c>
    </row>
    <row r="370" spans="1:2" ht="15" customHeight="1" x14ac:dyDescent="0.2">
      <c r="A370">
        <v>118</v>
      </c>
      <c r="B370" s="9">
        <v>-143.00890258824847</v>
      </c>
    </row>
    <row r="371" spans="1:2" ht="15" customHeight="1" x14ac:dyDescent="0.2">
      <c r="A371">
        <v>310</v>
      </c>
      <c r="B371" s="9">
        <v>-143.92224474028501</v>
      </c>
    </row>
    <row r="372" spans="1:2" ht="15" customHeight="1" x14ac:dyDescent="0.2">
      <c r="A372">
        <v>85</v>
      </c>
      <c r="B372" s="9">
        <v>-144.02531584017407</v>
      </c>
    </row>
    <row r="373" spans="1:2" ht="15" customHeight="1" x14ac:dyDescent="0.2">
      <c r="A373">
        <v>363</v>
      </c>
      <c r="B373" s="9">
        <v>-145.32537064850675</v>
      </c>
    </row>
    <row r="374" spans="1:2" ht="15" customHeight="1" x14ac:dyDescent="0.2">
      <c r="A374">
        <v>129</v>
      </c>
      <c r="B374" s="9">
        <v>-145.73376131556901</v>
      </c>
    </row>
    <row r="375" spans="1:2" ht="15" customHeight="1" x14ac:dyDescent="0.2">
      <c r="A375">
        <v>359</v>
      </c>
      <c r="B375" s="9">
        <v>-146.13031847027455</v>
      </c>
    </row>
    <row r="376" spans="1:2" ht="15" customHeight="1" x14ac:dyDescent="0.2">
      <c r="A376">
        <v>287</v>
      </c>
      <c r="B376" s="9">
        <v>-147.21767454199019</v>
      </c>
    </row>
    <row r="377" spans="1:2" ht="15" customHeight="1" x14ac:dyDescent="0.2">
      <c r="A377">
        <v>385</v>
      </c>
      <c r="B377" s="9">
        <v>-147.76081382565849</v>
      </c>
    </row>
    <row r="378" spans="1:2" ht="15" customHeight="1" x14ac:dyDescent="0.2">
      <c r="A378">
        <v>315</v>
      </c>
      <c r="B378" s="9">
        <v>-148.03154131306655</v>
      </c>
    </row>
    <row r="379" spans="1:2" ht="15" customHeight="1" x14ac:dyDescent="0.2">
      <c r="A379">
        <v>235</v>
      </c>
      <c r="B379" s="9">
        <v>-148.47441532198027</v>
      </c>
    </row>
    <row r="380" spans="1:2" ht="15" customHeight="1" x14ac:dyDescent="0.2">
      <c r="A380">
        <v>176</v>
      </c>
      <c r="B380" s="9">
        <v>-148.6327813185228</v>
      </c>
    </row>
    <row r="381" spans="1:2" ht="15" customHeight="1" x14ac:dyDescent="0.2">
      <c r="A381">
        <v>295</v>
      </c>
      <c r="B381" s="9">
        <v>-151.8535541618549</v>
      </c>
    </row>
    <row r="382" spans="1:2" ht="15" customHeight="1" x14ac:dyDescent="0.2">
      <c r="A382">
        <v>80</v>
      </c>
      <c r="B382" s="9">
        <v>-152.22386312866672</v>
      </c>
    </row>
    <row r="383" spans="1:2" ht="15" customHeight="1" x14ac:dyDescent="0.2">
      <c r="A383">
        <v>97</v>
      </c>
      <c r="B383" s="9">
        <v>-152.63040494675184</v>
      </c>
    </row>
    <row r="384" spans="1:2" ht="15" customHeight="1" x14ac:dyDescent="0.2">
      <c r="A384">
        <v>174</v>
      </c>
      <c r="B384" s="9">
        <v>-152.75259697745997</v>
      </c>
    </row>
    <row r="385" spans="1:2" ht="15" customHeight="1" x14ac:dyDescent="0.2">
      <c r="A385">
        <v>215</v>
      </c>
      <c r="B385" s="9">
        <v>-153.98830566298369</v>
      </c>
    </row>
    <row r="386" spans="1:2" ht="15" customHeight="1" x14ac:dyDescent="0.2">
      <c r="A386">
        <v>196</v>
      </c>
      <c r="B386" s="9">
        <v>-154.79607455078303</v>
      </c>
    </row>
    <row r="387" spans="1:2" ht="15" customHeight="1" x14ac:dyDescent="0.2">
      <c r="A387">
        <v>122</v>
      </c>
      <c r="B387" s="9">
        <v>-155.31441464781091</v>
      </c>
    </row>
    <row r="388" spans="1:2" ht="15" customHeight="1" x14ac:dyDescent="0.2">
      <c r="A388">
        <v>496</v>
      </c>
      <c r="B388" s="9">
        <v>-155.55187469496292</v>
      </c>
    </row>
    <row r="389" spans="1:2" ht="15" customHeight="1" x14ac:dyDescent="0.2">
      <c r="A389">
        <v>214</v>
      </c>
      <c r="B389" s="9">
        <v>-155.79088498266495</v>
      </c>
    </row>
    <row r="390" spans="1:2" ht="15" customHeight="1" x14ac:dyDescent="0.2">
      <c r="A390">
        <v>5</v>
      </c>
      <c r="B390" s="9">
        <v>-155.82937994545063</v>
      </c>
    </row>
    <row r="391" spans="1:2" ht="15" customHeight="1" x14ac:dyDescent="0.2">
      <c r="A391">
        <v>187</v>
      </c>
      <c r="B391" s="9">
        <v>-157.17499229070853</v>
      </c>
    </row>
    <row r="392" spans="1:2" ht="15" customHeight="1" x14ac:dyDescent="0.2">
      <c r="A392">
        <v>16</v>
      </c>
      <c r="B392" s="9">
        <v>-157.67977328338185</v>
      </c>
    </row>
    <row r="393" spans="1:2" ht="15" customHeight="1" x14ac:dyDescent="0.2">
      <c r="A393">
        <v>362</v>
      </c>
      <c r="B393" s="9">
        <v>-158.87333590816678</v>
      </c>
    </row>
    <row r="394" spans="1:2" ht="15" customHeight="1" x14ac:dyDescent="0.2">
      <c r="A394">
        <v>48</v>
      </c>
      <c r="B394" s="9">
        <v>-158.89556891866584</v>
      </c>
    </row>
    <row r="395" spans="1:2" ht="15" customHeight="1" x14ac:dyDescent="0.2">
      <c r="A395">
        <v>86</v>
      </c>
      <c r="B395" s="9">
        <v>-160.36860648216762</v>
      </c>
    </row>
    <row r="396" spans="1:2" ht="15" customHeight="1" x14ac:dyDescent="0.2">
      <c r="A396">
        <v>169</v>
      </c>
      <c r="B396" s="9">
        <v>-165.24401313219232</v>
      </c>
    </row>
    <row r="397" spans="1:2" ht="15" customHeight="1" x14ac:dyDescent="0.2">
      <c r="A397">
        <v>458</v>
      </c>
      <c r="B397" s="9">
        <v>-165.30498981944331</v>
      </c>
    </row>
    <row r="398" spans="1:2" ht="15" customHeight="1" x14ac:dyDescent="0.2">
      <c r="A398">
        <v>19</v>
      </c>
      <c r="B398" s="9">
        <v>-165.73929203132147</v>
      </c>
    </row>
    <row r="399" spans="1:2" ht="15" customHeight="1" x14ac:dyDescent="0.2">
      <c r="A399">
        <v>433</v>
      </c>
      <c r="B399" s="9">
        <v>-165.84117543545983</v>
      </c>
    </row>
    <row r="400" spans="1:2" ht="15" customHeight="1" x14ac:dyDescent="0.2">
      <c r="A400">
        <v>124</v>
      </c>
      <c r="B400" s="9">
        <v>-166.48948232537725</v>
      </c>
    </row>
    <row r="401" spans="1:2" ht="15" customHeight="1" x14ac:dyDescent="0.2">
      <c r="A401">
        <v>409</v>
      </c>
      <c r="B401" s="9">
        <v>-167.32384381423628</v>
      </c>
    </row>
    <row r="402" spans="1:2" ht="15" customHeight="1" x14ac:dyDescent="0.2">
      <c r="A402">
        <v>91</v>
      </c>
      <c r="B402" s="9">
        <v>-168.3069918552919</v>
      </c>
    </row>
    <row r="403" spans="1:2" ht="15" customHeight="1" x14ac:dyDescent="0.2">
      <c r="A403">
        <v>77</v>
      </c>
      <c r="B403" s="9">
        <v>-170.56088864486776</v>
      </c>
    </row>
    <row r="404" spans="1:2" ht="15" customHeight="1" x14ac:dyDescent="0.2">
      <c r="A404">
        <v>15</v>
      </c>
      <c r="B404" s="9">
        <v>-171.58800192550797</v>
      </c>
    </row>
    <row r="405" spans="1:2" ht="15" customHeight="1" x14ac:dyDescent="0.2">
      <c r="A405">
        <v>209</v>
      </c>
      <c r="B405" s="9">
        <v>-172.16921763087853</v>
      </c>
    </row>
    <row r="406" spans="1:2" ht="15" customHeight="1" x14ac:dyDescent="0.2">
      <c r="A406">
        <v>51</v>
      </c>
      <c r="B406" s="9">
        <v>-174.68662361721385</v>
      </c>
    </row>
    <row r="407" spans="1:2" ht="15" customHeight="1" x14ac:dyDescent="0.2">
      <c r="A407">
        <v>432</v>
      </c>
      <c r="B407" s="9">
        <v>-176.01645428070708</v>
      </c>
    </row>
    <row r="408" spans="1:2" ht="15" customHeight="1" x14ac:dyDescent="0.2">
      <c r="A408">
        <v>412</v>
      </c>
      <c r="B408" s="9">
        <v>-177.52964225698045</v>
      </c>
    </row>
    <row r="409" spans="1:2" ht="15" customHeight="1" x14ac:dyDescent="0.2">
      <c r="A409">
        <v>18</v>
      </c>
      <c r="B409" s="9">
        <v>-178.71944101326972</v>
      </c>
    </row>
    <row r="410" spans="1:2" ht="15" customHeight="1" x14ac:dyDescent="0.2">
      <c r="A410">
        <v>239</v>
      </c>
      <c r="B410" s="9">
        <v>-179.63901890520049</v>
      </c>
    </row>
    <row r="411" spans="1:2" ht="15" customHeight="1" x14ac:dyDescent="0.2">
      <c r="A411">
        <v>37</v>
      </c>
      <c r="B411" s="9">
        <v>-179.81051990967848</v>
      </c>
    </row>
    <row r="412" spans="1:2" ht="15" customHeight="1" x14ac:dyDescent="0.2">
      <c r="A412">
        <v>232</v>
      </c>
      <c r="B412" s="9">
        <v>-180.64403509267393</v>
      </c>
    </row>
    <row r="413" spans="1:2" ht="15" customHeight="1" x14ac:dyDescent="0.2">
      <c r="A413">
        <v>210</v>
      </c>
      <c r="B413" s="9">
        <v>-180.97978915123886</v>
      </c>
    </row>
    <row r="414" spans="1:2" ht="15" customHeight="1" x14ac:dyDescent="0.2">
      <c r="A414">
        <v>480</v>
      </c>
      <c r="B414" s="9">
        <v>-183.1473940732422</v>
      </c>
    </row>
    <row r="415" spans="1:2" ht="15" customHeight="1" x14ac:dyDescent="0.2">
      <c r="A415">
        <v>212</v>
      </c>
      <c r="B415" s="9">
        <v>-184.1895041891338</v>
      </c>
    </row>
    <row r="416" spans="1:2" ht="15" customHeight="1" x14ac:dyDescent="0.2">
      <c r="A416">
        <v>397</v>
      </c>
      <c r="B416" s="9">
        <v>-187.31016112560394</v>
      </c>
    </row>
    <row r="417" spans="1:2" ht="15" customHeight="1" x14ac:dyDescent="0.2">
      <c r="A417">
        <v>289</v>
      </c>
      <c r="B417" s="9">
        <v>-187.61770392386799</v>
      </c>
    </row>
    <row r="418" spans="1:2" ht="15" customHeight="1" x14ac:dyDescent="0.2">
      <c r="A418">
        <v>79</v>
      </c>
      <c r="B418" s="9">
        <v>-188.41801895816485</v>
      </c>
    </row>
    <row r="419" spans="1:2" ht="15" customHeight="1" x14ac:dyDescent="0.2">
      <c r="A419">
        <v>33</v>
      </c>
      <c r="B419" s="9">
        <v>-191.08448448351911</v>
      </c>
    </row>
    <row r="420" spans="1:2" ht="15" customHeight="1" x14ac:dyDescent="0.2">
      <c r="A420">
        <v>454</v>
      </c>
      <c r="B420" s="9">
        <v>-192.09330566156018</v>
      </c>
    </row>
    <row r="421" spans="1:2" ht="15" customHeight="1" x14ac:dyDescent="0.2">
      <c r="A421">
        <v>357</v>
      </c>
      <c r="B421" s="9">
        <v>-193.96387388311157</v>
      </c>
    </row>
    <row r="422" spans="1:2" ht="15" customHeight="1" x14ac:dyDescent="0.2">
      <c r="A422">
        <v>54</v>
      </c>
      <c r="B422" s="9">
        <v>-197.74751670067295</v>
      </c>
    </row>
    <row r="423" spans="1:2" ht="15" customHeight="1" x14ac:dyDescent="0.2">
      <c r="A423">
        <v>108</v>
      </c>
      <c r="B423" s="9">
        <v>-199.97881054648749</v>
      </c>
    </row>
    <row r="424" spans="1:2" ht="15" customHeight="1" x14ac:dyDescent="0.2">
      <c r="A424">
        <v>181</v>
      </c>
      <c r="B424" s="9">
        <v>-201.45326812623904</v>
      </c>
    </row>
    <row r="425" spans="1:2" ht="15" customHeight="1" x14ac:dyDescent="0.2">
      <c r="A425">
        <v>270</v>
      </c>
      <c r="B425" s="9">
        <v>-202.7173857381801</v>
      </c>
    </row>
    <row r="426" spans="1:2" ht="15" customHeight="1" x14ac:dyDescent="0.2">
      <c r="A426">
        <v>146</v>
      </c>
      <c r="B426" s="9">
        <v>-208.88108155798525</v>
      </c>
    </row>
    <row r="427" spans="1:2" ht="15" customHeight="1" x14ac:dyDescent="0.2">
      <c r="A427">
        <v>243</v>
      </c>
      <c r="B427" s="9">
        <v>-210.35972987483109</v>
      </c>
    </row>
    <row r="428" spans="1:2" ht="15" customHeight="1" x14ac:dyDescent="0.2">
      <c r="A428">
        <v>373</v>
      </c>
      <c r="B428" s="9">
        <v>-210.85847691831319</v>
      </c>
    </row>
    <row r="429" spans="1:2" ht="15" customHeight="1" x14ac:dyDescent="0.2">
      <c r="A429">
        <v>471</v>
      </c>
      <c r="B429" s="9">
        <v>-211.9427387233915</v>
      </c>
    </row>
    <row r="430" spans="1:2" ht="15" customHeight="1" x14ac:dyDescent="0.2">
      <c r="A430">
        <v>402</v>
      </c>
      <c r="B430" s="9">
        <v>-212.51700382491711</v>
      </c>
    </row>
    <row r="431" spans="1:2" ht="15" customHeight="1" x14ac:dyDescent="0.2">
      <c r="A431">
        <v>6</v>
      </c>
      <c r="B431" s="9">
        <v>-212.95308928216892</v>
      </c>
    </row>
    <row r="432" spans="1:2" ht="15" customHeight="1" x14ac:dyDescent="0.2">
      <c r="A432">
        <v>60</v>
      </c>
      <c r="B432" s="9">
        <v>-214.09396750700347</v>
      </c>
    </row>
    <row r="433" spans="1:2" ht="15" customHeight="1" x14ac:dyDescent="0.2">
      <c r="A433">
        <v>7</v>
      </c>
      <c r="B433" s="9">
        <v>-215.33029141651048</v>
      </c>
    </row>
    <row r="434" spans="1:2" ht="15" customHeight="1" x14ac:dyDescent="0.2">
      <c r="A434">
        <v>314</v>
      </c>
      <c r="B434" s="9">
        <v>-215.72387136728557</v>
      </c>
    </row>
    <row r="435" spans="1:2" ht="15" customHeight="1" x14ac:dyDescent="0.2">
      <c r="A435">
        <v>457</v>
      </c>
      <c r="B435" s="9">
        <v>-218.33896679353629</v>
      </c>
    </row>
    <row r="436" spans="1:2" ht="15" customHeight="1" x14ac:dyDescent="0.2">
      <c r="A436">
        <v>46</v>
      </c>
      <c r="B436" s="9">
        <v>-221.62057611878672</v>
      </c>
    </row>
    <row r="437" spans="1:2" ht="15" customHeight="1" x14ac:dyDescent="0.2">
      <c r="A437">
        <v>190</v>
      </c>
      <c r="B437" s="9">
        <v>-222.6452051848681</v>
      </c>
    </row>
    <row r="438" spans="1:2" ht="15" customHeight="1" x14ac:dyDescent="0.2">
      <c r="A438">
        <v>346</v>
      </c>
      <c r="B438" s="9">
        <v>-223.59376247872552</v>
      </c>
    </row>
    <row r="439" spans="1:2" ht="15" customHeight="1" x14ac:dyDescent="0.2">
      <c r="A439">
        <v>307</v>
      </c>
      <c r="B439" s="9">
        <v>-226.04876231619679</v>
      </c>
    </row>
    <row r="440" spans="1:2" ht="15" customHeight="1" x14ac:dyDescent="0.2">
      <c r="A440">
        <v>189</v>
      </c>
      <c r="B440" s="9">
        <v>-226.4290798396199</v>
      </c>
    </row>
    <row r="441" spans="1:2" ht="15" customHeight="1" x14ac:dyDescent="0.2">
      <c r="A441">
        <v>66</v>
      </c>
      <c r="B441" s="9">
        <v>-230.23865671550232</v>
      </c>
    </row>
    <row r="442" spans="1:2" ht="15" customHeight="1" x14ac:dyDescent="0.2">
      <c r="A442">
        <v>101</v>
      </c>
      <c r="B442" s="9">
        <v>-233.3884544778513</v>
      </c>
    </row>
    <row r="443" spans="1:2" ht="15" customHeight="1" x14ac:dyDescent="0.2">
      <c r="A443">
        <v>344</v>
      </c>
      <c r="B443" s="9">
        <v>-236.14168060894366</v>
      </c>
    </row>
    <row r="444" spans="1:2" ht="15" customHeight="1" x14ac:dyDescent="0.2">
      <c r="A444">
        <v>268</v>
      </c>
      <c r="B444" s="9">
        <v>-236.25581022344403</v>
      </c>
    </row>
    <row r="445" spans="1:2" ht="15" customHeight="1" x14ac:dyDescent="0.2">
      <c r="A445">
        <v>246</v>
      </c>
      <c r="B445" s="9">
        <v>-236.67715974962601</v>
      </c>
    </row>
    <row r="446" spans="1:2" ht="15" customHeight="1" x14ac:dyDescent="0.2">
      <c r="A446">
        <v>219</v>
      </c>
      <c r="B446" s="9">
        <v>-240.78620559537467</v>
      </c>
    </row>
    <row r="447" spans="1:2" ht="15" customHeight="1" x14ac:dyDescent="0.2">
      <c r="A447">
        <v>155</v>
      </c>
      <c r="B447" s="9">
        <v>-244.48053366047608</v>
      </c>
    </row>
    <row r="448" spans="1:2" ht="15" customHeight="1" x14ac:dyDescent="0.2">
      <c r="A448">
        <v>285</v>
      </c>
      <c r="B448" s="9">
        <v>-245.23257393321316</v>
      </c>
    </row>
    <row r="449" spans="1:2" ht="15" customHeight="1" x14ac:dyDescent="0.2">
      <c r="A449">
        <v>138</v>
      </c>
      <c r="B449" s="9">
        <v>-246.70570024096725</v>
      </c>
    </row>
    <row r="450" spans="1:2" ht="15" customHeight="1" x14ac:dyDescent="0.2">
      <c r="A450">
        <v>24</v>
      </c>
      <c r="B450" s="9">
        <v>-247.84572571292588</v>
      </c>
    </row>
    <row r="451" spans="1:2" ht="15" customHeight="1" x14ac:dyDescent="0.2">
      <c r="A451">
        <v>291</v>
      </c>
      <c r="B451" s="9">
        <v>-248.80609157717046</v>
      </c>
    </row>
    <row r="452" spans="1:2" ht="15" customHeight="1" x14ac:dyDescent="0.2">
      <c r="A452">
        <v>44</v>
      </c>
      <c r="B452" s="9">
        <v>-249.27126602819899</v>
      </c>
    </row>
    <row r="453" spans="1:2" ht="15" customHeight="1" x14ac:dyDescent="0.2">
      <c r="A453">
        <v>198</v>
      </c>
      <c r="B453" s="9">
        <v>-250.64998124083073</v>
      </c>
    </row>
    <row r="454" spans="1:2" ht="15" customHeight="1" x14ac:dyDescent="0.2">
      <c r="A454">
        <v>493</v>
      </c>
      <c r="B454" s="9">
        <v>-251.36874857096669</v>
      </c>
    </row>
    <row r="455" spans="1:2" ht="15" customHeight="1" x14ac:dyDescent="0.2">
      <c r="A455">
        <v>384</v>
      </c>
      <c r="B455" s="9">
        <v>-258.54790064738262</v>
      </c>
    </row>
    <row r="456" spans="1:2" ht="15" customHeight="1" x14ac:dyDescent="0.2">
      <c r="A456">
        <v>300</v>
      </c>
      <c r="B456" s="9">
        <v>-259.47800500847103</v>
      </c>
    </row>
    <row r="457" spans="1:2" ht="15" customHeight="1" x14ac:dyDescent="0.2">
      <c r="A457">
        <v>143</v>
      </c>
      <c r="B457" s="9">
        <v>-263.36639151280451</v>
      </c>
    </row>
    <row r="458" spans="1:2" ht="15" customHeight="1" x14ac:dyDescent="0.2">
      <c r="A458">
        <v>145</v>
      </c>
      <c r="B458" s="9">
        <v>-264.03572234702682</v>
      </c>
    </row>
    <row r="459" spans="1:2" ht="15" customHeight="1" x14ac:dyDescent="0.2">
      <c r="A459">
        <v>483</v>
      </c>
      <c r="B459" s="9">
        <v>-264.07216548428374</v>
      </c>
    </row>
    <row r="460" spans="1:2" ht="15" customHeight="1" x14ac:dyDescent="0.2">
      <c r="A460">
        <v>34</v>
      </c>
      <c r="B460" s="9">
        <v>-270.04554471881812</v>
      </c>
    </row>
    <row r="461" spans="1:2" ht="15" customHeight="1" x14ac:dyDescent="0.2">
      <c r="A461">
        <v>40</v>
      </c>
      <c r="B461" s="9">
        <v>-270.5431844374657</v>
      </c>
    </row>
    <row r="462" spans="1:2" ht="15" customHeight="1" x14ac:dyDescent="0.2">
      <c r="A462">
        <v>211</v>
      </c>
      <c r="B462" s="9">
        <v>-275.18366039421727</v>
      </c>
    </row>
    <row r="463" spans="1:2" ht="15" customHeight="1" x14ac:dyDescent="0.2">
      <c r="A463">
        <v>109</v>
      </c>
      <c r="B463" s="9">
        <v>-278.5470743302925</v>
      </c>
    </row>
    <row r="464" spans="1:2" ht="15" customHeight="1" x14ac:dyDescent="0.2">
      <c r="A464">
        <v>353</v>
      </c>
      <c r="B464" s="9">
        <v>-285.21551447309878</v>
      </c>
    </row>
    <row r="465" spans="1:2" ht="15" customHeight="1" x14ac:dyDescent="0.2">
      <c r="A465">
        <v>222</v>
      </c>
      <c r="B465" s="9">
        <v>-286.17576241540468</v>
      </c>
    </row>
    <row r="466" spans="1:2" ht="15" customHeight="1" x14ac:dyDescent="0.2">
      <c r="A466">
        <v>166</v>
      </c>
      <c r="B466" s="9">
        <v>-287.12592082707067</v>
      </c>
    </row>
    <row r="467" spans="1:2" ht="15" customHeight="1" x14ac:dyDescent="0.2">
      <c r="A467">
        <v>372</v>
      </c>
      <c r="B467" s="9">
        <v>-288.86483701743174</v>
      </c>
    </row>
    <row r="468" spans="1:2" ht="15" customHeight="1" x14ac:dyDescent="0.2">
      <c r="A468">
        <v>87</v>
      </c>
      <c r="B468" s="9">
        <v>-289.95935239307903</v>
      </c>
    </row>
    <row r="469" spans="1:2" ht="15" customHeight="1" x14ac:dyDescent="0.2">
      <c r="A469">
        <v>305</v>
      </c>
      <c r="B469" s="9">
        <v>-292.47440531478964</v>
      </c>
    </row>
    <row r="470" spans="1:2" ht="15" customHeight="1" x14ac:dyDescent="0.2">
      <c r="A470">
        <v>252</v>
      </c>
      <c r="B470" s="9">
        <v>-296.07801735302172</v>
      </c>
    </row>
    <row r="471" spans="1:2" ht="15" customHeight="1" x14ac:dyDescent="0.2">
      <c r="A471">
        <v>405</v>
      </c>
      <c r="B471" s="9">
        <v>-296.50950806106994</v>
      </c>
    </row>
    <row r="472" spans="1:2" ht="15" customHeight="1" x14ac:dyDescent="0.2">
      <c r="A472">
        <v>199</v>
      </c>
      <c r="B472" s="9">
        <v>-297.44419387003717</v>
      </c>
    </row>
    <row r="473" spans="1:2" ht="15" customHeight="1" x14ac:dyDescent="0.2">
      <c r="A473">
        <v>326</v>
      </c>
      <c r="B473" s="9">
        <v>-300.25284681584787</v>
      </c>
    </row>
    <row r="474" spans="1:2" ht="15" customHeight="1" x14ac:dyDescent="0.2">
      <c r="A474">
        <v>72</v>
      </c>
      <c r="B474" s="9">
        <v>-302.13051871121121</v>
      </c>
    </row>
    <row r="475" spans="1:2" ht="15" customHeight="1" x14ac:dyDescent="0.2">
      <c r="A475">
        <v>361</v>
      </c>
      <c r="B475" s="9">
        <v>-305.92253066350196</v>
      </c>
    </row>
    <row r="476" spans="1:2" ht="15" customHeight="1" x14ac:dyDescent="0.2">
      <c r="A476">
        <v>258</v>
      </c>
      <c r="B476" s="9">
        <v>-308.50921093886006</v>
      </c>
    </row>
    <row r="477" spans="1:2" ht="15" customHeight="1" x14ac:dyDescent="0.2">
      <c r="A477">
        <v>102</v>
      </c>
      <c r="B477" s="9">
        <v>-323.85557030079883</v>
      </c>
    </row>
    <row r="478" spans="1:2" ht="15" customHeight="1" x14ac:dyDescent="0.2">
      <c r="A478">
        <v>136</v>
      </c>
      <c r="B478" s="9">
        <v>-325.49697016453979</v>
      </c>
    </row>
    <row r="479" spans="1:2" ht="15" customHeight="1" x14ac:dyDescent="0.2">
      <c r="A479">
        <v>288</v>
      </c>
      <c r="B479" s="9">
        <v>-329.54152819093161</v>
      </c>
    </row>
    <row r="480" spans="1:2" ht="15" customHeight="1" x14ac:dyDescent="0.2">
      <c r="A480">
        <v>200</v>
      </c>
      <c r="B480" s="9">
        <v>-334.10140138516618</v>
      </c>
    </row>
    <row r="481" spans="1:2" ht="15" customHeight="1" x14ac:dyDescent="0.2">
      <c r="A481">
        <v>309</v>
      </c>
      <c r="B481" s="9">
        <v>-336.9597050989596</v>
      </c>
    </row>
    <row r="482" spans="1:2" ht="15" customHeight="1" x14ac:dyDescent="0.2">
      <c r="A482">
        <v>236</v>
      </c>
      <c r="B482" s="9">
        <v>-344.11165702208262</v>
      </c>
    </row>
    <row r="483" spans="1:2" ht="15" customHeight="1" x14ac:dyDescent="0.2">
      <c r="A483">
        <v>162</v>
      </c>
      <c r="B483" s="9">
        <v>-346.08878482332244</v>
      </c>
    </row>
    <row r="484" spans="1:2" ht="15" customHeight="1" x14ac:dyDescent="0.2">
      <c r="A484">
        <v>173</v>
      </c>
      <c r="B484" s="9">
        <v>-357.73823355215643</v>
      </c>
    </row>
    <row r="485" spans="1:2" ht="15" customHeight="1" x14ac:dyDescent="0.2">
      <c r="A485">
        <v>61</v>
      </c>
      <c r="B485" s="9">
        <v>-397.83888037841325</v>
      </c>
    </row>
    <row r="486" spans="1:2" ht="15" customHeight="1" x14ac:dyDescent="0.2">
      <c r="A486">
        <v>463</v>
      </c>
      <c r="B486" s="9">
        <v>-401.79375216111418</v>
      </c>
    </row>
    <row r="487" spans="1:2" ht="15" customHeight="1" x14ac:dyDescent="0.2">
      <c r="A487">
        <v>395</v>
      </c>
      <c r="B487" s="9">
        <v>-402.03399998981138</v>
      </c>
    </row>
    <row r="488" spans="1:2" ht="15" customHeight="1" x14ac:dyDescent="0.2">
      <c r="A488">
        <v>147</v>
      </c>
      <c r="B488" s="9">
        <v>-407.27640831431262</v>
      </c>
    </row>
    <row r="489" spans="1:2" ht="15" customHeight="1" x14ac:dyDescent="0.2">
      <c r="A489">
        <v>467</v>
      </c>
      <c r="B489" s="9">
        <v>-420.37876341963261</v>
      </c>
    </row>
    <row r="490" spans="1:2" ht="15" customHeight="1" x14ac:dyDescent="0.2">
      <c r="A490">
        <v>379</v>
      </c>
      <c r="B490" s="9">
        <v>-475.38327256120613</v>
      </c>
    </row>
    <row r="491" spans="1:2" ht="15" customHeight="1" x14ac:dyDescent="0.2">
      <c r="A491">
        <v>263</v>
      </c>
      <c r="B491" s="9">
        <v>-479.05745242497795</v>
      </c>
    </row>
    <row r="492" spans="1:2" ht="15" customHeight="1" x14ac:dyDescent="0.2">
      <c r="A492">
        <v>218</v>
      </c>
      <c r="B492" s="9">
        <v>-495.72322012223401</v>
      </c>
    </row>
    <row r="493" spans="1:2" ht="15" customHeight="1" x14ac:dyDescent="0.2">
      <c r="A493">
        <v>115</v>
      </c>
      <c r="B493" s="9">
        <v>-499.71433310395474</v>
      </c>
    </row>
    <row r="494" spans="1:2" ht="15" customHeight="1" x14ac:dyDescent="0.2">
      <c r="A494">
        <v>489</v>
      </c>
      <c r="B494" s="9">
        <v>-501.85486306201869</v>
      </c>
    </row>
    <row r="495" spans="1:2" ht="15" customHeight="1" x14ac:dyDescent="0.2">
      <c r="A495">
        <v>341</v>
      </c>
      <c r="B495" s="9">
        <v>-502.22280676618021</v>
      </c>
    </row>
    <row r="496" spans="1:2" ht="15" customHeight="1" x14ac:dyDescent="0.2">
      <c r="A496">
        <v>123</v>
      </c>
      <c r="B496" s="9">
        <v>-521.92793984025172</v>
      </c>
    </row>
    <row r="497" spans="1:2" ht="15" customHeight="1" x14ac:dyDescent="0.2">
      <c r="A497">
        <v>377</v>
      </c>
      <c r="B497" s="9">
        <v>-526.92244590439475</v>
      </c>
    </row>
    <row r="498" spans="1:2" ht="15" customHeight="1" x14ac:dyDescent="0.2">
      <c r="A498">
        <v>76</v>
      </c>
      <c r="B498" s="9">
        <v>-531.69874619163465</v>
      </c>
    </row>
    <row r="499" spans="1:2" ht="15" customHeight="1" x14ac:dyDescent="0.2">
      <c r="A499">
        <v>455</v>
      </c>
      <c r="B499" s="9">
        <v>-555.10108102437709</v>
      </c>
    </row>
    <row r="500" spans="1:2" ht="15" customHeight="1" x14ac:dyDescent="0.2">
      <c r="A500">
        <v>94</v>
      </c>
      <c r="B500" s="9">
        <v>-601.78015141095557</v>
      </c>
    </row>
    <row r="501" spans="1:2" ht="15" customHeight="1" x14ac:dyDescent="0.2">
      <c r="A501">
        <v>497</v>
      </c>
      <c r="B501" s="9">
        <v>-674.96597811489573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510"/>
  <sheetViews>
    <sheetView workbookViewId="0"/>
  </sheetViews>
  <sheetFormatPr baseColWidth="10" defaultColWidth="10.83203125" defaultRowHeight="15" customHeight="1" x14ac:dyDescent="0.2"/>
  <cols>
    <col min="2" max="2" width="10.83203125" style="9"/>
    <col min="3" max="3" width="10.83203125" style="19"/>
  </cols>
  <sheetData>
    <row r="1" spans="1:9" ht="15" customHeight="1" x14ac:dyDescent="0.2">
      <c r="C1" t="s">
        <v>45</v>
      </c>
      <c r="D1">
        <v>160</v>
      </c>
      <c r="F1" t="s">
        <v>46</v>
      </c>
    </row>
    <row r="2" spans="1:9" ht="15" customHeight="1" x14ac:dyDescent="0.2">
      <c r="C2" t="s">
        <v>59</v>
      </c>
      <c r="D2" s="26">
        <v>32.531549602945127</v>
      </c>
      <c r="F2">
        <v>0.99</v>
      </c>
    </row>
    <row r="3" spans="1:9" ht="15" customHeight="1" x14ac:dyDescent="0.2">
      <c r="C3" t="s">
        <v>60</v>
      </c>
      <c r="D3" s="27">
        <v>0.43624509935251049</v>
      </c>
    </row>
    <row r="4" spans="1:9" ht="15" customHeight="1" x14ac:dyDescent="0.2">
      <c r="C4" t="s">
        <v>47</v>
      </c>
      <c r="D4">
        <v>500</v>
      </c>
      <c r="F4" s="28" t="s">
        <v>69</v>
      </c>
      <c r="G4" s="28"/>
      <c r="H4" s="28"/>
      <c r="I4" s="28"/>
    </row>
    <row r="5" spans="1:9" ht="15" customHeight="1" x14ac:dyDescent="0.2">
      <c r="C5" t="s">
        <v>48</v>
      </c>
      <c r="D5">
        <f>COUNTIF(D11:D510, "&lt;&gt;0")</f>
        <v>22</v>
      </c>
      <c r="F5" s="28"/>
      <c r="G5" s="28"/>
      <c r="H5" s="28"/>
      <c r="I5" s="28"/>
    </row>
    <row r="6" spans="1:9" ht="15" customHeight="1" x14ac:dyDescent="0.2">
      <c r="C6" t="s">
        <v>49</v>
      </c>
      <c r="D6">
        <f>D1+(D2/D3)*(((D4/D5)*(1-$F$2))^(-D3)-1)</f>
        <v>227.75198832352777</v>
      </c>
      <c r="F6" s="28"/>
      <c r="G6" s="28"/>
      <c r="H6" s="28"/>
      <c r="I6" s="28"/>
    </row>
    <row r="7" spans="1:9" ht="15" customHeight="1" x14ac:dyDescent="0.2">
      <c r="C7" t="s">
        <v>55</v>
      </c>
      <c r="D7">
        <f>(D6+D2-D1*D3)/(1-D3)</f>
        <v>337.88499543204716</v>
      </c>
      <c r="F7" s="28"/>
      <c r="G7" s="28"/>
      <c r="H7" s="28"/>
      <c r="I7" s="28"/>
    </row>
    <row r="8" spans="1:9" ht="15" customHeight="1" x14ac:dyDescent="0.2">
      <c r="C8" t="s">
        <v>50</v>
      </c>
      <c r="D8" s="8">
        <f>SUM(D11:D510)</f>
        <v>-108.20609317149351</v>
      </c>
    </row>
    <row r="9" spans="1:9" ht="15" customHeight="1" x14ac:dyDescent="0.2">
      <c r="E9" s="8"/>
    </row>
    <row r="10" spans="1:9" ht="15" customHeight="1" x14ac:dyDescent="0.2">
      <c r="A10" t="s">
        <v>2</v>
      </c>
      <c r="B10" s="9" t="s">
        <v>7</v>
      </c>
      <c r="C10" s="19" t="s">
        <v>51</v>
      </c>
      <c r="D10" s="6" t="s">
        <v>50</v>
      </c>
    </row>
    <row r="11" spans="1:9" ht="15" customHeight="1" x14ac:dyDescent="0.2">
      <c r="A11">
        <v>494</v>
      </c>
      <c r="B11" s="9">
        <v>477.8410010335956</v>
      </c>
      <c r="C11" s="19">
        <v>1</v>
      </c>
      <c r="D11" s="8">
        <f t="shared" ref="D11:D74" si="0">IF($B11&gt;D$1, LN((1/D$2)*((1+(D$3*($B11-D$1)/D$2)))^(-1/D$3-1)),0)</f>
        <v>-8.9492305077729011</v>
      </c>
    </row>
    <row r="12" spans="1:9" ht="15" customHeight="1" x14ac:dyDescent="0.2">
      <c r="A12">
        <v>339</v>
      </c>
      <c r="B12" s="9">
        <v>345.43507527311704</v>
      </c>
      <c r="C12" s="19">
        <v>2</v>
      </c>
      <c r="D12" s="8">
        <f t="shared" si="0"/>
        <v>-7.594103225683785</v>
      </c>
      <c r="E12" t="s">
        <v>12</v>
      </c>
    </row>
    <row r="13" spans="1:9" ht="15" customHeight="1" x14ac:dyDescent="0.2">
      <c r="A13">
        <v>349</v>
      </c>
      <c r="B13" s="9">
        <v>282.20384520461266</v>
      </c>
      <c r="C13" s="19">
        <v>3</v>
      </c>
      <c r="D13" s="8">
        <f t="shared" si="0"/>
        <v>-6.6767267342371532</v>
      </c>
    </row>
    <row r="14" spans="1:9" ht="15" customHeight="1" x14ac:dyDescent="0.2">
      <c r="A14">
        <v>329</v>
      </c>
      <c r="B14" s="9">
        <v>277.04129403526531</v>
      </c>
      <c r="C14" s="19">
        <v>4</v>
      </c>
      <c r="D14" s="8">
        <f t="shared" si="0"/>
        <v>-6.5891978321562679</v>
      </c>
    </row>
    <row r="15" spans="1:9" ht="15" customHeight="1" x14ac:dyDescent="0.2">
      <c r="A15">
        <v>487</v>
      </c>
      <c r="B15" s="9">
        <v>253.38495609979509</v>
      </c>
      <c r="C15" s="19">
        <v>5</v>
      </c>
      <c r="D15" s="8">
        <f t="shared" si="0"/>
        <v>-6.1553672112918276</v>
      </c>
    </row>
    <row r="16" spans="1:9" ht="15" customHeight="1" x14ac:dyDescent="0.2">
      <c r="A16">
        <v>227</v>
      </c>
      <c r="B16" s="9">
        <v>217.97395897909701</v>
      </c>
      <c r="C16" s="19">
        <v>6</v>
      </c>
      <c r="D16" s="8">
        <f t="shared" si="0"/>
        <v>-5.3758231349709709</v>
      </c>
    </row>
    <row r="17" spans="1:4" ht="15" customHeight="1" x14ac:dyDescent="0.2">
      <c r="A17">
        <v>131</v>
      </c>
      <c r="B17" s="9">
        <v>202.25553909110386</v>
      </c>
      <c r="C17" s="19">
        <v>7</v>
      </c>
      <c r="D17" s="8">
        <f t="shared" si="0"/>
        <v>-4.9602344789428114</v>
      </c>
    </row>
    <row r="18" spans="1:4" ht="15" customHeight="1" x14ac:dyDescent="0.2">
      <c r="A18">
        <v>238</v>
      </c>
      <c r="B18" s="9">
        <v>201.38921638536704</v>
      </c>
      <c r="C18" s="19">
        <v>8</v>
      </c>
      <c r="D18" s="8">
        <f t="shared" si="0"/>
        <v>-4.9357298165394576</v>
      </c>
    </row>
    <row r="19" spans="1:4" ht="15" customHeight="1" x14ac:dyDescent="0.2">
      <c r="A19">
        <v>473</v>
      </c>
      <c r="B19" s="9">
        <v>191.26906641746427</v>
      </c>
      <c r="C19" s="19">
        <v>9</v>
      </c>
      <c r="D19" s="8">
        <f t="shared" si="0"/>
        <v>-4.6350864300663508</v>
      </c>
    </row>
    <row r="20" spans="1:4" ht="15" customHeight="1" x14ac:dyDescent="0.2">
      <c r="A20">
        <v>306</v>
      </c>
      <c r="B20" s="9">
        <v>191.04965748705581</v>
      </c>
      <c r="C20" s="19">
        <v>10</v>
      </c>
      <c r="D20" s="8">
        <f t="shared" si="0"/>
        <v>-4.6282544001782151</v>
      </c>
    </row>
    <row r="21" spans="1:4" ht="15" customHeight="1" x14ac:dyDescent="0.2">
      <c r="A21">
        <v>477</v>
      </c>
      <c r="B21" s="9">
        <v>185.12694936397929</v>
      </c>
      <c r="C21" s="19">
        <v>11</v>
      </c>
      <c r="D21" s="8">
        <f t="shared" si="0"/>
        <v>-4.4382614651472014</v>
      </c>
    </row>
    <row r="22" spans="1:4" ht="15" customHeight="1" x14ac:dyDescent="0.2">
      <c r="A22">
        <v>495</v>
      </c>
      <c r="B22" s="9">
        <v>184.44962935786134</v>
      </c>
      <c r="C22" s="19">
        <v>12</v>
      </c>
      <c r="D22" s="8">
        <f t="shared" si="0"/>
        <v>-4.4158184119870629</v>
      </c>
    </row>
    <row r="23" spans="1:4" ht="15" customHeight="1" x14ac:dyDescent="0.2">
      <c r="A23">
        <v>376</v>
      </c>
      <c r="B23" s="9">
        <v>182.70721906115796</v>
      </c>
      <c r="C23" s="19">
        <v>13</v>
      </c>
      <c r="D23" s="8">
        <f t="shared" si="0"/>
        <v>-4.3573705177297581</v>
      </c>
    </row>
    <row r="24" spans="1:4" ht="15" customHeight="1" x14ac:dyDescent="0.2">
      <c r="A24">
        <v>237</v>
      </c>
      <c r="B24" s="9">
        <v>180.10475010029404</v>
      </c>
      <c r="C24" s="19">
        <v>14</v>
      </c>
      <c r="D24" s="8">
        <f t="shared" si="0"/>
        <v>-4.2680934769384216</v>
      </c>
    </row>
    <row r="25" spans="1:4" ht="15" customHeight="1" x14ac:dyDescent="0.2">
      <c r="A25">
        <v>365</v>
      </c>
      <c r="B25" s="9">
        <v>172.22374096282692</v>
      </c>
      <c r="C25" s="19">
        <v>15</v>
      </c>
      <c r="D25" s="8">
        <f t="shared" si="0"/>
        <v>-3.9819567584376045</v>
      </c>
    </row>
    <row r="26" spans="1:4" ht="15" customHeight="1" x14ac:dyDescent="0.2">
      <c r="A26">
        <v>283</v>
      </c>
      <c r="B26" s="9">
        <v>172.21194565829501</v>
      </c>
      <c r="C26" s="19">
        <v>16</v>
      </c>
      <c r="D26" s="8">
        <f t="shared" si="0"/>
        <v>-3.9815093134691253</v>
      </c>
    </row>
    <row r="27" spans="1:4" ht="15" customHeight="1" x14ac:dyDescent="0.2">
      <c r="A27">
        <v>378</v>
      </c>
      <c r="B27" s="9">
        <v>167.10418072299581</v>
      </c>
      <c r="C27" s="19">
        <v>17</v>
      </c>
      <c r="D27" s="8">
        <f t="shared" si="0"/>
        <v>-3.7818009138298194</v>
      </c>
    </row>
    <row r="28" spans="1:4" ht="15" customHeight="1" x14ac:dyDescent="0.2">
      <c r="A28">
        <v>320</v>
      </c>
      <c r="B28" s="9">
        <v>167.06585266724323</v>
      </c>
      <c r="C28" s="19">
        <v>18</v>
      </c>
      <c r="D28" s="8">
        <f t="shared" si="0"/>
        <v>-3.7802555784441507</v>
      </c>
    </row>
    <row r="29" spans="1:4" ht="15" customHeight="1" x14ac:dyDescent="0.2">
      <c r="A29">
        <v>242</v>
      </c>
      <c r="B29" s="9">
        <v>166.79971104959441</v>
      </c>
      <c r="C29" s="19">
        <v>19</v>
      </c>
      <c r="D29" s="8">
        <f t="shared" si="0"/>
        <v>-3.7695050564412567</v>
      </c>
    </row>
    <row r="30" spans="1:4" ht="15" customHeight="1" x14ac:dyDescent="0.2">
      <c r="A30">
        <v>322</v>
      </c>
      <c r="B30" s="9">
        <v>166.5165397828132</v>
      </c>
      <c r="C30" s="19">
        <v>20</v>
      </c>
      <c r="D30" s="8">
        <f t="shared" si="0"/>
        <v>-3.7580279616573056</v>
      </c>
    </row>
    <row r="31" spans="1:4" ht="15" customHeight="1" x14ac:dyDescent="0.2">
      <c r="A31">
        <v>441</v>
      </c>
      <c r="B31" s="9">
        <v>164.07487392111034</v>
      </c>
      <c r="C31" s="19">
        <v>21</v>
      </c>
      <c r="D31" s="8">
        <f t="shared" si="0"/>
        <v>-3.6573699521941267</v>
      </c>
    </row>
    <row r="32" spans="1:4" ht="15" customHeight="1" x14ac:dyDescent="0.2">
      <c r="A32">
        <v>304</v>
      </c>
      <c r="B32" s="9">
        <v>160.77775746024417</v>
      </c>
      <c r="C32" s="19">
        <v>22</v>
      </c>
      <c r="D32" s="8">
        <f t="shared" si="0"/>
        <v>-3.5163699933779187</v>
      </c>
    </row>
    <row r="33" spans="1:4" ht="15" customHeight="1" x14ac:dyDescent="0.2">
      <c r="A33">
        <v>292</v>
      </c>
      <c r="B33" s="9">
        <v>157.59697152135959</v>
      </c>
      <c r="C33" s="19">
        <v>23</v>
      </c>
      <c r="D33" s="8">
        <f t="shared" si="0"/>
        <v>0</v>
      </c>
    </row>
    <row r="34" spans="1:4" ht="15" customHeight="1" x14ac:dyDescent="0.2">
      <c r="A34">
        <v>485</v>
      </c>
      <c r="B34" s="9">
        <v>156.82985649326474</v>
      </c>
      <c r="C34" s="19">
        <v>24</v>
      </c>
      <c r="D34" s="8">
        <f t="shared" si="0"/>
        <v>0</v>
      </c>
    </row>
    <row r="35" spans="1:4" ht="15" customHeight="1" x14ac:dyDescent="0.2">
      <c r="A35">
        <v>490</v>
      </c>
      <c r="B35" s="9">
        <v>156.51117493912352</v>
      </c>
      <c r="C35" s="19">
        <v>25</v>
      </c>
      <c r="D35" s="8">
        <f t="shared" si="0"/>
        <v>0</v>
      </c>
    </row>
    <row r="36" spans="1:4" ht="15" customHeight="1" x14ac:dyDescent="0.2">
      <c r="A36">
        <v>249</v>
      </c>
      <c r="B36" s="9">
        <v>152.98155537234743</v>
      </c>
      <c r="C36" s="19">
        <v>26</v>
      </c>
      <c r="D36" s="8">
        <f t="shared" si="0"/>
        <v>0</v>
      </c>
    </row>
    <row r="37" spans="1:4" ht="15" customHeight="1" x14ac:dyDescent="0.2">
      <c r="A37">
        <v>370</v>
      </c>
      <c r="B37" s="9">
        <v>152.58539501708401</v>
      </c>
      <c r="C37" s="19">
        <v>27</v>
      </c>
      <c r="D37" s="8">
        <f t="shared" si="0"/>
        <v>0</v>
      </c>
    </row>
    <row r="38" spans="1:4" ht="15" customHeight="1" x14ac:dyDescent="0.2">
      <c r="A38">
        <v>228</v>
      </c>
      <c r="B38" s="9">
        <v>151.05667825214914</v>
      </c>
      <c r="C38" s="19">
        <v>28</v>
      </c>
      <c r="D38" s="8">
        <f t="shared" si="0"/>
        <v>0</v>
      </c>
    </row>
    <row r="39" spans="1:4" ht="15" customHeight="1" x14ac:dyDescent="0.2">
      <c r="A39">
        <v>336</v>
      </c>
      <c r="B39" s="9">
        <v>145.72147568348373</v>
      </c>
      <c r="C39" s="19">
        <v>29</v>
      </c>
      <c r="D39" s="8">
        <f t="shared" si="0"/>
        <v>0</v>
      </c>
    </row>
    <row r="40" spans="1:4" ht="15" customHeight="1" x14ac:dyDescent="0.2">
      <c r="A40">
        <v>499</v>
      </c>
      <c r="B40" s="9">
        <v>142.53549443205884</v>
      </c>
      <c r="C40" s="19">
        <v>30</v>
      </c>
      <c r="D40" s="8">
        <f t="shared" si="0"/>
        <v>0</v>
      </c>
    </row>
    <row r="41" spans="1:4" ht="15" customHeight="1" x14ac:dyDescent="0.2">
      <c r="A41">
        <v>135</v>
      </c>
      <c r="B41" s="9">
        <v>139.73733091412578</v>
      </c>
      <c r="C41" s="19">
        <v>31</v>
      </c>
      <c r="D41" s="8">
        <f t="shared" si="0"/>
        <v>0</v>
      </c>
    </row>
    <row r="42" spans="1:4" ht="15" customHeight="1" x14ac:dyDescent="0.2">
      <c r="A42">
        <v>437</v>
      </c>
      <c r="B42" s="9">
        <v>136.98427225466185</v>
      </c>
      <c r="C42" s="19">
        <v>32</v>
      </c>
      <c r="D42" s="8">
        <f t="shared" si="0"/>
        <v>0</v>
      </c>
    </row>
    <row r="43" spans="1:4" ht="15" customHeight="1" x14ac:dyDescent="0.2">
      <c r="A43">
        <v>408</v>
      </c>
      <c r="B43" s="9">
        <v>136.62167548815887</v>
      </c>
      <c r="C43" s="19">
        <v>33</v>
      </c>
      <c r="D43" s="8">
        <f t="shared" si="0"/>
        <v>0</v>
      </c>
    </row>
    <row r="44" spans="1:4" ht="15" customHeight="1" x14ac:dyDescent="0.2">
      <c r="A44">
        <v>256</v>
      </c>
      <c r="B44" s="9">
        <v>133.91624239557859</v>
      </c>
      <c r="C44" s="19">
        <v>34</v>
      </c>
      <c r="D44" s="8">
        <f t="shared" si="0"/>
        <v>0</v>
      </c>
    </row>
    <row r="45" spans="1:4" ht="15" customHeight="1" x14ac:dyDescent="0.2">
      <c r="A45">
        <v>459</v>
      </c>
      <c r="B45" s="9">
        <v>133.87470779802788</v>
      </c>
      <c r="C45" s="19">
        <v>35</v>
      </c>
      <c r="D45" s="8">
        <f t="shared" si="0"/>
        <v>0</v>
      </c>
    </row>
    <row r="46" spans="1:4" ht="15" customHeight="1" x14ac:dyDescent="0.2">
      <c r="A46">
        <v>498</v>
      </c>
      <c r="B46" s="9">
        <v>133.74437618429511</v>
      </c>
      <c r="C46" s="19">
        <v>36</v>
      </c>
      <c r="D46" s="8">
        <f t="shared" si="0"/>
        <v>0</v>
      </c>
    </row>
    <row r="47" spans="1:4" ht="15" customHeight="1" x14ac:dyDescent="0.2">
      <c r="A47">
        <v>366</v>
      </c>
      <c r="B47" s="9">
        <v>131.2871219465178</v>
      </c>
      <c r="C47" s="19">
        <v>37</v>
      </c>
      <c r="D47" s="8">
        <f t="shared" si="0"/>
        <v>0</v>
      </c>
    </row>
    <row r="48" spans="1:4" ht="15" customHeight="1" x14ac:dyDescent="0.2">
      <c r="A48">
        <v>415</v>
      </c>
      <c r="B48" s="9">
        <v>131.03039933957552</v>
      </c>
      <c r="C48" s="19">
        <v>38</v>
      </c>
      <c r="D48" s="8">
        <f t="shared" si="0"/>
        <v>0</v>
      </c>
    </row>
    <row r="49" spans="1:4" ht="15" customHeight="1" x14ac:dyDescent="0.2">
      <c r="A49">
        <v>375</v>
      </c>
      <c r="B49" s="9">
        <v>129.24069165022775</v>
      </c>
      <c r="C49" s="19">
        <v>39</v>
      </c>
      <c r="D49" s="8">
        <f t="shared" si="0"/>
        <v>0</v>
      </c>
    </row>
    <row r="50" spans="1:4" ht="15" customHeight="1" x14ac:dyDescent="0.2">
      <c r="A50">
        <v>298</v>
      </c>
      <c r="B50" s="9">
        <v>128.27438934693782</v>
      </c>
      <c r="C50" s="19">
        <v>40</v>
      </c>
      <c r="D50" s="8">
        <f t="shared" si="0"/>
        <v>0</v>
      </c>
    </row>
    <row r="51" spans="1:4" ht="15" customHeight="1" x14ac:dyDescent="0.2">
      <c r="A51">
        <v>241</v>
      </c>
      <c r="B51" s="9">
        <v>127.92112130559872</v>
      </c>
      <c r="C51" s="19">
        <v>41</v>
      </c>
      <c r="D51" s="8">
        <f t="shared" si="0"/>
        <v>0</v>
      </c>
    </row>
    <row r="52" spans="1:4" ht="15" customHeight="1" x14ac:dyDescent="0.2">
      <c r="A52">
        <v>142</v>
      </c>
      <c r="B52" s="9">
        <v>127.69298705638721</v>
      </c>
      <c r="C52" s="19">
        <v>42</v>
      </c>
      <c r="D52" s="8">
        <f t="shared" si="0"/>
        <v>0</v>
      </c>
    </row>
    <row r="53" spans="1:4" ht="15" customHeight="1" x14ac:dyDescent="0.2">
      <c r="A53">
        <v>429</v>
      </c>
      <c r="B53" s="9">
        <v>125.46235599386819</v>
      </c>
      <c r="C53" s="19">
        <v>43</v>
      </c>
      <c r="D53" s="8">
        <f t="shared" si="0"/>
        <v>0</v>
      </c>
    </row>
    <row r="54" spans="1:4" ht="15" customHeight="1" x14ac:dyDescent="0.2">
      <c r="A54">
        <v>98</v>
      </c>
      <c r="B54" s="9">
        <v>124.43121451282605</v>
      </c>
      <c r="C54" s="19">
        <v>44</v>
      </c>
      <c r="D54" s="8">
        <f t="shared" si="0"/>
        <v>0</v>
      </c>
    </row>
    <row r="55" spans="1:4" ht="15" customHeight="1" x14ac:dyDescent="0.2">
      <c r="A55">
        <v>481</v>
      </c>
      <c r="B55" s="9">
        <v>123.34256543068841</v>
      </c>
      <c r="C55" s="19">
        <v>45</v>
      </c>
      <c r="D55" s="8">
        <f t="shared" si="0"/>
        <v>0</v>
      </c>
    </row>
    <row r="56" spans="1:4" ht="15" customHeight="1" x14ac:dyDescent="0.2">
      <c r="A56">
        <v>488</v>
      </c>
      <c r="B56" s="9">
        <v>123.09993354946528</v>
      </c>
      <c r="C56" s="19">
        <v>46</v>
      </c>
      <c r="D56" s="8">
        <f t="shared" si="0"/>
        <v>0</v>
      </c>
    </row>
    <row r="57" spans="1:4" ht="15" customHeight="1" x14ac:dyDescent="0.2">
      <c r="A57">
        <v>451</v>
      </c>
      <c r="B57" s="9">
        <v>123.04408139780935</v>
      </c>
      <c r="C57" s="19">
        <v>47</v>
      </c>
      <c r="D57" s="8">
        <f t="shared" si="0"/>
        <v>0</v>
      </c>
    </row>
    <row r="58" spans="1:4" ht="15" customHeight="1" x14ac:dyDescent="0.2">
      <c r="A58">
        <v>240</v>
      </c>
      <c r="B58" s="9">
        <v>122.93748785324169</v>
      </c>
      <c r="C58" s="19">
        <v>48</v>
      </c>
      <c r="D58" s="8">
        <f t="shared" si="0"/>
        <v>0</v>
      </c>
    </row>
    <row r="59" spans="1:4" ht="15" customHeight="1" x14ac:dyDescent="0.2">
      <c r="A59">
        <v>141</v>
      </c>
      <c r="B59" s="9">
        <v>122.608223349529</v>
      </c>
      <c r="C59" s="19">
        <v>49</v>
      </c>
      <c r="D59" s="8">
        <f t="shared" si="0"/>
        <v>0</v>
      </c>
    </row>
    <row r="60" spans="1:4" ht="15" customHeight="1" x14ac:dyDescent="0.2">
      <c r="A60">
        <v>296</v>
      </c>
      <c r="B60" s="9">
        <v>121.03198824976243</v>
      </c>
      <c r="C60" s="19">
        <v>50</v>
      </c>
      <c r="D60" s="8">
        <f t="shared" si="0"/>
        <v>0</v>
      </c>
    </row>
    <row r="61" spans="1:4" ht="15" customHeight="1" x14ac:dyDescent="0.2">
      <c r="A61">
        <v>427</v>
      </c>
      <c r="B61" s="9">
        <v>121.01042413684809</v>
      </c>
      <c r="C61" s="19">
        <v>51</v>
      </c>
      <c r="D61" s="8">
        <f t="shared" si="0"/>
        <v>0</v>
      </c>
    </row>
    <row r="62" spans="1:4" ht="15" customHeight="1" x14ac:dyDescent="0.2">
      <c r="A62">
        <v>469</v>
      </c>
      <c r="B62" s="9">
        <v>120.23273209612671</v>
      </c>
      <c r="C62" s="19">
        <v>52</v>
      </c>
      <c r="D62" s="8">
        <f t="shared" si="0"/>
        <v>0</v>
      </c>
    </row>
    <row r="63" spans="1:4" ht="15" customHeight="1" x14ac:dyDescent="0.2">
      <c r="A63">
        <v>358</v>
      </c>
      <c r="B63" s="9">
        <v>119.18281433402262</v>
      </c>
      <c r="C63" s="19">
        <v>53</v>
      </c>
      <c r="D63" s="8">
        <f t="shared" si="0"/>
        <v>0</v>
      </c>
    </row>
    <row r="64" spans="1:4" ht="15" customHeight="1" x14ac:dyDescent="0.2">
      <c r="A64">
        <v>445</v>
      </c>
      <c r="B64" s="9">
        <v>118.11657607364032</v>
      </c>
      <c r="C64" s="19">
        <v>54</v>
      </c>
      <c r="D64" s="8">
        <f t="shared" si="0"/>
        <v>0</v>
      </c>
    </row>
    <row r="65" spans="1:4" ht="15" customHeight="1" x14ac:dyDescent="0.2">
      <c r="A65">
        <v>21</v>
      </c>
      <c r="B65" s="9">
        <v>118.08934495997528</v>
      </c>
      <c r="C65" s="19">
        <v>55</v>
      </c>
      <c r="D65" s="8">
        <f t="shared" si="0"/>
        <v>0</v>
      </c>
    </row>
    <row r="66" spans="1:4" ht="15" customHeight="1" x14ac:dyDescent="0.2">
      <c r="A66">
        <v>302</v>
      </c>
      <c r="B66" s="9">
        <v>117.99525083352819</v>
      </c>
      <c r="C66" s="19">
        <v>56</v>
      </c>
      <c r="D66" s="8">
        <f t="shared" si="0"/>
        <v>0</v>
      </c>
    </row>
    <row r="67" spans="1:4" ht="15" customHeight="1" x14ac:dyDescent="0.2">
      <c r="A67">
        <v>225</v>
      </c>
      <c r="B67" s="9">
        <v>117.81808259283571</v>
      </c>
      <c r="C67" s="19">
        <v>57</v>
      </c>
      <c r="D67" s="8">
        <f t="shared" si="0"/>
        <v>0</v>
      </c>
    </row>
    <row r="68" spans="1:4" ht="15" customHeight="1" x14ac:dyDescent="0.2">
      <c r="A68">
        <v>334</v>
      </c>
      <c r="B68" s="9">
        <v>117.38142640046135</v>
      </c>
      <c r="C68" s="19">
        <v>58</v>
      </c>
      <c r="D68" s="8">
        <f t="shared" si="0"/>
        <v>0</v>
      </c>
    </row>
    <row r="69" spans="1:4" ht="15" customHeight="1" x14ac:dyDescent="0.2">
      <c r="A69">
        <v>132</v>
      </c>
      <c r="B69" s="9">
        <v>113.97078774600232</v>
      </c>
      <c r="C69" s="19">
        <v>59</v>
      </c>
      <c r="D69" s="8">
        <f t="shared" si="0"/>
        <v>0</v>
      </c>
    </row>
    <row r="70" spans="1:4" ht="15" customHeight="1" x14ac:dyDescent="0.2">
      <c r="A70">
        <v>465</v>
      </c>
      <c r="B70" s="9">
        <v>113.09410090882193</v>
      </c>
      <c r="C70" s="19">
        <v>60</v>
      </c>
      <c r="D70" s="8">
        <f t="shared" si="0"/>
        <v>0</v>
      </c>
    </row>
    <row r="71" spans="1:4" ht="15" customHeight="1" x14ac:dyDescent="0.2">
      <c r="A71">
        <v>371</v>
      </c>
      <c r="B71" s="9">
        <v>112.44478436864847</v>
      </c>
      <c r="C71" s="19">
        <v>61</v>
      </c>
      <c r="D71" s="8">
        <f t="shared" si="0"/>
        <v>0</v>
      </c>
    </row>
    <row r="72" spans="1:4" ht="15" customHeight="1" x14ac:dyDescent="0.2">
      <c r="A72">
        <v>254</v>
      </c>
      <c r="B72" s="9">
        <v>112.42275590583085</v>
      </c>
      <c r="C72" s="19">
        <v>62</v>
      </c>
      <c r="D72" s="8">
        <f t="shared" si="0"/>
        <v>0</v>
      </c>
    </row>
    <row r="73" spans="1:4" ht="15" customHeight="1" x14ac:dyDescent="0.2">
      <c r="A73">
        <v>233</v>
      </c>
      <c r="B73" s="9">
        <v>108.81012583367374</v>
      </c>
      <c r="C73" s="19">
        <v>63</v>
      </c>
      <c r="D73" s="8">
        <f t="shared" si="0"/>
        <v>0</v>
      </c>
    </row>
    <row r="74" spans="1:4" ht="15" customHeight="1" x14ac:dyDescent="0.2">
      <c r="A74">
        <v>194</v>
      </c>
      <c r="B74" s="9">
        <v>106.08073291957953</v>
      </c>
      <c r="C74" s="19">
        <v>64</v>
      </c>
      <c r="D74" s="8">
        <f t="shared" si="0"/>
        <v>0</v>
      </c>
    </row>
    <row r="75" spans="1:4" ht="15" customHeight="1" x14ac:dyDescent="0.2">
      <c r="A75">
        <v>350</v>
      </c>
      <c r="B75" s="9">
        <v>105.65210020491941</v>
      </c>
      <c r="C75" s="19">
        <v>65</v>
      </c>
      <c r="D75" s="8">
        <f t="shared" ref="D75:D138" si="1">IF($B75&gt;D$1, LN((1/D$2)*((1+(D$3*($B75-D$1)/D$2)))^(-1/D$3-1)),0)</f>
        <v>0</v>
      </c>
    </row>
    <row r="76" spans="1:4" ht="15" customHeight="1" x14ac:dyDescent="0.2">
      <c r="A76">
        <v>364</v>
      </c>
      <c r="B76" s="9">
        <v>104.89806083193071</v>
      </c>
      <c r="C76" s="19">
        <v>66</v>
      </c>
      <c r="D76" s="8">
        <f t="shared" si="1"/>
        <v>0</v>
      </c>
    </row>
    <row r="77" spans="1:4" ht="15" customHeight="1" x14ac:dyDescent="0.2">
      <c r="A77">
        <v>472</v>
      </c>
      <c r="B77" s="9">
        <v>103.14199662658939</v>
      </c>
      <c r="C77" s="19">
        <v>67</v>
      </c>
      <c r="D77" s="8">
        <f t="shared" si="1"/>
        <v>0</v>
      </c>
    </row>
    <row r="78" spans="1:4" ht="15" customHeight="1" x14ac:dyDescent="0.2">
      <c r="A78">
        <v>453</v>
      </c>
      <c r="B78" s="9">
        <v>102.16532099117103</v>
      </c>
      <c r="C78" s="19">
        <v>68</v>
      </c>
      <c r="D78" s="8">
        <f t="shared" si="1"/>
        <v>0</v>
      </c>
    </row>
    <row r="79" spans="1:4" ht="15" customHeight="1" x14ac:dyDescent="0.2">
      <c r="A79">
        <v>20</v>
      </c>
      <c r="B79" s="9">
        <v>101.20088325966572</v>
      </c>
      <c r="C79" s="19">
        <v>69</v>
      </c>
      <c r="D79" s="8">
        <f t="shared" si="1"/>
        <v>0</v>
      </c>
    </row>
    <row r="80" spans="1:4" ht="15" customHeight="1" x14ac:dyDescent="0.2">
      <c r="A80">
        <v>461</v>
      </c>
      <c r="B80" s="9">
        <v>100.80099496688126</v>
      </c>
      <c r="C80" s="19">
        <v>70</v>
      </c>
      <c r="D80" s="8">
        <f t="shared" si="1"/>
        <v>0</v>
      </c>
    </row>
    <row r="81" spans="1:4" ht="15" customHeight="1" x14ac:dyDescent="0.2">
      <c r="A81">
        <v>351</v>
      </c>
      <c r="B81" s="9">
        <v>100.48137997735466</v>
      </c>
      <c r="C81" s="19">
        <v>71</v>
      </c>
      <c r="D81" s="8">
        <f t="shared" si="1"/>
        <v>0</v>
      </c>
    </row>
    <row r="82" spans="1:4" ht="15" customHeight="1" x14ac:dyDescent="0.2">
      <c r="A82">
        <v>193</v>
      </c>
      <c r="B82" s="9">
        <v>99.966077181925357</v>
      </c>
      <c r="C82" s="19">
        <v>72</v>
      </c>
      <c r="D82" s="8">
        <f t="shared" si="1"/>
        <v>0</v>
      </c>
    </row>
    <row r="83" spans="1:4" ht="15" customHeight="1" x14ac:dyDescent="0.2">
      <c r="A83">
        <v>175</v>
      </c>
      <c r="B83" s="9">
        <v>99.588270163307243</v>
      </c>
      <c r="C83" s="19">
        <v>73</v>
      </c>
      <c r="D83" s="8">
        <f t="shared" si="1"/>
        <v>0</v>
      </c>
    </row>
    <row r="84" spans="1:4" ht="15" customHeight="1" x14ac:dyDescent="0.2">
      <c r="A84">
        <v>318</v>
      </c>
      <c r="B84" s="9">
        <v>98.372581884139436</v>
      </c>
      <c r="C84" s="19">
        <v>74</v>
      </c>
      <c r="D84" s="8">
        <f t="shared" si="1"/>
        <v>0</v>
      </c>
    </row>
    <row r="85" spans="1:4" ht="15" customHeight="1" x14ac:dyDescent="0.2">
      <c r="A85">
        <v>321</v>
      </c>
      <c r="B85" s="9">
        <v>97.34824603116067</v>
      </c>
      <c r="C85" s="19">
        <v>75</v>
      </c>
      <c r="D85" s="8">
        <f t="shared" si="1"/>
        <v>0</v>
      </c>
    </row>
    <row r="86" spans="1:4" ht="15" customHeight="1" x14ac:dyDescent="0.2">
      <c r="A86">
        <v>335</v>
      </c>
      <c r="B86" s="9">
        <v>96.385817169086295</v>
      </c>
      <c r="C86" s="19">
        <v>76</v>
      </c>
      <c r="D86" s="8">
        <f t="shared" si="1"/>
        <v>0</v>
      </c>
    </row>
    <row r="87" spans="1:4" ht="15" customHeight="1" x14ac:dyDescent="0.2">
      <c r="A87">
        <v>284</v>
      </c>
      <c r="B87" s="9">
        <v>95.038025661948268</v>
      </c>
      <c r="C87" s="19">
        <v>77</v>
      </c>
      <c r="D87" s="8">
        <f t="shared" si="1"/>
        <v>0</v>
      </c>
    </row>
    <row r="88" spans="1:4" ht="15" customHeight="1" x14ac:dyDescent="0.2">
      <c r="A88">
        <v>416</v>
      </c>
      <c r="B88" s="9">
        <v>93.601425174438191</v>
      </c>
      <c r="C88" s="19">
        <v>78</v>
      </c>
      <c r="D88" s="8">
        <f t="shared" si="1"/>
        <v>0</v>
      </c>
    </row>
    <row r="89" spans="1:4" ht="15" customHeight="1" x14ac:dyDescent="0.2">
      <c r="A89">
        <v>389</v>
      </c>
      <c r="B89" s="9">
        <v>93.099163924864115</v>
      </c>
      <c r="C89" s="19">
        <v>79</v>
      </c>
      <c r="D89" s="8">
        <f t="shared" si="1"/>
        <v>0</v>
      </c>
    </row>
    <row r="90" spans="1:4" ht="15" customHeight="1" x14ac:dyDescent="0.2">
      <c r="A90">
        <v>430</v>
      </c>
      <c r="B90" s="9">
        <v>90.567430256933221</v>
      </c>
      <c r="C90" s="19">
        <v>80</v>
      </c>
      <c r="D90" s="8">
        <f t="shared" si="1"/>
        <v>0</v>
      </c>
    </row>
    <row r="91" spans="1:4" ht="15" customHeight="1" x14ac:dyDescent="0.2">
      <c r="A91">
        <v>418</v>
      </c>
      <c r="B91" s="9">
        <v>90.533427239264711</v>
      </c>
      <c r="C91" s="19">
        <v>81</v>
      </c>
      <c r="D91" s="8">
        <f t="shared" si="1"/>
        <v>0</v>
      </c>
    </row>
    <row r="92" spans="1:4" ht="15" customHeight="1" x14ac:dyDescent="0.2">
      <c r="A92">
        <v>444</v>
      </c>
      <c r="B92" s="9">
        <v>88.545575824466141</v>
      </c>
      <c r="C92" s="19">
        <v>82</v>
      </c>
      <c r="D92" s="8">
        <f t="shared" si="1"/>
        <v>0</v>
      </c>
    </row>
    <row r="93" spans="1:4" ht="15" customHeight="1" x14ac:dyDescent="0.2">
      <c r="A93">
        <v>299</v>
      </c>
      <c r="B93" s="9">
        <v>86.96428468583872</v>
      </c>
      <c r="C93" s="19">
        <v>83</v>
      </c>
      <c r="D93" s="8">
        <f t="shared" si="1"/>
        <v>0</v>
      </c>
    </row>
    <row r="94" spans="1:4" ht="15" customHeight="1" x14ac:dyDescent="0.2">
      <c r="A94">
        <v>466</v>
      </c>
      <c r="B94" s="9">
        <v>84.359650178445008</v>
      </c>
      <c r="C94" s="19">
        <v>84</v>
      </c>
      <c r="D94" s="8">
        <f t="shared" si="1"/>
        <v>0</v>
      </c>
    </row>
    <row r="95" spans="1:4" ht="15" customHeight="1" x14ac:dyDescent="0.2">
      <c r="A95">
        <v>435</v>
      </c>
      <c r="B95" s="9">
        <v>82.771221278409939</v>
      </c>
      <c r="C95" s="19">
        <v>85</v>
      </c>
      <c r="D95" s="8">
        <f t="shared" si="1"/>
        <v>0</v>
      </c>
    </row>
    <row r="96" spans="1:4" ht="15" customHeight="1" x14ac:dyDescent="0.2">
      <c r="A96">
        <v>134</v>
      </c>
      <c r="B96" s="9">
        <v>81.942326419741221</v>
      </c>
      <c r="C96" s="19">
        <v>86</v>
      </c>
      <c r="D96" s="8">
        <f t="shared" si="1"/>
        <v>0</v>
      </c>
    </row>
    <row r="97" spans="1:4" ht="15" customHeight="1" x14ac:dyDescent="0.2">
      <c r="A97">
        <v>392</v>
      </c>
      <c r="B97" s="9">
        <v>81.909793142953276</v>
      </c>
      <c r="C97" s="19">
        <v>87</v>
      </c>
      <c r="D97" s="8">
        <f t="shared" si="1"/>
        <v>0</v>
      </c>
    </row>
    <row r="98" spans="1:4" ht="15" customHeight="1" x14ac:dyDescent="0.2">
      <c r="A98">
        <v>294</v>
      </c>
      <c r="B98" s="9">
        <v>81.74057500199342</v>
      </c>
      <c r="C98" s="19">
        <v>88</v>
      </c>
      <c r="D98" s="8">
        <f t="shared" si="1"/>
        <v>0</v>
      </c>
    </row>
    <row r="99" spans="1:4" ht="15" customHeight="1" x14ac:dyDescent="0.2">
      <c r="A99">
        <v>406</v>
      </c>
      <c r="B99" s="9">
        <v>81.162557870480668</v>
      </c>
      <c r="C99" s="19">
        <v>89</v>
      </c>
      <c r="D99" s="8">
        <f t="shared" si="1"/>
        <v>0</v>
      </c>
    </row>
    <row r="100" spans="1:4" ht="15" customHeight="1" x14ac:dyDescent="0.2">
      <c r="A100">
        <v>393</v>
      </c>
      <c r="B100" s="9">
        <v>80.53876630713421</v>
      </c>
      <c r="C100" s="19">
        <v>90</v>
      </c>
      <c r="D100" s="8">
        <f t="shared" si="1"/>
        <v>0</v>
      </c>
    </row>
    <row r="101" spans="1:4" ht="15" customHeight="1" x14ac:dyDescent="0.2">
      <c r="A101">
        <v>486</v>
      </c>
      <c r="B101" s="9">
        <v>79.353220281544054</v>
      </c>
      <c r="C101" s="19">
        <v>91</v>
      </c>
      <c r="D101" s="8">
        <f t="shared" si="1"/>
        <v>0</v>
      </c>
    </row>
    <row r="102" spans="1:4" ht="15" customHeight="1" x14ac:dyDescent="0.2">
      <c r="A102">
        <v>337</v>
      </c>
      <c r="B102" s="9">
        <v>77.734542978660102</v>
      </c>
      <c r="C102" s="19">
        <v>92</v>
      </c>
      <c r="D102" s="8">
        <f t="shared" si="1"/>
        <v>0</v>
      </c>
    </row>
    <row r="103" spans="1:4" ht="15" customHeight="1" x14ac:dyDescent="0.2">
      <c r="A103">
        <v>313</v>
      </c>
      <c r="B103" s="9">
        <v>77.6971183570422</v>
      </c>
      <c r="C103" s="19">
        <v>93</v>
      </c>
      <c r="D103" s="8">
        <f t="shared" si="1"/>
        <v>0</v>
      </c>
    </row>
    <row r="104" spans="1:4" ht="15" customHeight="1" x14ac:dyDescent="0.2">
      <c r="A104">
        <v>221</v>
      </c>
      <c r="B104" s="9">
        <v>76.827023197807648</v>
      </c>
      <c r="C104" s="19">
        <v>94</v>
      </c>
      <c r="D104" s="8">
        <f t="shared" si="1"/>
        <v>0</v>
      </c>
    </row>
    <row r="105" spans="1:4" ht="15" customHeight="1" x14ac:dyDescent="0.2">
      <c r="A105">
        <v>74</v>
      </c>
      <c r="B105" s="9">
        <v>76.726569187892892</v>
      </c>
      <c r="C105" s="19">
        <v>95</v>
      </c>
      <c r="D105" s="8">
        <f t="shared" si="1"/>
        <v>0</v>
      </c>
    </row>
    <row r="106" spans="1:4" ht="15" customHeight="1" x14ac:dyDescent="0.2">
      <c r="A106">
        <v>345</v>
      </c>
      <c r="B106" s="9">
        <v>74.993330123194028</v>
      </c>
      <c r="C106" s="19">
        <v>96</v>
      </c>
      <c r="D106" s="8">
        <f t="shared" si="1"/>
        <v>0</v>
      </c>
    </row>
    <row r="107" spans="1:4" ht="15" customHeight="1" x14ac:dyDescent="0.2">
      <c r="A107">
        <v>331</v>
      </c>
      <c r="B107" s="9">
        <v>74.736998641259561</v>
      </c>
      <c r="C107" s="19">
        <v>97</v>
      </c>
      <c r="D107" s="8">
        <f t="shared" si="1"/>
        <v>0</v>
      </c>
    </row>
    <row r="108" spans="1:4" ht="15" customHeight="1" x14ac:dyDescent="0.2">
      <c r="A108">
        <v>205</v>
      </c>
      <c r="B108" s="9">
        <v>74.376110768313083</v>
      </c>
      <c r="C108" s="19">
        <v>98</v>
      </c>
      <c r="D108" s="8">
        <f t="shared" si="1"/>
        <v>0</v>
      </c>
    </row>
    <row r="109" spans="1:4" ht="15" customHeight="1" x14ac:dyDescent="0.2">
      <c r="A109">
        <v>356</v>
      </c>
      <c r="B109" s="9">
        <v>73.181802204910127</v>
      </c>
      <c r="C109" s="19">
        <v>99</v>
      </c>
      <c r="D109" s="8">
        <f t="shared" si="1"/>
        <v>0</v>
      </c>
    </row>
    <row r="110" spans="1:4" ht="15" customHeight="1" x14ac:dyDescent="0.2">
      <c r="A110">
        <v>127</v>
      </c>
      <c r="B110" s="9">
        <v>70.760172174293984</v>
      </c>
      <c r="C110" s="19">
        <v>100</v>
      </c>
      <c r="D110" s="8">
        <f t="shared" si="1"/>
        <v>0</v>
      </c>
    </row>
    <row r="111" spans="1:4" ht="15" customHeight="1" x14ac:dyDescent="0.2">
      <c r="A111">
        <v>23</v>
      </c>
      <c r="B111" s="9">
        <v>70.545222813823784</v>
      </c>
      <c r="C111" s="19">
        <v>101</v>
      </c>
      <c r="D111" s="8">
        <f t="shared" si="1"/>
        <v>0</v>
      </c>
    </row>
    <row r="112" spans="1:4" ht="15" customHeight="1" x14ac:dyDescent="0.2">
      <c r="A112">
        <v>280</v>
      </c>
      <c r="B112" s="9">
        <v>70.031677358780144</v>
      </c>
      <c r="C112" s="19">
        <v>102</v>
      </c>
      <c r="D112" s="8">
        <f t="shared" si="1"/>
        <v>0</v>
      </c>
    </row>
    <row r="113" spans="1:4" ht="15" customHeight="1" x14ac:dyDescent="0.2">
      <c r="A113">
        <v>185</v>
      </c>
      <c r="B113" s="9">
        <v>69.843817755114287</v>
      </c>
      <c r="C113" s="19">
        <v>103</v>
      </c>
      <c r="D113" s="8">
        <f t="shared" si="1"/>
        <v>0</v>
      </c>
    </row>
    <row r="114" spans="1:4" ht="15" customHeight="1" x14ac:dyDescent="0.2">
      <c r="A114">
        <v>197</v>
      </c>
      <c r="B114" s="9">
        <v>68.742833969195999</v>
      </c>
      <c r="C114" s="19">
        <v>104</v>
      </c>
      <c r="D114" s="8">
        <f t="shared" si="1"/>
        <v>0</v>
      </c>
    </row>
    <row r="115" spans="1:4" ht="15" customHeight="1" x14ac:dyDescent="0.2">
      <c r="A115">
        <v>464</v>
      </c>
      <c r="B115" s="9">
        <v>68.619104822671943</v>
      </c>
      <c r="C115" s="19">
        <v>105</v>
      </c>
      <c r="D115" s="8">
        <f t="shared" si="1"/>
        <v>0</v>
      </c>
    </row>
    <row r="116" spans="1:4" ht="15" customHeight="1" x14ac:dyDescent="0.2">
      <c r="A116">
        <v>423</v>
      </c>
      <c r="B116" s="9">
        <v>66.859117746642369</v>
      </c>
      <c r="C116" s="19">
        <v>106</v>
      </c>
      <c r="D116" s="8">
        <f t="shared" si="1"/>
        <v>0</v>
      </c>
    </row>
    <row r="117" spans="1:4" ht="15" customHeight="1" x14ac:dyDescent="0.2">
      <c r="A117">
        <v>257</v>
      </c>
      <c r="B117" s="9">
        <v>65.949462420956479</v>
      </c>
      <c r="C117" s="19">
        <v>107</v>
      </c>
      <c r="D117" s="8">
        <f t="shared" si="1"/>
        <v>0</v>
      </c>
    </row>
    <row r="118" spans="1:4" ht="15" customHeight="1" x14ac:dyDescent="0.2">
      <c r="A118">
        <v>100</v>
      </c>
      <c r="B118" s="9">
        <v>65.274593593121608</v>
      </c>
      <c r="C118" s="19">
        <v>108</v>
      </c>
      <c r="D118" s="8">
        <f t="shared" si="1"/>
        <v>0</v>
      </c>
    </row>
    <row r="119" spans="1:4" ht="15" customHeight="1" x14ac:dyDescent="0.2">
      <c r="A119">
        <v>111</v>
      </c>
      <c r="B119" s="9">
        <v>64.899406574546447</v>
      </c>
      <c r="C119" s="19">
        <v>109</v>
      </c>
      <c r="D119" s="8">
        <f t="shared" si="1"/>
        <v>0</v>
      </c>
    </row>
    <row r="120" spans="1:4" ht="15" customHeight="1" x14ac:dyDescent="0.2">
      <c r="A120">
        <v>231</v>
      </c>
      <c r="B120" s="9">
        <v>63.470986382713818</v>
      </c>
      <c r="C120" s="19">
        <v>110</v>
      </c>
      <c r="D120" s="8">
        <f t="shared" si="1"/>
        <v>0</v>
      </c>
    </row>
    <row r="121" spans="1:4" ht="15" customHeight="1" x14ac:dyDescent="0.2">
      <c r="A121">
        <v>31</v>
      </c>
      <c r="B121" s="9">
        <v>62.820878858023207</v>
      </c>
      <c r="C121" s="19">
        <v>111</v>
      </c>
      <c r="D121" s="8">
        <f t="shared" si="1"/>
        <v>0</v>
      </c>
    </row>
    <row r="122" spans="1:4" ht="15" customHeight="1" x14ac:dyDescent="0.2">
      <c r="A122">
        <v>110</v>
      </c>
      <c r="B122" s="9">
        <v>60.567651861278136</v>
      </c>
      <c r="C122" s="19">
        <v>112</v>
      </c>
      <c r="D122" s="8">
        <f t="shared" si="1"/>
        <v>0</v>
      </c>
    </row>
    <row r="123" spans="1:4" ht="15" customHeight="1" x14ac:dyDescent="0.2">
      <c r="A123">
        <v>338</v>
      </c>
      <c r="B123" s="9">
        <v>59.425550734591525</v>
      </c>
      <c r="C123" s="19">
        <v>113</v>
      </c>
      <c r="D123" s="8">
        <f t="shared" si="1"/>
        <v>0</v>
      </c>
    </row>
    <row r="124" spans="1:4" ht="15" customHeight="1" x14ac:dyDescent="0.2">
      <c r="A124">
        <v>133</v>
      </c>
      <c r="B124" s="9">
        <v>59.06638542447763</v>
      </c>
      <c r="C124" s="19">
        <v>114</v>
      </c>
      <c r="D124" s="8">
        <f t="shared" si="1"/>
        <v>0</v>
      </c>
    </row>
    <row r="125" spans="1:4" ht="15" customHeight="1" x14ac:dyDescent="0.2">
      <c r="A125">
        <v>223</v>
      </c>
      <c r="B125" s="9">
        <v>58.904445030450006</v>
      </c>
      <c r="C125" s="19">
        <v>115</v>
      </c>
      <c r="D125" s="8">
        <f t="shared" si="1"/>
        <v>0</v>
      </c>
    </row>
    <row r="126" spans="1:4" ht="15" customHeight="1" x14ac:dyDescent="0.2">
      <c r="A126">
        <v>279</v>
      </c>
      <c r="B126" s="9">
        <v>58.066200834919073</v>
      </c>
      <c r="C126" s="19">
        <v>116</v>
      </c>
      <c r="D126" s="8">
        <f t="shared" si="1"/>
        <v>0</v>
      </c>
    </row>
    <row r="127" spans="1:4" ht="15" customHeight="1" x14ac:dyDescent="0.2">
      <c r="A127">
        <v>374</v>
      </c>
      <c r="B127" s="9">
        <v>57.551068875509372</v>
      </c>
      <c r="C127" s="19">
        <v>117</v>
      </c>
      <c r="D127" s="8">
        <f t="shared" si="1"/>
        <v>0</v>
      </c>
    </row>
    <row r="128" spans="1:4" ht="15" customHeight="1" x14ac:dyDescent="0.2">
      <c r="A128">
        <v>324</v>
      </c>
      <c r="B128" s="9">
        <v>56.143111055313057</v>
      </c>
      <c r="C128" s="19">
        <v>118</v>
      </c>
      <c r="D128" s="8">
        <f t="shared" si="1"/>
        <v>0</v>
      </c>
    </row>
    <row r="129" spans="1:4" ht="15" customHeight="1" x14ac:dyDescent="0.2">
      <c r="A129">
        <v>216</v>
      </c>
      <c r="B129" s="9">
        <v>55.459022986871787</v>
      </c>
      <c r="C129" s="19">
        <v>119</v>
      </c>
      <c r="D129" s="8">
        <f t="shared" si="1"/>
        <v>0</v>
      </c>
    </row>
    <row r="130" spans="1:4" ht="15" customHeight="1" x14ac:dyDescent="0.2">
      <c r="A130">
        <v>293</v>
      </c>
      <c r="B130" s="9">
        <v>55.267326009172393</v>
      </c>
      <c r="C130" s="19">
        <v>120</v>
      </c>
      <c r="D130" s="8">
        <f t="shared" si="1"/>
        <v>0</v>
      </c>
    </row>
    <row r="131" spans="1:4" ht="15" customHeight="1" x14ac:dyDescent="0.2">
      <c r="A131">
        <v>442</v>
      </c>
      <c r="B131" s="9">
        <v>54.546715863871214</v>
      </c>
      <c r="C131" s="19">
        <v>121</v>
      </c>
      <c r="D131" s="8">
        <f t="shared" si="1"/>
        <v>0</v>
      </c>
    </row>
    <row r="132" spans="1:4" ht="15" customHeight="1" x14ac:dyDescent="0.2">
      <c r="A132">
        <v>404</v>
      </c>
      <c r="B132" s="9">
        <v>53.868515290298092</v>
      </c>
      <c r="C132" s="19">
        <v>122</v>
      </c>
      <c r="D132" s="8">
        <f t="shared" si="1"/>
        <v>0</v>
      </c>
    </row>
    <row r="133" spans="1:4" ht="15" customHeight="1" x14ac:dyDescent="0.2">
      <c r="A133">
        <v>3</v>
      </c>
      <c r="B133" s="9">
        <v>53.264059162311241</v>
      </c>
      <c r="C133" s="19">
        <v>123</v>
      </c>
      <c r="D133" s="8">
        <f t="shared" si="1"/>
        <v>0</v>
      </c>
    </row>
    <row r="134" spans="1:4" ht="15" customHeight="1" x14ac:dyDescent="0.2">
      <c r="A134">
        <v>450</v>
      </c>
      <c r="B134" s="9">
        <v>52.834439323774859</v>
      </c>
      <c r="C134" s="19">
        <v>124</v>
      </c>
      <c r="D134" s="8">
        <f t="shared" si="1"/>
        <v>0</v>
      </c>
    </row>
    <row r="135" spans="1:4" ht="15" customHeight="1" x14ac:dyDescent="0.2">
      <c r="A135">
        <v>120</v>
      </c>
      <c r="B135" s="9">
        <v>51.672309483385106</v>
      </c>
      <c r="C135" s="19">
        <v>125</v>
      </c>
      <c r="D135" s="8">
        <f t="shared" si="1"/>
        <v>0</v>
      </c>
    </row>
    <row r="136" spans="1:4" ht="15" customHeight="1" x14ac:dyDescent="0.2">
      <c r="A136">
        <v>41</v>
      </c>
      <c r="B136" s="9">
        <v>51.421138136094669</v>
      </c>
      <c r="C136" s="19">
        <v>126</v>
      </c>
      <c r="D136" s="8">
        <f t="shared" si="1"/>
        <v>0</v>
      </c>
    </row>
    <row r="137" spans="1:4" ht="15" customHeight="1" x14ac:dyDescent="0.2">
      <c r="A137">
        <v>56</v>
      </c>
      <c r="B137" s="9">
        <v>51.261844210452182</v>
      </c>
      <c r="C137" s="19">
        <v>127</v>
      </c>
      <c r="D137" s="8">
        <f t="shared" si="1"/>
        <v>0</v>
      </c>
    </row>
    <row r="138" spans="1:4" ht="15" customHeight="1" x14ac:dyDescent="0.2">
      <c r="A138">
        <v>70</v>
      </c>
      <c r="B138" s="9">
        <v>49.799432483365308</v>
      </c>
      <c r="C138" s="19">
        <v>128</v>
      </c>
      <c r="D138" s="8">
        <f t="shared" si="1"/>
        <v>0</v>
      </c>
    </row>
    <row r="139" spans="1:4" ht="15" customHeight="1" x14ac:dyDescent="0.2">
      <c r="A139">
        <v>436</v>
      </c>
      <c r="B139" s="9">
        <v>48.382162982183218</v>
      </c>
      <c r="C139" s="19">
        <v>129</v>
      </c>
      <c r="D139" s="8">
        <f t="shared" ref="D139:D202" si="2">IF($B139&gt;D$1, LN((1/D$2)*((1+(D$3*($B139-D$1)/D$2)))^(-1/D$3-1)),0)</f>
        <v>0</v>
      </c>
    </row>
    <row r="140" spans="1:4" ht="15" customHeight="1" x14ac:dyDescent="0.2">
      <c r="A140">
        <v>399</v>
      </c>
      <c r="B140" s="9">
        <v>48.126874003788544</v>
      </c>
      <c r="C140" s="19">
        <v>130</v>
      </c>
      <c r="D140" s="8">
        <f t="shared" si="2"/>
        <v>0</v>
      </c>
    </row>
    <row r="141" spans="1:4" ht="15" customHeight="1" x14ac:dyDescent="0.2">
      <c r="A141">
        <v>226</v>
      </c>
      <c r="B141" s="9">
        <v>47.245018210913258</v>
      </c>
      <c r="C141" s="19">
        <v>131</v>
      </c>
      <c r="D141" s="8">
        <f t="shared" si="2"/>
        <v>0</v>
      </c>
    </row>
    <row r="142" spans="1:4" ht="15" customHeight="1" x14ac:dyDescent="0.2">
      <c r="A142">
        <v>491</v>
      </c>
      <c r="B142" s="9">
        <v>47.048775944464069</v>
      </c>
      <c r="C142" s="19">
        <v>132</v>
      </c>
      <c r="D142" s="8">
        <f t="shared" si="2"/>
        <v>0</v>
      </c>
    </row>
    <row r="143" spans="1:4" ht="15" customHeight="1" x14ac:dyDescent="0.2">
      <c r="A143">
        <v>343</v>
      </c>
      <c r="B143" s="9">
        <v>46.519402504669415</v>
      </c>
      <c r="C143" s="19">
        <v>133</v>
      </c>
      <c r="D143" s="8">
        <f t="shared" si="2"/>
        <v>0</v>
      </c>
    </row>
    <row r="144" spans="1:4" ht="15" customHeight="1" x14ac:dyDescent="0.2">
      <c r="A144">
        <v>297</v>
      </c>
      <c r="B144" s="9">
        <v>45.30601771561669</v>
      </c>
      <c r="C144" s="19">
        <v>134</v>
      </c>
      <c r="D144" s="8">
        <f t="shared" si="2"/>
        <v>0</v>
      </c>
    </row>
    <row r="145" spans="1:4" ht="15" customHeight="1" x14ac:dyDescent="0.2">
      <c r="A145">
        <v>425</v>
      </c>
      <c r="B145" s="9">
        <v>44.835349503879115</v>
      </c>
      <c r="C145" s="19">
        <v>135</v>
      </c>
      <c r="D145" s="8">
        <f t="shared" si="2"/>
        <v>0</v>
      </c>
    </row>
    <row r="146" spans="1:4" ht="15" customHeight="1" x14ac:dyDescent="0.2">
      <c r="A146">
        <v>290</v>
      </c>
      <c r="B146" s="9">
        <v>44.719708930526394</v>
      </c>
      <c r="C146" s="19">
        <v>136</v>
      </c>
      <c r="D146" s="8">
        <f t="shared" si="2"/>
        <v>0</v>
      </c>
    </row>
    <row r="147" spans="1:4" ht="15" customHeight="1" x14ac:dyDescent="0.2">
      <c r="A147">
        <v>150</v>
      </c>
      <c r="B147" s="9">
        <v>43.489243206859101</v>
      </c>
      <c r="C147" s="19">
        <v>137</v>
      </c>
      <c r="D147" s="8">
        <f t="shared" si="2"/>
        <v>0</v>
      </c>
    </row>
    <row r="148" spans="1:4" ht="15" customHeight="1" x14ac:dyDescent="0.2">
      <c r="A148">
        <v>303</v>
      </c>
      <c r="B148" s="9">
        <v>43.330577313707181</v>
      </c>
      <c r="C148" s="19">
        <v>138</v>
      </c>
      <c r="D148" s="8">
        <f t="shared" si="2"/>
        <v>0</v>
      </c>
    </row>
    <row r="149" spans="1:4" ht="15" customHeight="1" x14ac:dyDescent="0.2">
      <c r="A149">
        <v>424</v>
      </c>
      <c r="B149" s="9">
        <v>42.77773107995381</v>
      </c>
      <c r="C149" s="19">
        <v>139</v>
      </c>
      <c r="D149" s="8">
        <f t="shared" si="2"/>
        <v>0</v>
      </c>
    </row>
    <row r="150" spans="1:4" ht="15" customHeight="1" x14ac:dyDescent="0.2">
      <c r="A150">
        <v>431</v>
      </c>
      <c r="B150" s="9">
        <v>42.70689971975662</v>
      </c>
      <c r="C150" s="19">
        <v>140</v>
      </c>
      <c r="D150" s="8">
        <f t="shared" si="2"/>
        <v>0</v>
      </c>
    </row>
    <row r="151" spans="1:4" ht="15" customHeight="1" x14ac:dyDescent="0.2">
      <c r="A151">
        <v>419</v>
      </c>
      <c r="B151" s="9">
        <v>42.37526669874751</v>
      </c>
      <c r="C151" s="19">
        <v>141</v>
      </c>
      <c r="D151" s="8">
        <f t="shared" si="2"/>
        <v>0</v>
      </c>
    </row>
    <row r="152" spans="1:4" ht="15" customHeight="1" x14ac:dyDescent="0.2">
      <c r="A152">
        <v>12</v>
      </c>
      <c r="B152" s="9">
        <v>42.100045235552898</v>
      </c>
      <c r="C152" s="19">
        <v>142</v>
      </c>
      <c r="D152" s="8">
        <f t="shared" si="2"/>
        <v>0</v>
      </c>
    </row>
    <row r="153" spans="1:4" ht="15" customHeight="1" x14ac:dyDescent="0.2">
      <c r="A153">
        <v>382</v>
      </c>
      <c r="B153" s="9">
        <v>41.649376522493185</v>
      </c>
      <c r="C153" s="19">
        <v>143</v>
      </c>
      <c r="D153" s="8">
        <f t="shared" si="2"/>
        <v>0</v>
      </c>
    </row>
    <row r="154" spans="1:4" ht="15" customHeight="1" x14ac:dyDescent="0.2">
      <c r="A154">
        <v>369</v>
      </c>
      <c r="B154" s="9">
        <v>41.44472704799955</v>
      </c>
      <c r="C154" s="19">
        <v>144</v>
      </c>
      <c r="D154" s="8">
        <f t="shared" si="2"/>
        <v>0</v>
      </c>
    </row>
    <row r="155" spans="1:4" ht="15" customHeight="1" x14ac:dyDescent="0.2">
      <c r="A155">
        <v>475</v>
      </c>
      <c r="B155" s="9">
        <v>40.125074150193541</v>
      </c>
      <c r="C155" s="19">
        <v>145</v>
      </c>
      <c r="D155" s="8">
        <f t="shared" si="2"/>
        <v>0</v>
      </c>
    </row>
    <row r="156" spans="1:4" ht="15" customHeight="1" x14ac:dyDescent="0.2">
      <c r="A156">
        <v>165</v>
      </c>
      <c r="B156" s="9">
        <v>39.965420581183935</v>
      </c>
      <c r="C156" s="19">
        <v>146</v>
      </c>
      <c r="D156" s="8">
        <f t="shared" si="2"/>
        <v>0</v>
      </c>
    </row>
    <row r="157" spans="1:4" ht="15" customHeight="1" x14ac:dyDescent="0.2">
      <c r="A157">
        <v>448</v>
      </c>
      <c r="B157" s="9">
        <v>39.412465563398655</v>
      </c>
      <c r="C157" s="19">
        <v>147</v>
      </c>
      <c r="D157" s="8">
        <f t="shared" si="2"/>
        <v>0</v>
      </c>
    </row>
    <row r="158" spans="1:4" ht="15" customHeight="1" x14ac:dyDescent="0.2">
      <c r="A158">
        <v>63</v>
      </c>
      <c r="B158" s="9">
        <v>38.06411497586123</v>
      </c>
      <c r="C158" s="19">
        <v>148</v>
      </c>
      <c r="D158" s="8">
        <f t="shared" si="2"/>
        <v>0</v>
      </c>
    </row>
    <row r="159" spans="1:4" ht="15" customHeight="1" x14ac:dyDescent="0.2">
      <c r="A159">
        <v>62</v>
      </c>
      <c r="B159" s="9">
        <v>37.966521516747889</v>
      </c>
      <c r="C159" s="19">
        <v>149</v>
      </c>
      <c r="D159" s="8">
        <f t="shared" si="2"/>
        <v>0</v>
      </c>
    </row>
    <row r="160" spans="1:4" ht="15" customHeight="1" x14ac:dyDescent="0.2">
      <c r="A160">
        <v>428</v>
      </c>
      <c r="B160" s="9">
        <v>37.414250719673873</v>
      </c>
      <c r="C160" s="19">
        <v>150</v>
      </c>
      <c r="D160" s="8">
        <f t="shared" si="2"/>
        <v>0</v>
      </c>
    </row>
    <row r="161" spans="1:4" ht="15" customHeight="1" x14ac:dyDescent="0.2">
      <c r="A161">
        <v>47</v>
      </c>
      <c r="B161" s="9">
        <v>36.334046200441662</v>
      </c>
      <c r="C161" s="19">
        <v>151</v>
      </c>
      <c r="D161" s="8">
        <f t="shared" si="2"/>
        <v>0</v>
      </c>
    </row>
    <row r="162" spans="1:4" ht="15" customHeight="1" x14ac:dyDescent="0.2">
      <c r="A162">
        <v>367</v>
      </c>
      <c r="B162" s="9">
        <v>35.69083321193466</v>
      </c>
      <c r="C162" s="19">
        <v>152</v>
      </c>
      <c r="D162" s="8">
        <f t="shared" si="2"/>
        <v>0</v>
      </c>
    </row>
    <row r="163" spans="1:4" ht="15" customHeight="1" x14ac:dyDescent="0.2">
      <c r="A163">
        <v>151</v>
      </c>
      <c r="B163" s="9">
        <v>35.544016705925969</v>
      </c>
      <c r="C163" s="19">
        <v>153</v>
      </c>
      <c r="D163" s="8">
        <f t="shared" si="2"/>
        <v>0</v>
      </c>
    </row>
    <row r="164" spans="1:4" ht="15" customHeight="1" x14ac:dyDescent="0.2">
      <c r="A164">
        <v>93</v>
      </c>
      <c r="B164" s="9">
        <v>34.950311239830626</v>
      </c>
      <c r="C164" s="19">
        <v>154</v>
      </c>
      <c r="D164" s="8">
        <f t="shared" si="2"/>
        <v>0</v>
      </c>
    </row>
    <row r="165" spans="1:4" ht="15" customHeight="1" x14ac:dyDescent="0.2">
      <c r="A165">
        <v>476</v>
      </c>
      <c r="B165" s="9">
        <v>34.434843855615327</v>
      </c>
      <c r="C165" s="19">
        <v>155</v>
      </c>
      <c r="D165" s="8">
        <f t="shared" si="2"/>
        <v>0</v>
      </c>
    </row>
    <row r="166" spans="1:4" ht="15" customHeight="1" x14ac:dyDescent="0.2">
      <c r="A166">
        <v>14</v>
      </c>
      <c r="B166" s="9">
        <v>34.097057896084152</v>
      </c>
      <c r="C166" s="19">
        <v>156</v>
      </c>
      <c r="D166" s="8">
        <f t="shared" si="2"/>
        <v>0</v>
      </c>
    </row>
    <row r="167" spans="1:4" ht="15" customHeight="1" x14ac:dyDescent="0.2">
      <c r="A167">
        <v>330</v>
      </c>
      <c r="B167" s="9">
        <v>32.90564005457054</v>
      </c>
      <c r="C167" s="19">
        <v>157</v>
      </c>
      <c r="D167" s="8">
        <f t="shared" si="2"/>
        <v>0</v>
      </c>
    </row>
    <row r="168" spans="1:4" ht="15" customHeight="1" x14ac:dyDescent="0.2">
      <c r="A168">
        <v>438</v>
      </c>
      <c r="B168" s="9">
        <v>31.033680529881167</v>
      </c>
      <c r="C168" s="19">
        <v>158</v>
      </c>
      <c r="D168" s="8">
        <f t="shared" si="2"/>
        <v>0</v>
      </c>
    </row>
    <row r="169" spans="1:4" ht="15" customHeight="1" x14ac:dyDescent="0.2">
      <c r="A169">
        <v>65</v>
      </c>
      <c r="B169" s="9">
        <v>30.414433623716832</v>
      </c>
      <c r="C169" s="19">
        <v>159</v>
      </c>
      <c r="D169" s="8">
        <f t="shared" si="2"/>
        <v>0</v>
      </c>
    </row>
    <row r="170" spans="1:4" ht="15" customHeight="1" x14ac:dyDescent="0.2">
      <c r="A170">
        <v>312</v>
      </c>
      <c r="B170" s="9">
        <v>30.033040300642824</v>
      </c>
      <c r="C170" s="19">
        <v>160</v>
      </c>
      <c r="D170" s="8">
        <f t="shared" si="2"/>
        <v>0</v>
      </c>
    </row>
    <row r="171" spans="1:4" ht="15" customHeight="1" x14ac:dyDescent="0.2">
      <c r="A171">
        <v>352</v>
      </c>
      <c r="B171" s="9">
        <v>29.714113086716679</v>
      </c>
      <c r="C171" s="19">
        <v>161</v>
      </c>
      <c r="D171" s="8">
        <f t="shared" si="2"/>
        <v>0</v>
      </c>
    </row>
    <row r="172" spans="1:4" ht="15" customHeight="1" x14ac:dyDescent="0.2">
      <c r="A172">
        <v>203</v>
      </c>
      <c r="B172" s="9">
        <v>29.4999993688416</v>
      </c>
      <c r="C172" s="19">
        <v>162</v>
      </c>
      <c r="D172" s="8">
        <f t="shared" si="2"/>
        <v>0</v>
      </c>
    </row>
    <row r="173" spans="1:4" ht="15" customHeight="1" x14ac:dyDescent="0.2">
      <c r="A173">
        <v>192</v>
      </c>
      <c r="B173" s="9">
        <v>29.492662898668641</v>
      </c>
      <c r="C173" s="19">
        <v>163</v>
      </c>
      <c r="D173" s="8">
        <f t="shared" si="2"/>
        <v>0</v>
      </c>
    </row>
    <row r="174" spans="1:4" ht="15" customHeight="1" x14ac:dyDescent="0.2">
      <c r="A174">
        <v>107</v>
      </c>
      <c r="B174" s="9">
        <v>29.048133751541172</v>
      </c>
      <c r="C174" s="19">
        <v>164</v>
      </c>
      <c r="D174" s="8">
        <f t="shared" si="2"/>
        <v>0</v>
      </c>
    </row>
    <row r="175" spans="1:4" ht="15" customHeight="1" x14ac:dyDescent="0.2">
      <c r="A175">
        <v>460</v>
      </c>
      <c r="B175" s="9">
        <v>28.760453568009325</v>
      </c>
      <c r="C175" s="19">
        <v>165</v>
      </c>
      <c r="D175" s="8">
        <f t="shared" si="2"/>
        <v>0</v>
      </c>
    </row>
    <row r="176" spans="1:4" ht="15" customHeight="1" x14ac:dyDescent="0.2">
      <c r="A176">
        <v>390</v>
      </c>
      <c r="B176" s="9">
        <v>28.407917009775701</v>
      </c>
      <c r="C176" s="19">
        <v>166</v>
      </c>
      <c r="D176" s="8">
        <f t="shared" si="2"/>
        <v>0</v>
      </c>
    </row>
    <row r="177" spans="1:4" ht="15" customHeight="1" x14ac:dyDescent="0.2">
      <c r="A177">
        <v>401</v>
      </c>
      <c r="B177" s="9">
        <v>28.132764101326757</v>
      </c>
      <c r="C177" s="19">
        <v>167</v>
      </c>
      <c r="D177" s="8">
        <f t="shared" si="2"/>
        <v>0</v>
      </c>
    </row>
    <row r="178" spans="1:4" ht="15" customHeight="1" x14ac:dyDescent="0.2">
      <c r="A178">
        <v>159</v>
      </c>
      <c r="B178" s="9">
        <v>26.814799178344401</v>
      </c>
      <c r="C178" s="19">
        <v>168</v>
      </c>
      <c r="D178" s="8">
        <f t="shared" si="2"/>
        <v>0</v>
      </c>
    </row>
    <row r="179" spans="1:4" ht="15" customHeight="1" x14ac:dyDescent="0.2">
      <c r="A179">
        <v>380</v>
      </c>
      <c r="B179" s="9">
        <v>26.562813273298161</v>
      </c>
      <c r="C179" s="19">
        <v>169</v>
      </c>
      <c r="D179" s="8">
        <f t="shared" si="2"/>
        <v>0</v>
      </c>
    </row>
    <row r="180" spans="1:4" ht="15" customHeight="1" x14ac:dyDescent="0.2">
      <c r="A180">
        <v>92</v>
      </c>
      <c r="B180" s="9">
        <v>26.368146574946877</v>
      </c>
      <c r="C180" s="19">
        <v>170</v>
      </c>
      <c r="D180" s="8">
        <f t="shared" si="2"/>
        <v>0</v>
      </c>
    </row>
    <row r="181" spans="1:4" ht="15" customHeight="1" x14ac:dyDescent="0.2">
      <c r="A181">
        <v>266</v>
      </c>
      <c r="B181" s="9">
        <v>25.301010824408877</v>
      </c>
      <c r="C181" s="19">
        <v>171</v>
      </c>
      <c r="D181" s="8">
        <f t="shared" si="2"/>
        <v>0</v>
      </c>
    </row>
    <row r="182" spans="1:4" ht="15" customHeight="1" x14ac:dyDescent="0.2">
      <c r="A182">
        <v>447</v>
      </c>
      <c r="B182" s="9">
        <v>25.296383002289076</v>
      </c>
      <c r="C182" s="19">
        <v>172</v>
      </c>
      <c r="D182" s="8">
        <f t="shared" si="2"/>
        <v>0</v>
      </c>
    </row>
    <row r="183" spans="1:4" ht="15" customHeight="1" x14ac:dyDescent="0.2">
      <c r="A183">
        <v>4</v>
      </c>
      <c r="B183" s="9">
        <v>25.139366356226674</v>
      </c>
      <c r="C183" s="19">
        <v>173</v>
      </c>
      <c r="D183" s="8">
        <f t="shared" si="2"/>
        <v>0</v>
      </c>
    </row>
    <row r="184" spans="1:4" ht="15" customHeight="1" x14ac:dyDescent="0.2">
      <c r="A184">
        <v>27</v>
      </c>
      <c r="B184" s="9">
        <v>24.954395007904168</v>
      </c>
      <c r="C184" s="19">
        <v>174</v>
      </c>
      <c r="D184" s="8">
        <f t="shared" si="2"/>
        <v>0</v>
      </c>
    </row>
    <row r="185" spans="1:4" ht="15" customHeight="1" x14ac:dyDescent="0.2">
      <c r="A185">
        <v>286</v>
      </c>
      <c r="B185" s="9">
        <v>24.877059392490992</v>
      </c>
      <c r="C185" s="19">
        <v>175</v>
      </c>
      <c r="D185" s="8">
        <f t="shared" si="2"/>
        <v>0</v>
      </c>
    </row>
    <row r="186" spans="1:4" ht="15" customHeight="1" x14ac:dyDescent="0.2">
      <c r="A186">
        <v>96</v>
      </c>
      <c r="B186" s="9">
        <v>24.711204333267233</v>
      </c>
      <c r="C186" s="19">
        <v>176</v>
      </c>
      <c r="D186" s="8">
        <f t="shared" si="2"/>
        <v>0</v>
      </c>
    </row>
    <row r="187" spans="1:4" ht="15" customHeight="1" x14ac:dyDescent="0.2">
      <c r="A187">
        <v>55</v>
      </c>
      <c r="B187" s="9">
        <v>23.889557894206519</v>
      </c>
      <c r="C187" s="19">
        <v>177</v>
      </c>
      <c r="D187" s="8">
        <f t="shared" si="2"/>
        <v>0</v>
      </c>
    </row>
    <row r="188" spans="1:4" ht="15" customHeight="1" x14ac:dyDescent="0.2">
      <c r="A188">
        <v>167</v>
      </c>
      <c r="B188" s="9">
        <v>23.725278044581501</v>
      </c>
      <c r="C188" s="19">
        <v>178</v>
      </c>
      <c r="D188" s="8">
        <f t="shared" si="2"/>
        <v>0</v>
      </c>
    </row>
    <row r="189" spans="1:4" ht="15" customHeight="1" x14ac:dyDescent="0.2">
      <c r="A189">
        <v>180</v>
      </c>
      <c r="B189" s="9">
        <v>23.406372812918562</v>
      </c>
      <c r="C189" s="19">
        <v>179</v>
      </c>
      <c r="D189" s="8">
        <f t="shared" si="2"/>
        <v>0</v>
      </c>
    </row>
    <row r="190" spans="1:4" ht="15" customHeight="1" x14ac:dyDescent="0.2">
      <c r="A190">
        <v>89</v>
      </c>
      <c r="B190" s="9">
        <v>22.258024167100302</v>
      </c>
      <c r="C190" s="19">
        <v>180</v>
      </c>
      <c r="D190" s="8">
        <f t="shared" si="2"/>
        <v>0</v>
      </c>
    </row>
    <row r="191" spans="1:4" ht="15" customHeight="1" x14ac:dyDescent="0.2">
      <c r="A191">
        <v>84</v>
      </c>
      <c r="B191" s="9">
        <v>22.230922941373137</v>
      </c>
      <c r="C191" s="19">
        <v>181</v>
      </c>
      <c r="D191" s="8">
        <f t="shared" si="2"/>
        <v>0</v>
      </c>
    </row>
    <row r="192" spans="1:4" ht="15" customHeight="1" x14ac:dyDescent="0.2">
      <c r="A192">
        <v>149</v>
      </c>
      <c r="B192" s="9">
        <v>22.214133582243448</v>
      </c>
      <c r="C192" s="19">
        <v>182</v>
      </c>
      <c r="D192" s="8">
        <f t="shared" si="2"/>
        <v>0</v>
      </c>
    </row>
    <row r="193" spans="1:4" ht="15" customHeight="1" x14ac:dyDescent="0.2">
      <c r="A193">
        <v>69</v>
      </c>
      <c r="B193" s="9">
        <v>21.56316278894883</v>
      </c>
      <c r="C193" s="19">
        <v>183</v>
      </c>
      <c r="D193" s="8">
        <f t="shared" si="2"/>
        <v>0</v>
      </c>
    </row>
    <row r="194" spans="1:4" ht="15" customHeight="1" x14ac:dyDescent="0.2">
      <c r="A194">
        <v>59</v>
      </c>
      <c r="B194" s="9">
        <v>21.274368484217121</v>
      </c>
      <c r="C194" s="19">
        <v>184</v>
      </c>
      <c r="D194" s="8">
        <f t="shared" si="2"/>
        <v>0</v>
      </c>
    </row>
    <row r="195" spans="1:4" ht="15" customHeight="1" x14ac:dyDescent="0.2">
      <c r="A195">
        <v>410</v>
      </c>
      <c r="B195" s="9">
        <v>21.248802490286835</v>
      </c>
      <c r="C195" s="19">
        <v>185</v>
      </c>
      <c r="D195" s="8">
        <f t="shared" si="2"/>
        <v>0</v>
      </c>
    </row>
    <row r="196" spans="1:4" ht="15" customHeight="1" x14ac:dyDescent="0.2">
      <c r="A196">
        <v>36</v>
      </c>
      <c r="B196" s="9">
        <v>20.55059599701417</v>
      </c>
      <c r="C196" s="19">
        <v>186</v>
      </c>
      <c r="D196" s="8">
        <f t="shared" si="2"/>
        <v>0</v>
      </c>
    </row>
    <row r="197" spans="1:4" ht="15" customHeight="1" x14ac:dyDescent="0.2">
      <c r="A197">
        <v>117</v>
      </c>
      <c r="B197" s="9">
        <v>18.897972272448897</v>
      </c>
      <c r="C197" s="19">
        <v>187</v>
      </c>
      <c r="D197" s="8">
        <f t="shared" si="2"/>
        <v>0</v>
      </c>
    </row>
    <row r="198" spans="1:4" ht="15" customHeight="1" x14ac:dyDescent="0.2">
      <c r="A198">
        <v>333</v>
      </c>
      <c r="B198" s="9">
        <v>17.866682106339795</v>
      </c>
      <c r="C198" s="19">
        <v>188</v>
      </c>
      <c r="D198" s="8">
        <f t="shared" si="2"/>
        <v>0</v>
      </c>
    </row>
    <row r="199" spans="1:4" ht="15" customHeight="1" x14ac:dyDescent="0.2">
      <c r="A199">
        <v>213</v>
      </c>
      <c r="B199" s="9">
        <v>17.295357949140453</v>
      </c>
      <c r="C199" s="19">
        <v>189</v>
      </c>
      <c r="D199" s="8">
        <f t="shared" si="2"/>
        <v>0</v>
      </c>
    </row>
    <row r="200" spans="1:4" ht="15" customHeight="1" x14ac:dyDescent="0.2">
      <c r="A200">
        <v>332</v>
      </c>
      <c r="B200" s="9">
        <v>17.073320050705661</v>
      </c>
      <c r="C200" s="19">
        <v>190</v>
      </c>
      <c r="D200" s="8">
        <f t="shared" si="2"/>
        <v>0</v>
      </c>
    </row>
    <row r="201" spans="1:4" ht="15" customHeight="1" x14ac:dyDescent="0.2">
      <c r="A201">
        <v>204</v>
      </c>
      <c r="B201" s="9">
        <v>16.81363384008182</v>
      </c>
      <c r="C201" s="19">
        <v>191</v>
      </c>
      <c r="D201" s="8">
        <f t="shared" si="2"/>
        <v>0</v>
      </c>
    </row>
    <row r="202" spans="1:4" ht="15" customHeight="1" x14ac:dyDescent="0.2">
      <c r="A202">
        <v>381</v>
      </c>
      <c r="B202" s="9">
        <v>16.254948003126628</v>
      </c>
      <c r="C202" s="19">
        <v>192</v>
      </c>
      <c r="D202" s="8">
        <f t="shared" si="2"/>
        <v>0</v>
      </c>
    </row>
    <row r="203" spans="1:4" ht="15" customHeight="1" x14ac:dyDescent="0.2">
      <c r="A203">
        <v>383</v>
      </c>
      <c r="B203" s="9">
        <v>16.193789463059147</v>
      </c>
      <c r="C203" s="19">
        <v>193</v>
      </c>
      <c r="D203" s="8">
        <f t="shared" ref="D203:D266" si="3">IF($B203&gt;D$1, LN((1/D$2)*((1+(D$3*($B203-D$1)/D$2)))^(-1/D$3-1)),0)</f>
        <v>0</v>
      </c>
    </row>
    <row r="204" spans="1:4" ht="15" customHeight="1" x14ac:dyDescent="0.2">
      <c r="A204">
        <v>73</v>
      </c>
      <c r="B204" s="9">
        <v>14.87273368410024</v>
      </c>
      <c r="C204" s="19">
        <v>194</v>
      </c>
      <c r="D204" s="8">
        <f t="shared" si="3"/>
        <v>0</v>
      </c>
    </row>
    <row r="205" spans="1:4" ht="15" customHeight="1" x14ac:dyDescent="0.2">
      <c r="A205">
        <v>125</v>
      </c>
      <c r="B205" s="9">
        <v>14.348166850888447</v>
      </c>
      <c r="C205" s="19">
        <v>195</v>
      </c>
      <c r="D205" s="8">
        <f t="shared" si="3"/>
        <v>0</v>
      </c>
    </row>
    <row r="206" spans="1:4" ht="15" customHeight="1" x14ac:dyDescent="0.2">
      <c r="A206">
        <v>492</v>
      </c>
      <c r="B206" s="9">
        <v>13.723913195870409</v>
      </c>
      <c r="C206" s="19">
        <v>196</v>
      </c>
      <c r="D206" s="8">
        <f t="shared" si="3"/>
        <v>0</v>
      </c>
    </row>
    <row r="207" spans="1:4" ht="15" customHeight="1" x14ac:dyDescent="0.2">
      <c r="A207">
        <v>261</v>
      </c>
      <c r="B207" s="9">
        <v>13.678304442426452</v>
      </c>
      <c r="C207" s="19">
        <v>197</v>
      </c>
      <c r="D207" s="8">
        <f t="shared" si="3"/>
        <v>0</v>
      </c>
    </row>
    <row r="208" spans="1:4" ht="15" customHeight="1" x14ac:dyDescent="0.2">
      <c r="A208">
        <v>195</v>
      </c>
      <c r="B208" s="9">
        <v>13.30309859872068</v>
      </c>
      <c r="C208" s="19">
        <v>198</v>
      </c>
      <c r="D208" s="8">
        <f t="shared" si="3"/>
        <v>0</v>
      </c>
    </row>
    <row r="209" spans="1:4" ht="15" customHeight="1" x14ac:dyDescent="0.2">
      <c r="A209">
        <v>207</v>
      </c>
      <c r="B209" s="9">
        <v>12.763839065692082</v>
      </c>
      <c r="C209" s="19">
        <v>199</v>
      </c>
      <c r="D209" s="8">
        <f t="shared" si="3"/>
        <v>0</v>
      </c>
    </row>
    <row r="210" spans="1:4" ht="15" customHeight="1" x14ac:dyDescent="0.2">
      <c r="A210">
        <v>13</v>
      </c>
      <c r="B210" s="9">
        <v>12.222645628822647</v>
      </c>
      <c r="C210" s="19">
        <v>200</v>
      </c>
      <c r="D210" s="8">
        <f t="shared" si="3"/>
        <v>0</v>
      </c>
    </row>
    <row r="211" spans="1:4" ht="15" customHeight="1" x14ac:dyDescent="0.2">
      <c r="A211">
        <v>43</v>
      </c>
      <c r="B211" s="9">
        <v>10.295646975262571</v>
      </c>
      <c r="C211" s="19">
        <v>201</v>
      </c>
      <c r="D211" s="8">
        <f t="shared" si="3"/>
        <v>0</v>
      </c>
    </row>
    <row r="212" spans="1:4" ht="15" customHeight="1" x14ac:dyDescent="0.2">
      <c r="A212">
        <v>144</v>
      </c>
      <c r="B212" s="9">
        <v>10.060692955694321</v>
      </c>
      <c r="C212" s="19">
        <v>202</v>
      </c>
      <c r="D212" s="8">
        <f t="shared" si="3"/>
        <v>0</v>
      </c>
    </row>
    <row r="213" spans="1:4" ht="15" customHeight="1" x14ac:dyDescent="0.2">
      <c r="A213">
        <v>170</v>
      </c>
      <c r="B213" s="9">
        <v>9.8616032395384536</v>
      </c>
      <c r="C213" s="19">
        <v>203</v>
      </c>
      <c r="D213" s="8">
        <f t="shared" si="3"/>
        <v>0</v>
      </c>
    </row>
    <row r="214" spans="1:4" ht="15" customHeight="1" x14ac:dyDescent="0.2">
      <c r="A214">
        <v>439</v>
      </c>
      <c r="B214" s="9">
        <v>9.8143750303661363</v>
      </c>
      <c r="C214" s="19">
        <v>204</v>
      </c>
      <c r="D214" s="8">
        <f t="shared" si="3"/>
        <v>0</v>
      </c>
    </row>
    <row r="215" spans="1:4" ht="15" customHeight="1" x14ac:dyDescent="0.2">
      <c r="A215">
        <v>208</v>
      </c>
      <c r="B215" s="9">
        <v>9.7739061018619395</v>
      </c>
      <c r="C215" s="19">
        <v>205</v>
      </c>
      <c r="D215" s="8">
        <f t="shared" si="3"/>
        <v>0</v>
      </c>
    </row>
    <row r="216" spans="1:4" ht="15" customHeight="1" x14ac:dyDescent="0.2">
      <c r="A216">
        <v>153</v>
      </c>
      <c r="B216" s="9">
        <v>9.560846326947285</v>
      </c>
      <c r="C216" s="19">
        <v>206</v>
      </c>
      <c r="D216" s="8">
        <f t="shared" si="3"/>
        <v>0</v>
      </c>
    </row>
    <row r="217" spans="1:4" ht="15" customHeight="1" x14ac:dyDescent="0.2">
      <c r="A217">
        <v>28</v>
      </c>
      <c r="B217" s="9">
        <v>9.5143992215071194</v>
      </c>
      <c r="C217" s="19">
        <v>207</v>
      </c>
      <c r="D217" s="8">
        <f t="shared" si="3"/>
        <v>0</v>
      </c>
    </row>
    <row r="218" spans="1:4" ht="15" customHeight="1" x14ac:dyDescent="0.2">
      <c r="A218">
        <v>11</v>
      </c>
      <c r="B218" s="9">
        <v>8.9818697747614351</v>
      </c>
      <c r="C218" s="19">
        <v>208</v>
      </c>
      <c r="D218" s="8">
        <f t="shared" si="3"/>
        <v>0</v>
      </c>
    </row>
    <row r="219" spans="1:4" ht="15" customHeight="1" x14ac:dyDescent="0.2">
      <c r="A219">
        <v>272</v>
      </c>
      <c r="B219" s="9">
        <v>8.0865113946583733</v>
      </c>
      <c r="C219" s="19">
        <v>209</v>
      </c>
      <c r="D219" s="8">
        <f t="shared" si="3"/>
        <v>0</v>
      </c>
    </row>
    <row r="220" spans="1:4" ht="15" customHeight="1" x14ac:dyDescent="0.2">
      <c r="A220">
        <v>90</v>
      </c>
      <c r="B220" s="9">
        <v>7.7259798975428566</v>
      </c>
      <c r="C220" s="19">
        <v>210</v>
      </c>
      <c r="D220" s="8">
        <f t="shared" si="3"/>
        <v>0</v>
      </c>
    </row>
    <row r="221" spans="1:4" ht="15" customHeight="1" x14ac:dyDescent="0.2">
      <c r="A221">
        <v>434</v>
      </c>
      <c r="B221" s="9">
        <v>6.9248626601056458</v>
      </c>
      <c r="C221" s="19">
        <v>211</v>
      </c>
      <c r="D221" s="8">
        <f t="shared" si="3"/>
        <v>0</v>
      </c>
    </row>
    <row r="222" spans="1:4" ht="15" customHeight="1" x14ac:dyDescent="0.2">
      <c r="A222">
        <v>171</v>
      </c>
      <c r="B222" s="9">
        <v>6.6603117091799504</v>
      </c>
      <c r="C222" s="19">
        <v>212</v>
      </c>
      <c r="D222" s="8">
        <f t="shared" si="3"/>
        <v>0</v>
      </c>
    </row>
    <row r="223" spans="1:4" ht="15" customHeight="1" x14ac:dyDescent="0.2">
      <c r="A223">
        <v>328</v>
      </c>
      <c r="B223" s="9">
        <v>6.5873081759618799</v>
      </c>
      <c r="C223" s="19">
        <v>213</v>
      </c>
      <c r="D223" s="8">
        <f t="shared" si="3"/>
        <v>0</v>
      </c>
    </row>
    <row r="224" spans="1:4" ht="15" customHeight="1" x14ac:dyDescent="0.2">
      <c r="A224">
        <v>182</v>
      </c>
      <c r="B224" s="9">
        <v>6.3928647945995181</v>
      </c>
      <c r="C224" s="19">
        <v>214</v>
      </c>
      <c r="D224" s="8">
        <f t="shared" si="3"/>
        <v>0</v>
      </c>
    </row>
    <row r="225" spans="1:4" ht="15" customHeight="1" x14ac:dyDescent="0.2">
      <c r="A225">
        <v>8</v>
      </c>
      <c r="B225" s="9">
        <v>6.0627711778543016</v>
      </c>
      <c r="C225" s="19">
        <v>215</v>
      </c>
      <c r="D225" s="8">
        <f t="shared" si="3"/>
        <v>0</v>
      </c>
    </row>
    <row r="226" spans="1:4" ht="15" customHeight="1" x14ac:dyDescent="0.2">
      <c r="A226">
        <v>95</v>
      </c>
      <c r="B226" s="9">
        <v>5.138619933710288</v>
      </c>
      <c r="C226" s="19">
        <v>216</v>
      </c>
      <c r="D226" s="8">
        <f t="shared" si="3"/>
        <v>0</v>
      </c>
    </row>
    <row r="227" spans="1:4" ht="15" customHeight="1" x14ac:dyDescent="0.2">
      <c r="A227">
        <v>168</v>
      </c>
      <c r="B227" s="9">
        <v>5.058918026403262</v>
      </c>
      <c r="C227" s="19">
        <v>217</v>
      </c>
      <c r="D227" s="8">
        <f t="shared" si="3"/>
        <v>0</v>
      </c>
    </row>
    <row r="228" spans="1:4" ht="15" customHeight="1" x14ac:dyDescent="0.2">
      <c r="A228">
        <v>116</v>
      </c>
      <c r="B228" s="9">
        <v>4.2944215029638144</v>
      </c>
      <c r="C228" s="19">
        <v>218</v>
      </c>
      <c r="D228" s="8">
        <f t="shared" si="3"/>
        <v>0</v>
      </c>
    </row>
    <row r="229" spans="1:4" ht="15" customHeight="1" x14ac:dyDescent="0.2">
      <c r="A229">
        <v>186</v>
      </c>
      <c r="B229" s="9">
        <v>3.8366845419459423</v>
      </c>
      <c r="C229" s="19">
        <v>219</v>
      </c>
      <c r="D229" s="8">
        <f t="shared" si="3"/>
        <v>0</v>
      </c>
    </row>
    <row r="230" spans="1:4" ht="15" customHeight="1" x14ac:dyDescent="0.2">
      <c r="A230">
        <v>360</v>
      </c>
      <c r="B230" s="9">
        <v>3.0148842390626669</v>
      </c>
      <c r="C230" s="19">
        <v>220</v>
      </c>
      <c r="D230" s="8">
        <f t="shared" si="3"/>
        <v>0</v>
      </c>
    </row>
    <row r="231" spans="1:4" ht="15" customHeight="1" x14ac:dyDescent="0.2">
      <c r="A231">
        <v>202</v>
      </c>
      <c r="B231" s="9">
        <v>3.0051257913437439</v>
      </c>
      <c r="C231" s="19">
        <v>221</v>
      </c>
      <c r="D231" s="8">
        <f t="shared" si="3"/>
        <v>0</v>
      </c>
    </row>
    <row r="232" spans="1:4" ht="15" customHeight="1" x14ac:dyDescent="0.2">
      <c r="A232">
        <v>420</v>
      </c>
      <c r="B232" s="9">
        <v>2.3861099601854221</v>
      </c>
      <c r="C232" s="19">
        <v>222</v>
      </c>
      <c r="D232" s="8">
        <f t="shared" si="3"/>
        <v>0</v>
      </c>
    </row>
    <row r="233" spans="1:4" ht="15" customHeight="1" x14ac:dyDescent="0.2">
      <c r="A233">
        <v>396</v>
      </c>
      <c r="B233" s="9">
        <v>1.8529892140850279</v>
      </c>
      <c r="C233" s="19">
        <v>223</v>
      </c>
      <c r="D233" s="8">
        <f t="shared" si="3"/>
        <v>0</v>
      </c>
    </row>
    <row r="234" spans="1:4" ht="15" customHeight="1" x14ac:dyDescent="0.2">
      <c r="A234">
        <v>58</v>
      </c>
      <c r="B234" s="9">
        <v>1.7819744260395964</v>
      </c>
      <c r="C234" s="19">
        <v>224</v>
      </c>
      <c r="D234" s="8">
        <f t="shared" si="3"/>
        <v>0</v>
      </c>
    </row>
    <row r="235" spans="1:4" ht="15" customHeight="1" x14ac:dyDescent="0.2">
      <c r="A235">
        <v>9</v>
      </c>
      <c r="B235" s="9">
        <v>1.4634609149652533</v>
      </c>
      <c r="C235" s="19">
        <v>225</v>
      </c>
      <c r="D235" s="8">
        <f t="shared" si="3"/>
        <v>0</v>
      </c>
    </row>
    <row r="236" spans="1:4" ht="15" customHeight="1" x14ac:dyDescent="0.2">
      <c r="A236">
        <v>278</v>
      </c>
      <c r="B236" s="9">
        <v>0.70909178559122665</v>
      </c>
      <c r="C236" s="19">
        <v>226</v>
      </c>
      <c r="D236" s="8">
        <f t="shared" si="3"/>
        <v>0</v>
      </c>
    </row>
    <row r="237" spans="1:4" ht="15" customHeight="1" x14ac:dyDescent="0.2">
      <c r="A237">
        <v>449</v>
      </c>
      <c r="B237" s="9">
        <v>0.44905984225806606</v>
      </c>
      <c r="C237" s="19">
        <v>227</v>
      </c>
      <c r="D237" s="8">
        <f t="shared" si="3"/>
        <v>0</v>
      </c>
    </row>
    <row r="238" spans="1:4" ht="15" customHeight="1" x14ac:dyDescent="0.2">
      <c r="A238">
        <v>105</v>
      </c>
      <c r="B238" s="9">
        <v>0.2364998298635328</v>
      </c>
      <c r="C238" s="19">
        <v>228</v>
      </c>
      <c r="D238" s="8">
        <f t="shared" si="3"/>
        <v>0</v>
      </c>
    </row>
    <row r="239" spans="1:4" ht="15" customHeight="1" x14ac:dyDescent="0.2">
      <c r="A239">
        <v>114</v>
      </c>
      <c r="B239" s="9">
        <v>-0.33601569506026863</v>
      </c>
      <c r="C239" s="19">
        <v>229</v>
      </c>
      <c r="D239" s="8">
        <f t="shared" si="3"/>
        <v>0</v>
      </c>
    </row>
    <row r="240" spans="1:4" ht="15" customHeight="1" x14ac:dyDescent="0.2">
      <c r="A240">
        <v>32</v>
      </c>
      <c r="B240" s="9">
        <v>-0.33886560805149202</v>
      </c>
      <c r="C240" s="19">
        <v>230</v>
      </c>
      <c r="D240" s="8">
        <f t="shared" si="3"/>
        <v>0</v>
      </c>
    </row>
    <row r="241" spans="1:4" ht="15" customHeight="1" x14ac:dyDescent="0.2">
      <c r="A241">
        <v>271</v>
      </c>
      <c r="B241" s="9">
        <v>-0.43135555269691395</v>
      </c>
      <c r="C241" s="19">
        <v>231</v>
      </c>
      <c r="D241" s="8">
        <f t="shared" si="3"/>
        <v>0</v>
      </c>
    </row>
    <row r="242" spans="1:4" ht="15" customHeight="1" x14ac:dyDescent="0.2">
      <c r="A242">
        <v>276</v>
      </c>
      <c r="B242" s="9">
        <v>-0.59982680961184087</v>
      </c>
      <c r="C242" s="19">
        <v>232</v>
      </c>
      <c r="D242" s="8">
        <f t="shared" si="3"/>
        <v>0</v>
      </c>
    </row>
    <row r="243" spans="1:4" ht="15" customHeight="1" x14ac:dyDescent="0.2">
      <c r="A243">
        <v>206</v>
      </c>
      <c r="B243" s="9">
        <v>-1.3346395127846336</v>
      </c>
      <c r="C243" s="19">
        <v>233</v>
      </c>
      <c r="D243" s="8">
        <f t="shared" si="3"/>
        <v>0</v>
      </c>
    </row>
    <row r="244" spans="1:4" ht="15" customHeight="1" x14ac:dyDescent="0.2">
      <c r="A244">
        <v>121</v>
      </c>
      <c r="B244" s="9">
        <v>-1.5204650754149043</v>
      </c>
      <c r="C244" s="19">
        <v>234</v>
      </c>
      <c r="D244" s="8">
        <f t="shared" si="3"/>
        <v>0</v>
      </c>
    </row>
    <row r="245" spans="1:4" ht="15" customHeight="1" x14ac:dyDescent="0.2">
      <c r="A245">
        <v>201</v>
      </c>
      <c r="B245" s="9">
        <v>-2.0701306224054861</v>
      </c>
      <c r="C245" s="19">
        <v>235</v>
      </c>
      <c r="D245" s="8">
        <f t="shared" si="3"/>
        <v>0</v>
      </c>
    </row>
    <row r="246" spans="1:4" ht="15" customHeight="1" x14ac:dyDescent="0.2">
      <c r="A246">
        <v>137</v>
      </c>
      <c r="B246" s="9">
        <v>-3.2038330249015416</v>
      </c>
      <c r="C246" s="19">
        <v>236</v>
      </c>
      <c r="D246" s="8">
        <f t="shared" si="3"/>
        <v>0</v>
      </c>
    </row>
    <row r="247" spans="1:4" ht="15" customHeight="1" x14ac:dyDescent="0.2">
      <c r="A247">
        <v>10</v>
      </c>
      <c r="B247" s="9">
        <v>-3.4936483632282034</v>
      </c>
      <c r="C247" s="19">
        <v>237</v>
      </c>
      <c r="D247" s="8">
        <f t="shared" si="3"/>
        <v>0</v>
      </c>
    </row>
    <row r="248" spans="1:4" ht="15" customHeight="1" x14ac:dyDescent="0.2">
      <c r="A248">
        <v>103</v>
      </c>
      <c r="B248" s="9">
        <v>-3.9244140645532752</v>
      </c>
      <c r="C248" s="19">
        <v>238</v>
      </c>
      <c r="D248" s="8">
        <f t="shared" si="3"/>
        <v>0</v>
      </c>
    </row>
    <row r="249" spans="1:4" ht="15" customHeight="1" x14ac:dyDescent="0.2">
      <c r="A249">
        <v>75</v>
      </c>
      <c r="B249" s="9">
        <v>-4.1849374259491015</v>
      </c>
      <c r="C249" s="19">
        <v>239</v>
      </c>
      <c r="D249" s="8">
        <f t="shared" si="3"/>
        <v>0</v>
      </c>
    </row>
    <row r="250" spans="1:4" ht="15" customHeight="1" x14ac:dyDescent="0.2">
      <c r="A250">
        <v>78</v>
      </c>
      <c r="B250" s="9">
        <v>-4.4583025622141577</v>
      </c>
      <c r="C250" s="19">
        <v>240</v>
      </c>
      <c r="D250" s="8">
        <f t="shared" si="3"/>
        <v>0</v>
      </c>
    </row>
    <row r="251" spans="1:4" ht="15" customHeight="1" x14ac:dyDescent="0.2">
      <c r="A251">
        <v>17</v>
      </c>
      <c r="B251" s="9">
        <v>-4.6400185919192154</v>
      </c>
      <c r="C251" s="19">
        <v>241</v>
      </c>
      <c r="D251" s="8">
        <f t="shared" si="3"/>
        <v>0</v>
      </c>
    </row>
    <row r="252" spans="1:4" ht="15" customHeight="1" x14ac:dyDescent="0.2">
      <c r="A252">
        <v>259</v>
      </c>
      <c r="B252" s="9">
        <v>-5.1374011805855844</v>
      </c>
      <c r="C252" s="19">
        <v>242</v>
      </c>
      <c r="D252" s="8">
        <f t="shared" si="3"/>
        <v>0</v>
      </c>
    </row>
    <row r="253" spans="1:4" ht="15" customHeight="1" x14ac:dyDescent="0.2">
      <c r="A253">
        <v>273</v>
      </c>
      <c r="B253" s="9">
        <v>-5.2723923290577659</v>
      </c>
      <c r="C253" s="19">
        <v>243</v>
      </c>
      <c r="D253" s="8">
        <f t="shared" si="3"/>
        <v>0</v>
      </c>
    </row>
    <row r="254" spans="1:4" ht="15" customHeight="1" x14ac:dyDescent="0.2">
      <c r="A254">
        <v>52</v>
      </c>
      <c r="B254" s="9">
        <v>-5.4413889364059287</v>
      </c>
      <c r="C254" s="19">
        <v>244</v>
      </c>
      <c r="D254" s="8">
        <f t="shared" si="3"/>
        <v>0</v>
      </c>
    </row>
    <row r="255" spans="1:4" ht="15" customHeight="1" x14ac:dyDescent="0.2">
      <c r="A255">
        <v>177</v>
      </c>
      <c r="B255" s="9">
        <v>-5.5035173167889297</v>
      </c>
      <c r="C255" s="19">
        <v>245</v>
      </c>
      <c r="D255" s="8">
        <f t="shared" si="3"/>
        <v>0</v>
      </c>
    </row>
    <row r="256" spans="1:4" ht="15" customHeight="1" x14ac:dyDescent="0.2">
      <c r="A256">
        <v>403</v>
      </c>
      <c r="B256" s="9">
        <v>-6.007165386374254</v>
      </c>
      <c r="C256" s="19">
        <v>246</v>
      </c>
      <c r="D256" s="8">
        <f t="shared" si="3"/>
        <v>0</v>
      </c>
    </row>
    <row r="257" spans="1:4" ht="15" customHeight="1" x14ac:dyDescent="0.2">
      <c r="A257">
        <v>220</v>
      </c>
      <c r="B257" s="9">
        <v>-6.0358591263975541</v>
      </c>
      <c r="C257" s="19">
        <v>247</v>
      </c>
      <c r="D257" s="8">
        <f t="shared" si="3"/>
        <v>0</v>
      </c>
    </row>
    <row r="258" spans="1:4" ht="15" customHeight="1" x14ac:dyDescent="0.2">
      <c r="A258">
        <v>119</v>
      </c>
      <c r="B258" s="9">
        <v>-6.4197302430766285</v>
      </c>
      <c r="C258" s="19">
        <v>248</v>
      </c>
      <c r="D258" s="8">
        <f t="shared" si="3"/>
        <v>0</v>
      </c>
    </row>
    <row r="259" spans="1:4" ht="15" customHeight="1" x14ac:dyDescent="0.2">
      <c r="A259">
        <v>38</v>
      </c>
      <c r="B259" s="9">
        <v>-6.6937643040382682</v>
      </c>
      <c r="C259" s="19">
        <v>249</v>
      </c>
      <c r="D259" s="8">
        <f t="shared" si="3"/>
        <v>0</v>
      </c>
    </row>
    <row r="260" spans="1:4" ht="15" customHeight="1" x14ac:dyDescent="0.2">
      <c r="A260">
        <v>452</v>
      </c>
      <c r="B260" s="9">
        <v>-8.1462033985335438</v>
      </c>
      <c r="C260" s="19">
        <v>250</v>
      </c>
      <c r="D260" s="8">
        <f t="shared" si="3"/>
        <v>0</v>
      </c>
    </row>
    <row r="261" spans="1:4" ht="15" customHeight="1" x14ac:dyDescent="0.2">
      <c r="A261">
        <v>35</v>
      </c>
      <c r="B261" s="9">
        <v>-8.616613316724397</v>
      </c>
      <c r="C261" s="19">
        <v>251</v>
      </c>
      <c r="D261" s="8">
        <f t="shared" si="3"/>
        <v>0</v>
      </c>
    </row>
    <row r="262" spans="1:4" ht="15" customHeight="1" x14ac:dyDescent="0.2">
      <c r="A262">
        <v>188</v>
      </c>
      <c r="B262" s="9">
        <v>-8.7478310943079123</v>
      </c>
      <c r="C262" s="19">
        <v>252</v>
      </c>
      <c r="D262" s="8">
        <f t="shared" si="3"/>
        <v>0</v>
      </c>
    </row>
    <row r="263" spans="1:4" ht="15" customHeight="1" x14ac:dyDescent="0.2">
      <c r="A263">
        <v>81</v>
      </c>
      <c r="B263" s="9">
        <v>-8.8821702295517753</v>
      </c>
      <c r="C263" s="19">
        <v>253</v>
      </c>
      <c r="D263" s="8">
        <f t="shared" si="3"/>
        <v>0</v>
      </c>
    </row>
    <row r="264" spans="1:4" ht="15" customHeight="1" x14ac:dyDescent="0.2">
      <c r="A264">
        <v>126</v>
      </c>
      <c r="B264" s="9">
        <v>-9.5966861060205702</v>
      </c>
      <c r="C264" s="19">
        <v>254</v>
      </c>
      <c r="D264" s="8">
        <f t="shared" si="3"/>
        <v>0</v>
      </c>
    </row>
    <row r="265" spans="1:4" ht="15" customHeight="1" x14ac:dyDescent="0.2">
      <c r="A265">
        <v>319</v>
      </c>
      <c r="B265" s="9">
        <v>-9.6947138113991969</v>
      </c>
      <c r="C265" s="19">
        <v>255</v>
      </c>
      <c r="D265" s="8">
        <f t="shared" si="3"/>
        <v>0</v>
      </c>
    </row>
    <row r="266" spans="1:4" ht="15" customHeight="1" x14ac:dyDescent="0.2">
      <c r="A266">
        <v>128</v>
      </c>
      <c r="B266" s="9">
        <v>-10.060958693735301</v>
      </c>
      <c r="C266" s="19">
        <v>256</v>
      </c>
      <c r="D266" s="8">
        <f t="shared" si="3"/>
        <v>0</v>
      </c>
    </row>
    <row r="267" spans="1:4" ht="15" customHeight="1" x14ac:dyDescent="0.2">
      <c r="A267">
        <v>183</v>
      </c>
      <c r="B267" s="9">
        <v>-10.928159052871706</v>
      </c>
      <c r="C267" s="19">
        <v>257</v>
      </c>
      <c r="D267" s="8">
        <f t="shared" ref="D267:D330" si="4">IF($B267&gt;D$1, LN((1/D$2)*((1+(D$3*($B267-D$1)/D$2)))^(-1/D$3-1)),0)</f>
        <v>0</v>
      </c>
    </row>
    <row r="268" spans="1:4" ht="15" customHeight="1" x14ac:dyDescent="0.2">
      <c r="A268">
        <v>71</v>
      </c>
      <c r="B268" s="9">
        <v>-11.135272168598021</v>
      </c>
      <c r="C268" s="19">
        <v>258</v>
      </c>
      <c r="D268" s="8">
        <f t="shared" si="4"/>
        <v>0</v>
      </c>
    </row>
    <row r="269" spans="1:4" ht="15" customHeight="1" x14ac:dyDescent="0.2">
      <c r="A269">
        <v>50</v>
      </c>
      <c r="B269" s="9">
        <v>-11.623861471038254</v>
      </c>
      <c r="C269" s="19">
        <v>259</v>
      </c>
      <c r="D269" s="8">
        <f t="shared" si="4"/>
        <v>0</v>
      </c>
    </row>
    <row r="270" spans="1:4" ht="15" customHeight="1" x14ac:dyDescent="0.2">
      <c r="A270">
        <v>112</v>
      </c>
      <c r="B270" s="9">
        <v>-12.034638440785784</v>
      </c>
      <c r="C270" s="19">
        <v>260</v>
      </c>
      <c r="D270" s="8">
        <f t="shared" si="4"/>
        <v>0</v>
      </c>
    </row>
    <row r="271" spans="1:4" ht="15" customHeight="1" x14ac:dyDescent="0.2">
      <c r="A271">
        <v>262</v>
      </c>
      <c r="B271" s="9">
        <v>-12.257379044964182</v>
      </c>
      <c r="C271" s="19">
        <v>261</v>
      </c>
      <c r="D271" s="8">
        <f t="shared" si="4"/>
        <v>0</v>
      </c>
    </row>
    <row r="272" spans="1:4" ht="15" customHeight="1" x14ac:dyDescent="0.2">
      <c r="A272">
        <v>391</v>
      </c>
      <c r="B272" s="9">
        <v>-12.620304011295957</v>
      </c>
      <c r="C272" s="19">
        <v>262</v>
      </c>
      <c r="D272" s="8">
        <f t="shared" si="4"/>
        <v>0</v>
      </c>
    </row>
    <row r="273" spans="1:4" ht="15" customHeight="1" x14ac:dyDescent="0.2">
      <c r="A273">
        <v>82</v>
      </c>
      <c r="B273" s="9">
        <v>-13.028391473817464</v>
      </c>
      <c r="C273" s="19">
        <v>263</v>
      </c>
      <c r="D273" s="8">
        <f t="shared" si="4"/>
        <v>0</v>
      </c>
    </row>
    <row r="274" spans="1:4" ht="15" customHeight="1" x14ac:dyDescent="0.2">
      <c r="A274">
        <v>83</v>
      </c>
      <c r="B274" s="9">
        <v>-13.035131610502503</v>
      </c>
      <c r="C274" s="19">
        <v>264</v>
      </c>
      <c r="D274" s="8">
        <f t="shared" si="4"/>
        <v>0</v>
      </c>
    </row>
    <row r="275" spans="1:4" ht="15" customHeight="1" x14ac:dyDescent="0.2">
      <c r="A275">
        <v>179</v>
      </c>
      <c r="B275" s="9">
        <v>-13.134468178559473</v>
      </c>
      <c r="C275" s="19">
        <v>265</v>
      </c>
      <c r="D275" s="8">
        <f t="shared" si="4"/>
        <v>0</v>
      </c>
    </row>
    <row r="276" spans="1:4" ht="15" customHeight="1" x14ac:dyDescent="0.2">
      <c r="A276">
        <v>178</v>
      </c>
      <c r="B276" s="9">
        <v>-13.33799947585976</v>
      </c>
      <c r="C276" s="19">
        <v>266</v>
      </c>
      <c r="D276" s="8">
        <f t="shared" si="4"/>
        <v>0</v>
      </c>
    </row>
    <row r="277" spans="1:4" ht="15" customHeight="1" x14ac:dyDescent="0.2">
      <c r="A277">
        <v>282</v>
      </c>
      <c r="B277" s="9">
        <v>-13.45111875816292</v>
      </c>
      <c r="C277" s="19">
        <v>267</v>
      </c>
      <c r="D277" s="8">
        <f t="shared" si="4"/>
        <v>0</v>
      </c>
    </row>
    <row r="278" spans="1:4" ht="15" customHeight="1" x14ac:dyDescent="0.2">
      <c r="A278">
        <v>139</v>
      </c>
      <c r="B278" s="9">
        <v>-13.571945598458115</v>
      </c>
      <c r="C278" s="19">
        <v>268</v>
      </c>
      <c r="D278" s="8">
        <f t="shared" si="4"/>
        <v>0</v>
      </c>
    </row>
    <row r="279" spans="1:4" ht="15" customHeight="1" x14ac:dyDescent="0.2">
      <c r="A279">
        <v>269</v>
      </c>
      <c r="B279" s="9">
        <v>-13.672494114376605</v>
      </c>
      <c r="C279" s="19">
        <v>269</v>
      </c>
      <c r="D279" s="8">
        <f t="shared" si="4"/>
        <v>0</v>
      </c>
    </row>
    <row r="280" spans="1:4" ht="15" customHeight="1" x14ac:dyDescent="0.2">
      <c r="A280">
        <v>217</v>
      </c>
      <c r="B280" s="9">
        <v>-13.688613149442972</v>
      </c>
      <c r="C280" s="19">
        <v>270</v>
      </c>
      <c r="D280" s="8">
        <f t="shared" si="4"/>
        <v>0</v>
      </c>
    </row>
    <row r="281" spans="1:4" ht="15" customHeight="1" x14ac:dyDescent="0.2">
      <c r="A281">
        <v>265</v>
      </c>
      <c r="B281" s="9">
        <v>-14.006158840382341</v>
      </c>
      <c r="C281" s="19">
        <v>271</v>
      </c>
      <c r="D281" s="8">
        <f t="shared" si="4"/>
        <v>0</v>
      </c>
    </row>
    <row r="282" spans="1:4" ht="15" customHeight="1" x14ac:dyDescent="0.2">
      <c r="A282">
        <v>42</v>
      </c>
      <c r="B282" s="9">
        <v>-14.157178247020056</v>
      </c>
      <c r="C282" s="19">
        <v>272</v>
      </c>
      <c r="D282" s="8">
        <f t="shared" si="4"/>
        <v>0</v>
      </c>
    </row>
    <row r="283" spans="1:4" ht="15" customHeight="1" x14ac:dyDescent="0.2">
      <c r="A283">
        <v>440</v>
      </c>
      <c r="B283" s="9">
        <v>-14.217941430164501</v>
      </c>
      <c r="C283" s="19">
        <v>273</v>
      </c>
      <c r="D283" s="8">
        <f t="shared" si="4"/>
        <v>0</v>
      </c>
    </row>
    <row r="284" spans="1:4" ht="15" customHeight="1" x14ac:dyDescent="0.2">
      <c r="A284">
        <v>1</v>
      </c>
      <c r="B284" s="9">
        <v>-14.333845846784243</v>
      </c>
      <c r="C284" s="19">
        <v>274</v>
      </c>
      <c r="D284" s="8">
        <f t="shared" si="4"/>
        <v>0</v>
      </c>
    </row>
    <row r="285" spans="1:4" ht="15" customHeight="1" x14ac:dyDescent="0.2">
      <c r="A285">
        <v>325</v>
      </c>
      <c r="B285" s="9">
        <v>-15.054667460277415</v>
      </c>
      <c r="C285" s="19">
        <v>275</v>
      </c>
      <c r="D285" s="8">
        <f t="shared" si="4"/>
        <v>0</v>
      </c>
    </row>
    <row r="286" spans="1:4" ht="15" customHeight="1" x14ac:dyDescent="0.2">
      <c r="A286">
        <v>104</v>
      </c>
      <c r="B286" s="9">
        <v>-15.184368780563091</v>
      </c>
      <c r="C286" s="19">
        <v>276</v>
      </c>
      <c r="D286" s="8">
        <f t="shared" si="4"/>
        <v>0</v>
      </c>
    </row>
    <row r="287" spans="1:4" ht="15" customHeight="1" x14ac:dyDescent="0.2">
      <c r="A287">
        <v>67</v>
      </c>
      <c r="B287" s="9">
        <v>-16.651966867535521</v>
      </c>
      <c r="C287" s="19">
        <v>277</v>
      </c>
      <c r="D287" s="8">
        <f t="shared" si="4"/>
        <v>0</v>
      </c>
    </row>
    <row r="288" spans="1:4" ht="15" customHeight="1" x14ac:dyDescent="0.2">
      <c r="A288">
        <v>88</v>
      </c>
      <c r="B288" s="9">
        <v>-16.786090860134209</v>
      </c>
      <c r="C288" s="19">
        <v>278</v>
      </c>
      <c r="D288" s="8">
        <f t="shared" si="4"/>
        <v>0</v>
      </c>
    </row>
    <row r="289" spans="1:4" ht="15" customHeight="1" x14ac:dyDescent="0.2">
      <c r="A289">
        <v>417</v>
      </c>
      <c r="B289" s="9">
        <v>-16.95838501997423</v>
      </c>
      <c r="C289" s="19">
        <v>279</v>
      </c>
      <c r="D289" s="8">
        <f t="shared" si="4"/>
        <v>0</v>
      </c>
    </row>
    <row r="290" spans="1:4" ht="15" customHeight="1" x14ac:dyDescent="0.2">
      <c r="A290">
        <v>106</v>
      </c>
      <c r="B290" s="9">
        <v>-17.083152395780417</v>
      </c>
      <c r="C290" s="19">
        <v>280</v>
      </c>
      <c r="D290" s="8">
        <f t="shared" si="4"/>
        <v>0</v>
      </c>
    </row>
    <row r="291" spans="1:4" ht="15" customHeight="1" x14ac:dyDescent="0.2">
      <c r="A291">
        <v>157</v>
      </c>
      <c r="B291" s="9">
        <v>-17.112599983236578</v>
      </c>
      <c r="C291" s="19">
        <v>281</v>
      </c>
      <c r="D291" s="8">
        <f t="shared" si="4"/>
        <v>0</v>
      </c>
    </row>
    <row r="292" spans="1:4" ht="15" customHeight="1" x14ac:dyDescent="0.2">
      <c r="A292">
        <v>348</v>
      </c>
      <c r="B292" s="9">
        <v>-17.607200365346216</v>
      </c>
      <c r="C292" s="19">
        <v>282</v>
      </c>
      <c r="D292" s="8">
        <f t="shared" si="4"/>
        <v>0</v>
      </c>
    </row>
    <row r="293" spans="1:4" ht="15" customHeight="1" x14ac:dyDescent="0.2">
      <c r="A293">
        <v>148</v>
      </c>
      <c r="B293" s="9">
        <v>-18.338979438558454</v>
      </c>
      <c r="C293" s="19">
        <v>283</v>
      </c>
      <c r="D293" s="8">
        <f t="shared" si="4"/>
        <v>0</v>
      </c>
    </row>
    <row r="294" spans="1:4" ht="15" customHeight="1" x14ac:dyDescent="0.2">
      <c r="A294">
        <v>164</v>
      </c>
      <c r="B294" s="9">
        <v>-18.389969444422604</v>
      </c>
      <c r="C294" s="19">
        <v>284</v>
      </c>
      <c r="D294" s="8">
        <f t="shared" si="4"/>
        <v>0</v>
      </c>
    </row>
    <row r="295" spans="1:4" ht="15" customHeight="1" x14ac:dyDescent="0.2">
      <c r="A295">
        <v>154</v>
      </c>
      <c r="B295" s="9">
        <v>-18.467002946790672</v>
      </c>
      <c r="C295" s="19">
        <v>285</v>
      </c>
      <c r="D295" s="8">
        <f t="shared" si="4"/>
        <v>0</v>
      </c>
    </row>
    <row r="296" spans="1:4" ht="15" customHeight="1" x14ac:dyDescent="0.2">
      <c r="A296">
        <v>281</v>
      </c>
      <c r="B296" s="9">
        <v>-18.917522829353402</v>
      </c>
      <c r="C296" s="19">
        <v>286</v>
      </c>
      <c r="D296" s="8">
        <f t="shared" si="4"/>
        <v>0</v>
      </c>
    </row>
    <row r="297" spans="1:4" ht="15" customHeight="1" x14ac:dyDescent="0.2">
      <c r="A297">
        <v>22</v>
      </c>
      <c r="B297" s="9">
        <v>-19.194093364634682</v>
      </c>
      <c r="C297" s="19">
        <v>287</v>
      </c>
      <c r="D297" s="8">
        <f t="shared" si="4"/>
        <v>0</v>
      </c>
    </row>
    <row r="298" spans="1:4" ht="15" customHeight="1" x14ac:dyDescent="0.2">
      <c r="A298">
        <v>160</v>
      </c>
      <c r="B298" s="9">
        <v>-19.283651127965641</v>
      </c>
      <c r="C298" s="19">
        <v>288</v>
      </c>
      <c r="D298" s="8">
        <f t="shared" si="4"/>
        <v>0</v>
      </c>
    </row>
    <row r="299" spans="1:4" ht="15" customHeight="1" x14ac:dyDescent="0.2">
      <c r="A299">
        <v>57</v>
      </c>
      <c r="B299" s="9">
        <v>-19.352773235268614</v>
      </c>
      <c r="C299" s="19">
        <v>289</v>
      </c>
      <c r="D299" s="8">
        <f t="shared" si="4"/>
        <v>0</v>
      </c>
    </row>
    <row r="300" spans="1:4" ht="15" customHeight="1" x14ac:dyDescent="0.2">
      <c r="A300">
        <v>191</v>
      </c>
      <c r="B300" s="9">
        <v>-19.379801340328413</v>
      </c>
      <c r="C300" s="19">
        <v>290</v>
      </c>
      <c r="D300" s="8">
        <f t="shared" si="4"/>
        <v>0</v>
      </c>
    </row>
    <row r="301" spans="1:4" ht="15" customHeight="1" x14ac:dyDescent="0.2">
      <c r="A301">
        <v>64</v>
      </c>
      <c r="B301" s="9">
        <v>-19.415605987642266</v>
      </c>
      <c r="C301" s="19">
        <v>291</v>
      </c>
      <c r="D301" s="8">
        <f t="shared" si="4"/>
        <v>0</v>
      </c>
    </row>
    <row r="302" spans="1:4" ht="15" customHeight="1" x14ac:dyDescent="0.2">
      <c r="A302">
        <v>25</v>
      </c>
      <c r="B302" s="9">
        <v>-19.510947806711556</v>
      </c>
      <c r="C302" s="19">
        <v>292</v>
      </c>
      <c r="D302" s="8">
        <f t="shared" si="4"/>
        <v>0</v>
      </c>
    </row>
    <row r="303" spans="1:4" ht="15" customHeight="1" x14ac:dyDescent="0.2">
      <c r="A303">
        <v>342</v>
      </c>
      <c r="B303" s="9">
        <v>-20.033656398172752</v>
      </c>
      <c r="C303" s="19">
        <v>293</v>
      </c>
      <c r="D303" s="8">
        <f t="shared" si="4"/>
        <v>0</v>
      </c>
    </row>
    <row r="304" spans="1:4" ht="15" customHeight="1" x14ac:dyDescent="0.2">
      <c r="A304">
        <v>484</v>
      </c>
      <c r="B304" s="9">
        <v>-20.522650078688457</v>
      </c>
      <c r="C304" s="19">
        <v>294</v>
      </c>
      <c r="D304" s="8">
        <f t="shared" si="4"/>
        <v>0</v>
      </c>
    </row>
    <row r="305" spans="1:4" ht="15" customHeight="1" x14ac:dyDescent="0.2">
      <c r="A305">
        <v>323</v>
      </c>
      <c r="B305" s="9">
        <v>-20.764147184279864</v>
      </c>
      <c r="C305" s="19">
        <v>295</v>
      </c>
      <c r="D305" s="8">
        <f t="shared" si="4"/>
        <v>0</v>
      </c>
    </row>
    <row r="306" spans="1:4" ht="15" customHeight="1" x14ac:dyDescent="0.2">
      <c r="A306">
        <v>68</v>
      </c>
      <c r="B306" s="9">
        <v>-21.114468667276014</v>
      </c>
      <c r="C306" s="19">
        <v>296</v>
      </c>
      <c r="D306" s="8">
        <f t="shared" si="4"/>
        <v>0</v>
      </c>
    </row>
    <row r="307" spans="1:4" ht="15" customHeight="1" x14ac:dyDescent="0.2">
      <c r="A307">
        <v>400</v>
      </c>
      <c r="B307" s="9">
        <v>-21.25965081686445</v>
      </c>
      <c r="C307" s="19">
        <v>297</v>
      </c>
      <c r="D307" s="8">
        <f t="shared" si="4"/>
        <v>0</v>
      </c>
    </row>
    <row r="308" spans="1:4" ht="15" customHeight="1" x14ac:dyDescent="0.2">
      <c r="A308">
        <v>229</v>
      </c>
      <c r="B308" s="9">
        <v>-22.879467183294764</v>
      </c>
      <c r="C308" s="19">
        <v>298</v>
      </c>
      <c r="D308" s="8">
        <f t="shared" si="4"/>
        <v>0</v>
      </c>
    </row>
    <row r="309" spans="1:4" ht="15" customHeight="1" x14ac:dyDescent="0.2">
      <c r="A309">
        <v>99</v>
      </c>
      <c r="B309" s="9">
        <v>-24.443139439559673</v>
      </c>
      <c r="C309" s="19">
        <v>299</v>
      </c>
      <c r="D309" s="8">
        <f t="shared" si="4"/>
        <v>0</v>
      </c>
    </row>
    <row r="310" spans="1:4" ht="15" customHeight="1" x14ac:dyDescent="0.2">
      <c r="A310">
        <v>422</v>
      </c>
      <c r="B310" s="9">
        <v>-24.64124471978721</v>
      </c>
      <c r="C310" s="19">
        <v>300</v>
      </c>
      <c r="D310" s="8">
        <f t="shared" si="4"/>
        <v>0</v>
      </c>
    </row>
    <row r="311" spans="1:4" ht="15" customHeight="1" x14ac:dyDescent="0.2">
      <c r="A311">
        <v>394</v>
      </c>
      <c r="B311" s="9">
        <v>-25.009852140188741</v>
      </c>
      <c r="C311" s="19">
        <v>301</v>
      </c>
      <c r="D311" s="8">
        <f t="shared" si="4"/>
        <v>0</v>
      </c>
    </row>
    <row r="312" spans="1:4" ht="15" customHeight="1" x14ac:dyDescent="0.2">
      <c r="A312">
        <v>245</v>
      </c>
      <c r="B312" s="9">
        <v>-25.412998720625183</v>
      </c>
      <c r="C312" s="19">
        <v>302</v>
      </c>
      <c r="D312" s="8">
        <f t="shared" si="4"/>
        <v>0</v>
      </c>
    </row>
    <row r="313" spans="1:4" ht="15" customHeight="1" x14ac:dyDescent="0.2">
      <c r="A313">
        <v>140</v>
      </c>
      <c r="B313" s="9">
        <v>-25.760347409866881</v>
      </c>
      <c r="C313" s="19">
        <v>303</v>
      </c>
      <c r="D313" s="8">
        <f t="shared" si="4"/>
        <v>0</v>
      </c>
    </row>
    <row r="314" spans="1:4" ht="15" customHeight="1" x14ac:dyDescent="0.2">
      <c r="A314">
        <v>398</v>
      </c>
      <c r="B314" s="9">
        <v>-26.257890194990978</v>
      </c>
      <c r="C314" s="19">
        <v>304</v>
      </c>
      <c r="D314" s="8">
        <f t="shared" si="4"/>
        <v>0</v>
      </c>
    </row>
    <row r="315" spans="1:4" ht="15" customHeight="1" x14ac:dyDescent="0.2">
      <c r="A315">
        <v>446</v>
      </c>
      <c r="B315" s="9">
        <v>-26.953923379511252</v>
      </c>
      <c r="C315" s="19">
        <v>305</v>
      </c>
      <c r="D315" s="8">
        <f t="shared" si="4"/>
        <v>0</v>
      </c>
    </row>
    <row r="316" spans="1:4" ht="15" customHeight="1" x14ac:dyDescent="0.2">
      <c r="A316">
        <v>2</v>
      </c>
      <c r="B316" s="9">
        <v>-27.481313121183121</v>
      </c>
      <c r="C316" s="19">
        <v>306</v>
      </c>
      <c r="D316" s="8">
        <f t="shared" si="4"/>
        <v>0</v>
      </c>
    </row>
    <row r="317" spans="1:4" ht="15" customHeight="1" x14ac:dyDescent="0.2">
      <c r="A317">
        <v>253</v>
      </c>
      <c r="B317" s="9">
        <v>-27.537054396740132</v>
      </c>
      <c r="C317" s="19">
        <v>307</v>
      </c>
      <c r="D317" s="8">
        <f t="shared" si="4"/>
        <v>0</v>
      </c>
    </row>
    <row r="318" spans="1:4" ht="15" customHeight="1" x14ac:dyDescent="0.2">
      <c r="A318">
        <v>30</v>
      </c>
      <c r="B318" s="9">
        <v>-27.563594064229619</v>
      </c>
      <c r="C318" s="19">
        <v>308</v>
      </c>
      <c r="D318" s="8">
        <f t="shared" si="4"/>
        <v>0</v>
      </c>
    </row>
    <row r="319" spans="1:4" ht="15" customHeight="1" x14ac:dyDescent="0.2">
      <c r="A319">
        <v>152</v>
      </c>
      <c r="B319" s="9">
        <v>-27.580576552636558</v>
      </c>
      <c r="C319" s="19">
        <v>309</v>
      </c>
      <c r="D319" s="8">
        <f t="shared" si="4"/>
        <v>0</v>
      </c>
    </row>
    <row r="320" spans="1:4" ht="15" customHeight="1" x14ac:dyDescent="0.2">
      <c r="A320">
        <v>85</v>
      </c>
      <c r="B320" s="9">
        <v>-27.99886223413705</v>
      </c>
      <c r="C320" s="19">
        <v>310</v>
      </c>
      <c r="D320" s="8">
        <f t="shared" si="4"/>
        <v>0</v>
      </c>
    </row>
    <row r="321" spans="1:4" ht="15" customHeight="1" x14ac:dyDescent="0.2">
      <c r="A321">
        <v>161</v>
      </c>
      <c r="B321" s="9">
        <v>-28.16301842215762</v>
      </c>
      <c r="C321" s="19">
        <v>311</v>
      </c>
      <c r="D321" s="8">
        <f t="shared" si="4"/>
        <v>0</v>
      </c>
    </row>
    <row r="322" spans="1:4" ht="15" customHeight="1" x14ac:dyDescent="0.2">
      <c r="A322">
        <v>163</v>
      </c>
      <c r="B322" s="9">
        <v>-29.010528001512284</v>
      </c>
      <c r="C322" s="19">
        <v>312</v>
      </c>
      <c r="D322" s="8">
        <f t="shared" si="4"/>
        <v>0</v>
      </c>
    </row>
    <row r="323" spans="1:4" ht="15" customHeight="1" x14ac:dyDescent="0.2">
      <c r="A323">
        <v>264</v>
      </c>
      <c r="B323" s="9">
        <v>-29.036673953758509</v>
      </c>
      <c r="C323" s="19">
        <v>313</v>
      </c>
      <c r="D323" s="8">
        <f t="shared" si="4"/>
        <v>0</v>
      </c>
    </row>
    <row r="324" spans="1:4" ht="15" customHeight="1" x14ac:dyDescent="0.2">
      <c r="A324">
        <v>53</v>
      </c>
      <c r="B324" s="9">
        <v>-29.056974134076881</v>
      </c>
      <c r="C324" s="19">
        <v>314</v>
      </c>
      <c r="D324" s="8">
        <f t="shared" si="4"/>
        <v>0</v>
      </c>
    </row>
    <row r="325" spans="1:4" ht="15" customHeight="1" x14ac:dyDescent="0.2">
      <c r="A325">
        <v>45</v>
      </c>
      <c r="B325" s="9">
        <v>-29.532715783610911</v>
      </c>
      <c r="C325" s="19">
        <v>315</v>
      </c>
      <c r="D325" s="8">
        <f t="shared" si="4"/>
        <v>0</v>
      </c>
    </row>
    <row r="326" spans="1:4" ht="15" customHeight="1" x14ac:dyDescent="0.2">
      <c r="A326">
        <v>340</v>
      </c>
      <c r="B326" s="9">
        <v>-30.009037800355145</v>
      </c>
      <c r="C326" s="19">
        <v>316</v>
      </c>
      <c r="D326" s="8">
        <f t="shared" si="4"/>
        <v>0</v>
      </c>
    </row>
    <row r="327" spans="1:4" ht="15" customHeight="1" x14ac:dyDescent="0.2">
      <c r="A327">
        <v>158</v>
      </c>
      <c r="B327" s="9">
        <v>-30.237860242097668</v>
      </c>
      <c r="C327" s="19">
        <v>317</v>
      </c>
      <c r="D327" s="8">
        <f t="shared" si="4"/>
        <v>0</v>
      </c>
    </row>
    <row r="328" spans="1:4" ht="15" customHeight="1" x14ac:dyDescent="0.2">
      <c r="A328">
        <v>91</v>
      </c>
      <c r="B328" s="9">
        <v>-30.354514659191409</v>
      </c>
      <c r="C328" s="19">
        <v>318</v>
      </c>
      <c r="D328" s="8">
        <f t="shared" si="4"/>
        <v>0</v>
      </c>
    </row>
    <row r="329" spans="1:4" ht="15" customHeight="1" x14ac:dyDescent="0.2">
      <c r="A329">
        <v>49</v>
      </c>
      <c r="B329" s="9">
        <v>-30.354713149718009</v>
      </c>
      <c r="C329" s="19">
        <v>319</v>
      </c>
      <c r="D329" s="8">
        <f t="shared" si="4"/>
        <v>0</v>
      </c>
    </row>
    <row r="330" spans="1:4" ht="15" customHeight="1" x14ac:dyDescent="0.2">
      <c r="A330">
        <v>275</v>
      </c>
      <c r="B330" s="9">
        <v>-30.508755038785239</v>
      </c>
      <c r="C330" s="19">
        <v>320</v>
      </c>
      <c r="D330" s="8">
        <f t="shared" si="4"/>
        <v>0</v>
      </c>
    </row>
    <row r="331" spans="1:4" ht="15" customHeight="1" x14ac:dyDescent="0.2">
      <c r="A331">
        <v>387</v>
      </c>
      <c r="B331" s="9">
        <v>-30.636991289378784</v>
      </c>
      <c r="C331" s="19">
        <v>321</v>
      </c>
      <c r="D331" s="8">
        <f t="shared" ref="D331:D394" si="5">IF($B331&gt;D$1, LN((1/D$2)*((1+(D$3*($B331-D$1)/D$2)))^(-1/D$3-1)),0)</f>
        <v>0</v>
      </c>
    </row>
    <row r="332" spans="1:4" ht="15" customHeight="1" x14ac:dyDescent="0.2">
      <c r="A332">
        <v>97</v>
      </c>
      <c r="B332" s="9">
        <v>-30.665729418145929</v>
      </c>
      <c r="C332" s="19">
        <v>322</v>
      </c>
      <c r="D332" s="8">
        <f t="shared" si="5"/>
        <v>0</v>
      </c>
    </row>
    <row r="333" spans="1:4" ht="15" customHeight="1" x14ac:dyDescent="0.2">
      <c r="A333">
        <v>86</v>
      </c>
      <c r="B333" s="9">
        <v>-30.69250856560393</v>
      </c>
      <c r="C333" s="19">
        <v>323</v>
      </c>
      <c r="D333" s="8">
        <f t="shared" si="5"/>
        <v>0</v>
      </c>
    </row>
    <row r="334" spans="1:4" ht="15" customHeight="1" x14ac:dyDescent="0.2">
      <c r="A334">
        <v>39</v>
      </c>
      <c r="B334" s="9">
        <v>-30.718953504145247</v>
      </c>
      <c r="C334" s="19">
        <v>324</v>
      </c>
      <c r="D334" s="8">
        <f t="shared" si="5"/>
        <v>0</v>
      </c>
    </row>
    <row r="335" spans="1:4" ht="15" customHeight="1" x14ac:dyDescent="0.2">
      <c r="A335">
        <v>113</v>
      </c>
      <c r="B335" s="9">
        <v>-31.479918573591931</v>
      </c>
      <c r="C335" s="19">
        <v>325</v>
      </c>
      <c r="D335" s="8">
        <f t="shared" si="5"/>
        <v>0</v>
      </c>
    </row>
    <row r="336" spans="1:4" ht="15" customHeight="1" x14ac:dyDescent="0.2">
      <c r="A336">
        <v>184</v>
      </c>
      <c r="B336" s="9">
        <v>-31.527477930518216</v>
      </c>
      <c r="C336" s="19">
        <v>326</v>
      </c>
      <c r="D336" s="8">
        <f t="shared" si="5"/>
        <v>0</v>
      </c>
    </row>
    <row r="337" spans="1:4" ht="15" customHeight="1" x14ac:dyDescent="0.2">
      <c r="A337">
        <v>130</v>
      </c>
      <c r="B337" s="9">
        <v>-31.613709141718573</v>
      </c>
      <c r="C337" s="19">
        <v>327</v>
      </c>
      <c r="D337" s="8">
        <f t="shared" si="5"/>
        <v>0</v>
      </c>
    </row>
    <row r="338" spans="1:4" ht="15" customHeight="1" x14ac:dyDescent="0.2">
      <c r="A338">
        <v>224</v>
      </c>
      <c r="B338" s="9">
        <v>-32.265038773744891</v>
      </c>
      <c r="C338" s="19">
        <v>328</v>
      </c>
      <c r="D338" s="8">
        <f t="shared" si="5"/>
        <v>0</v>
      </c>
    </row>
    <row r="339" spans="1:4" ht="15" customHeight="1" x14ac:dyDescent="0.2">
      <c r="A339">
        <v>411</v>
      </c>
      <c r="B339" s="9">
        <v>-32.549451291259174</v>
      </c>
      <c r="C339" s="19">
        <v>329</v>
      </c>
      <c r="D339" s="8">
        <f t="shared" si="5"/>
        <v>0</v>
      </c>
    </row>
    <row r="340" spans="1:4" ht="15" customHeight="1" x14ac:dyDescent="0.2">
      <c r="A340">
        <v>80</v>
      </c>
      <c r="B340" s="9">
        <v>-33.403954754154256</v>
      </c>
      <c r="C340" s="19">
        <v>330</v>
      </c>
      <c r="D340" s="8">
        <f t="shared" si="5"/>
        <v>0</v>
      </c>
    </row>
    <row r="341" spans="1:4" ht="15" customHeight="1" x14ac:dyDescent="0.2">
      <c r="A341">
        <v>118</v>
      </c>
      <c r="B341" s="9">
        <v>-33.783181555247211</v>
      </c>
      <c r="C341" s="19">
        <v>331</v>
      </c>
      <c r="D341" s="8">
        <f t="shared" si="5"/>
        <v>0</v>
      </c>
    </row>
    <row r="342" spans="1:4" ht="15" customHeight="1" x14ac:dyDescent="0.2">
      <c r="A342">
        <v>456</v>
      </c>
      <c r="B342" s="9">
        <v>-33.959334209002918</v>
      </c>
      <c r="C342" s="19">
        <v>332</v>
      </c>
      <c r="D342" s="8">
        <f t="shared" si="5"/>
        <v>0</v>
      </c>
    </row>
    <row r="343" spans="1:4" ht="15" customHeight="1" x14ac:dyDescent="0.2">
      <c r="A343">
        <v>267</v>
      </c>
      <c r="B343" s="9">
        <v>-34.128894425808539</v>
      </c>
      <c r="C343" s="19">
        <v>333</v>
      </c>
      <c r="D343" s="8">
        <f t="shared" si="5"/>
        <v>0</v>
      </c>
    </row>
    <row r="344" spans="1:4" ht="15" customHeight="1" x14ac:dyDescent="0.2">
      <c r="A344">
        <v>129</v>
      </c>
      <c r="B344" s="9">
        <v>-34.153395280160112</v>
      </c>
      <c r="C344" s="19">
        <v>334</v>
      </c>
      <c r="D344" s="8">
        <f t="shared" si="5"/>
        <v>0</v>
      </c>
    </row>
    <row r="345" spans="1:4" ht="15" customHeight="1" x14ac:dyDescent="0.2">
      <c r="A345">
        <v>122</v>
      </c>
      <c r="B345" s="9">
        <v>-34.202845761765275</v>
      </c>
      <c r="C345" s="19">
        <v>335</v>
      </c>
      <c r="D345" s="8">
        <f t="shared" si="5"/>
        <v>0</v>
      </c>
    </row>
    <row r="346" spans="1:4" ht="15" customHeight="1" x14ac:dyDescent="0.2">
      <c r="A346">
        <v>462</v>
      </c>
      <c r="B346" s="9">
        <v>-34.357751776680743</v>
      </c>
      <c r="C346" s="19">
        <v>336</v>
      </c>
      <c r="D346" s="8">
        <f t="shared" si="5"/>
        <v>0</v>
      </c>
    </row>
    <row r="347" spans="1:4" ht="15" customHeight="1" x14ac:dyDescent="0.2">
      <c r="A347">
        <v>172</v>
      </c>
      <c r="B347" s="9">
        <v>-34.640081170211488</v>
      </c>
      <c r="C347" s="19">
        <v>337</v>
      </c>
      <c r="D347" s="8">
        <f t="shared" si="5"/>
        <v>0</v>
      </c>
    </row>
    <row r="348" spans="1:4" ht="15" customHeight="1" x14ac:dyDescent="0.2">
      <c r="A348">
        <v>215</v>
      </c>
      <c r="B348" s="9">
        <v>-35.975568635960371</v>
      </c>
      <c r="C348" s="19">
        <v>338</v>
      </c>
      <c r="D348" s="8">
        <f t="shared" si="5"/>
        <v>0</v>
      </c>
    </row>
    <row r="349" spans="1:4" ht="15" customHeight="1" x14ac:dyDescent="0.2">
      <c r="A349">
        <v>407</v>
      </c>
      <c r="B349" s="9">
        <v>-36.498168872129099</v>
      </c>
      <c r="C349" s="19">
        <v>339</v>
      </c>
      <c r="D349" s="8">
        <f t="shared" si="5"/>
        <v>0</v>
      </c>
    </row>
    <row r="350" spans="1:4" ht="15" customHeight="1" x14ac:dyDescent="0.2">
      <c r="A350">
        <v>214</v>
      </c>
      <c r="B350" s="9">
        <v>-36.875677484218613</v>
      </c>
      <c r="C350" s="19">
        <v>340</v>
      </c>
      <c r="D350" s="8">
        <f t="shared" si="5"/>
        <v>0</v>
      </c>
    </row>
    <row r="351" spans="1:4" ht="15" customHeight="1" x14ac:dyDescent="0.2">
      <c r="A351">
        <v>187</v>
      </c>
      <c r="B351" s="9">
        <v>-37.80919532673397</v>
      </c>
      <c r="C351" s="19">
        <v>341</v>
      </c>
      <c r="D351" s="8">
        <f t="shared" si="5"/>
        <v>0</v>
      </c>
    </row>
    <row r="352" spans="1:4" ht="15" customHeight="1" x14ac:dyDescent="0.2">
      <c r="A352">
        <v>48</v>
      </c>
      <c r="B352" s="9">
        <v>-38.648464319790946</v>
      </c>
      <c r="C352" s="19">
        <v>342</v>
      </c>
      <c r="D352" s="8">
        <f t="shared" si="5"/>
        <v>0</v>
      </c>
    </row>
    <row r="353" spans="1:4" ht="15" customHeight="1" x14ac:dyDescent="0.2">
      <c r="A353">
        <v>77</v>
      </c>
      <c r="B353" s="9">
        <v>-39.16113813710399</v>
      </c>
      <c r="C353" s="19">
        <v>343</v>
      </c>
      <c r="D353" s="8">
        <f t="shared" si="5"/>
        <v>0</v>
      </c>
    </row>
    <row r="354" spans="1:4" ht="15" customHeight="1" x14ac:dyDescent="0.2">
      <c r="A354">
        <v>354</v>
      </c>
      <c r="B354" s="9">
        <v>-39.368034350552989</v>
      </c>
      <c r="C354" s="19">
        <v>344</v>
      </c>
      <c r="D354" s="8">
        <f t="shared" si="5"/>
        <v>0</v>
      </c>
    </row>
    <row r="355" spans="1:4" ht="15" customHeight="1" x14ac:dyDescent="0.2">
      <c r="A355">
        <v>388</v>
      </c>
      <c r="B355" s="9">
        <v>-39.490674680915618</v>
      </c>
      <c r="C355" s="19">
        <v>345</v>
      </c>
      <c r="D355" s="8">
        <f t="shared" si="5"/>
        <v>0</v>
      </c>
    </row>
    <row r="356" spans="1:4" ht="15" customHeight="1" x14ac:dyDescent="0.2">
      <c r="A356">
        <v>51</v>
      </c>
      <c r="B356" s="9">
        <v>-39.990846268889072</v>
      </c>
      <c r="C356" s="19">
        <v>346</v>
      </c>
      <c r="D356" s="8">
        <f t="shared" si="5"/>
        <v>0</v>
      </c>
    </row>
    <row r="357" spans="1:4" ht="15" customHeight="1" x14ac:dyDescent="0.2">
      <c r="A357">
        <v>196</v>
      </c>
      <c r="B357" s="9">
        <v>-40.625824018541607</v>
      </c>
      <c r="C357" s="19">
        <v>347</v>
      </c>
      <c r="D357" s="8">
        <f t="shared" si="5"/>
        <v>0</v>
      </c>
    </row>
    <row r="358" spans="1:4" ht="15" customHeight="1" x14ac:dyDescent="0.2">
      <c r="A358">
        <v>29</v>
      </c>
      <c r="B358" s="9">
        <v>-40.800685004453044</v>
      </c>
      <c r="C358" s="19">
        <v>348</v>
      </c>
      <c r="D358" s="8">
        <f t="shared" si="5"/>
        <v>0</v>
      </c>
    </row>
    <row r="359" spans="1:4" ht="15" customHeight="1" x14ac:dyDescent="0.2">
      <c r="A359">
        <v>79</v>
      </c>
      <c r="B359" s="9">
        <v>-41.554448926761324</v>
      </c>
      <c r="C359" s="19">
        <v>349</v>
      </c>
      <c r="D359" s="8">
        <f t="shared" si="5"/>
        <v>0</v>
      </c>
    </row>
    <row r="360" spans="1:4" ht="15" customHeight="1" x14ac:dyDescent="0.2">
      <c r="A360">
        <v>124</v>
      </c>
      <c r="B360" s="9">
        <v>-41.630820383272294</v>
      </c>
      <c r="C360" s="19">
        <v>350</v>
      </c>
      <c r="D360" s="8">
        <f t="shared" si="5"/>
        <v>0</v>
      </c>
    </row>
    <row r="361" spans="1:4" ht="15" customHeight="1" x14ac:dyDescent="0.2">
      <c r="A361">
        <v>209</v>
      </c>
      <c r="B361" s="9">
        <v>-41.854274050367167</v>
      </c>
      <c r="C361" s="19">
        <v>351</v>
      </c>
      <c r="D361" s="8">
        <f t="shared" si="5"/>
        <v>0</v>
      </c>
    </row>
    <row r="362" spans="1:4" ht="15" customHeight="1" x14ac:dyDescent="0.2">
      <c r="A362">
        <v>60</v>
      </c>
      <c r="B362" s="9">
        <v>-42.253586212713344</v>
      </c>
      <c r="C362" s="19">
        <v>352</v>
      </c>
      <c r="D362" s="8">
        <f t="shared" si="5"/>
        <v>0</v>
      </c>
    </row>
    <row r="363" spans="1:4" ht="15" customHeight="1" x14ac:dyDescent="0.2">
      <c r="A363">
        <v>479</v>
      </c>
      <c r="B363" s="9">
        <v>-42.643079682382449</v>
      </c>
      <c r="C363" s="19">
        <v>353</v>
      </c>
      <c r="D363" s="8">
        <f t="shared" si="5"/>
        <v>0</v>
      </c>
    </row>
    <row r="364" spans="1:4" ht="15" customHeight="1" x14ac:dyDescent="0.2">
      <c r="A364">
        <v>54</v>
      </c>
      <c r="B364" s="9">
        <v>-42.755986519845464</v>
      </c>
      <c r="C364" s="19">
        <v>354</v>
      </c>
      <c r="D364" s="8">
        <f t="shared" si="5"/>
        <v>0</v>
      </c>
    </row>
    <row r="365" spans="1:4" ht="15" customHeight="1" x14ac:dyDescent="0.2">
      <c r="A365">
        <v>251</v>
      </c>
      <c r="B365" s="9">
        <v>-42.876090784018743</v>
      </c>
      <c r="C365" s="19">
        <v>355</v>
      </c>
      <c r="D365" s="8">
        <f t="shared" si="5"/>
        <v>0</v>
      </c>
    </row>
    <row r="366" spans="1:4" ht="15" customHeight="1" x14ac:dyDescent="0.2">
      <c r="A366">
        <v>174</v>
      </c>
      <c r="B366" s="9">
        <v>-43.574626298805015</v>
      </c>
      <c r="C366" s="19">
        <v>356</v>
      </c>
      <c r="D366" s="8">
        <f t="shared" si="5"/>
        <v>0</v>
      </c>
    </row>
    <row r="367" spans="1:4" ht="15" customHeight="1" x14ac:dyDescent="0.2">
      <c r="A367">
        <v>210</v>
      </c>
      <c r="B367" s="9">
        <v>-43.592971778734864</v>
      </c>
      <c r="C367" s="19">
        <v>357</v>
      </c>
      <c r="D367" s="8">
        <f t="shared" si="5"/>
        <v>0</v>
      </c>
    </row>
    <row r="368" spans="1:4" ht="15" customHeight="1" x14ac:dyDescent="0.2">
      <c r="A368">
        <v>176</v>
      </c>
      <c r="B368" s="9">
        <v>-44.188821497291428</v>
      </c>
      <c r="C368" s="19">
        <v>358</v>
      </c>
      <c r="D368" s="8">
        <f t="shared" si="5"/>
        <v>0</v>
      </c>
    </row>
    <row r="369" spans="1:4" ht="15" customHeight="1" x14ac:dyDescent="0.2">
      <c r="A369">
        <v>26</v>
      </c>
      <c r="B369" s="9">
        <v>-44.431147138186134</v>
      </c>
      <c r="C369" s="19">
        <v>359</v>
      </c>
      <c r="D369" s="8">
        <f t="shared" si="5"/>
        <v>0</v>
      </c>
    </row>
    <row r="370" spans="1:4" ht="15" customHeight="1" x14ac:dyDescent="0.2">
      <c r="A370">
        <v>108</v>
      </c>
      <c r="B370" s="9">
        <v>-44.488959818489093</v>
      </c>
      <c r="C370" s="19">
        <v>360</v>
      </c>
      <c r="D370" s="8">
        <f t="shared" si="5"/>
        <v>0</v>
      </c>
    </row>
    <row r="371" spans="1:4" ht="15" customHeight="1" x14ac:dyDescent="0.2">
      <c r="A371">
        <v>212</v>
      </c>
      <c r="B371" s="9">
        <v>-45.074079105233977</v>
      </c>
      <c r="C371" s="19">
        <v>361</v>
      </c>
      <c r="D371" s="8">
        <f t="shared" si="5"/>
        <v>0</v>
      </c>
    </row>
    <row r="372" spans="1:4" ht="15" customHeight="1" x14ac:dyDescent="0.2">
      <c r="A372">
        <v>156</v>
      </c>
      <c r="B372" s="9">
        <v>-45.905282390114735</v>
      </c>
      <c r="C372" s="19">
        <v>362</v>
      </c>
      <c r="D372" s="8">
        <f t="shared" si="5"/>
        <v>0</v>
      </c>
    </row>
    <row r="373" spans="1:4" ht="15" customHeight="1" x14ac:dyDescent="0.2">
      <c r="A373">
        <v>66</v>
      </c>
      <c r="B373" s="9">
        <v>-46.517793514767618</v>
      </c>
      <c r="C373" s="19">
        <v>363</v>
      </c>
      <c r="D373" s="8">
        <f t="shared" si="5"/>
        <v>0</v>
      </c>
    </row>
    <row r="374" spans="1:4" ht="15" customHeight="1" x14ac:dyDescent="0.2">
      <c r="A374">
        <v>230</v>
      </c>
      <c r="B374" s="9">
        <v>-47.126729810266625</v>
      </c>
      <c r="C374" s="19">
        <v>364</v>
      </c>
      <c r="D374" s="8">
        <f t="shared" si="5"/>
        <v>0</v>
      </c>
    </row>
    <row r="375" spans="1:4" ht="15" customHeight="1" x14ac:dyDescent="0.2">
      <c r="A375">
        <v>301</v>
      </c>
      <c r="B375" s="9">
        <v>-47.27509282551182</v>
      </c>
      <c r="C375" s="19">
        <v>365</v>
      </c>
      <c r="D375" s="8">
        <f t="shared" si="5"/>
        <v>0</v>
      </c>
    </row>
    <row r="376" spans="1:4" ht="15" customHeight="1" x14ac:dyDescent="0.2">
      <c r="A376">
        <v>274</v>
      </c>
      <c r="B376" s="9">
        <v>-48.730538840065492</v>
      </c>
      <c r="C376" s="19">
        <v>366</v>
      </c>
      <c r="D376" s="8">
        <f t="shared" si="5"/>
        <v>0</v>
      </c>
    </row>
    <row r="377" spans="1:4" ht="15" customHeight="1" x14ac:dyDescent="0.2">
      <c r="A377">
        <v>169</v>
      </c>
      <c r="B377" s="9">
        <v>-48.761662085873468</v>
      </c>
      <c r="C377" s="19">
        <v>367</v>
      </c>
      <c r="D377" s="8">
        <f t="shared" si="5"/>
        <v>0</v>
      </c>
    </row>
    <row r="378" spans="1:4" ht="15" customHeight="1" x14ac:dyDescent="0.2">
      <c r="A378">
        <v>414</v>
      </c>
      <c r="B378" s="9">
        <v>-48.954795306113738</v>
      </c>
      <c r="C378" s="19">
        <v>368</v>
      </c>
      <c r="D378" s="8">
        <f t="shared" si="5"/>
        <v>0</v>
      </c>
    </row>
    <row r="379" spans="1:4" ht="15" customHeight="1" x14ac:dyDescent="0.2">
      <c r="A379">
        <v>355</v>
      </c>
      <c r="B379" s="9">
        <v>-49.039497274665337</v>
      </c>
      <c r="C379" s="19">
        <v>369</v>
      </c>
      <c r="D379" s="8">
        <f t="shared" si="5"/>
        <v>0</v>
      </c>
    </row>
    <row r="380" spans="1:4" ht="15" customHeight="1" x14ac:dyDescent="0.2">
      <c r="A380">
        <v>277</v>
      </c>
      <c r="B380" s="9">
        <v>-49.126327506590314</v>
      </c>
      <c r="C380" s="19">
        <v>370</v>
      </c>
      <c r="D380" s="8">
        <f t="shared" si="5"/>
        <v>0</v>
      </c>
    </row>
    <row r="381" spans="1:4" ht="15" customHeight="1" x14ac:dyDescent="0.2">
      <c r="A381">
        <v>37</v>
      </c>
      <c r="B381" s="9">
        <v>-49.143548503596321</v>
      </c>
      <c r="C381" s="19">
        <v>371</v>
      </c>
      <c r="D381" s="8">
        <f t="shared" si="5"/>
        <v>0</v>
      </c>
    </row>
    <row r="382" spans="1:4" ht="15" customHeight="1" x14ac:dyDescent="0.2">
      <c r="A382">
        <v>386</v>
      </c>
      <c r="B382" s="9">
        <v>-49.309537910001382</v>
      </c>
      <c r="C382" s="19">
        <v>372</v>
      </c>
      <c r="D382" s="8">
        <f t="shared" si="5"/>
        <v>0</v>
      </c>
    </row>
    <row r="383" spans="1:4" ht="15" customHeight="1" x14ac:dyDescent="0.2">
      <c r="A383">
        <v>470</v>
      </c>
      <c r="B383" s="9">
        <v>-49.35095946297406</v>
      </c>
      <c r="C383" s="19">
        <v>373</v>
      </c>
      <c r="D383" s="8">
        <f t="shared" si="5"/>
        <v>0</v>
      </c>
    </row>
    <row r="384" spans="1:4" ht="15" customHeight="1" x14ac:dyDescent="0.2">
      <c r="A384">
        <v>474</v>
      </c>
      <c r="B384" s="9">
        <v>-50.812771020027867</v>
      </c>
      <c r="C384" s="19">
        <v>374</v>
      </c>
      <c r="D384" s="8">
        <f t="shared" si="5"/>
        <v>0</v>
      </c>
    </row>
    <row r="385" spans="1:4" ht="15" customHeight="1" x14ac:dyDescent="0.2">
      <c r="A385">
        <v>190</v>
      </c>
      <c r="B385" s="9">
        <v>-51.633162864827682</v>
      </c>
      <c r="C385" s="19">
        <v>375</v>
      </c>
      <c r="D385" s="8">
        <f t="shared" si="5"/>
        <v>0</v>
      </c>
    </row>
    <row r="386" spans="1:4" ht="15" customHeight="1" x14ac:dyDescent="0.2">
      <c r="A386">
        <v>234</v>
      </c>
      <c r="B386" s="9">
        <v>-51.636043203981899</v>
      </c>
      <c r="C386" s="19">
        <v>376</v>
      </c>
      <c r="D386" s="8">
        <f t="shared" si="5"/>
        <v>0</v>
      </c>
    </row>
    <row r="387" spans="1:4" ht="15" customHeight="1" x14ac:dyDescent="0.2">
      <c r="A387">
        <v>478</v>
      </c>
      <c r="B387" s="9">
        <v>-51.849046228880979</v>
      </c>
      <c r="C387" s="19">
        <v>377</v>
      </c>
      <c r="D387" s="8">
        <f t="shared" si="5"/>
        <v>0</v>
      </c>
    </row>
    <row r="388" spans="1:4" ht="15" customHeight="1" x14ac:dyDescent="0.2">
      <c r="A388">
        <v>19</v>
      </c>
      <c r="B388" s="9">
        <v>-51.870780668539737</v>
      </c>
      <c r="C388" s="19">
        <v>378</v>
      </c>
      <c r="D388" s="8">
        <f t="shared" si="5"/>
        <v>0</v>
      </c>
    </row>
    <row r="389" spans="1:4" ht="15" customHeight="1" x14ac:dyDescent="0.2">
      <c r="A389">
        <v>16</v>
      </c>
      <c r="B389" s="9">
        <v>-51.929993037734675</v>
      </c>
      <c r="C389" s="19">
        <v>379</v>
      </c>
      <c r="D389" s="8">
        <f t="shared" si="5"/>
        <v>0</v>
      </c>
    </row>
    <row r="390" spans="1:4" ht="15" customHeight="1" x14ac:dyDescent="0.2">
      <c r="A390">
        <v>189</v>
      </c>
      <c r="B390" s="9">
        <v>-52.192617955526657</v>
      </c>
      <c r="C390" s="19">
        <v>380</v>
      </c>
      <c r="D390" s="8">
        <f t="shared" si="5"/>
        <v>0</v>
      </c>
    </row>
    <row r="391" spans="1:4" ht="15" customHeight="1" x14ac:dyDescent="0.2">
      <c r="A391">
        <v>421</v>
      </c>
      <c r="B391" s="9">
        <v>-52.625510077576109</v>
      </c>
      <c r="C391" s="19">
        <v>381</v>
      </c>
      <c r="D391" s="8">
        <f t="shared" si="5"/>
        <v>0</v>
      </c>
    </row>
    <row r="392" spans="1:4" ht="15" customHeight="1" x14ac:dyDescent="0.2">
      <c r="A392">
        <v>181</v>
      </c>
      <c r="B392" s="9">
        <v>-52.638077186262308</v>
      </c>
      <c r="C392" s="19">
        <v>382</v>
      </c>
      <c r="D392" s="8">
        <f t="shared" si="5"/>
        <v>0</v>
      </c>
    </row>
    <row r="393" spans="1:4" ht="15" customHeight="1" x14ac:dyDescent="0.2">
      <c r="A393">
        <v>413</v>
      </c>
      <c r="B393" s="9">
        <v>-53.103458921052152</v>
      </c>
      <c r="C393" s="19">
        <v>383</v>
      </c>
      <c r="D393" s="8">
        <f t="shared" si="5"/>
        <v>0</v>
      </c>
    </row>
    <row r="394" spans="1:4" ht="15" customHeight="1" x14ac:dyDescent="0.2">
      <c r="A394">
        <v>443</v>
      </c>
      <c r="B394" s="9">
        <v>-53.31587297360602</v>
      </c>
      <c r="C394" s="19">
        <v>384</v>
      </c>
      <c r="D394" s="8">
        <f t="shared" si="5"/>
        <v>0</v>
      </c>
    </row>
    <row r="395" spans="1:4" ht="15" customHeight="1" x14ac:dyDescent="0.2">
      <c r="A395">
        <v>426</v>
      </c>
      <c r="B395" s="9">
        <v>-53.925840280362536</v>
      </c>
      <c r="C395" s="19">
        <v>385</v>
      </c>
      <c r="D395" s="8">
        <f t="shared" ref="D395:D458" si="6">IF($B395&gt;D$1, LN((1/D$2)*((1+(D$3*($B395-D$1)/D$2)))^(-1/D$3-1)),0)</f>
        <v>0</v>
      </c>
    </row>
    <row r="396" spans="1:4" ht="15" customHeight="1" x14ac:dyDescent="0.2">
      <c r="A396">
        <v>308</v>
      </c>
      <c r="B396" s="9">
        <v>-53.929405415901783</v>
      </c>
      <c r="C396" s="19">
        <v>386</v>
      </c>
      <c r="D396" s="8">
        <f t="shared" si="6"/>
        <v>0</v>
      </c>
    </row>
    <row r="397" spans="1:4" ht="15" customHeight="1" x14ac:dyDescent="0.2">
      <c r="A397">
        <v>311</v>
      </c>
      <c r="B397" s="9">
        <v>-54.160290329493364</v>
      </c>
      <c r="C397" s="19">
        <v>387</v>
      </c>
      <c r="D397" s="8">
        <f t="shared" si="6"/>
        <v>0</v>
      </c>
    </row>
    <row r="398" spans="1:4" ht="15" customHeight="1" x14ac:dyDescent="0.2">
      <c r="A398">
        <v>33</v>
      </c>
      <c r="B398" s="9">
        <v>-54.388348120266528</v>
      </c>
      <c r="C398" s="19">
        <v>388</v>
      </c>
      <c r="D398" s="8">
        <f t="shared" si="6"/>
        <v>0</v>
      </c>
    </row>
    <row r="399" spans="1:4" ht="15" customHeight="1" x14ac:dyDescent="0.2">
      <c r="A399">
        <v>46</v>
      </c>
      <c r="B399" s="9">
        <v>-54.468400729450877</v>
      </c>
      <c r="C399" s="19">
        <v>389</v>
      </c>
      <c r="D399" s="8">
        <f t="shared" si="6"/>
        <v>0</v>
      </c>
    </row>
    <row r="400" spans="1:4" ht="15" customHeight="1" x14ac:dyDescent="0.2">
      <c r="A400">
        <v>260</v>
      </c>
      <c r="B400" s="9">
        <v>-54.56320213721483</v>
      </c>
      <c r="C400" s="19">
        <v>390</v>
      </c>
      <c r="D400" s="8">
        <f t="shared" si="6"/>
        <v>0</v>
      </c>
    </row>
    <row r="401" spans="1:4" ht="15" customHeight="1" x14ac:dyDescent="0.2">
      <c r="A401">
        <v>316</v>
      </c>
      <c r="B401" s="9">
        <v>-54.648504749009589</v>
      </c>
      <c r="C401" s="19">
        <v>391</v>
      </c>
      <c r="D401" s="8">
        <f t="shared" si="6"/>
        <v>0</v>
      </c>
    </row>
    <row r="402" spans="1:4" ht="15" customHeight="1" x14ac:dyDescent="0.2">
      <c r="A402">
        <v>87</v>
      </c>
      <c r="B402" s="9">
        <v>-54.830990589802241</v>
      </c>
      <c r="C402" s="19">
        <v>392</v>
      </c>
      <c r="D402" s="8">
        <f t="shared" si="6"/>
        <v>0</v>
      </c>
    </row>
    <row r="403" spans="1:4" ht="15" customHeight="1" x14ac:dyDescent="0.2">
      <c r="A403">
        <v>287</v>
      </c>
      <c r="B403" s="9">
        <v>-55.69907411186432</v>
      </c>
      <c r="C403" s="19">
        <v>393</v>
      </c>
      <c r="D403" s="8">
        <f t="shared" si="6"/>
        <v>0</v>
      </c>
    </row>
    <row r="404" spans="1:4" ht="15" customHeight="1" x14ac:dyDescent="0.2">
      <c r="A404">
        <v>18</v>
      </c>
      <c r="B404" s="9">
        <v>-56.357542835272397</v>
      </c>
      <c r="C404" s="19">
        <v>394</v>
      </c>
      <c r="D404" s="8">
        <f t="shared" si="6"/>
        <v>0</v>
      </c>
    </row>
    <row r="405" spans="1:4" ht="15" customHeight="1" x14ac:dyDescent="0.2">
      <c r="A405">
        <v>101</v>
      </c>
      <c r="B405" s="9">
        <v>-56.537099311015481</v>
      </c>
      <c r="C405" s="19">
        <v>395</v>
      </c>
      <c r="D405" s="8">
        <f t="shared" si="6"/>
        <v>0</v>
      </c>
    </row>
    <row r="406" spans="1:4" ht="15" customHeight="1" x14ac:dyDescent="0.2">
      <c r="A406">
        <v>72</v>
      </c>
      <c r="B406" s="9">
        <v>-56.734803804651165</v>
      </c>
      <c r="C406" s="19">
        <v>396</v>
      </c>
      <c r="D406" s="8">
        <f t="shared" si="6"/>
        <v>0</v>
      </c>
    </row>
    <row r="407" spans="1:4" ht="15" customHeight="1" x14ac:dyDescent="0.2">
      <c r="A407">
        <v>15</v>
      </c>
      <c r="B407" s="9">
        <v>-57.041293595386378</v>
      </c>
      <c r="C407" s="19">
        <v>397</v>
      </c>
      <c r="D407" s="8">
        <f t="shared" si="6"/>
        <v>0</v>
      </c>
    </row>
    <row r="408" spans="1:4" ht="15" customHeight="1" x14ac:dyDescent="0.2">
      <c r="A408">
        <v>235</v>
      </c>
      <c r="B408" s="9">
        <v>-57.361210607934481</v>
      </c>
      <c r="C408" s="19">
        <v>398</v>
      </c>
      <c r="D408" s="8">
        <f t="shared" si="6"/>
        <v>0</v>
      </c>
    </row>
    <row r="409" spans="1:4" ht="15" customHeight="1" x14ac:dyDescent="0.2">
      <c r="A409">
        <v>368</v>
      </c>
      <c r="B409" s="9">
        <v>-57.597842570805369</v>
      </c>
      <c r="C409" s="19">
        <v>399</v>
      </c>
      <c r="D409" s="8">
        <f t="shared" si="6"/>
        <v>0</v>
      </c>
    </row>
    <row r="410" spans="1:4" ht="15" customHeight="1" x14ac:dyDescent="0.2">
      <c r="A410">
        <v>247</v>
      </c>
      <c r="B410" s="9">
        <v>-58.087907901917788</v>
      </c>
      <c r="C410" s="19">
        <v>400</v>
      </c>
      <c r="D410" s="8">
        <f t="shared" si="6"/>
        <v>0</v>
      </c>
    </row>
    <row r="411" spans="1:4" ht="15" customHeight="1" x14ac:dyDescent="0.2">
      <c r="A411">
        <v>44</v>
      </c>
      <c r="B411" s="9">
        <v>-61.699657502687842</v>
      </c>
      <c r="C411" s="19">
        <v>401</v>
      </c>
      <c r="D411" s="8">
        <f t="shared" si="6"/>
        <v>0</v>
      </c>
    </row>
    <row r="412" spans="1:4" ht="15" customHeight="1" x14ac:dyDescent="0.2">
      <c r="A412">
        <v>255</v>
      </c>
      <c r="B412" s="9">
        <v>-61.820294132337949</v>
      </c>
      <c r="C412" s="19">
        <v>402</v>
      </c>
      <c r="D412" s="8">
        <f t="shared" si="6"/>
        <v>0</v>
      </c>
    </row>
    <row r="413" spans="1:4" ht="15" customHeight="1" x14ac:dyDescent="0.2">
      <c r="A413">
        <v>219</v>
      </c>
      <c r="B413" s="9">
        <v>-61.839156814225134</v>
      </c>
      <c r="C413" s="19">
        <v>403</v>
      </c>
      <c r="D413" s="8">
        <f t="shared" si="6"/>
        <v>0</v>
      </c>
    </row>
    <row r="414" spans="1:4" ht="15" customHeight="1" x14ac:dyDescent="0.2">
      <c r="A414">
        <v>109</v>
      </c>
      <c r="B414" s="9">
        <v>-61.854301423270954</v>
      </c>
      <c r="C414" s="19">
        <v>404</v>
      </c>
      <c r="D414" s="8">
        <f t="shared" si="6"/>
        <v>0</v>
      </c>
    </row>
    <row r="415" spans="1:4" ht="15" customHeight="1" x14ac:dyDescent="0.2">
      <c r="A415">
        <v>295</v>
      </c>
      <c r="B415" s="9">
        <v>-62.108956579335427</v>
      </c>
      <c r="C415" s="19">
        <v>405</v>
      </c>
      <c r="D415" s="8">
        <f t="shared" si="6"/>
        <v>0</v>
      </c>
    </row>
    <row r="416" spans="1:4" ht="15" customHeight="1" x14ac:dyDescent="0.2">
      <c r="A416">
        <v>327</v>
      </c>
      <c r="B416" s="9">
        <v>-63.098206046610358</v>
      </c>
      <c r="C416" s="19">
        <v>406</v>
      </c>
      <c r="D416" s="8">
        <f t="shared" si="6"/>
        <v>0</v>
      </c>
    </row>
    <row r="417" spans="1:4" ht="15" customHeight="1" x14ac:dyDescent="0.2">
      <c r="A417">
        <v>5</v>
      </c>
      <c r="B417" s="9">
        <v>-63.635125298076673</v>
      </c>
      <c r="C417" s="19">
        <v>407</v>
      </c>
      <c r="D417" s="8">
        <f t="shared" si="6"/>
        <v>0</v>
      </c>
    </row>
    <row r="418" spans="1:4" ht="15" customHeight="1" x14ac:dyDescent="0.2">
      <c r="A418">
        <v>433</v>
      </c>
      <c r="B418" s="9">
        <v>-64.43001656724482</v>
      </c>
      <c r="C418" s="19">
        <v>408</v>
      </c>
      <c r="D418" s="8">
        <f t="shared" si="6"/>
        <v>0</v>
      </c>
    </row>
    <row r="419" spans="1:4" ht="15" customHeight="1" x14ac:dyDescent="0.2">
      <c r="A419">
        <v>317</v>
      </c>
      <c r="B419" s="9">
        <v>-64.506650788591287</v>
      </c>
      <c r="C419" s="19">
        <v>409</v>
      </c>
      <c r="D419" s="8">
        <f t="shared" si="6"/>
        <v>0</v>
      </c>
    </row>
    <row r="420" spans="1:4" ht="15" customHeight="1" x14ac:dyDescent="0.2">
      <c r="A420">
        <v>244</v>
      </c>
      <c r="B420" s="9">
        <v>-65.244727420282288</v>
      </c>
      <c r="C420" s="19">
        <v>410</v>
      </c>
      <c r="D420" s="8">
        <f t="shared" si="6"/>
        <v>0</v>
      </c>
    </row>
    <row r="421" spans="1:4" ht="15" customHeight="1" x14ac:dyDescent="0.2">
      <c r="A421">
        <v>482</v>
      </c>
      <c r="B421" s="9">
        <v>-65.382288528113349</v>
      </c>
      <c r="C421" s="19">
        <v>411</v>
      </c>
      <c r="D421" s="8">
        <f t="shared" si="6"/>
        <v>0</v>
      </c>
    </row>
    <row r="422" spans="1:4" ht="15" customHeight="1" x14ac:dyDescent="0.2">
      <c r="A422">
        <v>211</v>
      </c>
      <c r="B422" s="9">
        <v>-65.823117159405228</v>
      </c>
      <c r="C422" s="19">
        <v>412</v>
      </c>
      <c r="D422" s="8">
        <f t="shared" si="6"/>
        <v>0</v>
      </c>
    </row>
    <row r="423" spans="1:4" ht="15" customHeight="1" x14ac:dyDescent="0.2">
      <c r="A423">
        <v>198</v>
      </c>
      <c r="B423" s="9">
        <v>-66.175228287527716</v>
      </c>
      <c r="C423" s="19">
        <v>413</v>
      </c>
      <c r="D423" s="8">
        <f t="shared" si="6"/>
        <v>0</v>
      </c>
    </row>
    <row r="424" spans="1:4" ht="15" customHeight="1" x14ac:dyDescent="0.2">
      <c r="A424">
        <v>468</v>
      </c>
      <c r="B424" s="9">
        <v>-66.715413849906327</v>
      </c>
      <c r="C424" s="19">
        <v>414</v>
      </c>
      <c r="D424" s="8">
        <f t="shared" si="6"/>
        <v>0</v>
      </c>
    </row>
    <row r="425" spans="1:4" ht="15" customHeight="1" x14ac:dyDescent="0.2">
      <c r="A425">
        <v>432</v>
      </c>
      <c r="B425" s="9">
        <v>-68.949333618164019</v>
      </c>
      <c r="C425" s="19">
        <v>415</v>
      </c>
      <c r="D425" s="8">
        <f t="shared" si="6"/>
        <v>0</v>
      </c>
    </row>
    <row r="426" spans="1:4" ht="15" customHeight="1" x14ac:dyDescent="0.2">
      <c r="A426">
        <v>232</v>
      </c>
      <c r="B426" s="9">
        <v>-69.733129241079951</v>
      </c>
      <c r="C426" s="19">
        <v>416</v>
      </c>
      <c r="D426" s="8">
        <f t="shared" si="6"/>
        <v>0</v>
      </c>
    </row>
    <row r="427" spans="1:4" ht="15" customHeight="1" x14ac:dyDescent="0.2">
      <c r="A427">
        <v>40</v>
      </c>
      <c r="B427" s="9">
        <v>-69.733474896323969</v>
      </c>
      <c r="C427" s="19">
        <v>417</v>
      </c>
      <c r="D427" s="8">
        <f t="shared" si="6"/>
        <v>0</v>
      </c>
    </row>
    <row r="428" spans="1:4" ht="15" customHeight="1" x14ac:dyDescent="0.2">
      <c r="A428">
        <v>458</v>
      </c>
      <c r="B428" s="9">
        <v>-70.121141757776059</v>
      </c>
      <c r="C428" s="19">
        <v>418</v>
      </c>
      <c r="D428" s="8">
        <f t="shared" si="6"/>
        <v>0</v>
      </c>
    </row>
    <row r="429" spans="1:4" ht="15" customHeight="1" x14ac:dyDescent="0.2">
      <c r="A429">
        <v>250</v>
      </c>
      <c r="B429" s="9">
        <v>-70.661347876699438</v>
      </c>
      <c r="C429" s="19">
        <v>419</v>
      </c>
      <c r="D429" s="8">
        <f t="shared" si="6"/>
        <v>0</v>
      </c>
    </row>
    <row r="430" spans="1:4" ht="15" customHeight="1" x14ac:dyDescent="0.2">
      <c r="A430">
        <v>248</v>
      </c>
      <c r="B430" s="9">
        <v>-70.899575864106737</v>
      </c>
      <c r="C430" s="19">
        <v>420</v>
      </c>
      <c r="D430" s="8">
        <f t="shared" si="6"/>
        <v>0</v>
      </c>
    </row>
    <row r="431" spans="1:4" ht="15" customHeight="1" x14ac:dyDescent="0.2">
      <c r="A431">
        <v>315</v>
      </c>
      <c r="B431" s="9">
        <v>-71.381076541454604</v>
      </c>
      <c r="C431" s="19">
        <v>421</v>
      </c>
      <c r="D431" s="8">
        <f t="shared" si="6"/>
        <v>0</v>
      </c>
    </row>
    <row r="432" spans="1:4" ht="15" customHeight="1" x14ac:dyDescent="0.2">
      <c r="A432">
        <v>454</v>
      </c>
      <c r="B432" s="9">
        <v>-71.403934052552358</v>
      </c>
      <c r="C432" s="19">
        <v>422</v>
      </c>
      <c r="D432" s="8">
        <f t="shared" si="6"/>
        <v>0</v>
      </c>
    </row>
    <row r="433" spans="1:4" ht="15" customHeight="1" x14ac:dyDescent="0.2">
      <c r="A433">
        <v>289</v>
      </c>
      <c r="B433" s="9">
        <v>-73.109402634596336</v>
      </c>
      <c r="C433" s="19">
        <v>423</v>
      </c>
      <c r="D433" s="8">
        <f t="shared" si="6"/>
        <v>0</v>
      </c>
    </row>
    <row r="434" spans="1:4" ht="15" customHeight="1" x14ac:dyDescent="0.2">
      <c r="A434">
        <v>222</v>
      </c>
      <c r="B434" s="9">
        <v>-74.574024710238518</v>
      </c>
      <c r="C434" s="19">
        <v>424</v>
      </c>
      <c r="D434" s="8">
        <f t="shared" si="6"/>
        <v>0</v>
      </c>
    </row>
    <row r="435" spans="1:4" ht="15" customHeight="1" x14ac:dyDescent="0.2">
      <c r="A435">
        <v>310</v>
      </c>
      <c r="B435" s="9">
        <v>-74.876668628277912</v>
      </c>
      <c r="C435" s="19">
        <v>425</v>
      </c>
      <c r="D435" s="8">
        <f t="shared" si="6"/>
        <v>0</v>
      </c>
    </row>
    <row r="436" spans="1:4" ht="15" customHeight="1" x14ac:dyDescent="0.2">
      <c r="A436">
        <v>34</v>
      </c>
      <c r="B436" s="9">
        <v>-76.53321535586656</v>
      </c>
      <c r="C436" s="19">
        <v>426</v>
      </c>
      <c r="D436" s="8">
        <f t="shared" si="6"/>
        <v>0</v>
      </c>
    </row>
    <row r="437" spans="1:4" ht="15" customHeight="1" x14ac:dyDescent="0.2">
      <c r="A437">
        <v>61</v>
      </c>
      <c r="B437" s="9">
        <v>-78.696693547492032</v>
      </c>
      <c r="C437" s="19">
        <v>427</v>
      </c>
      <c r="D437" s="8">
        <f t="shared" si="6"/>
        <v>0</v>
      </c>
    </row>
    <row r="438" spans="1:4" ht="15" customHeight="1" x14ac:dyDescent="0.2">
      <c r="A438">
        <v>102</v>
      </c>
      <c r="B438" s="9">
        <v>-79.105912814646217</v>
      </c>
      <c r="C438" s="19">
        <v>428</v>
      </c>
      <c r="D438" s="8">
        <f t="shared" si="6"/>
        <v>0</v>
      </c>
    </row>
    <row r="439" spans="1:4" ht="15" customHeight="1" x14ac:dyDescent="0.2">
      <c r="A439">
        <v>199</v>
      </c>
      <c r="B439" s="9">
        <v>-79.640877844030911</v>
      </c>
      <c r="C439" s="19">
        <v>429</v>
      </c>
      <c r="D439" s="8">
        <f t="shared" si="6"/>
        <v>0</v>
      </c>
    </row>
    <row r="440" spans="1:4" ht="15" customHeight="1" x14ac:dyDescent="0.2">
      <c r="A440">
        <v>24</v>
      </c>
      <c r="B440" s="9">
        <v>-82.827667048259173</v>
      </c>
      <c r="C440" s="19">
        <v>430</v>
      </c>
      <c r="D440" s="8">
        <f t="shared" si="6"/>
        <v>0</v>
      </c>
    </row>
    <row r="441" spans="1:4" ht="15" customHeight="1" x14ac:dyDescent="0.2">
      <c r="A441">
        <v>412</v>
      </c>
      <c r="B441" s="9">
        <v>-83.19726085163893</v>
      </c>
      <c r="C441" s="19">
        <v>431</v>
      </c>
      <c r="D441" s="8">
        <f t="shared" si="6"/>
        <v>0</v>
      </c>
    </row>
    <row r="442" spans="1:4" ht="15" customHeight="1" x14ac:dyDescent="0.2">
      <c r="A442">
        <v>146</v>
      </c>
      <c r="B442" s="9">
        <v>-83.506856424844955</v>
      </c>
      <c r="C442" s="19">
        <v>432</v>
      </c>
      <c r="D442" s="8">
        <f t="shared" si="6"/>
        <v>0</v>
      </c>
    </row>
    <row r="443" spans="1:4" ht="15" customHeight="1" x14ac:dyDescent="0.2">
      <c r="A443">
        <v>409</v>
      </c>
      <c r="B443" s="9">
        <v>-83.888508856589397</v>
      </c>
      <c r="C443" s="19">
        <v>433</v>
      </c>
      <c r="D443" s="8">
        <f t="shared" si="6"/>
        <v>0</v>
      </c>
    </row>
    <row r="444" spans="1:4" ht="15" customHeight="1" x14ac:dyDescent="0.2">
      <c r="A444">
        <v>6</v>
      </c>
      <c r="B444" s="9">
        <v>-85.833581737255372</v>
      </c>
      <c r="C444" s="19">
        <v>434</v>
      </c>
      <c r="D444" s="8">
        <f t="shared" si="6"/>
        <v>0</v>
      </c>
    </row>
    <row r="445" spans="1:4" ht="15" customHeight="1" x14ac:dyDescent="0.2">
      <c r="A445">
        <v>347</v>
      </c>
      <c r="B445" s="9">
        <v>-85.98337029958202</v>
      </c>
      <c r="C445" s="19">
        <v>435</v>
      </c>
      <c r="D445" s="8">
        <f t="shared" si="6"/>
        <v>0</v>
      </c>
    </row>
    <row r="446" spans="1:4" ht="15" customHeight="1" x14ac:dyDescent="0.2">
      <c r="A446">
        <v>7</v>
      </c>
      <c r="B446" s="9">
        <v>-86.960119385001235</v>
      </c>
      <c r="C446" s="19">
        <v>436</v>
      </c>
      <c r="D446" s="8">
        <f t="shared" si="6"/>
        <v>0</v>
      </c>
    </row>
    <row r="447" spans="1:4" ht="15" customHeight="1" x14ac:dyDescent="0.2">
      <c r="A447">
        <v>166</v>
      </c>
      <c r="B447" s="9">
        <v>-87.313202594199538</v>
      </c>
      <c r="C447" s="19">
        <v>437</v>
      </c>
      <c r="D447" s="8">
        <f t="shared" si="6"/>
        <v>0</v>
      </c>
    </row>
    <row r="448" spans="1:4" ht="15" customHeight="1" x14ac:dyDescent="0.2">
      <c r="A448">
        <v>363</v>
      </c>
      <c r="B448" s="9">
        <v>-87.375104154838482</v>
      </c>
      <c r="C448" s="19">
        <v>438</v>
      </c>
      <c r="D448" s="8">
        <f t="shared" si="6"/>
        <v>0</v>
      </c>
    </row>
    <row r="449" spans="1:4" ht="15" customHeight="1" x14ac:dyDescent="0.2">
      <c r="A449">
        <v>155</v>
      </c>
      <c r="B449" s="9">
        <v>-87.387568928810651</v>
      </c>
      <c r="C449" s="19">
        <v>439</v>
      </c>
      <c r="D449" s="8">
        <f t="shared" si="6"/>
        <v>0</v>
      </c>
    </row>
    <row r="450" spans="1:4" ht="15" customHeight="1" x14ac:dyDescent="0.2">
      <c r="A450">
        <v>239</v>
      </c>
      <c r="B450" s="9">
        <v>-88.340040657718419</v>
      </c>
      <c r="C450" s="19">
        <v>440</v>
      </c>
      <c r="D450" s="8">
        <f t="shared" si="6"/>
        <v>0</v>
      </c>
    </row>
    <row r="451" spans="1:4" ht="15" customHeight="1" x14ac:dyDescent="0.2">
      <c r="A451">
        <v>270</v>
      </c>
      <c r="B451" s="9">
        <v>-89.261676532634738</v>
      </c>
      <c r="C451" s="19">
        <v>441</v>
      </c>
      <c r="D451" s="8">
        <f t="shared" si="6"/>
        <v>0</v>
      </c>
    </row>
    <row r="452" spans="1:4" ht="15" customHeight="1" x14ac:dyDescent="0.2">
      <c r="A452">
        <v>480</v>
      </c>
      <c r="B452" s="9">
        <v>-89.561242389332619</v>
      </c>
      <c r="C452" s="19">
        <v>442</v>
      </c>
      <c r="D452" s="8">
        <f t="shared" si="6"/>
        <v>0</v>
      </c>
    </row>
    <row r="453" spans="1:4" ht="15" customHeight="1" x14ac:dyDescent="0.2">
      <c r="A453">
        <v>359</v>
      </c>
      <c r="B453" s="9">
        <v>-89.974467416181142</v>
      </c>
      <c r="C453" s="19">
        <v>443</v>
      </c>
      <c r="D453" s="8">
        <f t="shared" si="6"/>
        <v>0</v>
      </c>
    </row>
    <row r="454" spans="1:4" ht="15" customHeight="1" x14ac:dyDescent="0.2">
      <c r="A454">
        <v>457</v>
      </c>
      <c r="B454" s="9">
        <v>-92.288139743031934</v>
      </c>
      <c r="C454" s="19">
        <v>444</v>
      </c>
      <c r="D454" s="8">
        <f t="shared" si="6"/>
        <v>0</v>
      </c>
    </row>
    <row r="455" spans="1:4" ht="15" customHeight="1" x14ac:dyDescent="0.2">
      <c r="A455">
        <v>200</v>
      </c>
      <c r="B455" s="9">
        <v>-92.301513271502699</v>
      </c>
      <c r="C455" s="19">
        <v>445</v>
      </c>
      <c r="D455" s="8">
        <f t="shared" si="6"/>
        <v>0</v>
      </c>
    </row>
    <row r="456" spans="1:4" ht="15" customHeight="1" x14ac:dyDescent="0.2">
      <c r="A456">
        <v>138</v>
      </c>
      <c r="B456" s="9">
        <v>-92.979971152588405</v>
      </c>
      <c r="C456" s="19">
        <v>446</v>
      </c>
      <c r="D456" s="8">
        <f t="shared" si="6"/>
        <v>0</v>
      </c>
    </row>
    <row r="457" spans="1:4" ht="15" customHeight="1" x14ac:dyDescent="0.2">
      <c r="A457">
        <v>285</v>
      </c>
      <c r="B457" s="9">
        <v>-94.248271111107897</v>
      </c>
      <c r="C457" s="19">
        <v>447</v>
      </c>
      <c r="D457" s="8">
        <f t="shared" si="6"/>
        <v>0</v>
      </c>
    </row>
    <row r="458" spans="1:4" ht="15" customHeight="1" x14ac:dyDescent="0.2">
      <c r="A458">
        <v>291</v>
      </c>
      <c r="B458" s="9">
        <v>-94.436488628534789</v>
      </c>
      <c r="C458" s="19">
        <v>448</v>
      </c>
      <c r="D458" s="8">
        <f t="shared" si="6"/>
        <v>0</v>
      </c>
    </row>
    <row r="459" spans="1:4" ht="15" customHeight="1" x14ac:dyDescent="0.2">
      <c r="A459">
        <v>173</v>
      </c>
      <c r="B459" s="9">
        <v>-96.415462354798365</v>
      </c>
      <c r="C459" s="19">
        <v>449</v>
      </c>
      <c r="D459" s="8">
        <f t="shared" ref="D459:D510" si="7">IF($B459&gt;D$1, LN((1/D$2)*((1+(D$3*($B459-D$1)/D$2)))^(-1/D$3-1)),0)</f>
        <v>0</v>
      </c>
    </row>
    <row r="460" spans="1:4" ht="15" customHeight="1" x14ac:dyDescent="0.2">
      <c r="A460">
        <v>362</v>
      </c>
      <c r="B460" s="9">
        <v>-96.709907885089706</v>
      </c>
      <c r="C460" s="19">
        <v>450</v>
      </c>
      <c r="D460" s="8">
        <f t="shared" si="7"/>
        <v>0</v>
      </c>
    </row>
    <row r="461" spans="1:4" ht="15" customHeight="1" x14ac:dyDescent="0.2">
      <c r="A461">
        <v>471</v>
      </c>
      <c r="B461" s="9">
        <v>-101.13409368716384</v>
      </c>
      <c r="C461" s="19">
        <v>451</v>
      </c>
      <c r="D461" s="8">
        <f t="shared" si="7"/>
        <v>0</v>
      </c>
    </row>
    <row r="462" spans="1:4" ht="15" customHeight="1" x14ac:dyDescent="0.2">
      <c r="A462">
        <v>145</v>
      </c>
      <c r="B462" s="9">
        <v>-103.59611941634466</v>
      </c>
      <c r="C462" s="19">
        <v>452</v>
      </c>
      <c r="D462" s="8">
        <f t="shared" si="7"/>
        <v>0</v>
      </c>
    </row>
    <row r="463" spans="1:4" ht="15" customHeight="1" x14ac:dyDescent="0.2">
      <c r="A463">
        <v>314</v>
      </c>
      <c r="B463" s="9">
        <v>-103.734615107016</v>
      </c>
      <c r="C463" s="19">
        <v>453</v>
      </c>
      <c r="D463" s="8">
        <f t="shared" si="7"/>
        <v>0</v>
      </c>
    </row>
    <row r="464" spans="1:4" ht="15" customHeight="1" x14ac:dyDescent="0.2">
      <c r="A464">
        <v>143</v>
      </c>
      <c r="B464" s="9">
        <v>-104.577393267964</v>
      </c>
      <c r="C464" s="19">
        <v>454</v>
      </c>
      <c r="D464" s="8">
        <f t="shared" si="7"/>
        <v>0</v>
      </c>
    </row>
    <row r="465" spans="1:4" ht="15" customHeight="1" x14ac:dyDescent="0.2">
      <c r="A465">
        <v>385</v>
      </c>
      <c r="B465" s="9">
        <v>-104.75020755703372</v>
      </c>
      <c r="C465" s="19">
        <v>455</v>
      </c>
      <c r="D465" s="8">
        <f t="shared" si="7"/>
        <v>0</v>
      </c>
    </row>
    <row r="466" spans="1:4" ht="15" customHeight="1" x14ac:dyDescent="0.2">
      <c r="A466">
        <v>76</v>
      </c>
      <c r="B466" s="9">
        <v>-105.52932995235642</v>
      </c>
      <c r="C466" s="19">
        <v>456</v>
      </c>
      <c r="D466" s="8">
        <f t="shared" si="7"/>
        <v>0</v>
      </c>
    </row>
    <row r="467" spans="1:4" ht="15" customHeight="1" x14ac:dyDescent="0.2">
      <c r="A467">
        <v>94</v>
      </c>
      <c r="B467" s="9">
        <v>-105.61996593252115</v>
      </c>
      <c r="C467" s="19">
        <v>457</v>
      </c>
      <c r="D467" s="8">
        <f t="shared" si="7"/>
        <v>0</v>
      </c>
    </row>
    <row r="468" spans="1:4" ht="15" customHeight="1" x14ac:dyDescent="0.2">
      <c r="A468">
        <v>268</v>
      </c>
      <c r="B468" s="9">
        <v>-106.24029863249416</v>
      </c>
      <c r="C468" s="19">
        <v>458</v>
      </c>
      <c r="D468" s="8">
        <f t="shared" si="7"/>
        <v>0</v>
      </c>
    </row>
    <row r="469" spans="1:4" ht="15" customHeight="1" x14ac:dyDescent="0.2">
      <c r="A469">
        <v>162</v>
      </c>
      <c r="B469" s="9">
        <v>-107.42657340114602</v>
      </c>
      <c r="C469" s="19">
        <v>459</v>
      </c>
      <c r="D469" s="8">
        <f t="shared" si="7"/>
        <v>0</v>
      </c>
    </row>
    <row r="470" spans="1:4" ht="15" customHeight="1" x14ac:dyDescent="0.2">
      <c r="A470">
        <v>397</v>
      </c>
      <c r="B470" s="9">
        <v>-109.59086693698373</v>
      </c>
      <c r="C470" s="19">
        <v>460</v>
      </c>
      <c r="D470" s="8">
        <f t="shared" si="7"/>
        <v>0</v>
      </c>
    </row>
    <row r="471" spans="1:4" ht="15" customHeight="1" x14ac:dyDescent="0.2">
      <c r="A471">
        <v>300</v>
      </c>
      <c r="B471" s="9">
        <v>-109.82742441342816</v>
      </c>
      <c r="C471" s="19">
        <v>461</v>
      </c>
      <c r="D471" s="8">
        <f t="shared" si="7"/>
        <v>0</v>
      </c>
    </row>
    <row r="472" spans="1:4" ht="15" customHeight="1" x14ac:dyDescent="0.2">
      <c r="A472">
        <v>115</v>
      </c>
      <c r="B472" s="9">
        <v>-109.97030305324552</v>
      </c>
      <c r="C472" s="19">
        <v>462</v>
      </c>
      <c r="D472" s="8">
        <f t="shared" si="7"/>
        <v>0</v>
      </c>
    </row>
    <row r="473" spans="1:4" ht="15" customHeight="1" x14ac:dyDescent="0.2">
      <c r="A473">
        <v>402</v>
      </c>
      <c r="B473" s="9">
        <v>-110.3941495597519</v>
      </c>
      <c r="C473" s="19">
        <v>463</v>
      </c>
      <c r="D473" s="8">
        <f t="shared" si="7"/>
        <v>0</v>
      </c>
    </row>
    <row r="474" spans="1:4" ht="15" customHeight="1" x14ac:dyDescent="0.2">
      <c r="A474">
        <v>243</v>
      </c>
      <c r="B474" s="9">
        <v>-110.83699916832848</v>
      </c>
      <c r="C474" s="19">
        <v>464</v>
      </c>
      <c r="D474" s="8">
        <f t="shared" si="7"/>
        <v>0</v>
      </c>
    </row>
    <row r="475" spans="1:4" ht="15" customHeight="1" x14ac:dyDescent="0.2">
      <c r="A475">
        <v>218</v>
      </c>
      <c r="B475" s="9">
        <v>-112.25882303735489</v>
      </c>
      <c r="C475" s="19">
        <v>465</v>
      </c>
      <c r="D475" s="8">
        <f t="shared" si="7"/>
        <v>0</v>
      </c>
    </row>
    <row r="476" spans="1:4" ht="15" customHeight="1" x14ac:dyDescent="0.2">
      <c r="A476">
        <v>123</v>
      </c>
      <c r="B476" s="9">
        <v>-113.43222126451474</v>
      </c>
      <c r="C476" s="19">
        <v>466</v>
      </c>
      <c r="D476" s="8">
        <f t="shared" si="7"/>
        <v>0</v>
      </c>
    </row>
    <row r="477" spans="1:4" ht="15" customHeight="1" x14ac:dyDescent="0.2">
      <c r="A477">
        <v>307</v>
      </c>
      <c r="B477" s="9">
        <v>-114.00879925697154</v>
      </c>
      <c r="C477" s="19">
        <v>467</v>
      </c>
      <c r="D477" s="8">
        <f t="shared" si="7"/>
        <v>0</v>
      </c>
    </row>
    <row r="478" spans="1:4" ht="15" customHeight="1" x14ac:dyDescent="0.2">
      <c r="A478">
        <v>246</v>
      </c>
      <c r="B478" s="9">
        <v>-118.91029100954074</v>
      </c>
      <c r="C478" s="19">
        <v>468</v>
      </c>
      <c r="D478" s="8">
        <f t="shared" si="7"/>
        <v>0</v>
      </c>
    </row>
    <row r="479" spans="1:4" ht="15" customHeight="1" x14ac:dyDescent="0.2">
      <c r="A479">
        <v>357</v>
      </c>
      <c r="B479" s="9">
        <v>-120.3057466587743</v>
      </c>
      <c r="C479" s="19">
        <v>469</v>
      </c>
      <c r="D479" s="8">
        <f t="shared" si="7"/>
        <v>0</v>
      </c>
    </row>
    <row r="480" spans="1:4" ht="15" customHeight="1" x14ac:dyDescent="0.2">
      <c r="A480">
        <v>136</v>
      </c>
      <c r="B480" s="9">
        <v>-121.229195178792</v>
      </c>
      <c r="C480" s="19">
        <v>470</v>
      </c>
      <c r="D480" s="8">
        <f t="shared" si="7"/>
        <v>0</v>
      </c>
    </row>
    <row r="481" spans="1:4" ht="15" customHeight="1" x14ac:dyDescent="0.2">
      <c r="A481">
        <v>288</v>
      </c>
      <c r="B481" s="9">
        <v>-122.82956106030178</v>
      </c>
      <c r="C481" s="19">
        <v>471</v>
      </c>
      <c r="D481" s="8">
        <f t="shared" si="7"/>
        <v>0</v>
      </c>
    </row>
    <row r="482" spans="1:4" ht="15" customHeight="1" x14ac:dyDescent="0.2">
      <c r="A482">
        <v>373</v>
      </c>
      <c r="B482" s="9">
        <v>-123.89287551661619</v>
      </c>
      <c r="C482" s="19">
        <v>472</v>
      </c>
      <c r="D482" s="8">
        <f t="shared" si="7"/>
        <v>0</v>
      </c>
    </row>
    <row r="483" spans="1:4" ht="15" customHeight="1" x14ac:dyDescent="0.2">
      <c r="A483">
        <v>500</v>
      </c>
      <c r="B483" s="9">
        <v>-126.43896718726319</v>
      </c>
      <c r="C483" s="19">
        <v>473</v>
      </c>
      <c r="D483" s="8">
        <f t="shared" si="7"/>
        <v>0</v>
      </c>
    </row>
    <row r="484" spans="1:4" ht="15" customHeight="1" x14ac:dyDescent="0.2">
      <c r="A484">
        <v>483</v>
      </c>
      <c r="B484" s="9">
        <v>-127.95146458698218</v>
      </c>
      <c r="C484" s="19">
        <v>474</v>
      </c>
      <c r="D484" s="8">
        <f t="shared" si="7"/>
        <v>0</v>
      </c>
    </row>
    <row r="485" spans="1:4" ht="15" customHeight="1" x14ac:dyDescent="0.2">
      <c r="A485">
        <v>496</v>
      </c>
      <c r="B485" s="9">
        <v>-129.78058522602805</v>
      </c>
      <c r="C485" s="19">
        <v>475</v>
      </c>
      <c r="D485" s="8">
        <f t="shared" si="7"/>
        <v>0</v>
      </c>
    </row>
    <row r="486" spans="1:4" ht="15" customHeight="1" x14ac:dyDescent="0.2">
      <c r="A486">
        <v>236</v>
      </c>
      <c r="B486" s="9">
        <v>-131.00500554685641</v>
      </c>
      <c r="C486" s="19">
        <v>476</v>
      </c>
      <c r="D486" s="8">
        <f t="shared" si="7"/>
        <v>0</v>
      </c>
    </row>
    <row r="487" spans="1:4" ht="15" customHeight="1" x14ac:dyDescent="0.2">
      <c r="A487">
        <v>305</v>
      </c>
      <c r="B487" s="9">
        <v>-131.96805083459549</v>
      </c>
      <c r="C487" s="19">
        <v>477</v>
      </c>
      <c r="D487" s="8">
        <f t="shared" si="7"/>
        <v>0</v>
      </c>
    </row>
    <row r="488" spans="1:4" ht="15" customHeight="1" x14ac:dyDescent="0.2">
      <c r="A488">
        <v>326</v>
      </c>
      <c r="B488" s="9">
        <v>-138.65604476265798</v>
      </c>
      <c r="C488" s="19">
        <v>478</v>
      </c>
      <c r="D488" s="8">
        <f t="shared" si="7"/>
        <v>0</v>
      </c>
    </row>
    <row r="489" spans="1:4" ht="15" customHeight="1" x14ac:dyDescent="0.2">
      <c r="A489">
        <v>252</v>
      </c>
      <c r="B489" s="9">
        <v>-144.04172982201453</v>
      </c>
      <c r="C489" s="19">
        <v>479</v>
      </c>
      <c r="D489" s="8">
        <f t="shared" si="7"/>
        <v>0</v>
      </c>
    </row>
    <row r="490" spans="1:4" ht="15" customHeight="1" x14ac:dyDescent="0.2">
      <c r="A490">
        <v>346</v>
      </c>
      <c r="B490" s="9">
        <v>-145.47521045654321</v>
      </c>
      <c r="C490" s="19">
        <v>480</v>
      </c>
      <c r="D490" s="8">
        <f t="shared" si="7"/>
        <v>0</v>
      </c>
    </row>
    <row r="491" spans="1:4" ht="15" customHeight="1" x14ac:dyDescent="0.2">
      <c r="A491">
        <v>405</v>
      </c>
      <c r="B491" s="9">
        <v>-146.29342979794274</v>
      </c>
      <c r="C491" s="19">
        <v>481</v>
      </c>
      <c r="D491" s="8">
        <f t="shared" si="7"/>
        <v>0</v>
      </c>
    </row>
    <row r="492" spans="1:4" ht="15" customHeight="1" x14ac:dyDescent="0.2">
      <c r="A492">
        <v>258</v>
      </c>
      <c r="B492" s="9">
        <v>-149.55017411298468</v>
      </c>
      <c r="C492" s="19">
        <v>482</v>
      </c>
      <c r="D492" s="8">
        <f t="shared" si="7"/>
        <v>0</v>
      </c>
    </row>
    <row r="493" spans="1:4" ht="15" customHeight="1" x14ac:dyDescent="0.2">
      <c r="A493">
        <v>493</v>
      </c>
      <c r="B493" s="9">
        <v>-155.02247434568926</v>
      </c>
      <c r="C493" s="19">
        <v>483</v>
      </c>
      <c r="D493" s="8">
        <f t="shared" si="7"/>
        <v>0</v>
      </c>
    </row>
    <row r="494" spans="1:4" ht="15" customHeight="1" x14ac:dyDescent="0.2">
      <c r="A494">
        <v>344</v>
      </c>
      <c r="B494" s="9">
        <v>-155.54047619443554</v>
      </c>
      <c r="C494" s="19">
        <v>484</v>
      </c>
      <c r="D494" s="8">
        <f t="shared" si="7"/>
        <v>0</v>
      </c>
    </row>
    <row r="495" spans="1:4" ht="15" customHeight="1" x14ac:dyDescent="0.2">
      <c r="A495">
        <v>147</v>
      </c>
      <c r="B495" s="9">
        <v>-162.94083828421026</v>
      </c>
      <c r="C495" s="19">
        <v>485</v>
      </c>
      <c r="D495" s="8">
        <f t="shared" si="7"/>
        <v>0</v>
      </c>
    </row>
    <row r="496" spans="1:4" ht="15" customHeight="1" x14ac:dyDescent="0.2">
      <c r="A496">
        <v>372</v>
      </c>
      <c r="B496" s="9">
        <v>-165.04413540546375</v>
      </c>
      <c r="C496" s="19">
        <v>486</v>
      </c>
      <c r="D496" s="8">
        <f t="shared" si="7"/>
        <v>0</v>
      </c>
    </row>
    <row r="497" spans="1:4" ht="15" customHeight="1" x14ac:dyDescent="0.2">
      <c r="A497">
        <v>309</v>
      </c>
      <c r="B497" s="9">
        <v>-167.15159190420309</v>
      </c>
      <c r="C497" s="19">
        <v>487</v>
      </c>
      <c r="D497" s="8">
        <f t="shared" si="7"/>
        <v>0</v>
      </c>
    </row>
    <row r="498" spans="1:4" ht="15" customHeight="1" x14ac:dyDescent="0.2">
      <c r="A498">
        <v>463</v>
      </c>
      <c r="B498" s="9">
        <v>-167.88236592261092</v>
      </c>
      <c r="C498" s="19">
        <v>488</v>
      </c>
      <c r="D498" s="8">
        <f t="shared" si="7"/>
        <v>0</v>
      </c>
    </row>
    <row r="499" spans="1:4" ht="15" customHeight="1" x14ac:dyDescent="0.2">
      <c r="A499">
        <v>361</v>
      </c>
      <c r="B499" s="9">
        <v>-179.87323824558189</v>
      </c>
      <c r="C499" s="19">
        <v>489</v>
      </c>
      <c r="D499" s="8">
        <f t="shared" si="7"/>
        <v>0</v>
      </c>
    </row>
    <row r="500" spans="1:4" ht="15" customHeight="1" x14ac:dyDescent="0.2">
      <c r="A500">
        <v>384</v>
      </c>
      <c r="B500" s="9">
        <v>-180.23579095732202</v>
      </c>
      <c r="C500" s="19">
        <v>490</v>
      </c>
      <c r="D500" s="8">
        <f t="shared" si="7"/>
        <v>0</v>
      </c>
    </row>
    <row r="501" spans="1:4" ht="15" customHeight="1" x14ac:dyDescent="0.2">
      <c r="A501">
        <v>353</v>
      </c>
      <c r="B501" s="9">
        <v>-185.88264424074259</v>
      </c>
      <c r="C501" s="19">
        <v>491</v>
      </c>
      <c r="D501" s="8">
        <f t="shared" si="7"/>
        <v>0</v>
      </c>
    </row>
    <row r="502" spans="1:4" ht="15" customHeight="1" x14ac:dyDescent="0.2">
      <c r="A502">
        <v>467</v>
      </c>
      <c r="B502" s="9">
        <v>-188.98647754204649</v>
      </c>
      <c r="C502" s="19">
        <v>492</v>
      </c>
      <c r="D502" s="8">
        <f t="shared" si="7"/>
        <v>0</v>
      </c>
    </row>
    <row r="503" spans="1:4" ht="15" customHeight="1" x14ac:dyDescent="0.2">
      <c r="A503">
        <v>455</v>
      </c>
      <c r="B503" s="9">
        <v>-205.51035918357775</v>
      </c>
      <c r="C503" s="19">
        <v>493</v>
      </c>
      <c r="D503" s="8">
        <f t="shared" si="7"/>
        <v>0</v>
      </c>
    </row>
    <row r="504" spans="1:4" ht="15" customHeight="1" x14ac:dyDescent="0.2">
      <c r="A504">
        <v>263</v>
      </c>
      <c r="B504" s="9">
        <v>-214.90941751988066</v>
      </c>
      <c r="C504" s="19">
        <v>494</v>
      </c>
      <c r="D504" s="8">
        <f t="shared" si="7"/>
        <v>0</v>
      </c>
    </row>
    <row r="505" spans="1:4" ht="15" customHeight="1" x14ac:dyDescent="0.2">
      <c r="A505">
        <v>395</v>
      </c>
      <c r="B505" s="9">
        <v>-224.5146280105364</v>
      </c>
      <c r="C505" s="19">
        <v>495</v>
      </c>
      <c r="D505" s="8">
        <f t="shared" si="7"/>
        <v>0</v>
      </c>
    </row>
    <row r="506" spans="1:4" ht="15" customHeight="1" x14ac:dyDescent="0.2">
      <c r="A506">
        <v>489</v>
      </c>
      <c r="B506" s="9">
        <v>-284.92469158141466</v>
      </c>
      <c r="C506" s="19">
        <v>496</v>
      </c>
      <c r="D506" s="8">
        <f t="shared" si="7"/>
        <v>0</v>
      </c>
    </row>
    <row r="507" spans="1:4" ht="15" customHeight="1" x14ac:dyDescent="0.2">
      <c r="A507">
        <v>341</v>
      </c>
      <c r="B507" s="9">
        <v>-307.93011510920951</v>
      </c>
      <c r="C507" s="19">
        <v>497</v>
      </c>
      <c r="D507" s="8">
        <f t="shared" si="7"/>
        <v>0</v>
      </c>
    </row>
    <row r="508" spans="1:4" ht="15" customHeight="1" x14ac:dyDescent="0.2">
      <c r="A508">
        <v>377</v>
      </c>
      <c r="B508" s="9">
        <v>-316.48933902174576</v>
      </c>
      <c r="C508" s="19">
        <v>498</v>
      </c>
      <c r="D508" s="8">
        <f t="shared" si="7"/>
        <v>0</v>
      </c>
    </row>
    <row r="509" spans="1:4" ht="15" customHeight="1" x14ac:dyDescent="0.2">
      <c r="A509">
        <v>379</v>
      </c>
      <c r="B509" s="9">
        <v>-333.02184034411766</v>
      </c>
      <c r="C509" s="19">
        <v>499</v>
      </c>
      <c r="D509" s="8">
        <f t="shared" si="7"/>
        <v>0</v>
      </c>
    </row>
    <row r="510" spans="1:4" ht="15" customHeight="1" x14ac:dyDescent="0.2">
      <c r="A510">
        <v>497</v>
      </c>
      <c r="B510" s="9">
        <v>-555.7954114142467</v>
      </c>
      <c r="C510" s="19">
        <v>500</v>
      </c>
      <c r="D510" s="8">
        <f t="shared" si="7"/>
        <v>0</v>
      </c>
    </row>
  </sheetData>
  <mergeCells count="1">
    <mergeCell ref="F4:I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510"/>
  <sheetViews>
    <sheetView zoomScaleNormal="100" workbookViewId="0"/>
  </sheetViews>
  <sheetFormatPr baseColWidth="10" defaultColWidth="10.83203125" defaultRowHeight="15" customHeight="1" x14ac:dyDescent="0.2"/>
  <cols>
    <col min="2" max="5" width="10.83203125" style="8"/>
    <col min="7" max="9" width="10.83203125" style="9"/>
  </cols>
  <sheetData>
    <row r="1" spans="1:17" ht="15" customHeight="1" x14ac:dyDescent="0.2">
      <c r="A1" t="s">
        <v>2</v>
      </c>
      <c r="B1" s="8" t="s">
        <v>0</v>
      </c>
      <c r="C1" s="8" t="s">
        <v>3</v>
      </c>
      <c r="D1" s="8" t="s">
        <v>4</v>
      </c>
      <c r="E1" s="8" t="s">
        <v>5</v>
      </c>
      <c r="G1" s="9" t="s">
        <v>6</v>
      </c>
      <c r="I1" s="9" t="s">
        <v>7</v>
      </c>
      <c r="K1" s="20" t="s">
        <v>14</v>
      </c>
      <c r="L1" s="21" t="s">
        <v>0</v>
      </c>
      <c r="M1" s="21" t="s">
        <v>3</v>
      </c>
      <c r="N1" s="21" t="s">
        <v>16</v>
      </c>
      <c r="O1" s="22" t="s">
        <v>5</v>
      </c>
    </row>
    <row r="2" spans="1:17" ht="15" customHeight="1" x14ac:dyDescent="0.2">
      <c r="A2">
        <f>'1. Data'!A5</f>
        <v>1</v>
      </c>
      <c r="B2" s="8">
        <f>'1. Data'!D$504*'1. Data'!D5/'1. Data'!D4</f>
        <v>10977.075328173216</v>
      </c>
      <c r="C2" s="8">
        <f>'1. Data'!H$504*'1. Data'!H5/'1. Data'!H4</f>
        <v>9569.2304466146907</v>
      </c>
      <c r="D2" s="8">
        <f>'1. Data'!L$504*'1. Data'!L5/'1. Data'!L4</f>
        <v>6204.5473844496673</v>
      </c>
      <c r="E2" s="8">
        <f>'1. Data'!P$504*'1. Data'!P5/'1. Data'!P4</f>
        <v>115.05450192298916</v>
      </c>
      <c r="G2" s="9">
        <f>$L$2*B2/'1. Data'!D$504+$M$2*C2/'1. Data'!H$504+$N$2*D2/'1. Data'!L$504+$O$2*E2/'1. Data'!P$504</f>
        <v>10014.333845846786</v>
      </c>
      <c r="I2" s="9">
        <f>10000-G2</f>
        <v>-14.333845846786062</v>
      </c>
      <c r="K2" s="23" t="s">
        <v>15</v>
      </c>
      <c r="L2" s="24">
        <v>4000</v>
      </c>
      <c r="M2" s="24">
        <v>3000</v>
      </c>
      <c r="N2" s="24">
        <v>1000</v>
      </c>
      <c r="O2" s="25">
        <v>2000</v>
      </c>
    </row>
    <row r="3" spans="1:17" ht="15" customHeight="1" x14ac:dyDescent="0.2">
      <c r="A3">
        <f>'1. Data'!A6</f>
        <v>2</v>
      </c>
      <c r="B3" s="8">
        <f>'1. Data'!D$504*'1. Data'!D6/'1. Data'!D5</f>
        <v>10925.971020128714</v>
      </c>
      <c r="C3" s="8">
        <f>'1. Data'!H$504*'1. Data'!H6/'1. Data'!H5</f>
        <v>9676.956903735605</v>
      </c>
      <c r="D3" s="8">
        <f>'1. Data'!L$504*'1. Data'!L6/'1. Data'!L5</f>
        <v>6293.6025242822552</v>
      </c>
      <c r="E3" s="8">
        <f>'1. Data'!P$504*'1. Data'!P6/'1. Data'!P5</f>
        <v>114.1330819566782</v>
      </c>
      <c r="G3" s="9">
        <f>$L$2*B3/'1. Data'!D$504+$M$2*C3/'1. Data'!H$504+$N$2*D3/'1. Data'!L$504+$O$2*E3/'1. Data'!P$504</f>
        <v>10027.481313121183</v>
      </c>
      <c r="I3" s="9">
        <f t="shared" ref="I3:I66" si="0">10000-G3</f>
        <v>-27.481313121183121</v>
      </c>
    </row>
    <row r="4" spans="1:17" ht="15" customHeight="1" x14ac:dyDescent="0.2">
      <c r="A4">
        <f>'1. Data'!A7</f>
        <v>3</v>
      </c>
      <c r="B4" s="8">
        <f>'1. Data'!D$504*'1. Data'!D7/'1. Data'!D6</f>
        <v>11070.014535895949</v>
      </c>
      <c r="C4" s="8">
        <f>'1. Data'!H$504*'1. Data'!H7/'1. Data'!H6</f>
        <v>9455.1601709295592</v>
      </c>
      <c r="D4" s="8">
        <f>'1. Data'!L$504*'1. Data'!L7/'1. Data'!L6</f>
        <v>6088.7683247868617</v>
      </c>
      <c r="E4" s="8">
        <f>'1. Data'!P$504*'1. Data'!P7/'1. Data'!P6</f>
        <v>112.40283504970448</v>
      </c>
      <c r="G4" s="9">
        <f>$L$2*B4/'1. Data'!D$504+$M$2*C4/'1. Data'!H$504+$N$2*D4/'1. Data'!L$504+$O$2*E4/'1. Data'!P$504</f>
        <v>9946.7359408376888</v>
      </c>
      <c r="I4" s="9">
        <f t="shared" si="0"/>
        <v>53.264059162311241</v>
      </c>
      <c r="K4" s="28" t="s">
        <v>62</v>
      </c>
      <c r="L4" s="28"/>
      <c r="M4" s="28"/>
      <c r="N4" s="28"/>
      <c r="O4" s="28"/>
      <c r="P4" s="28"/>
      <c r="Q4" s="28"/>
    </row>
    <row r="5" spans="1:17" ht="15" customHeight="1" x14ac:dyDescent="0.2">
      <c r="A5">
        <f>'1. Data'!A8</f>
        <v>4</v>
      </c>
      <c r="B5" s="8">
        <f>'1. Data'!D$504*'1. Data'!D8/'1. Data'!D7</f>
        <v>10986.044308234983</v>
      </c>
      <c r="C5" s="8">
        <f>'1. Data'!H$504*'1. Data'!H8/'1. Data'!H7</f>
        <v>9620.8306716818515</v>
      </c>
      <c r="D5" s="8">
        <f>'1. Data'!L$504*'1. Data'!L8/'1. Data'!L7</f>
        <v>6207.4947309678009</v>
      </c>
      <c r="E5" s="8">
        <f>'1. Data'!P$504*'1. Data'!P8/'1. Data'!P7</f>
        <v>111.70770588575279</v>
      </c>
      <c r="G5" s="9">
        <f>$L$2*B5/'1. Data'!D$504+$M$2*C5/'1. Data'!H$504+$N$2*D5/'1. Data'!L$504+$O$2*E5/'1. Data'!P$504</f>
        <v>9974.8606336437733</v>
      </c>
      <c r="I5" s="9">
        <f t="shared" si="0"/>
        <v>25.139366356226674</v>
      </c>
      <c r="K5" s="28"/>
      <c r="L5" s="28"/>
      <c r="M5" s="28"/>
      <c r="N5" s="28"/>
      <c r="O5" s="28"/>
      <c r="P5" s="28"/>
      <c r="Q5" s="28"/>
    </row>
    <row r="6" spans="1:17" ht="15" customHeight="1" x14ac:dyDescent="0.2">
      <c r="A6">
        <f>'1. Data'!A9</f>
        <v>5</v>
      </c>
      <c r="B6" s="8">
        <f>'1. Data'!D$504*'1. Data'!D9/'1. Data'!D8</f>
        <v>11031.851404687221</v>
      </c>
      <c r="C6" s="8">
        <f>'1. Data'!H$504*'1. Data'!H9/'1. Data'!H8</f>
        <v>9659.6976145866938</v>
      </c>
      <c r="D6" s="8">
        <f>'1. Data'!L$504*'1. Data'!L9/'1. Data'!L8</f>
        <v>6265.5719934639801</v>
      </c>
      <c r="E6" s="8">
        <f>'1. Data'!P$504*'1. Data'!P9/'1. Data'!P8</f>
        <v>114.56424652661697</v>
      </c>
      <c r="G6" s="9">
        <f>$L$2*B6/'1. Data'!D$504+$M$2*C6/'1. Data'!H$504+$N$2*D6/'1. Data'!L$504+$O$2*E6/'1. Data'!P$504</f>
        <v>10063.635125298077</v>
      </c>
      <c r="I6" s="9">
        <f t="shared" si="0"/>
        <v>-63.635125298076673</v>
      </c>
      <c r="J6" t="s">
        <v>12</v>
      </c>
    </row>
    <row r="7" spans="1:17" ht="15" customHeight="1" x14ac:dyDescent="0.2">
      <c r="A7">
        <f>'1. Data'!A10</f>
        <v>6</v>
      </c>
      <c r="B7" s="8">
        <f>'1. Data'!D$504*'1. Data'!D10/'1. Data'!D9</f>
        <v>11153.545638541449</v>
      </c>
      <c r="C7" s="8">
        <f>'1. Data'!H$504*'1. Data'!H10/'1. Data'!H9</f>
        <v>9660.3565928486914</v>
      </c>
      <c r="D7" s="8">
        <f>'1. Data'!L$504*'1. Data'!L10/'1. Data'!L9</f>
        <v>6305.7447467646198</v>
      </c>
      <c r="E7" s="8">
        <f>'1. Data'!P$504*'1. Data'!P10/'1. Data'!P9</f>
        <v>112.94804602782764</v>
      </c>
      <c r="G7" s="9">
        <f>$L$2*B7/'1. Data'!D$504+$M$2*C7/'1. Data'!H$504+$N$2*D7/'1. Data'!L$504+$O$2*E7/'1. Data'!P$504</f>
        <v>10085.833581737254</v>
      </c>
      <c r="I7" s="9">
        <f t="shared" si="0"/>
        <v>-85.833581737253553</v>
      </c>
    </row>
    <row r="8" spans="1:17" ht="15" customHeight="1" x14ac:dyDescent="0.2">
      <c r="A8">
        <f>'1. Data'!A11</f>
        <v>7</v>
      </c>
      <c r="B8" s="8">
        <f>'1. Data'!D$504*'1. Data'!D11/'1. Data'!D10</f>
        <v>11117.124293400153</v>
      </c>
      <c r="C8" s="8">
        <f>'1. Data'!H$504*'1. Data'!H11/'1. Data'!H10</f>
        <v>9620.5679707220825</v>
      </c>
      <c r="D8" s="8">
        <f>'1. Data'!L$504*'1. Data'!L11/'1. Data'!L10</f>
        <v>6259.4334331151204</v>
      </c>
      <c r="E8" s="8">
        <f>'1. Data'!P$504*'1. Data'!P11/'1. Data'!P10</f>
        <v>114.87997372886912</v>
      </c>
      <c r="G8" s="9">
        <f>$L$2*B8/'1. Data'!D$504+$M$2*C8/'1. Data'!H$504+$N$2*D8/'1. Data'!L$504+$O$2*E8/'1. Data'!P$504</f>
        <v>10086.960119385001</v>
      </c>
      <c r="I8" s="9">
        <f t="shared" si="0"/>
        <v>-86.960119385001235</v>
      </c>
      <c r="M8">
        <f>COUNTIF($I$2:$I$501,"&gt;-650")</f>
        <v>500</v>
      </c>
      <c r="P8" t="s">
        <v>13</v>
      </c>
    </row>
    <row r="9" spans="1:17" ht="15" customHeight="1" x14ac:dyDescent="0.2">
      <c r="A9">
        <f>'1. Data'!A12</f>
        <v>8</v>
      </c>
      <c r="B9" s="8">
        <f>'1. Data'!D$504*'1. Data'!D12/'1. Data'!D11</f>
        <v>11029.688854501408</v>
      </c>
      <c r="C9" s="8">
        <f>'1. Data'!H$504*'1. Data'!H12/'1. Data'!H11</f>
        <v>9571.1996946679719</v>
      </c>
      <c r="D9" s="8">
        <f>'1. Data'!L$504*'1. Data'!L12/'1. Data'!L11</f>
        <v>6213.4775220284191</v>
      </c>
      <c r="E9" s="8">
        <f>'1. Data'!P$504*'1. Data'!P12/'1. Data'!P11</f>
        <v>112.71083867537263</v>
      </c>
      <c r="G9" s="9">
        <f>$L$2*B9/'1. Data'!D$504+$M$2*C9/'1. Data'!H$504+$N$2*D9/'1. Data'!L$504+$O$2*E9/'1. Data'!P$504</f>
        <v>9993.9372288221457</v>
      </c>
      <c r="I9" s="9">
        <f t="shared" si="0"/>
        <v>6.0627711778543016</v>
      </c>
      <c r="M9">
        <f>COUNTIF($I$2:$I$501,"&gt;-550")</f>
        <v>499</v>
      </c>
      <c r="O9">
        <v>-600</v>
      </c>
      <c r="P9">
        <f>M8-M9</f>
        <v>1</v>
      </c>
    </row>
    <row r="10" spans="1:17" ht="15" customHeight="1" x14ac:dyDescent="0.2">
      <c r="A10">
        <f>'1. Data'!A13</f>
        <v>9</v>
      </c>
      <c r="B10" s="8">
        <f>'1. Data'!D$504*'1. Data'!D13/'1. Data'!D12</f>
        <v>11067.286097895361</v>
      </c>
      <c r="C10" s="8">
        <f>'1. Data'!H$504*'1. Data'!H13/'1. Data'!H12</f>
        <v>9536.2861497877584</v>
      </c>
      <c r="D10" s="8">
        <f>'1. Data'!L$504*'1. Data'!L13/'1. Data'!L12</f>
        <v>6169.5310618219282</v>
      </c>
      <c r="E10" s="8">
        <f>'1. Data'!P$504*'1. Data'!P13/'1. Data'!P12</f>
        <v>113.21590002491928</v>
      </c>
      <c r="G10" s="9">
        <f>$L$2*B10/'1. Data'!D$504+$M$2*C10/'1. Data'!H$504+$N$2*D10/'1. Data'!L$504+$O$2*E10/'1. Data'!P$504</f>
        <v>9998.5365390850347</v>
      </c>
      <c r="I10" s="9">
        <f t="shared" si="0"/>
        <v>1.4634609149652533</v>
      </c>
      <c r="M10">
        <f>COUNTIF($I$2:$I$501,"&gt;-450")</f>
        <v>499</v>
      </c>
      <c r="O10">
        <v>-500</v>
      </c>
      <c r="P10">
        <f t="shared" ref="P10:P20" si="1">M9-M10</f>
        <v>0</v>
      </c>
    </row>
    <row r="11" spans="1:17" ht="15" customHeight="1" x14ac:dyDescent="0.2">
      <c r="A11">
        <f>'1. Data'!A14</f>
        <v>10</v>
      </c>
      <c r="B11" s="8">
        <f>'1. Data'!D$504*'1. Data'!D14/'1. Data'!D13</f>
        <v>10986.780405553942</v>
      </c>
      <c r="C11" s="8">
        <f>'1. Data'!H$504*'1. Data'!H14/'1. Data'!H13</f>
        <v>9708.1338063739295</v>
      </c>
      <c r="D11" s="8">
        <f>'1. Data'!L$504*'1. Data'!L14/'1. Data'!L13</f>
        <v>6209.8932777170448</v>
      </c>
      <c r="E11" s="8">
        <f>'1. Data'!P$504*'1. Data'!P14/'1. Data'!P13</f>
        <v>111.74699746943082</v>
      </c>
      <c r="G11" s="9">
        <f>$L$2*B11/'1. Data'!D$504+$M$2*C11/'1. Data'!H$504+$N$2*D11/'1. Data'!L$504+$O$2*E11/'1. Data'!P$504</f>
        <v>10003.493648363226</v>
      </c>
      <c r="I11" s="9">
        <f t="shared" si="0"/>
        <v>-3.4936483632263844</v>
      </c>
      <c r="M11">
        <f>COUNTIF($I$2:$I$501,"&gt;-350")</f>
        <v>499</v>
      </c>
      <c r="O11">
        <v>-400</v>
      </c>
      <c r="P11">
        <f t="shared" si="1"/>
        <v>0</v>
      </c>
    </row>
    <row r="12" spans="1:17" ht="15" customHeight="1" x14ac:dyDescent="0.2">
      <c r="A12">
        <f>'1. Data'!A15</f>
        <v>11</v>
      </c>
      <c r="B12" s="8">
        <f>'1. Data'!D$504*'1. Data'!D15/'1. Data'!D14</f>
        <v>11017.008037909076</v>
      </c>
      <c r="C12" s="8">
        <f>'1. Data'!H$504*'1. Data'!H15/'1. Data'!H14</f>
        <v>9536.5263977850445</v>
      </c>
      <c r="D12" s="8">
        <f>'1. Data'!L$504*'1. Data'!L15/'1. Data'!L14</f>
        <v>6178.8724823571974</v>
      </c>
      <c r="E12" s="8">
        <f>'1. Data'!P$504*'1. Data'!P15/'1. Data'!P14</f>
        <v>113.73185064436373</v>
      </c>
      <c r="G12" s="9">
        <f>$L$2*B12/'1. Data'!D$504+$M$2*C12/'1. Data'!H$504+$N$2*D12/'1. Data'!L$504+$O$2*E12/'1. Data'!P$504</f>
        <v>9991.0181302252386</v>
      </c>
      <c r="I12" s="9">
        <f t="shared" si="0"/>
        <v>8.9818697747614351</v>
      </c>
      <c r="M12">
        <f>COUNTIF($I$2:$I$501,"&gt;-250")</f>
        <v>495</v>
      </c>
      <c r="O12">
        <v>-300</v>
      </c>
      <c r="P12">
        <f t="shared" si="1"/>
        <v>4</v>
      </c>
    </row>
    <row r="13" spans="1:17" ht="15" customHeight="1" x14ac:dyDescent="0.2">
      <c r="A13">
        <f>'1. Data'!A16</f>
        <v>12</v>
      </c>
      <c r="B13" s="8">
        <f>'1. Data'!D$504*'1. Data'!D16/'1. Data'!D15</f>
        <v>10981.295298169991</v>
      </c>
      <c r="C13" s="8">
        <f>'1. Data'!H$504*'1. Data'!H16/'1. Data'!H15</f>
        <v>9556.8570350193768</v>
      </c>
      <c r="D13" s="8">
        <f>'1. Data'!L$504*'1. Data'!L16/'1. Data'!L15</f>
        <v>6135.8285914024618</v>
      </c>
      <c r="E13" s="8">
        <f>'1. Data'!P$504*'1. Data'!P16/'1. Data'!P15</f>
        <v>112.62794328608136</v>
      </c>
      <c r="G13" s="9">
        <f>$L$2*B13/'1. Data'!D$504+$M$2*C13/'1. Data'!H$504+$N$2*D13/'1. Data'!L$504+$O$2*E13/'1. Data'!P$504</f>
        <v>9957.8999547644471</v>
      </c>
      <c r="I13" s="9">
        <f t="shared" si="0"/>
        <v>42.100045235552898</v>
      </c>
      <c r="M13">
        <f>COUNTIF($I$2:$I$501,"&gt;-150")</f>
        <v>482</v>
      </c>
      <c r="O13">
        <v>-200</v>
      </c>
      <c r="P13">
        <f t="shared" si="1"/>
        <v>13</v>
      </c>
    </row>
    <row r="14" spans="1:17" ht="15" customHeight="1" x14ac:dyDescent="0.2">
      <c r="A14">
        <f>'1. Data'!A17</f>
        <v>13</v>
      </c>
      <c r="B14" s="8">
        <f>'1. Data'!D$504*'1. Data'!D17/'1. Data'!D16</f>
        <v>11028.459836571397</v>
      </c>
      <c r="C14" s="8">
        <f>'1. Data'!H$504*'1. Data'!H17/'1. Data'!H16</f>
        <v>9603.1283954755672</v>
      </c>
      <c r="D14" s="8">
        <f>'1. Data'!L$504*'1. Data'!L17/'1. Data'!L16</f>
        <v>6237.1393010462625</v>
      </c>
      <c r="E14" s="8">
        <f>'1. Data'!P$504*'1. Data'!P17/'1. Data'!P16</f>
        <v>111.61038017375427</v>
      </c>
      <c r="G14" s="9">
        <f>$L$2*B14/'1. Data'!D$504+$M$2*C14/'1. Data'!H$504+$N$2*D14/'1. Data'!L$504+$O$2*E14/'1. Data'!P$504</f>
        <v>9987.7773543711774</v>
      </c>
      <c r="I14" s="9">
        <f t="shared" si="0"/>
        <v>12.222645628822647</v>
      </c>
      <c r="M14">
        <f>COUNTIF($I$2:$I$501,"&gt;-50")</f>
        <v>373</v>
      </c>
      <c r="O14">
        <v>-100</v>
      </c>
      <c r="P14">
        <f t="shared" si="1"/>
        <v>109</v>
      </c>
    </row>
    <row r="15" spans="1:17" ht="15" customHeight="1" x14ac:dyDescent="0.2">
      <c r="A15">
        <f>'1. Data'!A18</f>
        <v>14</v>
      </c>
      <c r="B15" s="8">
        <f>'1. Data'!D$504*'1. Data'!D18/'1. Data'!D17</f>
        <v>11002.159868140539</v>
      </c>
      <c r="C15" s="8">
        <f>'1. Data'!H$504*'1. Data'!H18/'1. Data'!H17</f>
        <v>9589.0016555957627</v>
      </c>
      <c r="D15" s="8">
        <f>'1. Data'!L$504*'1. Data'!L18/'1. Data'!L17</f>
        <v>6175.3974000189937</v>
      </c>
      <c r="E15" s="8">
        <f>'1. Data'!P$504*'1. Data'!P18/'1. Data'!P17</f>
        <v>111.7255974810498</v>
      </c>
      <c r="G15" s="9">
        <f>$L$2*B15/'1. Data'!D$504+$M$2*C15/'1. Data'!H$504+$N$2*D15/'1. Data'!L$504+$O$2*E15/'1. Data'!P$504</f>
        <v>9965.9029421039158</v>
      </c>
      <c r="I15" s="9">
        <f t="shared" si="0"/>
        <v>34.097057896084152</v>
      </c>
      <c r="M15">
        <f>COUNTIF($I$2:$I$501,"&gt;50")</f>
        <v>127</v>
      </c>
      <c r="O15">
        <v>0</v>
      </c>
      <c r="P15">
        <f t="shared" si="1"/>
        <v>246</v>
      </c>
    </row>
    <row r="16" spans="1:17" ht="15" customHeight="1" x14ac:dyDescent="0.2">
      <c r="A16">
        <f>'1. Data'!A19</f>
        <v>15</v>
      </c>
      <c r="B16" s="8">
        <f>'1. Data'!D$504*'1. Data'!D19/'1. Data'!D18</f>
        <v>11105.955829369774</v>
      </c>
      <c r="C16" s="8">
        <f>'1. Data'!H$504*'1. Data'!H19/'1. Data'!H18</f>
        <v>9649.894951909364</v>
      </c>
      <c r="D16" s="8">
        <f>'1. Data'!L$504*'1. Data'!L19/'1. Data'!L18</f>
        <v>6265.6600424116077</v>
      </c>
      <c r="E16" s="8">
        <f>'1. Data'!P$504*'1. Data'!P19/'1. Data'!P18</f>
        <v>112.84721806185557</v>
      </c>
      <c r="G16" s="9">
        <f>$L$2*B16/'1. Data'!D$504+$M$2*C16/'1. Data'!H$504+$N$2*D16/'1. Data'!L$504+$O$2*E16/'1. Data'!P$504</f>
        <v>10057.041293595386</v>
      </c>
      <c r="I16" s="9">
        <f t="shared" si="0"/>
        <v>-57.041293595386378</v>
      </c>
      <c r="M16">
        <f>COUNTIF($I$2:$I$501,"&gt;150")</f>
        <v>28</v>
      </c>
      <c r="O16">
        <v>100</v>
      </c>
      <c r="P16">
        <f t="shared" si="1"/>
        <v>99</v>
      </c>
    </row>
    <row r="17" spans="1:16" ht="15" customHeight="1" x14ac:dyDescent="0.2">
      <c r="A17">
        <f>'1. Data'!A20</f>
        <v>16</v>
      </c>
      <c r="B17" s="8">
        <f>'1. Data'!D$504*'1. Data'!D20/'1. Data'!D19</f>
        <v>11034.633163816166</v>
      </c>
      <c r="C17" s="8">
        <f>'1. Data'!H$504*'1. Data'!H20/'1. Data'!H19</f>
        <v>9733.1310649738589</v>
      </c>
      <c r="D17" s="8">
        <f>'1. Data'!L$504*'1. Data'!L20/'1. Data'!L19</f>
        <v>6264.1583248339721</v>
      </c>
      <c r="E17" s="8">
        <f>'1. Data'!P$504*'1. Data'!P20/'1. Data'!P19</f>
        <v>112.56532873539255</v>
      </c>
      <c r="G17" s="9">
        <f>$L$2*B17/'1. Data'!D$504+$M$2*C17/'1. Data'!H$504+$N$2*D17/'1. Data'!L$504+$O$2*E17/'1. Data'!P$504</f>
        <v>10051.929993037735</v>
      </c>
      <c r="I17" s="9">
        <f t="shared" si="0"/>
        <v>-51.929993037734675</v>
      </c>
      <c r="M17">
        <f>COUNTIF($I$2:$I$501,"&gt;250")</f>
        <v>5</v>
      </c>
      <c r="O17">
        <v>200</v>
      </c>
      <c r="P17">
        <f t="shared" si="1"/>
        <v>23</v>
      </c>
    </row>
    <row r="18" spans="1:16" ht="15" customHeight="1" x14ac:dyDescent="0.2">
      <c r="A18">
        <f>'1. Data'!A21</f>
        <v>17</v>
      </c>
      <c r="B18" s="8">
        <f>'1. Data'!D$504*'1. Data'!D21/'1. Data'!D20</f>
        <v>11020.355793817222</v>
      </c>
      <c r="C18" s="8">
        <f>'1. Data'!H$504*'1. Data'!H21/'1. Data'!H20</f>
        <v>9541.7655470686477</v>
      </c>
      <c r="D18" s="8">
        <f>'1. Data'!L$504*'1. Data'!L21/'1. Data'!L20</f>
        <v>6162.5524534003744</v>
      </c>
      <c r="E18" s="8">
        <f>'1. Data'!P$504*'1. Data'!P21/'1. Data'!P20</f>
        <v>114.48786051059736</v>
      </c>
      <c r="G18" s="9">
        <f>$L$2*B18/'1. Data'!D$504+$M$2*C18/'1. Data'!H$504+$N$2*D18/'1. Data'!L$504+$O$2*E18/'1. Data'!P$504</f>
        <v>10004.640018591919</v>
      </c>
      <c r="I18" s="9">
        <f t="shared" si="0"/>
        <v>-4.6400185919192154</v>
      </c>
      <c r="M18">
        <f>COUNTIF($I$2:$I$501,"&gt;350")</f>
        <v>1</v>
      </c>
      <c r="O18">
        <v>300</v>
      </c>
      <c r="P18">
        <f t="shared" si="1"/>
        <v>4</v>
      </c>
    </row>
    <row r="19" spans="1:16" ht="15" customHeight="1" x14ac:dyDescent="0.2">
      <c r="A19">
        <f>'1. Data'!A22</f>
        <v>18</v>
      </c>
      <c r="B19" s="8">
        <f>'1. Data'!D$504*'1. Data'!D22/'1. Data'!D21</f>
        <v>11102.441242668798</v>
      </c>
      <c r="C19" s="8">
        <f>'1. Data'!H$504*'1. Data'!H22/'1. Data'!H21</f>
        <v>9677.9267740758878</v>
      </c>
      <c r="D19" s="8">
        <f>'1. Data'!L$504*'1. Data'!L22/'1. Data'!L21</f>
        <v>6224.8866414830118</v>
      </c>
      <c r="E19" s="8">
        <f>'1. Data'!P$504*'1. Data'!P22/'1. Data'!P21</f>
        <v>112.75739025375226</v>
      </c>
      <c r="G19" s="9">
        <f>$L$2*B19/'1. Data'!D$504+$M$2*C19/'1. Data'!H$504+$N$2*D19/'1. Data'!L$504+$O$2*E19/'1. Data'!P$504</f>
        <v>10056.357542835272</v>
      </c>
      <c r="I19" s="9">
        <f t="shared" si="0"/>
        <v>-56.357542835272397</v>
      </c>
      <c r="M19">
        <f>COUNTIF($I$2:$I$501,"&gt;450")</f>
        <v>1</v>
      </c>
      <c r="O19">
        <v>400</v>
      </c>
      <c r="P19">
        <f t="shared" si="1"/>
        <v>0</v>
      </c>
    </row>
    <row r="20" spans="1:16" ht="15" customHeight="1" x14ac:dyDescent="0.2">
      <c r="A20">
        <f>'1. Data'!A23</f>
        <v>19</v>
      </c>
      <c r="B20" s="8">
        <f>'1. Data'!D$504*'1. Data'!D23/'1. Data'!D22</f>
        <v>11026.992172712326</v>
      </c>
      <c r="C20" s="8">
        <f>'1. Data'!H$504*'1. Data'!H23/'1. Data'!H22</f>
        <v>9597.7352617369179</v>
      </c>
      <c r="D20" s="8">
        <f>'1. Data'!L$504*'1. Data'!L23/'1. Data'!L22</f>
        <v>6189.3014127516917</v>
      </c>
      <c r="E20" s="8">
        <f>'1. Data'!P$504*'1. Data'!P23/'1. Data'!P22</f>
        <v>115.78630601414332</v>
      </c>
      <c r="G20" s="9">
        <f>$L$2*B20/'1. Data'!D$504+$M$2*C20/'1. Data'!H$504+$N$2*D20/'1. Data'!L$504+$O$2*E20/'1. Data'!P$504</f>
        <v>10051.87078066854</v>
      </c>
      <c r="I20" s="9">
        <f t="shared" si="0"/>
        <v>-51.870780668539737</v>
      </c>
      <c r="M20">
        <f>COUNTIF($I$2:$I$501,"&gt;550")</f>
        <v>0</v>
      </c>
      <c r="O20">
        <v>500</v>
      </c>
      <c r="P20">
        <f t="shared" si="1"/>
        <v>1</v>
      </c>
    </row>
    <row r="21" spans="1:16" ht="15" customHeight="1" x14ac:dyDescent="0.2">
      <c r="A21">
        <f>'1. Data'!A24</f>
        <v>20</v>
      </c>
      <c r="B21" s="8">
        <f>'1. Data'!D$504*'1. Data'!D24/'1. Data'!D23</f>
        <v>10961.439669447427</v>
      </c>
      <c r="C21" s="8">
        <f>'1. Data'!H$504*'1. Data'!H24/'1. Data'!H23</f>
        <v>9455.4680004327311</v>
      </c>
      <c r="D21" s="8">
        <f>'1. Data'!L$504*'1. Data'!L24/'1. Data'!L23</f>
        <v>6122.2686895168608</v>
      </c>
      <c r="E21" s="8">
        <f>'1. Data'!P$504*'1. Data'!P24/'1. Data'!P23</f>
        <v>111.61120667932168</v>
      </c>
      <c r="G21" s="9">
        <f>$L$2*B21/'1. Data'!D$504+$M$2*C21/'1. Data'!H$504+$N$2*D21/'1. Data'!L$504+$O$2*E21/'1. Data'!P$504</f>
        <v>9898.7991167403343</v>
      </c>
      <c r="I21" s="9">
        <f t="shared" si="0"/>
        <v>101.20088325966572</v>
      </c>
    </row>
    <row r="22" spans="1:16" ht="15" customHeight="1" x14ac:dyDescent="0.2">
      <c r="A22">
        <f>'1. Data'!A25</f>
        <v>21</v>
      </c>
      <c r="B22" s="8">
        <f>'1. Data'!D$504*'1. Data'!D25/'1. Data'!D24</f>
        <v>10949.817780365065</v>
      </c>
      <c r="C22" s="8">
        <f>'1. Data'!H$504*'1. Data'!H25/'1. Data'!H24</f>
        <v>9451.3348053586124</v>
      </c>
      <c r="D22" s="8">
        <f>'1. Data'!L$504*'1. Data'!L25/'1. Data'!L24</f>
        <v>6106.6600321545075</v>
      </c>
      <c r="E22" s="8">
        <f>'1. Data'!P$504*'1. Data'!P25/'1. Data'!P24</f>
        <v>111.11130445188064</v>
      </c>
      <c r="G22" s="9">
        <f>$L$2*B22/'1. Data'!D$504+$M$2*C22/'1. Data'!H$504+$N$2*D22/'1. Data'!L$504+$O$2*E22/'1. Data'!P$504</f>
        <v>9881.9106550400247</v>
      </c>
      <c r="I22" s="9">
        <f t="shared" si="0"/>
        <v>118.08934495997528</v>
      </c>
    </row>
    <row r="23" spans="1:16" ht="15" customHeight="1" x14ac:dyDescent="0.2">
      <c r="A23">
        <f>'1. Data'!A26</f>
        <v>22</v>
      </c>
      <c r="B23" s="8">
        <f>'1. Data'!D$504*'1. Data'!D26/'1. Data'!D25</f>
        <v>11081.073539338337</v>
      </c>
      <c r="C23" s="8">
        <f>'1. Data'!H$504*'1. Data'!H26/'1. Data'!H25</f>
        <v>9588.8828454807044</v>
      </c>
      <c r="D23" s="8">
        <f>'1. Data'!L$504*'1. Data'!L26/'1. Data'!L25</f>
        <v>6186.1955137152654</v>
      </c>
      <c r="E23" s="8">
        <f>'1. Data'!P$504*'1. Data'!P26/'1. Data'!P25</f>
        <v>113.02013611292328</v>
      </c>
      <c r="G23" s="9">
        <f>$L$2*B23/'1. Data'!D$504+$M$2*C23/'1. Data'!H$504+$N$2*D23/'1. Data'!L$504+$O$2*E23/'1. Data'!P$504</f>
        <v>10019.194093364635</v>
      </c>
      <c r="I23" s="9">
        <f t="shared" si="0"/>
        <v>-19.194093364634682</v>
      </c>
    </row>
    <row r="24" spans="1:16" ht="15" customHeight="1" x14ac:dyDescent="0.2">
      <c r="A24">
        <f>'1. Data'!A27</f>
        <v>23</v>
      </c>
      <c r="B24" s="8">
        <f>'1. Data'!D$504*'1. Data'!D27/'1. Data'!D26</f>
        <v>11026.636355372269</v>
      </c>
      <c r="C24" s="8">
        <f>'1. Data'!H$504*'1. Data'!H27/'1. Data'!H26</f>
        <v>9540.0450934027904</v>
      </c>
      <c r="D24" s="8">
        <f>'1. Data'!L$504*'1. Data'!L27/'1. Data'!L26</f>
        <v>6192.7310571745338</v>
      </c>
      <c r="E24" s="8">
        <f>'1. Data'!P$504*'1. Data'!P27/'1. Data'!P26</f>
        <v>109.8737703608645</v>
      </c>
      <c r="G24" s="9">
        <f>$L$2*B24/'1. Data'!D$504+$M$2*C24/'1. Data'!H$504+$N$2*D24/'1. Data'!L$504+$O$2*E24/'1. Data'!P$504</f>
        <v>9929.4547771861762</v>
      </c>
      <c r="I24" s="9">
        <f t="shared" si="0"/>
        <v>70.545222813823784</v>
      </c>
    </row>
    <row r="25" spans="1:16" ht="15" customHeight="1" x14ac:dyDescent="0.2">
      <c r="A25">
        <f>'1. Data'!A28</f>
        <v>24</v>
      </c>
      <c r="B25" s="8">
        <f>'1. Data'!D$504*'1. Data'!D28/'1. Data'!D27</f>
        <v>11119.980438911136</v>
      </c>
      <c r="C25" s="8">
        <f>'1. Data'!H$504*'1. Data'!H28/'1. Data'!H27</f>
        <v>9741.2787355057117</v>
      </c>
      <c r="D25" s="8">
        <f>'1. Data'!L$504*'1. Data'!L28/'1. Data'!L27</f>
        <v>6281.7380700475178</v>
      </c>
      <c r="E25" s="8">
        <f>'1. Data'!P$504*'1. Data'!P28/'1. Data'!P27</f>
        <v>112.25749251315621</v>
      </c>
      <c r="G25" s="9">
        <f>$L$2*B25/'1. Data'!D$504+$M$2*C25/'1. Data'!H$504+$N$2*D25/'1. Data'!L$504+$O$2*E25/'1. Data'!P$504</f>
        <v>10082.827667048259</v>
      </c>
      <c r="I25" s="9">
        <f t="shared" si="0"/>
        <v>-82.827667048259173</v>
      </c>
    </row>
    <row r="26" spans="1:16" ht="15" customHeight="1" x14ac:dyDescent="0.2">
      <c r="A26">
        <f>'1. Data'!A29</f>
        <v>25</v>
      </c>
      <c r="B26" s="8">
        <f>'1. Data'!D$504*'1. Data'!D29/'1. Data'!D28</f>
        <v>11065.417442305634</v>
      </c>
      <c r="C26" s="8">
        <f>'1. Data'!H$504*'1. Data'!H29/'1. Data'!H28</f>
        <v>9589.409423856976</v>
      </c>
      <c r="D26" s="8">
        <f>'1. Data'!L$504*'1. Data'!L29/'1. Data'!L28</f>
        <v>6209.3477196238373</v>
      </c>
      <c r="E26" s="8">
        <f>'1. Data'!P$504*'1. Data'!P29/'1. Data'!P28</f>
        <v>113.13860162190235</v>
      </c>
      <c r="G26" s="9">
        <f>$L$2*B26/'1. Data'!D$504+$M$2*C26/'1. Data'!H$504+$N$2*D26/'1. Data'!L$504+$O$2*E26/'1. Data'!P$504</f>
        <v>10019.510947806712</v>
      </c>
      <c r="I26" s="9">
        <f t="shared" si="0"/>
        <v>-19.510947806711556</v>
      </c>
    </row>
    <row r="27" spans="1:16" ht="15" customHeight="1" x14ac:dyDescent="0.2">
      <c r="A27">
        <f>'1. Data'!A30</f>
        <v>26</v>
      </c>
      <c r="B27" s="8">
        <f>'1. Data'!D$504*'1. Data'!D30/'1. Data'!D29</f>
        <v>11006.849348662256</v>
      </c>
      <c r="C27" s="8">
        <f>'1. Data'!H$504*'1. Data'!H30/'1. Data'!H29</f>
        <v>9657.6983934693617</v>
      </c>
      <c r="D27" s="8">
        <f>'1. Data'!L$504*'1. Data'!L30/'1. Data'!L29</f>
        <v>6218.8823872845587</v>
      </c>
      <c r="E27" s="8">
        <f>'1. Data'!P$504*'1. Data'!P30/'1. Data'!P29</f>
        <v>114.45279778920144</v>
      </c>
      <c r="G27" s="9">
        <f>$L$2*B27/'1. Data'!D$504+$M$2*C27/'1. Data'!H$504+$N$2*D27/'1. Data'!L$504+$O$2*E27/'1. Data'!P$504</f>
        <v>10044.431147138188</v>
      </c>
      <c r="I27" s="9">
        <f t="shared" si="0"/>
        <v>-44.431147138187953</v>
      </c>
    </row>
    <row r="28" spans="1:16" ht="15" customHeight="1" x14ac:dyDescent="0.2">
      <c r="A28">
        <f>'1. Data'!A31</f>
        <v>27</v>
      </c>
      <c r="B28" s="8">
        <f>'1. Data'!D$504*'1. Data'!D31/'1. Data'!D30</f>
        <v>11053.976709923061</v>
      </c>
      <c r="C28" s="8">
        <f>'1. Data'!H$504*'1. Data'!H31/'1. Data'!H30</f>
        <v>9535.0905405682952</v>
      </c>
      <c r="D28" s="8">
        <f>'1. Data'!L$504*'1. Data'!L31/'1. Data'!L30</f>
        <v>6177.0144214845368</v>
      </c>
      <c r="E28" s="8">
        <f>'1. Data'!P$504*'1. Data'!P31/'1. Data'!P30</f>
        <v>112.11621561658848</v>
      </c>
      <c r="G28" s="9">
        <f>$L$2*B28/'1. Data'!D$504+$M$2*C28/'1. Data'!H$504+$N$2*D28/'1. Data'!L$504+$O$2*E28/'1. Data'!P$504</f>
        <v>9975.045604992094</v>
      </c>
      <c r="I28" s="9">
        <f t="shared" si="0"/>
        <v>24.954395007905987</v>
      </c>
    </row>
    <row r="29" spans="1:16" ht="15" customHeight="1" x14ac:dyDescent="0.2">
      <c r="A29">
        <f>'1. Data'!A32</f>
        <v>28</v>
      </c>
      <c r="B29" s="8">
        <f>'1. Data'!D$504*'1. Data'!D32/'1. Data'!D31</f>
        <v>11003.125438409377</v>
      </c>
      <c r="C29" s="8">
        <f>'1. Data'!H$504*'1. Data'!H32/'1. Data'!H31</f>
        <v>9570.7031738925944</v>
      </c>
      <c r="D29" s="8">
        <f>'1. Data'!L$504*'1. Data'!L32/'1. Data'!L31</f>
        <v>6191.4255969038468</v>
      </c>
      <c r="E29" s="8">
        <f>'1. Data'!P$504*'1. Data'!P32/'1. Data'!P31</f>
        <v>113.26931733724189</v>
      </c>
      <c r="G29" s="9">
        <f>$L$2*B29/'1. Data'!D$504+$M$2*C29/'1. Data'!H$504+$N$2*D29/'1. Data'!L$504+$O$2*E29/'1. Data'!P$504</f>
        <v>9990.4856007784911</v>
      </c>
      <c r="I29" s="9">
        <f t="shared" si="0"/>
        <v>9.5143992215089384</v>
      </c>
    </row>
    <row r="30" spans="1:16" ht="15" customHeight="1" x14ac:dyDescent="0.2">
      <c r="A30">
        <f>'1. Data'!A33</f>
        <v>29</v>
      </c>
      <c r="B30" s="8">
        <f>'1. Data'!D$504*'1. Data'!D33/'1. Data'!D32</f>
        <v>11091.090474789249</v>
      </c>
      <c r="C30" s="8">
        <f>'1. Data'!H$504*'1. Data'!H33/'1. Data'!H32</f>
        <v>9668.8083080474771</v>
      </c>
      <c r="D30" s="8">
        <f>'1. Data'!L$504*'1. Data'!L33/'1. Data'!L32</f>
        <v>6293.4143111170015</v>
      </c>
      <c r="E30" s="8">
        <f>'1. Data'!P$504*'1. Data'!P33/'1. Data'!P32</f>
        <v>111.64946800822237</v>
      </c>
      <c r="G30" s="9">
        <f>$L$2*B30/'1. Data'!D$504+$M$2*C30/'1. Data'!H$504+$N$2*D30/'1. Data'!L$504+$O$2*E30/'1. Data'!P$504</f>
        <v>10040.800685004453</v>
      </c>
      <c r="I30" s="9">
        <f t="shared" si="0"/>
        <v>-40.800685004453044</v>
      </c>
    </row>
    <row r="31" spans="1:16" ht="15" customHeight="1" x14ac:dyDescent="0.2">
      <c r="A31">
        <f>'1. Data'!A34</f>
        <v>30</v>
      </c>
      <c r="B31" s="8">
        <f>'1. Data'!D$504*'1. Data'!D34/'1. Data'!D33</f>
        <v>10946.170092265775</v>
      </c>
      <c r="C31" s="8">
        <f>'1. Data'!H$504*'1. Data'!H34/'1. Data'!H33</f>
        <v>9689.1416254737542</v>
      </c>
      <c r="D31" s="8">
        <f>'1. Data'!L$504*'1. Data'!L34/'1. Data'!L33</f>
        <v>6227.7017093522245</v>
      </c>
      <c r="E31" s="8">
        <f>'1. Data'!P$504*'1. Data'!P34/'1. Data'!P33</f>
        <v>114.10897093921714</v>
      </c>
      <c r="G31" s="9">
        <f>$L$2*B31/'1. Data'!D$504+$M$2*C31/'1. Data'!H$504+$N$2*D31/'1. Data'!L$504+$O$2*E31/'1. Data'!P$504</f>
        <v>10027.56359406423</v>
      </c>
      <c r="I31" s="9">
        <f t="shared" si="0"/>
        <v>-27.563594064229619</v>
      </c>
    </row>
    <row r="32" spans="1:16" ht="15" customHeight="1" x14ac:dyDescent="0.2">
      <c r="A32">
        <f>'1. Data'!A35</f>
        <v>31</v>
      </c>
      <c r="B32" s="8">
        <f>'1. Data'!D$504*'1. Data'!D35/'1. Data'!D34</f>
        <v>10998.043799178547</v>
      </c>
      <c r="C32" s="8">
        <f>'1. Data'!H$504*'1. Data'!H35/'1. Data'!H34</f>
        <v>9506.2577052384204</v>
      </c>
      <c r="D32" s="8">
        <f>'1. Data'!L$504*'1. Data'!L35/'1. Data'!L34</f>
        <v>6160.5683520794528</v>
      </c>
      <c r="E32" s="8">
        <f>'1. Data'!P$504*'1. Data'!P35/'1. Data'!P34</f>
        <v>111.78309857294251</v>
      </c>
      <c r="G32" s="9">
        <f>$L$2*B32/'1. Data'!D$504+$M$2*C32/'1. Data'!H$504+$N$2*D32/'1. Data'!L$504+$O$2*E32/'1. Data'!P$504</f>
        <v>9937.1791211419768</v>
      </c>
      <c r="I32" s="9">
        <f t="shared" si="0"/>
        <v>62.820878858023207</v>
      </c>
    </row>
    <row r="33" spans="1:9" ht="15" customHeight="1" x14ac:dyDescent="0.2">
      <c r="A33">
        <f>'1. Data'!A36</f>
        <v>32</v>
      </c>
      <c r="B33" s="8">
        <f>'1. Data'!D$504*'1. Data'!D36/'1. Data'!D35</f>
        <v>11086.910295235528</v>
      </c>
      <c r="C33" s="8">
        <f>'1. Data'!H$504*'1. Data'!H36/'1. Data'!H35</f>
        <v>9544.7480787904533</v>
      </c>
      <c r="D33" s="8">
        <f>'1. Data'!L$504*'1. Data'!L36/'1. Data'!L35</f>
        <v>6175.8256217013432</v>
      </c>
      <c r="E33" s="8">
        <f>'1. Data'!P$504*'1. Data'!P36/'1. Data'!P35</f>
        <v>112.70938340536142</v>
      </c>
      <c r="G33" s="9">
        <f>$L$2*B33/'1. Data'!D$504+$M$2*C33/'1. Data'!H$504+$N$2*D33/'1. Data'!L$504+$O$2*E33/'1. Data'!P$504</f>
        <v>10000.338865608053</v>
      </c>
      <c r="I33" s="9">
        <f t="shared" si="0"/>
        <v>-0.33886560805331101</v>
      </c>
    </row>
    <row r="34" spans="1:9" ht="15" customHeight="1" x14ac:dyDescent="0.2">
      <c r="A34">
        <f>'1. Data'!A37</f>
        <v>33</v>
      </c>
      <c r="B34" s="8">
        <f>'1. Data'!D$504*'1. Data'!D37/'1. Data'!D36</f>
        <v>11111.16342989389</v>
      </c>
      <c r="C34" s="8">
        <f>'1. Data'!H$504*'1. Data'!H37/'1. Data'!H36</f>
        <v>9703.0637684750764</v>
      </c>
      <c r="D34" s="8">
        <f>'1. Data'!L$504*'1. Data'!L37/'1. Data'!L36</f>
        <v>6255.7878934728496</v>
      </c>
      <c r="E34" s="8">
        <f>'1. Data'!P$504*'1. Data'!P37/'1. Data'!P36</f>
        <v>111.74347480823342</v>
      </c>
      <c r="G34" s="9">
        <f>$L$2*B34/'1. Data'!D$504+$M$2*C34/'1. Data'!H$504+$N$2*D34/'1. Data'!L$504+$O$2*E34/'1. Data'!P$504</f>
        <v>10054.388348120267</v>
      </c>
      <c r="I34" s="9">
        <f t="shared" si="0"/>
        <v>-54.388348120266528</v>
      </c>
    </row>
    <row r="35" spans="1:9" ht="15" customHeight="1" x14ac:dyDescent="0.2">
      <c r="A35">
        <f>'1. Data'!A38</f>
        <v>34</v>
      </c>
      <c r="B35" s="8">
        <f>'1. Data'!D$504*'1. Data'!D38/'1. Data'!D37</f>
        <v>11040.808871277763</v>
      </c>
      <c r="C35" s="8">
        <f>'1. Data'!H$504*'1. Data'!H38/'1. Data'!H37</f>
        <v>9657.4651157663466</v>
      </c>
      <c r="D35" s="8">
        <f>'1. Data'!L$504*'1. Data'!L38/'1. Data'!L37</f>
        <v>6245.73904276947</v>
      </c>
      <c r="E35" s="8">
        <f>'1. Data'!P$504*'1. Data'!P38/'1. Data'!P37</f>
        <v>115.32825934286893</v>
      </c>
      <c r="G35" s="9">
        <f>$L$2*B35/'1. Data'!D$504+$M$2*C35/'1. Data'!H$504+$N$2*D35/'1. Data'!L$504+$O$2*E35/'1. Data'!P$504</f>
        <v>10076.533215355867</v>
      </c>
      <c r="I35" s="9">
        <f t="shared" si="0"/>
        <v>-76.53321535586656</v>
      </c>
    </row>
    <row r="36" spans="1:9" ht="15" customHeight="1" x14ac:dyDescent="0.2">
      <c r="A36">
        <f>'1. Data'!A39</f>
        <v>35</v>
      </c>
      <c r="B36" s="8">
        <f>'1. Data'!D$504*'1. Data'!D39/'1. Data'!D38</f>
        <v>11049.602797701134</v>
      </c>
      <c r="C36" s="8">
        <f>'1. Data'!H$504*'1. Data'!H39/'1. Data'!H38</f>
        <v>9591.8543220829051</v>
      </c>
      <c r="D36" s="8">
        <f>'1. Data'!L$504*'1. Data'!L39/'1. Data'!L38</f>
        <v>6198.3264494868481</v>
      </c>
      <c r="E36" s="8">
        <f>'1. Data'!P$504*'1. Data'!P39/'1. Data'!P38</f>
        <v>112.9049699936772</v>
      </c>
      <c r="G36" s="9">
        <f>$L$2*B36/'1. Data'!D$504+$M$2*C36/'1. Data'!H$504+$N$2*D36/'1. Data'!L$504+$O$2*E36/'1. Data'!P$504</f>
        <v>10008.616613316724</v>
      </c>
      <c r="I36" s="9">
        <f t="shared" si="0"/>
        <v>-8.616613316724397</v>
      </c>
    </row>
    <row r="37" spans="1:9" ht="15" customHeight="1" x14ac:dyDescent="0.2">
      <c r="A37">
        <f>'1. Data'!A40</f>
        <v>36</v>
      </c>
      <c r="B37" s="8">
        <f>'1. Data'!D$504*'1. Data'!D40/'1. Data'!D39</f>
        <v>10985.020227436222</v>
      </c>
      <c r="C37" s="8">
        <f>'1. Data'!H$504*'1. Data'!H40/'1. Data'!H39</f>
        <v>9554.8881435256753</v>
      </c>
      <c r="D37" s="8">
        <f>'1. Data'!L$504*'1. Data'!L40/'1. Data'!L39</f>
        <v>6189.4010661235752</v>
      </c>
      <c r="E37" s="8">
        <f>'1. Data'!P$504*'1. Data'!P40/'1. Data'!P39</f>
        <v>113.31462134454739</v>
      </c>
      <c r="G37" s="9">
        <f>$L$2*B37/'1. Data'!D$504+$M$2*C37/'1. Data'!H$504+$N$2*D37/'1. Data'!L$504+$O$2*E37/'1. Data'!P$504</f>
        <v>9979.4494040029876</v>
      </c>
      <c r="I37" s="9">
        <f t="shared" si="0"/>
        <v>20.550595997012351</v>
      </c>
    </row>
    <row r="38" spans="1:9" ht="15" customHeight="1" x14ac:dyDescent="0.2">
      <c r="A38">
        <f>'1. Data'!A41</f>
        <v>37</v>
      </c>
      <c r="B38" s="8">
        <f>'1. Data'!D$504*'1. Data'!D41/'1. Data'!D40</f>
        <v>11013.830546524681</v>
      </c>
      <c r="C38" s="8">
        <f>'1. Data'!H$504*'1. Data'!H41/'1. Data'!H40</f>
        <v>9681.3516101268888</v>
      </c>
      <c r="D38" s="8">
        <f>'1. Data'!L$504*'1. Data'!L41/'1. Data'!L40</f>
        <v>6230.1486539239522</v>
      </c>
      <c r="E38" s="8">
        <f>'1. Data'!P$504*'1. Data'!P41/'1. Data'!P40</f>
        <v>114.05623552425139</v>
      </c>
      <c r="G38" s="9">
        <f>$L$2*B38/'1. Data'!D$504+$M$2*C38/'1. Data'!H$504+$N$2*D38/'1. Data'!L$504+$O$2*E38/'1. Data'!P$504</f>
        <v>10049.143548503598</v>
      </c>
      <c r="I38" s="9">
        <f t="shared" si="0"/>
        <v>-49.14354850359814</v>
      </c>
    </row>
    <row r="39" spans="1:9" ht="15" customHeight="1" x14ac:dyDescent="0.2">
      <c r="A39">
        <f>'1. Data'!A42</f>
        <v>38</v>
      </c>
      <c r="B39" s="8">
        <f>'1. Data'!D$504*'1. Data'!D42/'1. Data'!D41</f>
        <v>11075.884195452578</v>
      </c>
      <c r="C39" s="8">
        <f>'1. Data'!H$504*'1. Data'!H42/'1. Data'!H41</f>
        <v>9587.3520269572418</v>
      </c>
      <c r="D39" s="8">
        <f>'1. Data'!L$504*'1. Data'!L42/'1. Data'!L41</f>
        <v>6171.2218740587377</v>
      </c>
      <c r="E39" s="8">
        <f>'1. Data'!P$504*'1. Data'!P42/'1. Data'!P41</f>
        <v>112.58443192437851</v>
      </c>
      <c r="G39" s="9">
        <f>$L$2*B39/'1. Data'!D$504+$M$2*C39/'1. Data'!H$504+$N$2*D39/'1. Data'!L$504+$O$2*E39/'1. Data'!P$504</f>
        <v>10006.693764304038</v>
      </c>
      <c r="I39" s="9">
        <f t="shared" si="0"/>
        <v>-6.6937643040382682</v>
      </c>
    </row>
    <row r="40" spans="1:9" ht="15" customHeight="1" x14ac:dyDescent="0.2">
      <c r="A40">
        <f>'1. Data'!A43</f>
        <v>39</v>
      </c>
      <c r="B40" s="8">
        <f>'1. Data'!D$504*'1. Data'!D43/'1. Data'!D42</f>
        <v>11137.916565615049</v>
      </c>
      <c r="C40" s="8">
        <f>'1. Data'!H$504*'1. Data'!H43/'1. Data'!H42</f>
        <v>9621.90177994857</v>
      </c>
      <c r="D40" s="8">
        <f>'1. Data'!L$504*'1. Data'!L43/'1. Data'!L42</f>
        <v>6218.7085379949922</v>
      </c>
      <c r="E40" s="8">
        <f>'1. Data'!P$504*'1. Data'!P43/'1. Data'!P42</f>
        <v>111.6286902751349</v>
      </c>
      <c r="G40" s="9">
        <f>$L$2*B40/'1. Data'!D$504+$M$2*C40/'1. Data'!H$504+$N$2*D40/'1. Data'!L$504+$O$2*E40/'1. Data'!P$504</f>
        <v>10030.718953504145</v>
      </c>
      <c r="I40" s="9">
        <f t="shared" si="0"/>
        <v>-30.718953504145247</v>
      </c>
    </row>
    <row r="41" spans="1:9" ht="15" customHeight="1" x14ac:dyDescent="0.2">
      <c r="A41">
        <f>'1. Data'!A44</f>
        <v>40</v>
      </c>
      <c r="B41" s="8">
        <f>'1. Data'!D$504*'1. Data'!D44/'1. Data'!D43</f>
        <v>11037.015746986863</v>
      </c>
      <c r="C41" s="8">
        <f>'1. Data'!H$504*'1. Data'!H44/'1. Data'!H43</f>
        <v>9624.11991657002</v>
      </c>
      <c r="D41" s="8">
        <f>'1. Data'!L$504*'1. Data'!L44/'1. Data'!L43</f>
        <v>6238.1182754749088</v>
      </c>
      <c r="E41" s="8">
        <f>'1. Data'!P$504*'1. Data'!P44/'1. Data'!P43</f>
        <v>115.67949600295294</v>
      </c>
      <c r="G41" s="9">
        <f>$L$2*B41/'1. Data'!D$504+$M$2*C41/'1. Data'!H$504+$N$2*D41/'1. Data'!L$504+$O$2*E41/'1. Data'!P$504</f>
        <v>10069.733474896322</v>
      </c>
      <c r="I41" s="9">
        <f t="shared" si="0"/>
        <v>-69.73347489632215</v>
      </c>
    </row>
    <row r="42" spans="1:9" ht="15" customHeight="1" x14ac:dyDescent="0.2">
      <c r="A42">
        <f>'1. Data'!A45</f>
        <v>41</v>
      </c>
      <c r="B42" s="8">
        <f>'1. Data'!D$504*'1. Data'!D45/'1. Data'!D44</f>
        <v>11006.75298946884</v>
      </c>
      <c r="C42" s="8">
        <f>'1. Data'!H$504*'1. Data'!H45/'1. Data'!H44</f>
        <v>9557.8163596055674</v>
      </c>
      <c r="D42" s="8">
        <f>'1. Data'!L$504*'1. Data'!L45/'1. Data'!L44</f>
        <v>6142.925043205556</v>
      </c>
      <c r="E42" s="8">
        <f>'1. Data'!P$504*'1. Data'!P45/'1. Data'!P44</f>
        <v>111.49948430533425</v>
      </c>
      <c r="G42" s="9">
        <f>$L$2*B42/'1. Data'!D$504+$M$2*C42/'1. Data'!H$504+$N$2*D42/'1. Data'!L$504+$O$2*E42/'1. Data'!P$504</f>
        <v>9948.5788618639072</v>
      </c>
      <c r="I42" s="9">
        <f t="shared" si="0"/>
        <v>51.42113813609285</v>
      </c>
    </row>
    <row r="43" spans="1:9" ht="15" customHeight="1" x14ac:dyDescent="0.2">
      <c r="A43">
        <f>'1. Data'!A46</f>
        <v>42</v>
      </c>
      <c r="B43" s="8">
        <f>'1. Data'!D$504*'1. Data'!D46/'1. Data'!D45</f>
        <v>11037.834753156274</v>
      </c>
      <c r="C43" s="8">
        <f>'1. Data'!H$504*'1. Data'!H46/'1. Data'!H45</f>
        <v>9641.5354573703808</v>
      </c>
      <c r="D43" s="8">
        <f>'1. Data'!L$504*'1. Data'!L46/'1. Data'!L45</f>
        <v>6209.5003680266464</v>
      </c>
      <c r="E43" s="8">
        <f>'1. Data'!P$504*'1. Data'!P46/'1. Data'!P45</f>
        <v>112.48096417158965</v>
      </c>
      <c r="G43" s="9">
        <f>$L$2*B43/'1. Data'!D$504+$M$2*C43/'1. Data'!H$504+$N$2*D43/'1. Data'!L$504+$O$2*E43/'1. Data'!P$504</f>
        <v>10014.15717824702</v>
      </c>
      <c r="I43" s="9">
        <f t="shared" si="0"/>
        <v>-14.157178247020056</v>
      </c>
    </row>
    <row r="44" spans="1:9" ht="15" customHeight="1" x14ac:dyDescent="0.2">
      <c r="A44">
        <f>'1. Data'!A47</f>
        <v>43</v>
      </c>
      <c r="B44" s="8">
        <f>'1. Data'!D$504*'1. Data'!D47/'1. Data'!D46</f>
        <v>11008.09106027806</v>
      </c>
      <c r="C44" s="8">
        <f>'1. Data'!H$504*'1. Data'!H47/'1. Data'!H46</f>
        <v>9605.3021643443826</v>
      </c>
      <c r="D44" s="8">
        <f>'1. Data'!L$504*'1. Data'!L47/'1. Data'!L46</f>
        <v>6209.0377237890298</v>
      </c>
      <c r="E44" s="8">
        <f>'1. Data'!P$504*'1. Data'!P47/'1. Data'!P46</f>
        <v>112.35342186286367</v>
      </c>
      <c r="G44" s="9">
        <f>$L$2*B44/'1. Data'!D$504+$M$2*C44/'1. Data'!H$504+$N$2*D44/'1. Data'!L$504+$O$2*E44/'1. Data'!P$504</f>
        <v>9989.7043530247392</v>
      </c>
      <c r="I44" s="9">
        <f t="shared" si="0"/>
        <v>10.295646975260752</v>
      </c>
    </row>
    <row r="45" spans="1:9" ht="15" customHeight="1" x14ac:dyDescent="0.2">
      <c r="A45">
        <f>'1. Data'!A48</f>
        <v>44</v>
      </c>
      <c r="B45" s="8">
        <f>'1. Data'!D$504*'1. Data'!D48/'1. Data'!D47</f>
        <v>11110.936706060429</v>
      </c>
      <c r="C45" s="8">
        <f>'1. Data'!H$504*'1. Data'!H48/'1. Data'!H47</f>
        <v>9675.9732245565992</v>
      </c>
      <c r="D45" s="8">
        <f>'1. Data'!L$504*'1. Data'!L48/'1. Data'!L47</f>
        <v>6251.2934695489676</v>
      </c>
      <c r="E45" s="8">
        <f>'1. Data'!P$504*'1. Data'!P48/'1. Data'!P47</f>
        <v>112.67901471032725</v>
      </c>
      <c r="G45" s="9">
        <f>$L$2*B45/'1. Data'!D$504+$M$2*C45/'1. Data'!H$504+$N$2*D45/'1. Data'!L$504+$O$2*E45/'1. Data'!P$504</f>
        <v>10061.699657502688</v>
      </c>
      <c r="I45" s="9">
        <f t="shared" si="0"/>
        <v>-61.699657502687842</v>
      </c>
    </row>
    <row r="46" spans="1:9" ht="15" customHeight="1" x14ac:dyDescent="0.2">
      <c r="A46">
        <f>'1. Data'!A49</f>
        <v>45</v>
      </c>
      <c r="B46" s="8">
        <f>'1. Data'!D$504*'1. Data'!D49/'1. Data'!D48</f>
        <v>11033.877553889031</v>
      </c>
      <c r="C46" s="8">
        <f>'1. Data'!H$504*'1. Data'!H49/'1. Data'!H48</f>
        <v>9650.6351913494655</v>
      </c>
      <c r="D46" s="8">
        <f>'1. Data'!L$504*'1. Data'!L49/'1. Data'!L48</f>
        <v>6169.1634990802322</v>
      </c>
      <c r="E46" s="8">
        <f>'1. Data'!P$504*'1. Data'!P49/'1. Data'!P48</f>
        <v>113.63589449034689</v>
      </c>
      <c r="G46" s="9">
        <f>$L$2*B46/'1. Data'!D$504+$M$2*C46/'1. Data'!H$504+$N$2*D46/'1. Data'!L$504+$O$2*E46/'1. Data'!P$504</f>
        <v>10029.532715783611</v>
      </c>
      <c r="I46" s="9">
        <f t="shared" si="0"/>
        <v>-29.532715783610911</v>
      </c>
    </row>
    <row r="47" spans="1:9" ht="15" customHeight="1" x14ac:dyDescent="0.2">
      <c r="A47">
        <f>'1. Data'!A50</f>
        <v>46</v>
      </c>
      <c r="B47" s="8">
        <f>'1. Data'!D$504*'1. Data'!D50/'1. Data'!D49</f>
        <v>11040.564475544938</v>
      </c>
      <c r="C47" s="8">
        <f>'1. Data'!H$504*'1. Data'!H50/'1. Data'!H49</f>
        <v>9647.8172092935711</v>
      </c>
      <c r="D47" s="8">
        <f>'1. Data'!L$504*'1. Data'!L50/'1. Data'!L49</f>
        <v>6221.4012132122671</v>
      </c>
      <c r="E47" s="8">
        <f>'1. Data'!P$504*'1. Data'!P50/'1. Data'!P49</f>
        <v>114.4800675526606</v>
      </c>
      <c r="G47" s="9">
        <f>$L$2*B47/'1. Data'!D$504+$M$2*C47/'1. Data'!H$504+$N$2*D47/'1. Data'!L$504+$O$2*E47/'1. Data'!P$504</f>
        <v>10054.468400729453</v>
      </c>
      <c r="I47" s="9">
        <f t="shared" si="0"/>
        <v>-54.468400729452696</v>
      </c>
    </row>
    <row r="48" spans="1:9" ht="15" customHeight="1" x14ac:dyDescent="0.2">
      <c r="A48">
        <f>'1. Data'!A51</f>
        <v>47</v>
      </c>
      <c r="B48" s="8">
        <f>'1. Data'!D$504*'1. Data'!D51/'1. Data'!D50</f>
        <v>10993.935811274738</v>
      </c>
      <c r="C48" s="8">
        <f>'1. Data'!H$504*'1. Data'!H51/'1. Data'!H50</f>
        <v>9547.1474032151909</v>
      </c>
      <c r="D48" s="8">
        <f>'1. Data'!L$504*'1. Data'!L51/'1. Data'!L50</f>
        <v>6143.7275495653948</v>
      </c>
      <c r="E48" s="8">
        <f>'1. Data'!P$504*'1. Data'!P51/'1. Data'!P50</f>
        <v>112.79373519168652</v>
      </c>
      <c r="G48" s="9">
        <f>$L$2*B48/'1. Data'!D$504+$M$2*C48/'1. Data'!H$504+$N$2*D48/'1. Data'!L$504+$O$2*E48/'1. Data'!P$504</f>
        <v>9963.6659537995583</v>
      </c>
      <c r="I48" s="9">
        <f t="shared" si="0"/>
        <v>36.334046200441662</v>
      </c>
    </row>
    <row r="49" spans="1:9" ht="15" customHeight="1" x14ac:dyDescent="0.2">
      <c r="A49">
        <f>'1. Data'!A52</f>
        <v>48</v>
      </c>
      <c r="B49" s="8">
        <f>'1. Data'!D$504*'1. Data'!D52/'1. Data'!D51</f>
        <v>11061.407304824594</v>
      </c>
      <c r="C49" s="8">
        <f>'1. Data'!H$504*'1. Data'!H52/'1. Data'!H51</f>
        <v>9653.6960887958903</v>
      </c>
      <c r="D49" s="8">
        <f>'1. Data'!L$504*'1. Data'!L52/'1. Data'!L51</f>
        <v>6256.0107254610739</v>
      </c>
      <c r="E49" s="8">
        <f>'1. Data'!P$504*'1. Data'!P52/'1. Data'!P51</f>
        <v>112.74243937545032</v>
      </c>
      <c r="G49" s="9">
        <f>$L$2*B49/'1. Data'!D$504+$M$2*C49/'1. Data'!H$504+$N$2*D49/'1. Data'!L$504+$O$2*E49/'1. Data'!P$504</f>
        <v>10038.648464319791</v>
      </c>
      <c r="I49" s="9">
        <f t="shared" si="0"/>
        <v>-38.648464319790946</v>
      </c>
    </row>
    <row r="50" spans="1:9" ht="15" customHeight="1" x14ac:dyDescent="0.2">
      <c r="A50">
        <f>'1. Data'!A53</f>
        <v>49</v>
      </c>
      <c r="B50" s="8">
        <f>'1. Data'!D$504*'1. Data'!D53/'1. Data'!D52</f>
        <v>11039.568200252153</v>
      </c>
      <c r="C50" s="8">
        <f>'1. Data'!H$504*'1. Data'!H53/'1. Data'!H52</f>
        <v>9653.9289854576455</v>
      </c>
      <c r="D50" s="8">
        <f>'1. Data'!L$504*'1. Data'!L53/'1. Data'!L52</f>
        <v>6239.989968441736</v>
      </c>
      <c r="E50" s="8">
        <f>'1. Data'!P$504*'1. Data'!P53/'1. Data'!P52</f>
        <v>112.8633222976502</v>
      </c>
      <c r="G50" s="9">
        <f>$L$2*B50/'1. Data'!D$504+$M$2*C50/'1. Data'!H$504+$N$2*D50/'1. Data'!L$504+$O$2*E50/'1. Data'!P$504</f>
        <v>10030.354713149718</v>
      </c>
      <c r="I50" s="9">
        <f t="shared" si="0"/>
        <v>-30.354713149718009</v>
      </c>
    </row>
    <row r="51" spans="1:9" ht="15" customHeight="1" x14ac:dyDescent="0.2">
      <c r="A51">
        <f>'1. Data'!A54</f>
        <v>50</v>
      </c>
      <c r="B51" s="8">
        <f>'1. Data'!D$504*'1. Data'!D54/'1. Data'!D53</f>
        <v>11013.471188762986</v>
      </c>
      <c r="C51" s="8">
        <f>'1. Data'!H$504*'1. Data'!H54/'1. Data'!H53</f>
        <v>9622.7012064953433</v>
      </c>
      <c r="D51" s="8">
        <f>'1. Data'!L$504*'1. Data'!L54/'1. Data'!L53</f>
        <v>6220.80546385049</v>
      </c>
      <c r="E51" s="8">
        <f>'1. Data'!P$504*'1. Data'!P54/'1. Data'!P53</f>
        <v>113.0659981453081</v>
      </c>
      <c r="G51" s="9">
        <f>$L$2*B51/'1. Data'!D$504+$M$2*C51/'1. Data'!H$504+$N$2*D51/'1. Data'!L$504+$O$2*E51/'1. Data'!P$504</f>
        <v>10011.623861471038</v>
      </c>
      <c r="I51" s="9">
        <f t="shared" si="0"/>
        <v>-11.623861471038254</v>
      </c>
    </row>
    <row r="52" spans="1:9" ht="15" customHeight="1" x14ac:dyDescent="0.2">
      <c r="A52">
        <f>'1. Data'!A55</f>
        <v>51</v>
      </c>
      <c r="B52" s="8">
        <f>'1. Data'!D$504*'1. Data'!D55/'1. Data'!D54</f>
        <v>11127.244788704229</v>
      </c>
      <c r="C52" s="8">
        <f>'1. Data'!H$504*'1. Data'!H55/'1. Data'!H54</f>
        <v>9573.4293829320904</v>
      </c>
      <c r="D52" s="8">
        <f>'1. Data'!L$504*'1. Data'!L55/'1. Data'!L54</f>
        <v>6217.3789668851268</v>
      </c>
      <c r="E52" s="8">
        <f>'1. Data'!P$504*'1. Data'!P55/'1. Data'!P54</f>
        <v>113.23679977828198</v>
      </c>
      <c r="G52" s="9">
        <f>$L$2*B52/'1. Data'!D$504+$M$2*C52/'1. Data'!H$504+$N$2*D52/'1. Data'!L$504+$O$2*E52/'1. Data'!P$504</f>
        <v>10039.990846268887</v>
      </c>
      <c r="I52" s="9">
        <f t="shared" si="0"/>
        <v>-39.990846268887253</v>
      </c>
    </row>
    <row r="53" spans="1:9" ht="15" customHeight="1" x14ac:dyDescent="0.2">
      <c r="A53">
        <f>'1. Data'!A56</f>
        <v>52</v>
      </c>
      <c r="B53" s="8">
        <f>'1. Data'!D$504*'1. Data'!D56/'1. Data'!D55</f>
        <v>11032.038781570549</v>
      </c>
      <c r="C53" s="8">
        <f>'1. Data'!H$504*'1. Data'!H56/'1. Data'!H55</f>
        <v>9623.3745707880698</v>
      </c>
      <c r="D53" s="8">
        <f>'1. Data'!L$504*'1. Data'!L56/'1. Data'!L55</f>
        <v>6188.9594176838009</v>
      </c>
      <c r="E53" s="8">
        <f>'1. Data'!P$504*'1. Data'!P56/'1. Data'!P55</f>
        <v>112.61498559199464</v>
      </c>
      <c r="G53" s="9">
        <f>$L$2*B53/'1. Data'!D$504+$M$2*C53/'1. Data'!H$504+$N$2*D53/'1. Data'!L$504+$O$2*E53/'1. Data'!P$504</f>
        <v>10005.441388936408</v>
      </c>
      <c r="I53" s="9">
        <f t="shared" si="0"/>
        <v>-5.4413889364077477</v>
      </c>
    </row>
    <row r="54" spans="1:9" ht="15" customHeight="1" x14ac:dyDescent="0.2">
      <c r="A54">
        <f>'1. Data'!A57</f>
        <v>53</v>
      </c>
      <c r="B54" s="8">
        <f>'1. Data'!D$504*'1. Data'!D57/'1. Data'!D56</f>
        <v>11028.239976055173</v>
      </c>
      <c r="C54" s="8">
        <f>'1. Data'!H$504*'1. Data'!H57/'1. Data'!H56</f>
        <v>9677.0679416374878</v>
      </c>
      <c r="D54" s="8">
        <f>'1. Data'!L$504*'1. Data'!L57/'1. Data'!L56</f>
        <v>6241.8914339817557</v>
      </c>
      <c r="E54" s="8">
        <f>'1. Data'!P$504*'1. Data'!P57/'1. Data'!P56</f>
        <v>112.59681963206681</v>
      </c>
      <c r="G54" s="9">
        <f>$L$2*B54/'1. Data'!D$504+$M$2*C54/'1. Data'!H$504+$N$2*D54/'1. Data'!L$504+$O$2*E54/'1. Data'!P$504</f>
        <v>10029.056974134075</v>
      </c>
      <c r="I54" s="9">
        <f t="shared" si="0"/>
        <v>-29.056974134075062</v>
      </c>
    </row>
    <row r="55" spans="1:9" ht="15" customHeight="1" x14ac:dyDescent="0.2">
      <c r="A55">
        <f>'1. Data'!A58</f>
        <v>54</v>
      </c>
      <c r="B55" s="8">
        <f>'1. Data'!D$504*'1. Data'!D58/'1. Data'!D57</f>
        <v>11048.382844838099</v>
      </c>
      <c r="C55" s="8">
        <f>'1. Data'!H$504*'1. Data'!H58/'1. Data'!H57</f>
        <v>9606.8038154363767</v>
      </c>
      <c r="D55" s="8">
        <f>'1. Data'!L$504*'1. Data'!L58/'1. Data'!L57</f>
        <v>6253.7062097464095</v>
      </c>
      <c r="E55" s="8">
        <f>'1. Data'!P$504*'1. Data'!P58/'1. Data'!P57</f>
        <v>114.08840011084401</v>
      </c>
      <c r="G55" s="9">
        <f>$L$2*B55/'1. Data'!D$504+$M$2*C55/'1. Data'!H$504+$N$2*D55/'1. Data'!L$504+$O$2*E55/'1. Data'!P$504</f>
        <v>10042.755986519845</v>
      </c>
      <c r="I55" s="9">
        <f t="shared" si="0"/>
        <v>-42.755986519845464</v>
      </c>
    </row>
    <row r="56" spans="1:9" ht="15" customHeight="1" x14ac:dyDescent="0.2">
      <c r="A56">
        <f>'1. Data'!A59</f>
        <v>55</v>
      </c>
      <c r="B56" s="8">
        <f>'1. Data'!D$504*'1. Data'!D59/'1. Data'!D58</f>
        <v>10955.548834446212</v>
      </c>
      <c r="C56" s="8">
        <f>'1. Data'!H$504*'1. Data'!H59/'1. Data'!H58</f>
        <v>9610.4304568558564</v>
      </c>
      <c r="D56" s="8">
        <f>'1. Data'!L$504*'1. Data'!L59/'1. Data'!L58</f>
        <v>6183.1601360326031</v>
      </c>
      <c r="E56" s="8">
        <f>'1. Data'!P$504*'1. Data'!P59/'1. Data'!P58</f>
        <v>112.80725123519753</v>
      </c>
      <c r="G56" s="9">
        <f>$L$2*B56/'1. Data'!D$504+$M$2*C56/'1. Data'!H$504+$N$2*D56/'1. Data'!L$504+$O$2*E56/'1. Data'!P$504</f>
        <v>9976.1104421057935</v>
      </c>
      <c r="I56" s="9">
        <f t="shared" si="0"/>
        <v>23.889557894206519</v>
      </c>
    </row>
    <row r="57" spans="1:9" ht="15" customHeight="1" x14ac:dyDescent="0.2">
      <c r="A57">
        <f>'1. Data'!A60</f>
        <v>56</v>
      </c>
      <c r="B57" s="8">
        <f>'1. Data'!D$504*'1. Data'!D60/'1. Data'!D59</f>
        <v>11018.623087460484</v>
      </c>
      <c r="C57" s="8">
        <f>'1. Data'!H$504*'1. Data'!H60/'1. Data'!H59</f>
        <v>9575.957325735184</v>
      </c>
      <c r="D57" s="8">
        <f>'1. Data'!L$504*'1. Data'!L60/'1. Data'!L59</f>
        <v>6159.2067864175579</v>
      </c>
      <c r="E57" s="8">
        <f>'1. Data'!P$504*'1. Data'!P60/'1. Data'!P59</f>
        <v>110.79753338767505</v>
      </c>
      <c r="G57" s="9">
        <f>$L$2*B57/'1. Data'!D$504+$M$2*C57/'1. Data'!H$504+$N$2*D57/'1. Data'!L$504+$O$2*E57/'1. Data'!P$504</f>
        <v>9948.7381557895478</v>
      </c>
      <c r="I57" s="9">
        <f t="shared" si="0"/>
        <v>51.261844210452182</v>
      </c>
    </row>
    <row r="58" spans="1:9" ht="15" customHeight="1" x14ac:dyDescent="0.2">
      <c r="A58">
        <f>'1. Data'!A61</f>
        <v>57</v>
      </c>
      <c r="B58" s="8">
        <f>'1. Data'!D$504*'1. Data'!D61/'1. Data'!D60</f>
        <v>11016.807270249676</v>
      </c>
      <c r="C58" s="8">
        <f>'1. Data'!H$504*'1. Data'!H61/'1. Data'!H60</f>
        <v>9627.8888812338773</v>
      </c>
      <c r="D58" s="8">
        <f>'1. Data'!L$504*'1. Data'!L61/'1. Data'!L60</f>
        <v>6206.8885110875244</v>
      </c>
      <c r="E58" s="8">
        <f>'1. Data'!P$504*'1. Data'!P61/'1. Data'!P60</f>
        <v>113.46886224931667</v>
      </c>
      <c r="G58" s="9">
        <f>$L$2*B58/'1. Data'!D$504+$M$2*C58/'1. Data'!H$504+$N$2*D58/'1. Data'!L$504+$O$2*E58/'1. Data'!P$504</f>
        <v>10019.352773235269</v>
      </c>
      <c r="I58" s="9">
        <f t="shared" si="0"/>
        <v>-19.352773235268614</v>
      </c>
    </row>
    <row r="59" spans="1:9" ht="15" customHeight="1" x14ac:dyDescent="0.2">
      <c r="A59">
        <f>'1. Data'!A62</f>
        <v>58</v>
      </c>
      <c r="B59" s="8">
        <f>'1. Data'!D$504*'1. Data'!D62/'1. Data'!D61</f>
        <v>10976.706233911362</v>
      </c>
      <c r="C59" s="8">
        <f>'1. Data'!H$504*'1. Data'!H62/'1. Data'!H61</f>
        <v>9630.3350318267567</v>
      </c>
      <c r="D59" s="8">
        <f>'1. Data'!L$504*'1. Data'!L62/'1. Data'!L61</f>
        <v>6231.6172727286339</v>
      </c>
      <c r="E59" s="8">
        <f>'1. Data'!P$504*'1. Data'!P62/'1. Data'!P61</f>
        <v>112.82947541458945</v>
      </c>
      <c r="G59" s="9">
        <f>$L$2*B59/'1. Data'!D$504+$M$2*C59/'1. Data'!H$504+$N$2*D59/'1. Data'!L$504+$O$2*E59/'1. Data'!P$504</f>
        <v>9998.2180255739586</v>
      </c>
      <c r="I59" s="9">
        <f t="shared" si="0"/>
        <v>1.7819744260414154</v>
      </c>
    </row>
    <row r="60" spans="1:9" ht="15" customHeight="1" x14ac:dyDescent="0.2">
      <c r="A60">
        <f>'1. Data'!A63</f>
        <v>59</v>
      </c>
      <c r="B60" s="8">
        <f>'1. Data'!D$504*'1. Data'!D63/'1. Data'!D62</f>
        <v>11010.626612905638</v>
      </c>
      <c r="C60" s="8">
        <f>'1. Data'!H$504*'1. Data'!H63/'1. Data'!H62</f>
        <v>9600.4368390323089</v>
      </c>
      <c r="D60" s="8">
        <f>'1. Data'!L$504*'1. Data'!L63/'1. Data'!L62</f>
        <v>6127.086120372227</v>
      </c>
      <c r="E60" s="8">
        <f>'1. Data'!P$504*'1. Data'!P63/'1. Data'!P62</f>
        <v>112.51355544141828</v>
      </c>
      <c r="G60" s="9">
        <f>$L$2*B60/'1. Data'!D$504+$M$2*C60/'1. Data'!H$504+$N$2*D60/'1. Data'!L$504+$O$2*E60/'1. Data'!P$504</f>
        <v>9978.7256315157829</v>
      </c>
      <c r="I60" s="9">
        <f t="shared" si="0"/>
        <v>21.274368484217121</v>
      </c>
    </row>
    <row r="61" spans="1:9" ht="15" customHeight="1" x14ac:dyDescent="0.2">
      <c r="A61">
        <f>'1. Data'!A64</f>
        <v>60</v>
      </c>
      <c r="B61" s="8">
        <f>'1. Data'!D$504*'1. Data'!D64/'1. Data'!D63</f>
        <v>11101.855835484175</v>
      </c>
      <c r="C61" s="8">
        <f>'1. Data'!H$504*'1. Data'!H64/'1. Data'!H63</f>
        <v>9662.7787581254306</v>
      </c>
      <c r="D61" s="8">
        <f>'1. Data'!L$504*'1. Data'!L64/'1. Data'!L63</f>
        <v>6280.8937081072754</v>
      </c>
      <c r="E61" s="8">
        <f>'1. Data'!P$504*'1. Data'!P64/'1. Data'!P63</f>
        <v>111.73124356666236</v>
      </c>
      <c r="G61" s="9">
        <f>$L$2*B61/'1. Data'!D$504+$M$2*C61/'1. Data'!H$504+$N$2*D61/'1. Data'!L$504+$O$2*E61/'1. Data'!P$504</f>
        <v>10042.253586212715</v>
      </c>
      <c r="I61" s="9">
        <f t="shared" si="0"/>
        <v>-42.253586212715163</v>
      </c>
    </row>
    <row r="62" spans="1:9" ht="15" customHeight="1" x14ac:dyDescent="0.2">
      <c r="A62">
        <f>'1. Data'!A65</f>
        <v>61</v>
      </c>
      <c r="B62" s="8">
        <f>'1. Data'!D$504*'1. Data'!D65/'1. Data'!D64</f>
        <v>11068.695626898407</v>
      </c>
      <c r="C62" s="8">
        <f>'1. Data'!H$504*'1. Data'!H65/'1. Data'!H64</f>
        <v>9693.4447927434394</v>
      </c>
      <c r="D62" s="8">
        <f>'1. Data'!L$504*'1. Data'!L65/'1. Data'!L64</f>
        <v>6284.189194360094</v>
      </c>
      <c r="E62" s="8">
        <f>'1. Data'!P$504*'1. Data'!P65/'1. Data'!P64</f>
        <v>113.89531272912421</v>
      </c>
      <c r="G62" s="9">
        <f>$L$2*B62/'1. Data'!D$504+$M$2*C62/'1. Data'!H$504+$N$2*D62/'1. Data'!L$504+$O$2*E62/'1. Data'!P$504</f>
        <v>10078.696693547494</v>
      </c>
      <c r="I62" s="9">
        <f t="shared" si="0"/>
        <v>-78.696693547493851</v>
      </c>
    </row>
    <row r="63" spans="1:9" ht="15" customHeight="1" x14ac:dyDescent="0.2">
      <c r="A63">
        <f>'1. Data'!A66</f>
        <v>62</v>
      </c>
      <c r="B63" s="8">
        <f>'1. Data'!D$504*'1. Data'!D66/'1. Data'!D65</f>
        <v>11039.984672935328</v>
      </c>
      <c r="C63" s="8">
        <f>'1. Data'!H$504*'1. Data'!H66/'1. Data'!H65</f>
        <v>9563.5701359006543</v>
      </c>
      <c r="D63" s="8">
        <f>'1. Data'!L$504*'1. Data'!L66/'1. Data'!L65</f>
        <v>6178.3354235061179</v>
      </c>
      <c r="E63" s="8">
        <f>'1. Data'!P$504*'1. Data'!P66/'1. Data'!P65</f>
        <v>111.15455848662889</v>
      </c>
      <c r="G63" s="9">
        <f>$L$2*B63/'1. Data'!D$504+$M$2*C63/'1. Data'!H$504+$N$2*D63/'1. Data'!L$504+$O$2*E63/'1. Data'!P$504</f>
        <v>9962.0334784832521</v>
      </c>
      <c r="I63" s="9">
        <f t="shared" si="0"/>
        <v>37.966521516747889</v>
      </c>
    </row>
    <row r="64" spans="1:9" ht="15" customHeight="1" x14ac:dyDescent="0.2">
      <c r="A64">
        <f>'1. Data'!A67</f>
        <v>63</v>
      </c>
      <c r="B64" s="8">
        <f>'1. Data'!D$504*'1. Data'!D67/'1. Data'!D66</f>
        <v>10955.764018185788</v>
      </c>
      <c r="C64" s="8">
        <f>'1. Data'!H$504*'1. Data'!H67/'1. Data'!H66</f>
        <v>9565.6883157690245</v>
      </c>
      <c r="D64" s="8">
        <f>'1. Data'!L$504*'1. Data'!L67/'1. Data'!L66</f>
        <v>6231.7261293515094</v>
      </c>
      <c r="E64" s="8">
        <f>'1. Data'!P$504*'1. Data'!P67/'1. Data'!P66</f>
        <v>112.35013513228168</v>
      </c>
      <c r="G64" s="9">
        <f>$L$2*B64/'1. Data'!D$504+$M$2*C64/'1. Data'!H$504+$N$2*D64/'1. Data'!L$504+$O$2*E64/'1. Data'!P$504</f>
        <v>9961.9358850241388</v>
      </c>
      <c r="I64" s="9">
        <f t="shared" si="0"/>
        <v>38.06411497586123</v>
      </c>
    </row>
    <row r="65" spans="1:9" ht="15" customHeight="1" x14ac:dyDescent="0.2">
      <c r="A65">
        <f>'1. Data'!A68</f>
        <v>64</v>
      </c>
      <c r="B65" s="8">
        <f>'1. Data'!D$504*'1. Data'!D68/'1. Data'!D67</f>
        <v>11026.731714970298</v>
      </c>
      <c r="C65" s="8">
        <f>'1. Data'!H$504*'1. Data'!H68/'1. Data'!H67</f>
        <v>9630.8006302559261</v>
      </c>
      <c r="D65" s="8">
        <f>'1. Data'!L$504*'1. Data'!L68/'1. Data'!L67</f>
        <v>6230.2316804052216</v>
      </c>
      <c r="E65" s="8">
        <f>'1. Data'!P$504*'1. Data'!P68/'1. Data'!P67</f>
        <v>113.00552711643823</v>
      </c>
      <c r="G65" s="9">
        <f>$L$2*B65/'1. Data'!D$504+$M$2*C65/'1. Data'!H$504+$N$2*D65/'1. Data'!L$504+$O$2*E65/'1. Data'!P$504</f>
        <v>10019.415605987642</v>
      </c>
      <c r="I65" s="9">
        <f t="shared" si="0"/>
        <v>-19.415605987642266</v>
      </c>
    </row>
    <row r="66" spans="1:9" ht="15" customHeight="1" x14ac:dyDescent="0.2">
      <c r="A66">
        <f>'1. Data'!A69</f>
        <v>65</v>
      </c>
      <c r="B66" s="8">
        <f>'1. Data'!D$504*'1. Data'!D69/'1. Data'!D68</f>
        <v>11043.406062784356</v>
      </c>
      <c r="C66" s="8">
        <f>'1. Data'!H$504*'1. Data'!H69/'1. Data'!H68</f>
        <v>9533.8587093243841</v>
      </c>
      <c r="D66" s="8">
        <f>'1. Data'!L$504*'1. Data'!L69/'1. Data'!L68</f>
        <v>6227.7858922478545</v>
      </c>
      <c r="E66" s="8">
        <f>'1. Data'!P$504*'1. Data'!P69/'1. Data'!P68</f>
        <v>111.58440978778225</v>
      </c>
      <c r="G66" s="9">
        <f>$L$2*B66/'1. Data'!D$504+$M$2*C66/'1. Data'!H$504+$N$2*D66/'1. Data'!L$504+$O$2*E66/'1. Data'!P$504</f>
        <v>9969.5855663762832</v>
      </c>
      <c r="I66" s="9">
        <f t="shared" si="0"/>
        <v>30.414433623716832</v>
      </c>
    </row>
    <row r="67" spans="1:9" ht="15" customHeight="1" x14ac:dyDescent="0.2">
      <c r="A67">
        <f>'1. Data'!A70</f>
        <v>66</v>
      </c>
      <c r="B67" s="8">
        <f>'1. Data'!D$504*'1. Data'!D70/'1. Data'!D69</f>
        <v>11100.310858712746</v>
      </c>
      <c r="C67" s="8">
        <f>'1. Data'!H$504*'1. Data'!H70/'1. Data'!H69</f>
        <v>9539.7559819712096</v>
      </c>
      <c r="D67" s="8">
        <f>'1. Data'!L$504*'1. Data'!L70/'1. Data'!L69</f>
        <v>6181.893474758419</v>
      </c>
      <c r="E67" s="8">
        <f>'1. Data'!P$504*'1. Data'!P70/'1. Data'!P69</f>
        <v>115.07284728256148</v>
      </c>
      <c r="G67" s="9">
        <f>$L$2*B67/'1. Data'!D$504+$M$2*C67/'1. Data'!H$504+$N$2*D67/'1. Data'!L$504+$O$2*E67/'1. Data'!P$504</f>
        <v>10046.517793514769</v>
      </c>
      <c r="I67" s="9">
        <f t="shared" ref="I67:I130" si="2">10000-G67</f>
        <v>-46.517793514769437</v>
      </c>
    </row>
    <row r="68" spans="1:9" ht="15" customHeight="1" x14ac:dyDescent="0.2">
      <c r="A68">
        <f>'1. Data'!A71</f>
        <v>67</v>
      </c>
      <c r="B68" s="8">
        <f>'1. Data'!D$504*'1. Data'!D71/'1. Data'!D70</f>
        <v>11052.461302830819</v>
      </c>
      <c r="C68" s="8">
        <f>'1. Data'!H$504*'1. Data'!H71/'1. Data'!H70</f>
        <v>9635.7920577563127</v>
      </c>
      <c r="D68" s="8">
        <f>'1. Data'!L$504*'1. Data'!L71/'1. Data'!L70</f>
        <v>6239.5078764460141</v>
      </c>
      <c r="E68" s="8">
        <f>'1. Data'!P$504*'1. Data'!P71/'1. Data'!P70</f>
        <v>112.15050300747703</v>
      </c>
      <c r="G68" s="9">
        <f>$L$2*B68/'1. Data'!D$504+$M$2*C68/'1. Data'!H$504+$N$2*D68/'1. Data'!L$504+$O$2*E68/'1. Data'!P$504</f>
        <v>10016.651966867534</v>
      </c>
      <c r="I68" s="9">
        <f t="shared" si="2"/>
        <v>-16.651966867533702</v>
      </c>
    </row>
    <row r="69" spans="1:9" ht="15" customHeight="1" x14ac:dyDescent="0.2">
      <c r="A69">
        <f>'1. Data'!A72</f>
        <v>68</v>
      </c>
      <c r="B69" s="8">
        <f>'1. Data'!D$504*'1. Data'!D72/'1. Data'!D71</f>
        <v>11070.739218378496</v>
      </c>
      <c r="C69" s="8">
        <f>'1. Data'!H$504*'1. Data'!H72/'1. Data'!H71</f>
        <v>9646.7470489548705</v>
      </c>
      <c r="D69" s="8">
        <f>'1. Data'!L$504*'1. Data'!L72/'1. Data'!L71</f>
        <v>6193.8598979046001</v>
      </c>
      <c r="E69" s="8">
        <f>'1. Data'!P$504*'1. Data'!P72/'1. Data'!P71</f>
        <v>112.25023356206061</v>
      </c>
      <c r="G69" s="9">
        <f>$L$2*B69/'1. Data'!D$504+$M$2*C69/'1. Data'!H$504+$N$2*D69/'1. Data'!L$504+$O$2*E69/'1. Data'!P$504</f>
        <v>10021.114468667276</v>
      </c>
      <c r="I69" s="9">
        <f t="shared" si="2"/>
        <v>-21.114468667276014</v>
      </c>
    </row>
    <row r="70" spans="1:9" ht="15" customHeight="1" x14ac:dyDescent="0.2">
      <c r="A70">
        <f>'1. Data'!A73</f>
        <v>69</v>
      </c>
      <c r="B70" s="8">
        <f>'1. Data'!D$504*'1. Data'!D73/'1. Data'!D72</f>
        <v>11054.958276083998</v>
      </c>
      <c r="C70" s="8">
        <f>'1. Data'!H$504*'1. Data'!H73/'1. Data'!H72</f>
        <v>9530.5261031211667</v>
      </c>
      <c r="D70" s="8">
        <f>'1. Data'!L$504*'1. Data'!L73/'1. Data'!L72</f>
        <v>6136.2739993655532</v>
      </c>
      <c r="E70" s="8">
        <f>'1. Data'!P$504*'1. Data'!P73/'1. Data'!P72</f>
        <v>112.73854419730912</v>
      </c>
      <c r="G70" s="9">
        <f>$L$2*B70/'1. Data'!D$504+$M$2*C70/'1. Data'!H$504+$N$2*D70/'1. Data'!L$504+$O$2*E70/'1. Data'!P$504</f>
        <v>9978.4368372110512</v>
      </c>
      <c r="I70" s="9">
        <f t="shared" si="2"/>
        <v>21.56316278894883</v>
      </c>
    </row>
    <row r="71" spans="1:9" ht="15" customHeight="1" x14ac:dyDescent="0.2">
      <c r="A71">
        <f>'1. Data'!A74</f>
        <v>70</v>
      </c>
      <c r="B71" s="8">
        <f>'1. Data'!D$504*'1. Data'!D74/'1. Data'!D73</f>
        <v>10998.832726819015</v>
      </c>
      <c r="C71" s="8">
        <f>'1. Data'!H$504*'1. Data'!H74/'1. Data'!H73</f>
        <v>9633.4949723000027</v>
      </c>
      <c r="D71" s="8">
        <f>'1. Data'!L$504*'1. Data'!L74/'1. Data'!L73</f>
        <v>6211.9494532929648</v>
      </c>
      <c r="E71" s="8">
        <f>'1. Data'!P$504*'1. Data'!P74/'1. Data'!P73</f>
        <v>109.79101679116475</v>
      </c>
      <c r="G71" s="9">
        <f>$L$2*B71/'1. Data'!D$504+$M$2*C71/'1. Data'!H$504+$N$2*D71/'1. Data'!L$504+$O$2*E71/'1. Data'!P$504</f>
        <v>9950.2005675166347</v>
      </c>
      <c r="I71" s="9">
        <f t="shared" si="2"/>
        <v>49.799432483365308</v>
      </c>
    </row>
    <row r="72" spans="1:9" ht="15" customHeight="1" x14ac:dyDescent="0.2">
      <c r="A72">
        <f>'1. Data'!A75</f>
        <v>71</v>
      </c>
      <c r="B72" s="8">
        <f>'1. Data'!D$504*'1. Data'!D75/'1. Data'!D74</f>
        <v>11026.579240224932</v>
      </c>
      <c r="C72" s="8">
        <f>'1. Data'!H$504*'1. Data'!H75/'1. Data'!H74</f>
        <v>9606.5692451763734</v>
      </c>
      <c r="D72" s="8">
        <f>'1. Data'!L$504*'1. Data'!L75/'1. Data'!L74</f>
        <v>6210.4122654142457</v>
      </c>
      <c r="E72" s="8">
        <f>'1. Data'!P$504*'1. Data'!P75/'1. Data'!P74</f>
        <v>113.14902919180376</v>
      </c>
      <c r="G72" s="9">
        <f>$L$2*B72/'1. Data'!D$504+$M$2*C72/'1. Data'!H$504+$N$2*D72/'1. Data'!L$504+$O$2*E72/'1. Data'!P$504</f>
        <v>10011.1352721686</v>
      </c>
      <c r="I72" s="9">
        <f t="shared" si="2"/>
        <v>-11.13527216859984</v>
      </c>
    </row>
    <row r="73" spans="1:9" ht="15" customHeight="1" x14ac:dyDescent="0.2">
      <c r="A73">
        <f>'1. Data'!A76</f>
        <v>72</v>
      </c>
      <c r="B73" s="8">
        <f>'1. Data'!D$504*'1. Data'!D76/'1. Data'!D75</f>
        <v>11026.854693022571</v>
      </c>
      <c r="C73" s="8">
        <f>'1. Data'!H$504*'1. Data'!H76/'1. Data'!H75</f>
        <v>9608.72924737004</v>
      </c>
      <c r="D73" s="8">
        <f>'1. Data'!L$504*'1. Data'!L76/'1. Data'!L75</f>
        <v>6244.6705212463685</v>
      </c>
      <c r="E73" s="8">
        <f>'1. Data'!P$504*'1. Data'!P76/'1. Data'!P75</f>
        <v>115.36594929338408</v>
      </c>
      <c r="G73" s="9">
        <f>$L$2*B73/'1. Data'!D$504+$M$2*C73/'1. Data'!H$504+$N$2*D73/'1. Data'!L$504+$O$2*E73/'1. Data'!P$504</f>
        <v>10056.734803804653</v>
      </c>
      <c r="I73" s="9">
        <f t="shared" si="2"/>
        <v>-56.734803804652984</v>
      </c>
    </row>
    <row r="74" spans="1:9" ht="15" customHeight="1" x14ac:dyDescent="0.2">
      <c r="A74">
        <f>'1. Data'!A77</f>
        <v>73</v>
      </c>
      <c r="B74" s="8">
        <f>'1. Data'!D$504*'1. Data'!D77/'1. Data'!D76</f>
        <v>10980.231975484607</v>
      </c>
      <c r="C74" s="8">
        <f>'1. Data'!H$504*'1. Data'!H77/'1. Data'!H76</f>
        <v>9630.0908045556735</v>
      </c>
      <c r="D74" s="8">
        <f>'1. Data'!L$504*'1. Data'!L77/'1. Data'!L76</f>
        <v>6203.3434503742765</v>
      </c>
      <c r="E74" s="8">
        <f>'1. Data'!P$504*'1. Data'!P77/'1. Data'!P76</f>
        <v>112.28037260389874</v>
      </c>
      <c r="G74" s="9">
        <f>$L$2*B74/'1. Data'!D$504+$M$2*C74/'1. Data'!H$504+$N$2*D74/'1. Data'!L$504+$O$2*E74/'1. Data'!P$504</f>
        <v>9985.1272663158979</v>
      </c>
      <c r="I74" s="9">
        <f t="shared" si="2"/>
        <v>14.872733684102059</v>
      </c>
    </row>
    <row r="75" spans="1:9" ht="15" customHeight="1" x14ac:dyDescent="0.2">
      <c r="A75">
        <f>'1. Data'!A78</f>
        <v>74</v>
      </c>
      <c r="B75" s="8">
        <f>'1. Data'!D$504*'1. Data'!D78/'1. Data'!D77</f>
        <v>10879.834311951707</v>
      </c>
      <c r="C75" s="8">
        <f>'1. Data'!H$504*'1. Data'!H78/'1. Data'!H77</f>
        <v>9511.549429526669</v>
      </c>
      <c r="D75" s="8">
        <f>'1. Data'!L$504*'1. Data'!L78/'1. Data'!L77</f>
        <v>6121.8538200265048</v>
      </c>
      <c r="E75" s="8">
        <f>'1. Data'!P$504*'1. Data'!P78/'1. Data'!P77</f>
        <v>113.6775931936811</v>
      </c>
      <c r="G75" s="9">
        <f>$L$2*B75/'1. Data'!D$504+$M$2*C75/'1. Data'!H$504+$N$2*D75/'1. Data'!L$504+$O$2*E75/'1. Data'!P$504</f>
        <v>9923.2734308121071</v>
      </c>
      <c r="I75" s="9">
        <f t="shared" si="2"/>
        <v>76.726569187892892</v>
      </c>
    </row>
    <row r="76" spans="1:9" ht="15" customHeight="1" x14ac:dyDescent="0.2">
      <c r="A76">
        <f>'1. Data'!A79</f>
        <v>75</v>
      </c>
      <c r="B76" s="8">
        <f>'1. Data'!D$504*'1. Data'!D79/'1. Data'!D78</f>
        <v>11035.453732715931</v>
      </c>
      <c r="C76" s="8">
        <f>'1. Data'!H$504*'1. Data'!H79/'1. Data'!H78</f>
        <v>9612.8363508443726</v>
      </c>
      <c r="D76" s="8">
        <f>'1. Data'!L$504*'1. Data'!L79/'1. Data'!L78</f>
        <v>6210.6219132202386</v>
      </c>
      <c r="E76" s="8">
        <f>'1. Data'!P$504*'1. Data'!P79/'1. Data'!P78</f>
        <v>112.46288638832917</v>
      </c>
      <c r="G76" s="9">
        <f>$L$2*B76/'1. Data'!D$504+$M$2*C76/'1. Data'!H$504+$N$2*D76/'1. Data'!L$504+$O$2*E76/'1. Data'!P$504</f>
        <v>10004.184937425949</v>
      </c>
      <c r="I76" s="9">
        <f t="shared" si="2"/>
        <v>-4.1849374259491015</v>
      </c>
    </row>
    <row r="77" spans="1:9" ht="15" customHeight="1" x14ac:dyDescent="0.2">
      <c r="A77">
        <f>'1. Data'!A80</f>
        <v>76</v>
      </c>
      <c r="B77" s="8">
        <f>'1. Data'!D$504*'1. Data'!D80/'1. Data'!D79</f>
        <v>11104.059482335841</v>
      </c>
      <c r="C77" s="8">
        <f>'1. Data'!H$504*'1. Data'!H80/'1. Data'!H79</f>
        <v>9703.0500194901742</v>
      </c>
      <c r="D77" s="8">
        <f>'1. Data'!L$504*'1. Data'!L80/'1. Data'!L79</f>
        <v>6288.8730739035018</v>
      </c>
      <c r="E77" s="8">
        <f>'1. Data'!P$504*'1. Data'!P80/'1. Data'!P79</f>
        <v>114.47305838915844</v>
      </c>
      <c r="G77" s="9">
        <f>$L$2*B77/'1. Data'!D$504+$M$2*C77/'1. Data'!H$504+$N$2*D77/'1. Data'!L$504+$O$2*E77/'1. Data'!P$504</f>
        <v>10105.529329952356</v>
      </c>
      <c r="I77" s="9">
        <f t="shared" si="2"/>
        <v>-105.52932995235642</v>
      </c>
    </row>
    <row r="78" spans="1:9" ht="15" customHeight="1" x14ac:dyDescent="0.2">
      <c r="A78">
        <f>'1. Data'!A81</f>
        <v>77</v>
      </c>
      <c r="B78" s="8">
        <f>'1. Data'!D$504*'1. Data'!D81/'1. Data'!D80</f>
        <v>11017.732932337591</v>
      </c>
      <c r="C78" s="8">
        <f>'1. Data'!H$504*'1. Data'!H81/'1. Data'!H80</f>
        <v>9629.8939027031392</v>
      </c>
      <c r="D78" s="8">
        <f>'1. Data'!L$504*'1. Data'!L81/'1. Data'!L80</f>
        <v>6186.6343010210921</v>
      </c>
      <c r="E78" s="8">
        <f>'1. Data'!P$504*'1. Data'!P81/'1. Data'!P80</f>
        <v>114.71624942955745</v>
      </c>
      <c r="G78" s="9">
        <f>$L$2*B78/'1. Data'!D$504+$M$2*C78/'1. Data'!H$504+$N$2*D78/'1. Data'!L$504+$O$2*E78/'1. Data'!P$504</f>
        <v>10039.161138137104</v>
      </c>
      <c r="I78" s="9">
        <f t="shared" si="2"/>
        <v>-39.16113813710399</v>
      </c>
    </row>
    <row r="79" spans="1:9" ht="15" customHeight="1" x14ac:dyDescent="0.2">
      <c r="A79">
        <f>'1. Data'!A82</f>
        <v>78</v>
      </c>
      <c r="B79" s="8">
        <f>'1. Data'!D$504*'1. Data'!D82/'1. Data'!D81</f>
        <v>10996.989224107811</v>
      </c>
      <c r="C79" s="8">
        <f>'1. Data'!H$504*'1. Data'!H82/'1. Data'!H81</f>
        <v>9623.1320221223687</v>
      </c>
      <c r="D79" s="8">
        <f>'1. Data'!L$504*'1. Data'!L82/'1. Data'!L81</f>
        <v>6151.4441995922507</v>
      </c>
      <c r="E79" s="8">
        <f>'1. Data'!P$504*'1. Data'!P82/'1. Data'!P81</f>
        <v>113.62265357320632</v>
      </c>
      <c r="G79" s="9">
        <f>$L$2*B79/'1. Data'!D$504+$M$2*C79/'1. Data'!H$504+$N$2*D79/'1. Data'!L$504+$O$2*E79/'1. Data'!P$504</f>
        <v>10004.458302562214</v>
      </c>
      <c r="I79" s="9">
        <f t="shared" si="2"/>
        <v>-4.4583025622141577</v>
      </c>
    </row>
    <row r="80" spans="1:9" ht="15" customHeight="1" x14ac:dyDescent="0.2">
      <c r="A80">
        <f>'1. Data'!A83</f>
        <v>79</v>
      </c>
      <c r="B80" s="8">
        <f>'1. Data'!D$504*'1. Data'!D83/'1. Data'!D82</f>
        <v>11103.156332678102</v>
      </c>
      <c r="C80" s="8">
        <f>'1. Data'!H$504*'1. Data'!H83/'1. Data'!H82</f>
        <v>9637.2068435429301</v>
      </c>
      <c r="D80" s="8">
        <f>'1. Data'!L$504*'1. Data'!L83/'1. Data'!L82</f>
        <v>6244.9997389059845</v>
      </c>
      <c r="E80" s="8">
        <f>'1. Data'!P$504*'1. Data'!P83/'1. Data'!P82</f>
        <v>112.44254128790415</v>
      </c>
      <c r="G80" s="9">
        <f>$L$2*B80/'1. Data'!D$504+$M$2*C80/'1. Data'!H$504+$N$2*D80/'1. Data'!L$504+$O$2*E80/'1. Data'!P$504</f>
        <v>10041.55444892676</v>
      </c>
      <c r="I80" s="9">
        <f t="shared" si="2"/>
        <v>-41.554448926759505</v>
      </c>
    </row>
    <row r="81" spans="1:9" ht="15" customHeight="1" x14ac:dyDescent="0.2">
      <c r="A81">
        <f>'1. Data'!A84</f>
        <v>80</v>
      </c>
      <c r="B81" s="8">
        <f>'1. Data'!D$504*'1. Data'!D84/'1. Data'!D83</f>
        <v>11064.905147490403</v>
      </c>
      <c r="C81" s="8">
        <f>'1. Data'!H$504*'1. Data'!H84/'1. Data'!H83</f>
        <v>9618.4660418246294</v>
      </c>
      <c r="D81" s="8">
        <f>'1. Data'!L$504*'1. Data'!L84/'1. Data'!L83</f>
        <v>6267.3517895614232</v>
      </c>
      <c r="E81" s="8">
        <f>'1. Data'!P$504*'1. Data'!P84/'1. Data'!P83</f>
        <v>112.89286017304099</v>
      </c>
      <c r="G81" s="9">
        <f>$L$2*B81/'1. Data'!D$504+$M$2*C81/'1. Data'!H$504+$N$2*D81/'1. Data'!L$504+$O$2*E81/'1. Data'!P$504</f>
        <v>10033.403954754152</v>
      </c>
      <c r="I81" s="9">
        <f t="shared" si="2"/>
        <v>-33.403954754152437</v>
      </c>
    </row>
    <row r="82" spans="1:9" ht="15" customHeight="1" x14ac:dyDescent="0.2">
      <c r="A82">
        <f>'1. Data'!A85</f>
        <v>81</v>
      </c>
      <c r="B82" s="8">
        <f>'1. Data'!D$504*'1. Data'!D85/'1. Data'!D84</f>
        <v>11002.08343240131</v>
      </c>
      <c r="C82" s="8">
        <f>'1. Data'!H$504*'1. Data'!H85/'1. Data'!H84</f>
        <v>9602.6381690534417</v>
      </c>
      <c r="D82" s="8">
        <f>'1. Data'!L$504*'1. Data'!L85/'1. Data'!L84</f>
        <v>6194.0250299362433</v>
      </c>
      <c r="E82" s="8">
        <f>'1. Data'!P$504*'1. Data'!P85/'1. Data'!P84</f>
        <v>113.7417991215282</v>
      </c>
      <c r="G82" s="9">
        <f>$L$2*B82/'1. Data'!D$504+$M$2*C82/'1. Data'!H$504+$N$2*D82/'1. Data'!L$504+$O$2*E82/'1. Data'!P$504</f>
        <v>10008.882170229552</v>
      </c>
      <c r="I82" s="9">
        <f t="shared" si="2"/>
        <v>-8.8821702295517753</v>
      </c>
    </row>
    <row r="83" spans="1:9" ht="15" customHeight="1" x14ac:dyDescent="0.2">
      <c r="A83">
        <f>'1. Data'!A86</f>
        <v>82</v>
      </c>
      <c r="B83" s="8">
        <f>'1. Data'!D$504*'1. Data'!D86/'1. Data'!D85</f>
        <v>10994.444968182463</v>
      </c>
      <c r="C83" s="8">
        <f>'1. Data'!H$504*'1. Data'!H86/'1. Data'!H85</f>
        <v>9635.8992727461846</v>
      </c>
      <c r="D83" s="8">
        <f>'1. Data'!L$504*'1. Data'!L86/'1. Data'!L85</f>
        <v>6224.4084916005731</v>
      </c>
      <c r="E83" s="8">
        <f>'1. Data'!P$504*'1. Data'!P86/'1. Data'!P85</f>
        <v>113.26929078364262</v>
      </c>
      <c r="G83" s="9">
        <f>$L$2*B83/'1. Data'!D$504+$M$2*C83/'1. Data'!H$504+$N$2*D83/'1. Data'!L$504+$O$2*E83/'1. Data'!P$504</f>
        <v>10013.028391473817</v>
      </c>
      <c r="I83" s="9">
        <f t="shared" si="2"/>
        <v>-13.028391473817464</v>
      </c>
    </row>
    <row r="84" spans="1:9" ht="15" customHeight="1" x14ac:dyDescent="0.2">
      <c r="A84">
        <f>'1. Data'!A87</f>
        <v>83</v>
      </c>
      <c r="B84" s="8">
        <f>'1. Data'!D$504*'1. Data'!D87/'1. Data'!D86</f>
        <v>11048.15550293564</v>
      </c>
      <c r="C84" s="8">
        <f>'1. Data'!H$504*'1. Data'!H87/'1. Data'!H86</f>
        <v>9643.8991456065942</v>
      </c>
      <c r="D84" s="8">
        <f>'1. Data'!L$504*'1. Data'!L87/'1. Data'!L86</f>
        <v>6214.365515782044</v>
      </c>
      <c r="E84" s="8">
        <f>'1. Data'!P$504*'1. Data'!P87/'1. Data'!P86</f>
        <v>112.12044973715356</v>
      </c>
      <c r="G84" s="9">
        <f>$L$2*B84/'1. Data'!D$504+$M$2*C84/'1. Data'!H$504+$N$2*D84/'1. Data'!L$504+$O$2*E84/'1. Data'!P$504</f>
        <v>10013.035131610503</v>
      </c>
      <c r="I84" s="9">
        <f t="shared" si="2"/>
        <v>-13.035131610502503</v>
      </c>
    </row>
    <row r="85" spans="1:9" ht="15" customHeight="1" x14ac:dyDescent="0.2">
      <c r="A85">
        <f>'1. Data'!A88</f>
        <v>84</v>
      </c>
      <c r="B85" s="8">
        <f>'1. Data'!D$504*'1. Data'!D88/'1. Data'!D87</f>
        <v>11040.866714290822</v>
      </c>
      <c r="C85" s="8">
        <f>'1. Data'!H$504*'1. Data'!H88/'1. Data'!H87</f>
        <v>9548.8902061586032</v>
      </c>
      <c r="D85" s="8">
        <f>'1. Data'!L$504*'1. Data'!L88/'1. Data'!L87</f>
        <v>6203.2932355423281</v>
      </c>
      <c r="E85" s="8">
        <f>'1. Data'!P$504*'1. Data'!P88/'1. Data'!P87</f>
        <v>112.05588472184112</v>
      </c>
      <c r="G85" s="9">
        <f>$L$2*B85/'1. Data'!D$504+$M$2*C85/'1. Data'!H$504+$N$2*D85/'1. Data'!L$504+$O$2*E85/'1. Data'!P$504</f>
        <v>9977.7690770586269</v>
      </c>
      <c r="I85" s="9">
        <f t="shared" si="2"/>
        <v>22.230922941373137</v>
      </c>
    </row>
    <row r="86" spans="1:9" ht="15" customHeight="1" x14ac:dyDescent="0.2">
      <c r="A86">
        <f>'1. Data'!A89</f>
        <v>85</v>
      </c>
      <c r="B86" s="8">
        <f>'1. Data'!D$504*'1. Data'!D89/'1. Data'!D88</f>
        <v>11010.526982628839</v>
      </c>
      <c r="C86" s="8">
        <f>'1. Data'!H$504*'1. Data'!H89/'1. Data'!H88</f>
        <v>9655.9806640561656</v>
      </c>
      <c r="D86" s="8">
        <f>'1. Data'!L$504*'1. Data'!L89/'1. Data'!L88</f>
        <v>6211.0419887870576</v>
      </c>
      <c r="E86" s="8">
        <f>'1. Data'!P$504*'1. Data'!P89/'1. Data'!P88</f>
        <v>113.55215945077194</v>
      </c>
      <c r="G86" s="9">
        <f>$L$2*B86/'1. Data'!D$504+$M$2*C86/'1. Data'!H$504+$N$2*D86/'1. Data'!L$504+$O$2*E86/'1. Data'!P$504</f>
        <v>10027.998862234139</v>
      </c>
      <c r="I86" s="9">
        <f t="shared" si="2"/>
        <v>-27.998862234138869</v>
      </c>
    </row>
    <row r="87" spans="1:9" ht="15" customHeight="1" x14ac:dyDescent="0.2">
      <c r="A87">
        <f>'1. Data'!A90</f>
        <v>86</v>
      </c>
      <c r="B87" s="8">
        <f>'1. Data'!D$504*'1. Data'!D90/'1. Data'!D89</f>
        <v>11023.778340118775</v>
      </c>
      <c r="C87" s="8">
        <f>'1. Data'!H$504*'1. Data'!H90/'1. Data'!H89</f>
        <v>9660.1189173407929</v>
      </c>
      <c r="D87" s="8">
        <f>'1. Data'!L$504*'1. Data'!L90/'1. Data'!L89</f>
        <v>6248.1427417508266</v>
      </c>
      <c r="E87" s="8">
        <f>'1. Data'!P$504*'1. Data'!P90/'1. Data'!P89</f>
        <v>113.02233476961449</v>
      </c>
      <c r="G87" s="9">
        <f>$L$2*B87/'1. Data'!D$504+$M$2*C87/'1. Data'!H$504+$N$2*D87/'1. Data'!L$504+$O$2*E87/'1. Data'!P$504</f>
        <v>10030.6925085656</v>
      </c>
      <c r="I87" s="9">
        <f t="shared" si="2"/>
        <v>-30.692508565600292</v>
      </c>
    </row>
    <row r="88" spans="1:9" ht="15" customHeight="1" x14ac:dyDescent="0.2">
      <c r="A88">
        <f>'1. Data'!A91</f>
        <v>87</v>
      </c>
      <c r="B88" s="8">
        <f>'1. Data'!D$504*'1. Data'!D91/'1. Data'!D90</f>
        <v>11110.880757101684</v>
      </c>
      <c r="C88" s="8">
        <f>'1. Data'!H$504*'1. Data'!H91/'1. Data'!H90</f>
        <v>9632.8463287644481</v>
      </c>
      <c r="D88" s="8">
        <f>'1. Data'!L$504*'1. Data'!L91/'1. Data'!L90</f>
        <v>6214.7588817894994</v>
      </c>
      <c r="E88" s="8">
        <f>'1. Data'!P$504*'1. Data'!P91/'1. Data'!P90</f>
        <v>113.38535079477683</v>
      </c>
      <c r="G88" s="9">
        <f>$L$2*B88/'1. Data'!D$504+$M$2*C88/'1. Data'!H$504+$N$2*D88/'1. Data'!L$504+$O$2*E88/'1. Data'!P$504</f>
        <v>10054.830990589802</v>
      </c>
      <c r="I88" s="9">
        <f t="shared" si="2"/>
        <v>-54.830990589802241</v>
      </c>
    </row>
    <row r="89" spans="1:9" ht="15" customHeight="1" x14ac:dyDescent="0.2">
      <c r="A89">
        <f>'1. Data'!A92</f>
        <v>88</v>
      </c>
      <c r="B89" s="8">
        <f>'1. Data'!D$504*'1. Data'!D92/'1. Data'!D91</f>
        <v>11047.589562107991</v>
      </c>
      <c r="C89" s="8">
        <f>'1. Data'!H$504*'1. Data'!H92/'1. Data'!H91</f>
        <v>9596.6190860289425</v>
      </c>
      <c r="D89" s="8">
        <f>'1. Data'!L$504*'1. Data'!L92/'1. Data'!L91</f>
        <v>6198.082750085704</v>
      </c>
      <c r="E89" s="8">
        <f>'1. Data'!P$504*'1. Data'!P92/'1. Data'!P91</f>
        <v>113.32525480468369</v>
      </c>
      <c r="G89" s="9">
        <f>$L$2*B89/'1. Data'!D$504+$M$2*C89/'1. Data'!H$504+$N$2*D89/'1. Data'!L$504+$O$2*E89/'1. Data'!P$504</f>
        <v>10016.786090860134</v>
      </c>
      <c r="I89" s="9">
        <f t="shared" si="2"/>
        <v>-16.786090860134209</v>
      </c>
    </row>
    <row r="90" spans="1:9" ht="15" customHeight="1" x14ac:dyDescent="0.2">
      <c r="A90">
        <f>'1. Data'!A93</f>
        <v>89</v>
      </c>
      <c r="B90" s="8">
        <f>'1. Data'!D$504*'1. Data'!D93/'1. Data'!D92</f>
        <v>11018.296094996433</v>
      </c>
      <c r="C90" s="8">
        <f>'1. Data'!H$504*'1. Data'!H93/'1. Data'!H92</f>
        <v>9550.1458128471913</v>
      </c>
      <c r="D90" s="8">
        <f>'1. Data'!L$504*'1. Data'!L93/'1. Data'!L92</f>
        <v>6176.433195626345</v>
      </c>
      <c r="E90" s="8">
        <f>'1. Data'!P$504*'1. Data'!P93/'1. Data'!P92</f>
        <v>112.73866029588886</v>
      </c>
      <c r="G90" s="9">
        <f>$L$2*B90/'1. Data'!D$504+$M$2*C90/'1. Data'!H$504+$N$2*D90/'1. Data'!L$504+$O$2*E90/'1. Data'!P$504</f>
        <v>9977.7419758328997</v>
      </c>
      <c r="I90" s="9">
        <f t="shared" si="2"/>
        <v>22.258024167100302</v>
      </c>
    </row>
    <row r="91" spans="1:9" ht="15" customHeight="1" x14ac:dyDescent="0.2">
      <c r="A91">
        <f>'1. Data'!A94</f>
        <v>90</v>
      </c>
      <c r="B91" s="8">
        <f>'1. Data'!D$504*'1. Data'!D94/'1. Data'!D93</f>
        <v>11048.682113578436</v>
      </c>
      <c r="C91" s="8">
        <f>'1. Data'!H$504*'1. Data'!H94/'1. Data'!H93</f>
        <v>9615.8534474807129</v>
      </c>
      <c r="D91" s="8">
        <f>'1. Data'!L$504*'1. Data'!L94/'1. Data'!L93</f>
        <v>6197.0916612332003</v>
      </c>
      <c r="E91" s="8">
        <f>'1. Data'!P$504*'1. Data'!P94/'1. Data'!P93</f>
        <v>111.59007735158318</v>
      </c>
      <c r="G91" s="9">
        <f>$L$2*B91/'1. Data'!D$504+$M$2*C91/'1. Data'!H$504+$N$2*D91/'1. Data'!L$504+$O$2*E91/'1. Data'!P$504</f>
        <v>9992.2740201024571</v>
      </c>
      <c r="I91" s="9">
        <f t="shared" si="2"/>
        <v>7.7259798975428566</v>
      </c>
    </row>
    <row r="92" spans="1:9" ht="15" customHeight="1" x14ac:dyDescent="0.2">
      <c r="A92">
        <f>'1. Data'!A95</f>
        <v>91</v>
      </c>
      <c r="B92" s="8">
        <f>'1. Data'!D$504*'1. Data'!D95/'1. Data'!D94</f>
        <v>11015.475745326077</v>
      </c>
      <c r="C92" s="8">
        <f>'1. Data'!H$504*'1. Data'!H95/'1. Data'!H94</f>
        <v>9605.8694679002783</v>
      </c>
      <c r="D92" s="8">
        <f>'1. Data'!L$504*'1. Data'!L95/'1. Data'!L94</f>
        <v>6242.1458612499609</v>
      </c>
      <c r="E92" s="8">
        <f>'1. Data'!P$504*'1. Data'!P95/'1. Data'!P94</f>
        <v>114.18414301491308</v>
      </c>
      <c r="G92" s="9">
        <f>$L$2*B92/'1. Data'!D$504+$M$2*C92/'1. Data'!H$504+$N$2*D92/'1. Data'!L$504+$O$2*E92/'1. Data'!P$504</f>
        <v>10030.354514659193</v>
      </c>
      <c r="I92" s="9">
        <f t="shared" si="2"/>
        <v>-30.354514659193228</v>
      </c>
    </row>
    <row r="93" spans="1:9" ht="15" customHeight="1" x14ac:dyDescent="0.2">
      <c r="A93">
        <f>'1. Data'!A96</f>
        <v>92</v>
      </c>
      <c r="B93" s="8">
        <f>'1. Data'!D$504*'1. Data'!D96/'1. Data'!D95</f>
        <v>10984.37024575834</v>
      </c>
      <c r="C93" s="8">
        <f>'1. Data'!H$504*'1. Data'!H96/'1. Data'!H95</f>
        <v>9558.7952765148511</v>
      </c>
      <c r="D93" s="8">
        <f>'1. Data'!L$504*'1. Data'!L96/'1. Data'!L95</f>
        <v>6186.076653674244</v>
      </c>
      <c r="E93" s="8">
        <f>'1. Data'!P$504*'1. Data'!P96/'1. Data'!P95</f>
        <v>112.96112158771859</v>
      </c>
      <c r="G93" s="9">
        <f>$L$2*B93/'1. Data'!D$504+$M$2*C93/'1. Data'!H$504+$N$2*D93/'1. Data'!L$504+$O$2*E93/'1. Data'!P$504</f>
        <v>9973.6318534250531</v>
      </c>
      <c r="I93" s="9">
        <f t="shared" si="2"/>
        <v>26.368146574946877</v>
      </c>
    </row>
    <row r="94" spans="1:9" ht="15" customHeight="1" x14ac:dyDescent="0.2">
      <c r="A94">
        <f>'1. Data'!A97</f>
        <v>93</v>
      </c>
      <c r="B94" s="8">
        <f>'1. Data'!D$504*'1. Data'!D97/'1. Data'!D96</f>
        <v>10952.810805080004</v>
      </c>
      <c r="C94" s="8">
        <f>'1. Data'!H$504*'1. Data'!H97/'1. Data'!H96</f>
        <v>9601.3519950037626</v>
      </c>
      <c r="D94" s="8">
        <f>'1. Data'!L$504*'1. Data'!L97/'1. Data'!L96</f>
        <v>6132.8405623309227</v>
      </c>
      <c r="E94" s="8">
        <f>'1. Data'!P$504*'1. Data'!P97/'1. Data'!P96</f>
        <v>112.85720278648668</v>
      </c>
      <c r="G94" s="9">
        <f>$L$2*B94/'1. Data'!D$504+$M$2*C94/'1. Data'!H$504+$N$2*D94/'1. Data'!L$504+$O$2*E94/'1. Data'!P$504</f>
        <v>9965.0496887601676</v>
      </c>
      <c r="I94" s="9">
        <f t="shared" si="2"/>
        <v>34.950311239832445</v>
      </c>
    </row>
    <row r="95" spans="1:9" ht="15" customHeight="1" x14ac:dyDescent="0.2">
      <c r="A95">
        <f>'1. Data'!A98</f>
        <v>94</v>
      </c>
      <c r="B95" s="8">
        <f>'1. Data'!D$504*'1. Data'!D98/'1. Data'!D97</f>
        <v>11171.506696734481</v>
      </c>
      <c r="C95" s="8">
        <f>'1. Data'!H$504*'1. Data'!H98/'1. Data'!H97</f>
        <v>9660.801136931228</v>
      </c>
      <c r="D95" s="8">
        <f>'1. Data'!L$504*'1. Data'!L98/'1. Data'!L97</f>
        <v>6284.1911856550032</v>
      </c>
      <c r="E95" s="8">
        <f>'1. Data'!P$504*'1. Data'!P98/'1. Data'!P97</f>
        <v>113.88477421840354</v>
      </c>
      <c r="G95" s="9">
        <f>$L$2*B95/'1. Data'!D$504+$M$2*C95/'1. Data'!H$504+$N$2*D95/'1. Data'!L$504+$O$2*E95/'1. Data'!P$504</f>
        <v>10105.619965932521</v>
      </c>
      <c r="I95" s="9">
        <f t="shared" si="2"/>
        <v>-105.61996593252115</v>
      </c>
    </row>
    <row r="96" spans="1:9" ht="15" customHeight="1" x14ac:dyDescent="0.2">
      <c r="A96">
        <f>'1. Data'!A99</f>
        <v>95</v>
      </c>
      <c r="B96" s="8">
        <f>'1. Data'!D$504*'1. Data'!D99/'1. Data'!D98</f>
        <v>11014.086770722677</v>
      </c>
      <c r="C96" s="8">
        <f>'1. Data'!H$504*'1. Data'!H99/'1. Data'!H98</f>
        <v>9616.3493834578494</v>
      </c>
      <c r="D96" s="8">
        <f>'1. Data'!L$504*'1. Data'!L99/'1. Data'!L98</f>
        <v>6201.9086052878183</v>
      </c>
      <c r="E96" s="8">
        <f>'1. Data'!P$504*'1. Data'!P99/'1. Data'!P98</f>
        <v>112.39170377433356</v>
      </c>
      <c r="G96" s="9">
        <f>$L$2*B96/'1. Data'!D$504+$M$2*C96/'1. Data'!H$504+$N$2*D96/'1. Data'!L$504+$O$2*E96/'1. Data'!P$504</f>
        <v>9994.8613800662897</v>
      </c>
      <c r="I96" s="9">
        <f t="shared" si="2"/>
        <v>5.138619933710288</v>
      </c>
    </row>
    <row r="97" spans="1:9" ht="15" customHeight="1" x14ac:dyDescent="0.2">
      <c r="A97">
        <f>'1. Data'!A100</f>
        <v>96</v>
      </c>
      <c r="B97" s="8">
        <f>'1. Data'!D$504*'1. Data'!D100/'1. Data'!D99</f>
        <v>10988.23079825493</v>
      </c>
      <c r="C97" s="8">
        <f>'1. Data'!H$504*'1. Data'!H100/'1. Data'!H99</f>
        <v>9554.8212024655077</v>
      </c>
      <c r="D97" s="8">
        <f>'1. Data'!L$504*'1. Data'!L100/'1. Data'!L99</f>
        <v>6228.6411621255729</v>
      </c>
      <c r="E97" s="8">
        <f>'1. Data'!P$504*'1. Data'!P100/'1. Data'!P99</f>
        <v>112.65836462433522</v>
      </c>
      <c r="G97" s="9">
        <f>$L$2*B97/'1. Data'!D$504+$M$2*C97/'1. Data'!H$504+$N$2*D97/'1. Data'!L$504+$O$2*E97/'1. Data'!P$504</f>
        <v>9975.2887956667328</v>
      </c>
      <c r="I97" s="9">
        <f t="shared" si="2"/>
        <v>24.711204333267233</v>
      </c>
    </row>
    <row r="98" spans="1:9" ht="15" customHeight="1" x14ac:dyDescent="0.2">
      <c r="A98">
        <f>'1. Data'!A101</f>
        <v>97</v>
      </c>
      <c r="B98" s="8">
        <f>'1. Data'!D$504*'1. Data'!D101/'1. Data'!D100</f>
        <v>11037.571883624927</v>
      </c>
      <c r="C98" s="8">
        <f>'1. Data'!H$504*'1. Data'!H101/'1. Data'!H100</f>
        <v>9641.0791150837194</v>
      </c>
      <c r="D98" s="8">
        <f>'1. Data'!L$504*'1. Data'!L101/'1. Data'!L100</f>
        <v>6192.1879101430332</v>
      </c>
      <c r="E98" s="8">
        <f>'1. Data'!P$504*'1. Data'!P101/'1. Data'!P100</f>
        <v>113.58316355779232</v>
      </c>
      <c r="G98" s="9">
        <f>$L$2*B98/'1. Data'!D$504+$M$2*C98/'1. Data'!H$504+$N$2*D98/'1. Data'!L$504+$O$2*E98/'1. Data'!P$504</f>
        <v>10030.665729418146</v>
      </c>
      <c r="I98" s="9">
        <f t="shared" si="2"/>
        <v>-30.665729418145929</v>
      </c>
    </row>
    <row r="99" spans="1:9" ht="15" customHeight="1" x14ac:dyDescent="0.2">
      <c r="A99">
        <f>'1. Data'!A102</f>
        <v>98</v>
      </c>
      <c r="B99" s="8">
        <f>'1. Data'!D$504*'1. Data'!D102/'1. Data'!D101</f>
        <v>10949.042889503706</v>
      </c>
      <c r="C99" s="8">
        <f>'1. Data'!H$504*'1. Data'!H102/'1. Data'!H101</f>
        <v>9413.7425251938548</v>
      </c>
      <c r="D99" s="8">
        <f>'1. Data'!L$504*'1. Data'!L102/'1. Data'!L101</f>
        <v>6089.7291357102295</v>
      </c>
      <c r="E99" s="8">
        <f>'1. Data'!P$504*'1. Data'!P102/'1. Data'!P101</f>
        <v>111.58615426145047</v>
      </c>
      <c r="G99" s="9">
        <f>$L$2*B99/'1. Data'!D$504+$M$2*C99/'1. Data'!H$504+$N$2*D99/'1. Data'!L$504+$O$2*E99/'1. Data'!P$504</f>
        <v>9875.568785487174</v>
      </c>
      <c r="I99" s="9">
        <f t="shared" si="2"/>
        <v>124.43121451282605</v>
      </c>
    </row>
    <row r="100" spans="1:9" ht="15" customHeight="1" x14ac:dyDescent="0.2">
      <c r="A100">
        <f>'1. Data'!A103</f>
        <v>99</v>
      </c>
      <c r="B100" s="8">
        <f>'1. Data'!D$504*'1. Data'!D103/'1. Data'!D102</f>
        <v>11038.586853535366</v>
      </c>
      <c r="C100" s="8">
        <f>'1. Data'!H$504*'1. Data'!H103/'1. Data'!H102</f>
        <v>9627.8502895598922</v>
      </c>
      <c r="D100" s="8">
        <f>'1. Data'!L$504*'1. Data'!L103/'1. Data'!L102</f>
        <v>6223.6766051479763</v>
      </c>
      <c r="E100" s="8">
        <f>'1. Data'!P$504*'1. Data'!P103/'1. Data'!P102</f>
        <v>113.15808496106847</v>
      </c>
      <c r="G100" s="9">
        <f>$L$2*B100/'1. Data'!D$504+$M$2*C100/'1. Data'!H$504+$N$2*D100/'1. Data'!L$504+$O$2*E100/'1. Data'!P$504</f>
        <v>10024.443139439558</v>
      </c>
      <c r="I100" s="9">
        <f t="shared" si="2"/>
        <v>-24.443139439557854</v>
      </c>
    </row>
    <row r="101" spans="1:9" ht="15" customHeight="1" x14ac:dyDescent="0.2">
      <c r="A101">
        <f>'1. Data'!A104</f>
        <v>100</v>
      </c>
      <c r="B101" s="8">
        <f>'1. Data'!D$504*'1. Data'!D104/'1. Data'!D103</f>
        <v>11044.749291239148</v>
      </c>
      <c r="C101" s="8">
        <f>'1. Data'!H$504*'1. Data'!H104/'1. Data'!H103</f>
        <v>9517.9992299290479</v>
      </c>
      <c r="D101" s="8">
        <f>'1. Data'!L$504*'1. Data'!L104/'1. Data'!L103</f>
        <v>6139.2256004641931</v>
      </c>
      <c r="E101" s="8">
        <f>'1. Data'!P$504*'1. Data'!P104/'1. Data'!P103</f>
        <v>110.67571314707314</v>
      </c>
      <c r="G101" s="9">
        <f>$L$2*B101/'1. Data'!D$504+$M$2*C101/'1. Data'!H$504+$N$2*D101/'1. Data'!L$504+$O$2*E101/'1. Data'!P$504</f>
        <v>9934.7254064068784</v>
      </c>
      <c r="I101" s="9">
        <f t="shared" si="2"/>
        <v>65.274593593121608</v>
      </c>
    </row>
    <row r="102" spans="1:9" ht="15" customHeight="1" x14ac:dyDescent="0.2">
      <c r="A102">
        <f>'1. Data'!A105</f>
        <v>101</v>
      </c>
      <c r="B102" s="8">
        <f>'1. Data'!D$504*'1. Data'!D105/'1. Data'!D104</f>
        <v>11086.568606962135</v>
      </c>
      <c r="C102" s="8">
        <f>'1. Data'!H$504*'1. Data'!H105/'1. Data'!H104</f>
        <v>9740.1484335551249</v>
      </c>
      <c r="D102" s="8">
        <f>'1. Data'!L$504*'1. Data'!L105/'1. Data'!L104</f>
        <v>6294.2307572259524</v>
      </c>
      <c r="E102" s="8">
        <f>'1. Data'!P$504*'1. Data'!P105/'1. Data'!P104</f>
        <v>111.36469015666093</v>
      </c>
      <c r="G102" s="9">
        <f>$L$2*B102/'1. Data'!D$504+$M$2*C102/'1. Data'!H$504+$N$2*D102/'1. Data'!L$504+$O$2*E102/'1. Data'!P$504</f>
        <v>10056.537099311017</v>
      </c>
      <c r="I102" s="9">
        <f t="shared" si="2"/>
        <v>-56.5370993110173</v>
      </c>
    </row>
    <row r="103" spans="1:9" ht="15" customHeight="1" x14ac:dyDescent="0.2">
      <c r="A103">
        <f>'1. Data'!A106</f>
        <v>102</v>
      </c>
      <c r="B103" s="8">
        <f>'1. Data'!D$504*'1. Data'!D106/'1. Data'!D105</f>
        <v>11058.257154609915</v>
      </c>
      <c r="C103" s="8">
        <f>'1. Data'!H$504*'1. Data'!H106/'1. Data'!H105</f>
        <v>9707.1983481838743</v>
      </c>
      <c r="D103" s="8">
        <f>'1. Data'!L$504*'1. Data'!L106/'1. Data'!L105</f>
        <v>6229.9181714395945</v>
      </c>
      <c r="E103" s="8">
        <f>'1. Data'!P$504*'1. Data'!P106/'1. Data'!P105</f>
        <v>114.38339421519753</v>
      </c>
      <c r="G103" s="9">
        <f>$L$2*B103/'1. Data'!D$504+$M$2*C103/'1. Data'!H$504+$N$2*D103/'1. Data'!L$504+$O$2*E103/'1. Data'!P$504</f>
        <v>10079.105912814644</v>
      </c>
      <c r="I103" s="9">
        <f t="shared" si="2"/>
        <v>-79.105912814644398</v>
      </c>
    </row>
    <row r="104" spans="1:9" ht="15" customHeight="1" x14ac:dyDescent="0.2">
      <c r="A104">
        <f>'1. Data'!A107</f>
        <v>103</v>
      </c>
      <c r="B104" s="8">
        <f>'1. Data'!D$504*'1. Data'!D107/'1. Data'!D106</f>
        <v>11045.331181021465</v>
      </c>
      <c r="C104" s="8">
        <f>'1. Data'!H$504*'1. Data'!H107/'1. Data'!H106</f>
        <v>9566.974052160791</v>
      </c>
      <c r="D104" s="8">
        <f>'1. Data'!L$504*'1. Data'!L107/'1. Data'!L106</f>
        <v>6170.8124226096916</v>
      </c>
      <c r="E104" s="8">
        <f>'1. Data'!P$504*'1. Data'!P107/'1. Data'!P106</f>
        <v>113.41665421138121</v>
      </c>
      <c r="G104" s="9">
        <f>$L$2*B104/'1. Data'!D$504+$M$2*C104/'1. Data'!H$504+$N$2*D104/'1. Data'!L$504+$O$2*E104/'1. Data'!P$504</f>
        <v>10003.924414064553</v>
      </c>
      <c r="I104" s="9">
        <f t="shared" si="2"/>
        <v>-3.9244140645532752</v>
      </c>
    </row>
    <row r="105" spans="1:9" ht="15" customHeight="1" x14ac:dyDescent="0.2">
      <c r="A105">
        <f>'1. Data'!A108</f>
        <v>104</v>
      </c>
      <c r="B105" s="8">
        <f>'1. Data'!D$504*'1. Data'!D108/'1. Data'!D107</f>
        <v>11017.294684878072</v>
      </c>
      <c r="C105" s="8">
        <f>'1. Data'!H$504*'1. Data'!H108/'1. Data'!H107</f>
        <v>9633.4209734568794</v>
      </c>
      <c r="D105" s="8">
        <f>'1. Data'!L$504*'1. Data'!L108/'1. Data'!L107</f>
        <v>6176.1810017576854</v>
      </c>
      <c r="E105" s="8">
        <f>'1. Data'!P$504*'1. Data'!P108/'1. Data'!P107</f>
        <v>113.40559268722957</v>
      </c>
      <c r="G105" s="9">
        <f>$L$2*B105/'1. Data'!D$504+$M$2*C105/'1. Data'!H$504+$N$2*D105/'1. Data'!L$504+$O$2*E105/'1. Data'!P$504</f>
        <v>10015.184368780563</v>
      </c>
      <c r="I105" s="9">
        <f t="shared" si="2"/>
        <v>-15.184368780563091</v>
      </c>
    </row>
    <row r="106" spans="1:9" ht="15" customHeight="1" x14ac:dyDescent="0.2">
      <c r="A106">
        <f>'1. Data'!A109</f>
        <v>105</v>
      </c>
      <c r="B106" s="8">
        <f>'1. Data'!D$504*'1. Data'!D109/'1. Data'!D108</f>
        <v>11013.979998314404</v>
      </c>
      <c r="C106" s="8">
        <f>'1. Data'!H$504*'1. Data'!H109/'1. Data'!H108</f>
        <v>9612.7717457971285</v>
      </c>
      <c r="D106" s="8">
        <f>'1. Data'!L$504*'1. Data'!L109/'1. Data'!L108</f>
        <v>6193.6842496295494</v>
      </c>
      <c r="E106" s="8">
        <f>'1. Data'!P$504*'1. Data'!P109/'1. Data'!P108</f>
        <v>112.80831731008664</v>
      </c>
      <c r="G106" s="9">
        <f>$L$2*B106/'1. Data'!D$504+$M$2*C106/'1. Data'!H$504+$N$2*D106/'1. Data'!L$504+$O$2*E106/'1. Data'!P$504</f>
        <v>9999.7635001701383</v>
      </c>
      <c r="I106" s="9">
        <f t="shared" si="2"/>
        <v>0.23649982986171381</v>
      </c>
    </row>
    <row r="107" spans="1:9" ht="15" customHeight="1" x14ac:dyDescent="0.2">
      <c r="A107">
        <f>'1. Data'!A110</f>
        <v>106</v>
      </c>
      <c r="B107" s="8">
        <f>'1. Data'!D$504*'1. Data'!D110/'1. Data'!D109</f>
        <v>11019.955202789959</v>
      </c>
      <c r="C107" s="8">
        <f>'1. Data'!H$504*'1. Data'!H110/'1. Data'!H109</f>
        <v>9650.2801397068251</v>
      </c>
      <c r="D107" s="8">
        <f>'1. Data'!L$504*'1. Data'!L110/'1. Data'!L109</f>
        <v>6263.7420197538913</v>
      </c>
      <c r="E107" s="8">
        <f>'1. Data'!P$504*'1. Data'!P110/'1. Data'!P109</f>
        <v>112.36440647411727</v>
      </c>
      <c r="G107" s="9">
        <f>$L$2*B107/'1. Data'!D$504+$M$2*C107/'1. Data'!H$504+$N$2*D107/'1. Data'!L$504+$O$2*E107/'1. Data'!P$504</f>
        <v>10017.08315239578</v>
      </c>
      <c r="I107" s="9">
        <f t="shared" si="2"/>
        <v>-17.083152395780417</v>
      </c>
    </row>
    <row r="108" spans="1:9" ht="15" customHeight="1" x14ac:dyDescent="0.2">
      <c r="A108">
        <f>'1. Data'!A111</f>
        <v>107</v>
      </c>
      <c r="B108" s="8">
        <f>'1. Data'!D$504*'1. Data'!D111/'1. Data'!D110</f>
        <v>10944.54481025472</v>
      </c>
      <c r="C108" s="8">
        <f>'1. Data'!H$504*'1. Data'!H111/'1. Data'!H110</f>
        <v>9582.1142227370583</v>
      </c>
      <c r="D108" s="8">
        <f>'1. Data'!L$504*'1. Data'!L111/'1. Data'!L110</f>
        <v>6168.2211992109123</v>
      </c>
      <c r="E108" s="8">
        <f>'1. Data'!P$504*'1. Data'!P111/'1. Data'!P110</f>
        <v>113.37661639130923</v>
      </c>
      <c r="G108" s="9">
        <f>$L$2*B108/'1. Data'!D$504+$M$2*C108/'1. Data'!H$504+$N$2*D108/'1. Data'!L$504+$O$2*E108/'1. Data'!P$504</f>
        <v>9970.9518662484588</v>
      </c>
      <c r="I108" s="9">
        <f t="shared" si="2"/>
        <v>29.048133751541172</v>
      </c>
    </row>
    <row r="109" spans="1:9" ht="15" customHeight="1" x14ac:dyDescent="0.2">
      <c r="A109">
        <f>'1. Data'!A112</f>
        <v>108</v>
      </c>
      <c r="B109" s="8">
        <f>'1. Data'!D$504*'1. Data'!D112/'1. Data'!D111</f>
        <v>11072.094581459241</v>
      </c>
      <c r="C109" s="8">
        <f>'1. Data'!H$504*'1. Data'!H112/'1. Data'!H111</f>
        <v>9663.7211724938334</v>
      </c>
      <c r="D109" s="8">
        <f>'1. Data'!L$504*'1. Data'!L112/'1. Data'!L111</f>
        <v>6230.6876913993356</v>
      </c>
      <c r="E109" s="8">
        <f>'1. Data'!P$504*'1. Data'!P112/'1. Data'!P111</f>
        <v>112.90677713978641</v>
      </c>
      <c r="G109" s="9">
        <f>$L$2*B109/'1. Data'!D$504+$M$2*C109/'1. Data'!H$504+$N$2*D109/'1. Data'!L$504+$O$2*E109/'1. Data'!P$504</f>
        <v>10044.488959818489</v>
      </c>
      <c r="I109" s="9">
        <f t="shared" si="2"/>
        <v>-44.488959818489093</v>
      </c>
    </row>
    <row r="110" spans="1:9" ht="15" customHeight="1" x14ac:dyDescent="0.2">
      <c r="A110">
        <f>'1. Data'!A113</f>
        <v>109</v>
      </c>
      <c r="B110" s="8">
        <f>'1. Data'!D$504*'1. Data'!D113/'1. Data'!D112</f>
        <v>11099.419668911265</v>
      </c>
      <c r="C110" s="8">
        <f>'1. Data'!H$504*'1. Data'!H113/'1. Data'!H112</f>
        <v>9631.4129953327429</v>
      </c>
      <c r="D110" s="8">
        <f>'1. Data'!L$504*'1. Data'!L113/'1. Data'!L112</f>
        <v>6237.1459263996476</v>
      </c>
      <c r="E110" s="8">
        <f>'1. Data'!P$504*'1. Data'!P113/'1. Data'!P112</f>
        <v>113.83776616244759</v>
      </c>
      <c r="G110" s="9">
        <f>$L$2*B110/'1. Data'!D$504+$M$2*C110/'1. Data'!H$504+$N$2*D110/'1. Data'!L$504+$O$2*E110/'1. Data'!P$504</f>
        <v>10061.854301423271</v>
      </c>
      <c r="I110" s="9">
        <f t="shared" si="2"/>
        <v>-61.854301423270954</v>
      </c>
    </row>
    <row r="111" spans="1:9" ht="15" customHeight="1" x14ac:dyDescent="0.2">
      <c r="A111">
        <f>'1. Data'!A114</f>
        <v>110</v>
      </c>
      <c r="B111" s="8">
        <f>'1. Data'!D$504*'1. Data'!D114/'1. Data'!D113</f>
        <v>10917.958929183465</v>
      </c>
      <c r="C111" s="8">
        <f>'1. Data'!H$504*'1. Data'!H114/'1. Data'!H113</f>
        <v>9556.4280459753863</v>
      </c>
      <c r="D111" s="8">
        <f>'1. Data'!L$504*'1. Data'!L114/'1. Data'!L113</f>
        <v>6175.0396928396358</v>
      </c>
      <c r="E111" s="8">
        <f>'1. Data'!P$504*'1. Data'!P114/'1. Data'!P113</f>
        <v>112.53361257430774</v>
      </c>
      <c r="G111" s="9">
        <f>$L$2*B111/'1. Data'!D$504+$M$2*C111/'1. Data'!H$504+$N$2*D111/'1. Data'!L$504+$O$2*E111/'1. Data'!P$504</f>
        <v>9939.4323481387219</v>
      </c>
      <c r="I111" s="9">
        <f t="shared" si="2"/>
        <v>60.567651861278136</v>
      </c>
    </row>
    <row r="112" spans="1:9" ht="15" customHeight="1" x14ac:dyDescent="0.2">
      <c r="A112">
        <f>'1. Data'!A115</f>
        <v>111</v>
      </c>
      <c r="B112" s="8">
        <f>'1. Data'!D$504*'1. Data'!D115/'1. Data'!D114</f>
        <v>11008.360180730986</v>
      </c>
      <c r="C112" s="8">
        <f>'1. Data'!H$504*'1. Data'!H115/'1. Data'!H114</f>
        <v>9482.4610070995768</v>
      </c>
      <c r="D112" s="8">
        <f>'1. Data'!L$504*'1. Data'!L115/'1. Data'!L114</f>
        <v>6137.2112408992261</v>
      </c>
      <c r="E112" s="8">
        <f>'1. Data'!P$504*'1. Data'!P115/'1. Data'!P114</f>
        <v>112.08665501929869</v>
      </c>
      <c r="G112" s="9">
        <f>$L$2*B112/'1. Data'!D$504+$M$2*C112/'1. Data'!H$504+$N$2*D112/'1. Data'!L$504+$O$2*E112/'1. Data'!P$504</f>
        <v>9935.1005934254536</v>
      </c>
      <c r="I112" s="9">
        <f t="shared" si="2"/>
        <v>64.899406574546447</v>
      </c>
    </row>
    <row r="113" spans="1:9" ht="15" customHeight="1" x14ac:dyDescent="0.2">
      <c r="A113">
        <f>'1. Data'!A116</f>
        <v>112</v>
      </c>
      <c r="B113" s="8">
        <f>'1. Data'!D$504*'1. Data'!D116/'1. Data'!D115</f>
        <v>11025.378881975043</v>
      </c>
      <c r="C113" s="8">
        <f>'1. Data'!H$504*'1. Data'!H116/'1. Data'!H115</f>
        <v>9609.8971182087098</v>
      </c>
      <c r="D113" s="8">
        <f>'1. Data'!L$504*'1. Data'!L116/'1. Data'!L115</f>
        <v>6256.4720680679402</v>
      </c>
      <c r="E113" s="8">
        <f>'1. Data'!P$504*'1. Data'!P116/'1. Data'!P115</f>
        <v>112.74662029525659</v>
      </c>
      <c r="G113" s="9">
        <f>$L$2*B113/'1. Data'!D$504+$M$2*C113/'1. Data'!H$504+$N$2*D113/'1. Data'!L$504+$O$2*E113/'1. Data'!P$504</f>
        <v>10012.034638440786</v>
      </c>
      <c r="I113" s="9">
        <f t="shared" si="2"/>
        <v>-12.034638440785784</v>
      </c>
    </row>
    <row r="114" spans="1:9" ht="15" customHeight="1" x14ac:dyDescent="0.2">
      <c r="A114">
        <f>'1. Data'!A117</f>
        <v>113</v>
      </c>
      <c r="B114" s="8">
        <f>'1. Data'!D$504*'1. Data'!D117/'1. Data'!D116</f>
        <v>11050.764981738528</v>
      </c>
      <c r="C114" s="8">
        <f>'1. Data'!H$504*'1. Data'!H117/'1. Data'!H116</f>
        <v>9620.2960248310792</v>
      </c>
      <c r="D114" s="8">
        <f>'1. Data'!L$504*'1. Data'!L117/'1. Data'!L116</f>
        <v>6238.6461721404903</v>
      </c>
      <c r="E114" s="8">
        <f>'1. Data'!P$504*'1. Data'!P117/'1. Data'!P116</f>
        <v>113.30270445725023</v>
      </c>
      <c r="G114" s="9">
        <f>$L$2*B114/'1. Data'!D$504+$M$2*C114/'1. Data'!H$504+$N$2*D114/'1. Data'!L$504+$O$2*E114/'1. Data'!P$504</f>
        <v>10031.479918573592</v>
      </c>
      <c r="I114" s="9">
        <f t="shared" si="2"/>
        <v>-31.479918573591931</v>
      </c>
    </row>
    <row r="115" spans="1:9" ht="15" customHeight="1" x14ac:dyDescent="0.2">
      <c r="A115">
        <f>'1. Data'!A118</f>
        <v>114</v>
      </c>
      <c r="B115" s="8">
        <f>'1. Data'!D$504*'1. Data'!D118/'1. Data'!D117</f>
        <v>11108.646554417324</v>
      </c>
      <c r="C115" s="8">
        <f>'1. Data'!H$504*'1. Data'!H118/'1. Data'!H117</f>
        <v>9520.6164167151837</v>
      </c>
      <c r="D115" s="8">
        <f>'1. Data'!L$504*'1. Data'!L118/'1. Data'!L117</f>
        <v>6177.8627902815633</v>
      </c>
      <c r="E115" s="8">
        <f>'1. Data'!P$504*'1. Data'!P118/'1. Data'!P117</f>
        <v>112.67111104173966</v>
      </c>
      <c r="G115" s="9">
        <f>$L$2*B115/'1. Data'!D$504+$M$2*C115/'1. Data'!H$504+$N$2*D115/'1. Data'!L$504+$O$2*E115/'1. Data'!P$504</f>
        <v>10000.33601569506</v>
      </c>
      <c r="I115" s="9">
        <f t="shared" si="2"/>
        <v>-0.33601569506026863</v>
      </c>
    </row>
    <row r="116" spans="1:9" ht="15" customHeight="1" x14ac:dyDescent="0.2">
      <c r="A116">
        <f>'1. Data'!A119</f>
        <v>115</v>
      </c>
      <c r="B116" s="8">
        <f>'1. Data'!D$504*'1. Data'!D119/'1. Data'!D118</f>
        <v>11067.460964482569</v>
      </c>
      <c r="C116" s="8">
        <f>'1. Data'!H$504*'1. Data'!H119/'1. Data'!H118</f>
        <v>9787.3803967215699</v>
      </c>
      <c r="D116" s="8">
        <f>'1. Data'!L$504*'1. Data'!L119/'1. Data'!L118</f>
        <v>6273.0741047963902</v>
      </c>
      <c r="E116" s="8">
        <f>'1. Data'!P$504*'1. Data'!P119/'1. Data'!P118</f>
        <v>114.12993388758902</v>
      </c>
      <c r="G116" s="9">
        <f>$L$2*B116/'1. Data'!D$504+$M$2*C116/'1. Data'!H$504+$N$2*D116/'1. Data'!L$504+$O$2*E116/'1. Data'!P$504</f>
        <v>10109.970303053246</v>
      </c>
      <c r="I116" s="9">
        <f t="shared" si="2"/>
        <v>-109.97030305324552</v>
      </c>
    </row>
    <row r="117" spans="1:9" ht="15" customHeight="1" x14ac:dyDescent="0.2">
      <c r="A117">
        <f>'1. Data'!A120</f>
        <v>116</v>
      </c>
      <c r="B117" s="8">
        <f>'1. Data'!D$504*'1. Data'!D120/'1. Data'!D119</f>
        <v>11004.501138532771</v>
      </c>
      <c r="C117" s="8">
        <f>'1. Data'!H$504*'1. Data'!H120/'1. Data'!H119</f>
        <v>9633.4776466977801</v>
      </c>
      <c r="D117" s="8">
        <f>'1. Data'!L$504*'1. Data'!L120/'1. Data'!L119</f>
        <v>6194.2901457313119</v>
      </c>
      <c r="E117" s="8">
        <f>'1. Data'!P$504*'1. Data'!P120/'1. Data'!P119</f>
        <v>112.40292804475153</v>
      </c>
      <c r="G117" s="9">
        <f>$L$2*B117/'1. Data'!D$504+$M$2*C117/'1. Data'!H$504+$N$2*D117/'1. Data'!L$504+$O$2*E117/'1. Data'!P$504</f>
        <v>9995.7055784970344</v>
      </c>
      <c r="I117" s="9">
        <f t="shared" si="2"/>
        <v>4.2944215029656334</v>
      </c>
    </row>
    <row r="118" spans="1:9" ht="15" customHeight="1" x14ac:dyDescent="0.2">
      <c r="A118">
        <f>'1. Data'!A121</f>
        <v>117</v>
      </c>
      <c r="B118" s="8">
        <f>'1. Data'!D$504*'1. Data'!D121/'1. Data'!D120</f>
        <v>11029.24631737173</v>
      </c>
      <c r="C118" s="8">
        <f>'1. Data'!H$504*'1. Data'!H121/'1. Data'!H120</f>
        <v>9570.0224827589846</v>
      </c>
      <c r="D118" s="8">
        <f>'1. Data'!L$504*'1. Data'!L121/'1. Data'!L120</f>
        <v>6181.2980462907517</v>
      </c>
      <c r="E118" s="8">
        <f>'1. Data'!P$504*'1. Data'!P121/'1. Data'!P120</f>
        <v>112.30937179610771</v>
      </c>
      <c r="G118" s="9">
        <f>$L$2*B118/'1. Data'!D$504+$M$2*C118/'1. Data'!H$504+$N$2*D118/'1. Data'!L$504+$O$2*E118/'1. Data'!P$504</f>
        <v>9981.1020277275511</v>
      </c>
      <c r="I118" s="9">
        <f t="shared" si="2"/>
        <v>18.897972272448897</v>
      </c>
    </row>
    <row r="119" spans="1:9" ht="15" customHeight="1" x14ac:dyDescent="0.2">
      <c r="A119">
        <f>'1. Data'!A122</f>
        <v>118</v>
      </c>
      <c r="B119" s="8">
        <f>'1. Data'!D$504*'1. Data'!D122/'1. Data'!D121</f>
        <v>11026.038190533054</v>
      </c>
      <c r="C119" s="8">
        <f>'1. Data'!H$504*'1. Data'!H122/'1. Data'!H121</f>
        <v>9685.3607126897514</v>
      </c>
      <c r="D119" s="8">
        <f>'1. Data'!L$504*'1. Data'!L122/'1. Data'!L121</f>
        <v>6208.5110492172344</v>
      </c>
      <c r="E119" s="8">
        <f>'1. Data'!P$504*'1. Data'!P122/'1. Data'!P121</f>
        <v>113.06600875020251</v>
      </c>
      <c r="G119" s="9">
        <f>$L$2*B119/'1. Data'!D$504+$M$2*C119/'1. Data'!H$504+$N$2*D119/'1. Data'!L$504+$O$2*E119/'1. Data'!P$504</f>
        <v>10033.783181555247</v>
      </c>
      <c r="I119" s="9">
        <f t="shared" si="2"/>
        <v>-33.783181555247211</v>
      </c>
    </row>
    <row r="120" spans="1:9" ht="15" customHeight="1" x14ac:dyDescent="0.2">
      <c r="A120">
        <f>'1. Data'!A123</f>
        <v>119</v>
      </c>
      <c r="B120" s="8">
        <f>'1. Data'!D$504*'1. Data'!D123/'1. Data'!D122</f>
        <v>11022.547304795164</v>
      </c>
      <c r="C120" s="8">
        <f>'1. Data'!H$504*'1. Data'!H123/'1. Data'!H122</f>
        <v>9641.8442173040457</v>
      </c>
      <c r="D120" s="8">
        <f>'1. Data'!L$504*'1. Data'!L123/'1. Data'!L122</f>
        <v>6259.8472744609489</v>
      </c>
      <c r="E120" s="8">
        <f>'1. Data'!P$504*'1. Data'!P123/'1. Data'!P122</f>
        <v>111.89395403327177</v>
      </c>
      <c r="G120" s="9">
        <f>$L$2*B120/'1. Data'!D$504+$M$2*C120/'1. Data'!H$504+$N$2*D120/'1. Data'!L$504+$O$2*E120/'1. Data'!P$504</f>
        <v>10006.419730243078</v>
      </c>
      <c r="I120" s="9">
        <f t="shared" si="2"/>
        <v>-6.4197302430784475</v>
      </c>
    </row>
    <row r="121" spans="1:9" ht="15" customHeight="1" x14ac:dyDescent="0.2">
      <c r="A121">
        <f>'1. Data'!A124</f>
        <v>120</v>
      </c>
      <c r="B121" s="8">
        <f>'1. Data'!D$504*'1. Data'!D124/'1. Data'!D123</f>
        <v>10996.616853082094</v>
      </c>
      <c r="C121" s="8">
        <f>'1. Data'!H$504*'1. Data'!H124/'1. Data'!H123</f>
        <v>9507.7923673448076</v>
      </c>
      <c r="D121" s="8">
        <f>'1. Data'!L$504*'1. Data'!L124/'1. Data'!L123</f>
        <v>6168.826843342812</v>
      </c>
      <c r="E121" s="8">
        <f>'1. Data'!P$504*'1. Data'!P124/'1. Data'!P123</f>
        <v>112.33902413752111</v>
      </c>
      <c r="G121" s="9">
        <f>$L$2*B121/'1. Data'!D$504+$M$2*C121/'1. Data'!H$504+$N$2*D121/'1. Data'!L$504+$O$2*E121/'1. Data'!P$504</f>
        <v>9948.3276905166131</v>
      </c>
      <c r="I121" s="9">
        <f t="shared" si="2"/>
        <v>51.672309483386925</v>
      </c>
    </row>
    <row r="122" spans="1:9" ht="15" customHeight="1" x14ac:dyDescent="0.2">
      <c r="A122">
        <f>'1. Data'!A125</f>
        <v>121</v>
      </c>
      <c r="B122" s="8">
        <f>'1. Data'!D$504*'1. Data'!D125/'1. Data'!D124</f>
        <v>10972.521201348669</v>
      </c>
      <c r="C122" s="8">
        <f>'1. Data'!H$504*'1. Data'!H125/'1. Data'!H124</f>
        <v>9606.1492246044618</v>
      </c>
      <c r="D122" s="8">
        <f>'1. Data'!L$504*'1. Data'!L125/'1. Data'!L124</f>
        <v>6210.8960186593085</v>
      </c>
      <c r="E122" s="8">
        <f>'1. Data'!P$504*'1. Data'!P125/'1. Data'!P124</f>
        <v>113.71633019864757</v>
      </c>
      <c r="G122" s="9">
        <f>$L$2*B122/'1. Data'!D$504+$M$2*C122/'1. Data'!H$504+$N$2*D122/'1. Data'!L$504+$O$2*E122/'1. Data'!P$504</f>
        <v>10001.520465075415</v>
      </c>
      <c r="I122" s="9">
        <f t="shared" si="2"/>
        <v>-1.5204650754149043</v>
      </c>
    </row>
    <row r="123" spans="1:9" ht="15" customHeight="1" x14ac:dyDescent="0.2">
      <c r="A123">
        <f>'1. Data'!A126</f>
        <v>122</v>
      </c>
      <c r="B123" s="8">
        <f>'1. Data'!D$504*'1. Data'!D126/'1. Data'!D125</f>
        <v>11086.908891623207</v>
      </c>
      <c r="C123" s="8">
        <f>'1. Data'!H$504*'1. Data'!H126/'1. Data'!H125</f>
        <v>9571.2997479290498</v>
      </c>
      <c r="D123" s="8">
        <f>'1. Data'!L$504*'1. Data'!L126/'1. Data'!L125</f>
        <v>6197.8205633863408</v>
      </c>
      <c r="E123" s="8">
        <f>'1. Data'!P$504*'1. Data'!P126/'1. Data'!P125</f>
        <v>113.95153579324756</v>
      </c>
      <c r="G123" s="9">
        <f>$L$2*B123/'1. Data'!D$504+$M$2*C123/'1. Data'!H$504+$N$2*D123/'1. Data'!L$504+$O$2*E123/'1. Data'!P$504</f>
        <v>10034.202845761765</v>
      </c>
      <c r="I123" s="9">
        <f t="shared" si="2"/>
        <v>-34.202845761765275</v>
      </c>
    </row>
    <row r="124" spans="1:9" ht="15" customHeight="1" x14ac:dyDescent="0.2">
      <c r="A124">
        <f>'1. Data'!A127</f>
        <v>123</v>
      </c>
      <c r="B124" s="8">
        <f>'1. Data'!D$504*'1. Data'!D127/'1. Data'!D126</f>
        <v>11097.843548647357</v>
      </c>
      <c r="C124" s="8">
        <f>'1. Data'!H$504*'1. Data'!H127/'1. Data'!H126</f>
        <v>9747.659374670573</v>
      </c>
      <c r="D124" s="8">
        <f>'1. Data'!L$504*'1. Data'!L127/'1. Data'!L126</f>
        <v>6300.7762548428636</v>
      </c>
      <c r="E124" s="8">
        <f>'1. Data'!P$504*'1. Data'!P127/'1. Data'!P126</f>
        <v>114.15142456014458</v>
      </c>
      <c r="G124" s="9">
        <f>$L$2*B124/'1. Data'!D$504+$M$2*C124/'1. Data'!H$504+$N$2*D124/'1. Data'!L$504+$O$2*E124/'1. Data'!P$504</f>
        <v>10113.432221264513</v>
      </c>
      <c r="I124" s="9">
        <f t="shared" si="2"/>
        <v>-113.43222126451292</v>
      </c>
    </row>
    <row r="125" spans="1:9" ht="15" customHeight="1" x14ac:dyDescent="0.2">
      <c r="A125">
        <f>'1. Data'!A128</f>
        <v>124</v>
      </c>
      <c r="B125" s="8">
        <f>'1. Data'!D$504*'1. Data'!D128/'1. Data'!D127</f>
        <v>11042.085387894702</v>
      </c>
      <c r="C125" s="8">
        <f>'1. Data'!H$504*'1. Data'!H128/'1. Data'!H127</f>
        <v>9586.1032829474534</v>
      </c>
      <c r="D125" s="8">
        <f>'1. Data'!L$504*'1. Data'!L128/'1. Data'!L127</f>
        <v>6203.1666923644589</v>
      </c>
      <c r="E125" s="8">
        <f>'1. Data'!P$504*'1. Data'!P128/'1. Data'!P127</f>
        <v>114.97857984624996</v>
      </c>
      <c r="G125" s="9">
        <f>$L$2*B125/'1. Data'!D$504+$M$2*C125/'1. Data'!H$504+$N$2*D125/'1. Data'!L$504+$O$2*E125/'1. Data'!P$504</f>
        <v>10041.630820383272</v>
      </c>
      <c r="I125" s="9">
        <f t="shared" si="2"/>
        <v>-41.630820383272294</v>
      </c>
    </row>
    <row r="126" spans="1:9" ht="15" customHeight="1" x14ac:dyDescent="0.2">
      <c r="A126">
        <f>'1. Data'!A129</f>
        <v>125</v>
      </c>
      <c r="B126" s="8">
        <f>'1. Data'!D$504*'1. Data'!D129/'1. Data'!D128</f>
        <v>11024.270454484562</v>
      </c>
      <c r="C126" s="8">
        <f>'1. Data'!H$504*'1. Data'!H129/'1. Data'!H128</f>
        <v>9558.7177576503</v>
      </c>
      <c r="D126" s="8">
        <f>'1. Data'!L$504*'1. Data'!L129/'1. Data'!L128</f>
        <v>6183.5557338754952</v>
      </c>
      <c r="E126" s="8">
        <f>'1. Data'!P$504*'1. Data'!P129/'1. Data'!P128</f>
        <v>112.84664386235352</v>
      </c>
      <c r="G126" s="9">
        <f>$L$2*B126/'1. Data'!D$504+$M$2*C126/'1. Data'!H$504+$N$2*D126/'1. Data'!L$504+$O$2*E126/'1. Data'!P$504</f>
        <v>9985.6518331491097</v>
      </c>
      <c r="I126" s="9">
        <f t="shared" si="2"/>
        <v>14.348166850890266</v>
      </c>
    </row>
    <row r="127" spans="1:9" ht="15" customHeight="1" x14ac:dyDescent="0.2">
      <c r="A127">
        <f>'1. Data'!A130</f>
        <v>126</v>
      </c>
      <c r="B127" s="8">
        <f>'1. Data'!D$504*'1. Data'!D130/'1. Data'!D129</f>
        <v>11038.522857395728</v>
      </c>
      <c r="C127" s="8">
        <f>'1. Data'!H$504*'1. Data'!H130/'1. Data'!H129</f>
        <v>9624.0455932583045</v>
      </c>
      <c r="D127" s="8">
        <f>'1. Data'!L$504*'1. Data'!L130/'1. Data'!L129</f>
        <v>6214.9250658032506</v>
      </c>
      <c r="E127" s="8">
        <f>'1. Data'!P$504*'1. Data'!P130/'1. Data'!P129</f>
        <v>112.46858385914447</v>
      </c>
      <c r="G127" s="9">
        <f>$L$2*B127/'1. Data'!D$504+$M$2*C127/'1. Data'!H$504+$N$2*D127/'1. Data'!L$504+$O$2*E127/'1. Data'!P$504</f>
        <v>10009.596686106019</v>
      </c>
      <c r="I127" s="9">
        <f t="shared" si="2"/>
        <v>-9.5966861060187512</v>
      </c>
    </row>
    <row r="128" spans="1:9" ht="15" customHeight="1" x14ac:dyDescent="0.2">
      <c r="A128">
        <f>'1. Data'!A131</f>
        <v>127</v>
      </c>
      <c r="B128" s="8">
        <f>'1. Data'!D$504*'1. Data'!D131/'1. Data'!D130</f>
        <v>10980.485829318726</v>
      </c>
      <c r="C128" s="8">
        <f>'1. Data'!H$504*'1. Data'!H131/'1. Data'!H130</f>
        <v>9493.9159929747548</v>
      </c>
      <c r="D128" s="8">
        <f>'1. Data'!L$504*'1. Data'!L131/'1. Data'!L130</f>
        <v>6168.5360080835389</v>
      </c>
      <c r="E128" s="8">
        <f>'1. Data'!P$504*'1. Data'!P131/'1. Data'!P130</f>
        <v>111.83976046739645</v>
      </c>
      <c r="G128" s="9">
        <f>$L$2*B128/'1. Data'!D$504+$M$2*C128/'1. Data'!H$504+$N$2*D128/'1. Data'!L$504+$O$2*E128/'1. Data'!P$504</f>
        <v>9929.239827825706</v>
      </c>
      <c r="I128" s="9">
        <f t="shared" si="2"/>
        <v>70.760172174293984</v>
      </c>
    </row>
    <row r="129" spans="1:9" ht="15" customHeight="1" x14ac:dyDescent="0.2">
      <c r="A129">
        <f>'1. Data'!A132</f>
        <v>128</v>
      </c>
      <c r="B129" s="8">
        <f>'1. Data'!D$504*'1. Data'!D132/'1. Data'!D131</f>
        <v>10976.728932511984</v>
      </c>
      <c r="C129" s="8">
        <f>'1. Data'!H$504*'1. Data'!H132/'1. Data'!H131</f>
        <v>9636.8260629503602</v>
      </c>
      <c r="D129" s="8">
        <f>'1. Data'!L$504*'1. Data'!L132/'1. Data'!L131</f>
        <v>6204.2871792148335</v>
      </c>
      <c r="E129" s="8">
        <f>'1. Data'!P$504*'1. Data'!P132/'1. Data'!P131</f>
        <v>113.63130362700245</v>
      </c>
      <c r="G129" s="9">
        <f>$L$2*B129/'1. Data'!D$504+$M$2*C129/'1. Data'!H$504+$N$2*D129/'1. Data'!L$504+$O$2*E129/'1. Data'!P$504</f>
        <v>10010.060958693735</v>
      </c>
      <c r="I129" s="9">
        <f t="shared" si="2"/>
        <v>-10.060958693735301</v>
      </c>
    </row>
    <row r="130" spans="1:9" ht="15" customHeight="1" x14ac:dyDescent="0.2">
      <c r="A130">
        <f>'1. Data'!A133</f>
        <v>129</v>
      </c>
      <c r="B130" s="8">
        <f>'1. Data'!D$504*'1. Data'!D133/'1. Data'!D132</f>
        <v>10988.575093591211</v>
      </c>
      <c r="C130" s="8">
        <f>'1. Data'!H$504*'1. Data'!H133/'1. Data'!H132</f>
        <v>9681.6962875339468</v>
      </c>
      <c r="D130" s="8">
        <f>'1. Data'!L$504*'1. Data'!L133/'1. Data'!L132</f>
        <v>6237.449573844945</v>
      </c>
      <c r="E130" s="8">
        <f>'1. Data'!P$504*'1. Data'!P133/'1. Data'!P132</f>
        <v>113.65515636694654</v>
      </c>
      <c r="G130" s="9">
        <f>$L$2*B130/'1. Data'!D$504+$M$2*C130/'1. Data'!H$504+$N$2*D130/'1. Data'!L$504+$O$2*E130/'1. Data'!P$504</f>
        <v>10034.15339528016</v>
      </c>
      <c r="I130" s="9">
        <f t="shared" si="2"/>
        <v>-34.153395280160112</v>
      </c>
    </row>
    <row r="131" spans="1:9" ht="15" customHeight="1" x14ac:dyDescent="0.2">
      <c r="A131">
        <f>'1. Data'!A134</f>
        <v>130</v>
      </c>
      <c r="B131" s="8">
        <f>'1. Data'!D$504*'1. Data'!D134/'1. Data'!D133</f>
        <v>11008.796033328377</v>
      </c>
      <c r="C131" s="8">
        <f>'1. Data'!H$504*'1. Data'!H134/'1. Data'!H133</f>
        <v>9651.161089740046</v>
      </c>
      <c r="D131" s="8">
        <f>'1. Data'!L$504*'1. Data'!L134/'1. Data'!L133</f>
        <v>6252.9344065159512</v>
      </c>
      <c r="E131" s="8">
        <f>'1. Data'!P$504*'1. Data'!P134/'1. Data'!P133</f>
        <v>113.49533919602226</v>
      </c>
      <c r="G131" s="9">
        <f>$L$2*B131/'1. Data'!D$504+$M$2*C131/'1. Data'!H$504+$N$2*D131/'1. Data'!L$504+$O$2*E131/'1. Data'!P$504</f>
        <v>10031.613709141719</v>
      </c>
      <c r="I131" s="9">
        <f t="shared" ref="I131:I194" si="3">10000-G131</f>
        <v>-31.613709141718573</v>
      </c>
    </row>
    <row r="132" spans="1:9" ht="15" customHeight="1" x14ac:dyDescent="0.2">
      <c r="A132">
        <f>'1. Data'!A135</f>
        <v>131</v>
      </c>
      <c r="B132" s="8">
        <f>'1. Data'!D$504*'1. Data'!D135/'1. Data'!D134</f>
        <v>10659.068943672786</v>
      </c>
      <c r="C132" s="8">
        <f>'1. Data'!H$504*'1. Data'!H135/'1. Data'!H134</f>
        <v>9390.1458687657068</v>
      </c>
      <c r="D132" s="8">
        <f>'1. Data'!L$504*'1. Data'!L135/'1. Data'!L134</f>
        <v>6046.4634762035375</v>
      </c>
      <c r="E132" s="8">
        <f>'1. Data'!P$504*'1. Data'!P135/'1. Data'!P134</f>
        <v>113.94197174578863</v>
      </c>
      <c r="G132" s="9">
        <f>$L$2*B132/'1. Data'!D$504+$M$2*C132/'1. Data'!H$504+$N$2*D132/'1. Data'!L$504+$O$2*E132/'1. Data'!P$504</f>
        <v>9797.7444609088961</v>
      </c>
      <c r="I132" s="9">
        <f t="shared" si="3"/>
        <v>202.25553909110386</v>
      </c>
    </row>
    <row r="133" spans="1:9" ht="15" customHeight="1" x14ac:dyDescent="0.2">
      <c r="A133">
        <f>'1. Data'!A136</f>
        <v>132</v>
      </c>
      <c r="B133" s="8">
        <f>'1. Data'!D$504*'1. Data'!D136/'1. Data'!D135</f>
        <v>11069.328695064929</v>
      </c>
      <c r="C133" s="8">
        <f>'1. Data'!H$504*'1. Data'!H136/'1. Data'!H135</f>
        <v>9398.0340114858391</v>
      </c>
      <c r="D133" s="8">
        <f>'1. Data'!L$504*'1. Data'!L136/'1. Data'!L135</f>
        <v>6105.0696544924695</v>
      </c>
      <c r="E133" s="8">
        <f>'1. Data'!P$504*'1. Data'!P136/'1. Data'!P135</f>
        <v>109.85109225586051</v>
      </c>
      <c r="G133" s="9">
        <f>$L$2*B133/'1. Data'!D$504+$M$2*C133/'1. Data'!H$504+$N$2*D133/'1. Data'!L$504+$O$2*E133/'1. Data'!P$504</f>
        <v>9886.0292122539959</v>
      </c>
      <c r="I133" s="9">
        <f t="shared" si="3"/>
        <v>113.97078774600413</v>
      </c>
    </row>
    <row r="134" spans="1:9" ht="15" customHeight="1" x14ac:dyDescent="0.2">
      <c r="A134">
        <f>'1. Data'!A137</f>
        <v>133</v>
      </c>
      <c r="B134" s="8">
        <f>'1. Data'!D$504*'1. Data'!D137/'1. Data'!D136</f>
        <v>10991.254079746475</v>
      </c>
      <c r="C134" s="8">
        <f>'1. Data'!H$504*'1. Data'!H137/'1. Data'!H136</f>
        <v>9501.9177138780997</v>
      </c>
      <c r="D134" s="8">
        <f>'1. Data'!L$504*'1. Data'!L137/'1. Data'!L136</f>
        <v>6112.6807998739068</v>
      </c>
      <c r="E134" s="8">
        <f>'1. Data'!P$504*'1. Data'!P137/'1. Data'!P136</f>
        <v>112.64608104914058</v>
      </c>
      <c r="G134" s="9">
        <f>$L$2*B134/'1. Data'!D$504+$M$2*C134/'1. Data'!H$504+$N$2*D134/'1. Data'!L$504+$O$2*E134/'1. Data'!P$504</f>
        <v>9940.9336145755224</v>
      </c>
      <c r="I134" s="9">
        <f t="shared" si="3"/>
        <v>59.06638542447763</v>
      </c>
    </row>
    <row r="135" spans="1:9" ht="15" customHeight="1" x14ac:dyDescent="0.2">
      <c r="A135">
        <f>'1. Data'!A138</f>
        <v>134</v>
      </c>
      <c r="B135" s="8">
        <f>'1. Data'!D$504*'1. Data'!D138/'1. Data'!D137</f>
        <v>10913.734377661565</v>
      </c>
      <c r="C135" s="8">
        <f>'1. Data'!H$504*'1. Data'!H138/'1. Data'!H137</f>
        <v>9534.4977558419596</v>
      </c>
      <c r="D135" s="8">
        <f>'1. Data'!L$504*'1. Data'!L138/'1. Data'!L137</f>
        <v>6165.3612152448177</v>
      </c>
      <c r="E135" s="8">
        <f>'1. Data'!P$504*'1. Data'!P138/'1. Data'!P137</f>
        <v>111.88898560216678</v>
      </c>
      <c r="G135" s="9">
        <f>$L$2*B135/'1. Data'!D$504+$M$2*C135/'1. Data'!H$504+$N$2*D135/'1. Data'!L$504+$O$2*E135/'1. Data'!P$504</f>
        <v>9918.0576735802588</v>
      </c>
      <c r="I135" s="9">
        <f t="shared" si="3"/>
        <v>81.942326419741221</v>
      </c>
    </row>
    <row r="136" spans="1:9" ht="15" customHeight="1" x14ac:dyDescent="0.2">
      <c r="A136">
        <f>'1. Data'!A139</f>
        <v>135</v>
      </c>
      <c r="B136" s="8">
        <f>'1. Data'!D$504*'1. Data'!D139/'1. Data'!D138</f>
        <v>10964.111411049933</v>
      </c>
      <c r="C136" s="8">
        <f>'1. Data'!H$504*'1. Data'!H139/'1. Data'!H138</f>
        <v>9420.6257484213456</v>
      </c>
      <c r="D136" s="8">
        <f>'1. Data'!L$504*'1. Data'!L139/'1. Data'!L138</f>
        <v>6121.9965147545945</v>
      </c>
      <c r="E136" s="8">
        <f>'1. Data'!P$504*'1. Data'!P139/'1. Data'!P138</f>
        <v>109.99932662909659</v>
      </c>
      <c r="G136" s="9">
        <f>$L$2*B136/'1. Data'!D$504+$M$2*C136/'1. Data'!H$504+$N$2*D136/'1. Data'!L$504+$O$2*E136/'1. Data'!P$504</f>
        <v>9860.2626690858724</v>
      </c>
      <c r="I136" s="9">
        <f t="shared" si="3"/>
        <v>139.7373309141276</v>
      </c>
    </row>
    <row r="137" spans="1:9" ht="15" customHeight="1" x14ac:dyDescent="0.2">
      <c r="A137">
        <f>'1. Data'!A140</f>
        <v>136</v>
      </c>
      <c r="B137" s="8">
        <f>'1. Data'!D$504*'1. Data'!D140/'1. Data'!D139</f>
        <v>11165.826676055007</v>
      </c>
      <c r="C137" s="8">
        <f>'1. Data'!H$504*'1. Data'!H140/'1. Data'!H139</f>
        <v>9723.8150177333282</v>
      </c>
      <c r="D137" s="8">
        <f>'1. Data'!L$504*'1. Data'!L140/'1. Data'!L139</f>
        <v>6263.66669446579</v>
      </c>
      <c r="E137" s="8">
        <f>'1. Data'!P$504*'1. Data'!P140/'1. Data'!P139</f>
        <v>113.95747124141982</v>
      </c>
      <c r="G137" s="9">
        <f>$L$2*B137/'1. Data'!D$504+$M$2*C137/'1. Data'!H$504+$N$2*D137/'1. Data'!L$504+$O$2*E137/'1. Data'!P$504</f>
        <v>10121.229195178792</v>
      </c>
      <c r="I137" s="9">
        <f t="shared" si="3"/>
        <v>-121.229195178792</v>
      </c>
    </row>
    <row r="138" spans="1:9" ht="15" customHeight="1" x14ac:dyDescent="0.2">
      <c r="A138">
        <f>'1. Data'!A141</f>
        <v>137</v>
      </c>
      <c r="B138" s="8">
        <f>'1. Data'!D$504*'1. Data'!D141/'1. Data'!D140</f>
        <v>11008.390308570324</v>
      </c>
      <c r="C138" s="8">
        <f>'1. Data'!H$504*'1. Data'!H141/'1. Data'!H140</f>
        <v>9653.0497254274906</v>
      </c>
      <c r="D138" s="8">
        <f>'1. Data'!L$504*'1. Data'!L141/'1. Data'!L140</f>
        <v>6239.6634377993887</v>
      </c>
      <c r="E138" s="8">
        <f>'1. Data'!P$504*'1. Data'!P141/'1. Data'!P140</f>
        <v>111.98845887389891</v>
      </c>
      <c r="G138" s="9">
        <f>$L$2*B138/'1. Data'!D$504+$M$2*C138/'1. Data'!H$504+$N$2*D138/'1. Data'!L$504+$O$2*E138/'1. Data'!P$504</f>
        <v>10003.203833024902</v>
      </c>
      <c r="I138" s="9">
        <f t="shared" si="3"/>
        <v>-3.2038330249015416</v>
      </c>
    </row>
    <row r="139" spans="1:9" ht="15" customHeight="1" x14ac:dyDescent="0.2">
      <c r="A139">
        <f>'1. Data'!A142</f>
        <v>138</v>
      </c>
      <c r="B139" s="8">
        <f>'1. Data'!D$504*'1. Data'!D142/'1. Data'!D141</f>
        <v>11083.758476926294</v>
      </c>
      <c r="C139" s="8">
        <f>'1. Data'!H$504*'1. Data'!H142/'1. Data'!H141</f>
        <v>9708.90924092764</v>
      </c>
      <c r="D139" s="8">
        <f>'1. Data'!L$504*'1. Data'!L142/'1. Data'!L141</f>
        <v>6269.9728865751458</v>
      </c>
      <c r="E139" s="8">
        <f>'1. Data'!P$504*'1. Data'!P142/'1. Data'!P141</f>
        <v>114.24940244115059</v>
      </c>
      <c r="G139" s="9">
        <f>$L$2*B139/'1. Data'!D$504+$M$2*C139/'1. Data'!H$504+$N$2*D139/'1. Data'!L$504+$O$2*E139/'1. Data'!P$504</f>
        <v>10092.979971152588</v>
      </c>
      <c r="I139" s="9">
        <f t="shared" si="3"/>
        <v>-92.979971152588405</v>
      </c>
    </row>
    <row r="140" spans="1:9" ht="15" customHeight="1" x14ac:dyDescent="0.2">
      <c r="A140">
        <f>'1. Data'!A143</f>
        <v>139</v>
      </c>
      <c r="B140" s="8">
        <f>'1. Data'!D$504*'1. Data'!D143/'1. Data'!D142</f>
        <v>11036.101985955123</v>
      </c>
      <c r="C140" s="8">
        <f>'1. Data'!H$504*'1. Data'!H143/'1. Data'!H142</f>
        <v>9635.852332637196</v>
      </c>
      <c r="D140" s="8">
        <f>'1. Data'!L$504*'1. Data'!L143/'1. Data'!L142</f>
        <v>6209.9320190167682</v>
      </c>
      <c r="E140" s="8">
        <f>'1. Data'!P$504*'1. Data'!P143/'1. Data'!P142</f>
        <v>112.57968251156986</v>
      </c>
      <c r="G140" s="9">
        <f>$L$2*B140/'1. Data'!D$504+$M$2*C140/'1. Data'!H$504+$N$2*D140/'1. Data'!L$504+$O$2*E140/'1. Data'!P$504</f>
        <v>10013.571945598456</v>
      </c>
      <c r="I140" s="9">
        <f t="shared" si="3"/>
        <v>-13.571945598456296</v>
      </c>
    </row>
    <row r="141" spans="1:9" ht="15" customHeight="1" x14ac:dyDescent="0.2">
      <c r="A141">
        <f>'1. Data'!A144</f>
        <v>140</v>
      </c>
      <c r="B141" s="8">
        <f>'1. Data'!D$504*'1. Data'!D144/'1. Data'!D143</f>
        <v>11060.038249019251</v>
      </c>
      <c r="C141" s="8">
        <f>'1. Data'!H$504*'1. Data'!H144/'1. Data'!H143</f>
        <v>9567.7190404829435</v>
      </c>
      <c r="D141" s="8">
        <f>'1. Data'!L$504*'1. Data'!L144/'1. Data'!L143</f>
        <v>6186.8958822220648</v>
      </c>
      <c r="E141" s="8">
        <f>'1. Data'!P$504*'1. Data'!P144/'1. Data'!P143</f>
        <v>114.18789834669469</v>
      </c>
      <c r="G141" s="9">
        <f>$L$2*B141/'1. Data'!D$504+$M$2*C141/'1. Data'!H$504+$N$2*D141/'1. Data'!L$504+$O$2*E141/'1. Data'!P$504</f>
        <v>10025.760347409867</v>
      </c>
      <c r="I141" s="9">
        <f t="shared" si="3"/>
        <v>-25.760347409866881</v>
      </c>
    </row>
    <row r="142" spans="1:9" ht="15" customHeight="1" x14ac:dyDescent="0.2">
      <c r="A142">
        <f>'1. Data'!A145</f>
        <v>141</v>
      </c>
      <c r="B142" s="8">
        <f>'1. Data'!D$504*'1. Data'!D145/'1. Data'!D144</f>
        <v>10804.940462292041</v>
      </c>
      <c r="C142" s="8">
        <f>'1. Data'!H$504*'1. Data'!H145/'1. Data'!H144</f>
        <v>9503.6136704543842</v>
      </c>
      <c r="D142" s="8">
        <f>'1. Data'!L$504*'1. Data'!L145/'1. Data'!L144</f>
        <v>6135.6481078324914</v>
      </c>
      <c r="E142" s="8">
        <f>'1. Data'!P$504*'1. Data'!P145/'1. Data'!P144</f>
        <v>112.63698815486086</v>
      </c>
      <c r="G142" s="9">
        <f>$L$2*B142/'1. Data'!D$504+$M$2*C142/'1. Data'!H$504+$N$2*D142/'1. Data'!L$504+$O$2*E142/'1. Data'!P$504</f>
        <v>9877.391776650471</v>
      </c>
      <c r="I142" s="9">
        <f t="shared" si="3"/>
        <v>122.608223349529</v>
      </c>
    </row>
    <row r="143" spans="1:9" ht="15" customHeight="1" x14ac:dyDescent="0.2">
      <c r="A143">
        <f>'1. Data'!A146</f>
        <v>142</v>
      </c>
      <c r="B143" s="8">
        <f>'1. Data'!D$504*'1. Data'!D146/'1. Data'!D145</f>
        <v>11074.487063885605</v>
      </c>
      <c r="C143" s="8">
        <f>'1. Data'!H$504*'1. Data'!H146/'1. Data'!H145</f>
        <v>9357.5626149732434</v>
      </c>
      <c r="D143" s="8">
        <f>'1. Data'!L$504*'1. Data'!L146/'1. Data'!L145</f>
        <v>6056.3542251640147</v>
      </c>
      <c r="E143" s="8">
        <f>'1. Data'!P$504*'1. Data'!P146/'1. Data'!P145</f>
        <v>110.12807366938155</v>
      </c>
      <c r="G143" s="9">
        <f>$L$2*B143/'1. Data'!D$504+$M$2*C143/'1. Data'!H$504+$N$2*D143/'1. Data'!L$504+$O$2*E143/'1. Data'!P$504</f>
        <v>9872.3070129436128</v>
      </c>
      <c r="I143" s="9">
        <f t="shared" si="3"/>
        <v>127.69298705638721</v>
      </c>
    </row>
    <row r="144" spans="1:9" ht="15" customHeight="1" x14ac:dyDescent="0.2">
      <c r="A144">
        <f>'1. Data'!A147</f>
        <v>143</v>
      </c>
      <c r="B144" s="8">
        <f>'1. Data'!D$504*'1. Data'!D147/'1. Data'!D146</f>
        <v>11045.932924060857</v>
      </c>
      <c r="C144" s="8">
        <f>'1. Data'!H$504*'1. Data'!H147/'1. Data'!H146</f>
        <v>9826.0790281499558</v>
      </c>
      <c r="D144" s="8">
        <f>'1. Data'!L$504*'1. Data'!L147/'1. Data'!L146</f>
        <v>6320.8784754785547</v>
      </c>
      <c r="E144" s="8">
        <f>'1. Data'!P$504*'1. Data'!P147/'1. Data'!P146</f>
        <v>113.14930999076702</v>
      </c>
      <c r="G144" s="9">
        <f>$L$2*B144/'1. Data'!D$504+$M$2*C144/'1. Data'!H$504+$N$2*D144/'1. Data'!L$504+$O$2*E144/'1. Data'!P$504</f>
        <v>10104.577393267964</v>
      </c>
      <c r="I144" s="9">
        <f t="shared" si="3"/>
        <v>-104.577393267964</v>
      </c>
    </row>
    <row r="145" spans="1:9" ht="15" customHeight="1" x14ac:dyDescent="0.2">
      <c r="A145">
        <f>'1. Data'!A148</f>
        <v>144</v>
      </c>
      <c r="B145" s="8">
        <f>'1. Data'!D$504*'1. Data'!D148/'1. Data'!D147</f>
        <v>10977.399540497776</v>
      </c>
      <c r="C145" s="8">
        <f>'1. Data'!H$504*'1. Data'!H148/'1. Data'!H147</f>
        <v>9625.064725275668</v>
      </c>
      <c r="D145" s="8">
        <f>'1. Data'!L$504*'1. Data'!L148/'1. Data'!L147</f>
        <v>6220.3935194265887</v>
      </c>
      <c r="E145" s="8">
        <f>'1. Data'!P$504*'1. Data'!P148/'1. Data'!P147</f>
        <v>112.54329251486378</v>
      </c>
      <c r="G145" s="9">
        <f>$L$2*B145/'1. Data'!D$504+$M$2*C145/'1. Data'!H$504+$N$2*D145/'1. Data'!L$504+$O$2*E145/'1. Data'!P$504</f>
        <v>9989.9393070443057</v>
      </c>
      <c r="I145" s="9">
        <f t="shared" si="3"/>
        <v>10.060692955694321</v>
      </c>
    </row>
    <row r="146" spans="1:9" ht="15" customHeight="1" x14ac:dyDescent="0.2">
      <c r="A146">
        <f>'1. Data'!A149</f>
        <v>145</v>
      </c>
      <c r="B146" s="8">
        <f>'1. Data'!D$504*'1. Data'!D149/'1. Data'!D148</f>
        <v>11127.416768730374</v>
      </c>
      <c r="C146" s="8">
        <f>'1. Data'!H$504*'1. Data'!H149/'1. Data'!H148</f>
        <v>9710.4350937576564</v>
      </c>
      <c r="D146" s="8">
        <f>'1. Data'!L$504*'1. Data'!L149/'1. Data'!L148</f>
        <v>6283.8418816679878</v>
      </c>
      <c r="E146" s="8">
        <f>'1. Data'!P$504*'1. Data'!P149/'1. Data'!P148</f>
        <v>113.80141707110388</v>
      </c>
      <c r="G146" s="9">
        <f>$L$2*B146/'1. Data'!D$504+$M$2*C146/'1. Data'!H$504+$N$2*D146/'1. Data'!L$504+$O$2*E146/'1. Data'!P$504</f>
        <v>10103.596119416345</v>
      </c>
      <c r="I146" s="9">
        <f t="shared" si="3"/>
        <v>-103.59611941634466</v>
      </c>
    </row>
    <row r="147" spans="1:9" ht="15" customHeight="1" x14ac:dyDescent="0.2">
      <c r="A147">
        <f>'1. Data'!A150</f>
        <v>146</v>
      </c>
      <c r="B147" s="8">
        <f>'1. Data'!D$504*'1. Data'!D150/'1. Data'!D149</f>
        <v>11077.890744689465</v>
      </c>
      <c r="C147" s="8">
        <f>'1. Data'!H$504*'1. Data'!H150/'1. Data'!H149</f>
        <v>9706.3237015795239</v>
      </c>
      <c r="D147" s="8">
        <f>'1. Data'!L$504*'1. Data'!L150/'1. Data'!L149</f>
        <v>6246.5818394837324</v>
      </c>
      <c r="E147" s="8">
        <f>'1. Data'!P$504*'1. Data'!P150/'1. Data'!P149</f>
        <v>114.0935293014992</v>
      </c>
      <c r="G147" s="9">
        <f>$L$2*B147/'1. Data'!D$504+$M$2*C147/'1. Data'!H$504+$N$2*D147/'1. Data'!L$504+$O$2*E147/'1. Data'!P$504</f>
        <v>10083.506856424845</v>
      </c>
      <c r="I147" s="9">
        <f t="shared" si="3"/>
        <v>-83.506856424844955</v>
      </c>
    </row>
    <row r="148" spans="1:9" ht="15" customHeight="1" x14ac:dyDescent="0.2">
      <c r="A148">
        <f>'1. Data'!A151</f>
        <v>147</v>
      </c>
      <c r="B148" s="8">
        <f>'1. Data'!D$504*'1. Data'!D151/'1. Data'!D150</f>
        <v>11177.271730243077</v>
      </c>
      <c r="C148" s="8">
        <f>'1. Data'!H$504*'1. Data'!H151/'1. Data'!H150</f>
        <v>9797.4941537595205</v>
      </c>
      <c r="D148" s="8">
        <f>'1. Data'!L$504*'1. Data'!L151/'1. Data'!L150</f>
        <v>6339.5608337798949</v>
      </c>
      <c r="E148" s="8">
        <f>'1. Data'!P$504*'1. Data'!P151/'1. Data'!P150</f>
        <v>114.08681914600713</v>
      </c>
      <c r="G148" s="9">
        <f>$L$2*B148/'1. Data'!D$504+$M$2*C148/'1. Data'!H$504+$N$2*D148/'1. Data'!L$504+$O$2*E148/'1. Data'!P$504</f>
        <v>10162.94083828421</v>
      </c>
      <c r="I148" s="9">
        <f t="shared" si="3"/>
        <v>-162.94083828421026</v>
      </c>
    </row>
    <row r="149" spans="1:9" ht="15" customHeight="1" x14ac:dyDescent="0.2">
      <c r="A149">
        <f>'1. Data'!A152</f>
        <v>148</v>
      </c>
      <c r="B149" s="8">
        <f>'1. Data'!D$504*'1. Data'!D152/'1. Data'!D151</f>
        <v>11039.635304683199</v>
      </c>
      <c r="C149" s="8">
        <f>'1. Data'!H$504*'1. Data'!H152/'1. Data'!H151</f>
        <v>9612.3400040951183</v>
      </c>
      <c r="D149" s="8">
        <f>'1. Data'!L$504*'1. Data'!L152/'1. Data'!L151</f>
        <v>6214.1250419319549</v>
      </c>
      <c r="E149" s="8">
        <f>'1. Data'!P$504*'1. Data'!P152/'1. Data'!P151</f>
        <v>113.15260405707842</v>
      </c>
      <c r="G149" s="9">
        <f>$L$2*B149/'1. Data'!D$504+$M$2*C149/'1. Data'!H$504+$N$2*D149/'1. Data'!L$504+$O$2*E149/'1. Data'!P$504</f>
        <v>10018.338979438557</v>
      </c>
      <c r="I149" s="9">
        <f t="shared" si="3"/>
        <v>-18.338979438556635</v>
      </c>
    </row>
    <row r="150" spans="1:9" ht="15" customHeight="1" x14ac:dyDescent="0.2">
      <c r="A150">
        <f>'1. Data'!A153</f>
        <v>149</v>
      </c>
      <c r="B150" s="8">
        <f>'1. Data'!D$504*'1. Data'!D153/'1. Data'!D152</f>
        <v>11011.515709401721</v>
      </c>
      <c r="C150" s="8">
        <f>'1. Data'!H$504*'1. Data'!H153/'1. Data'!H152</f>
        <v>9553.6904713604763</v>
      </c>
      <c r="D150" s="8">
        <f>'1. Data'!L$504*'1. Data'!L153/'1. Data'!L152</f>
        <v>6150.80513638722</v>
      </c>
      <c r="E150" s="8">
        <f>'1. Data'!P$504*'1. Data'!P153/'1. Data'!P152</f>
        <v>113.05062062131573</v>
      </c>
      <c r="G150" s="9">
        <f>$L$2*B150/'1. Data'!D$504+$M$2*C150/'1. Data'!H$504+$N$2*D150/'1. Data'!L$504+$O$2*E150/'1. Data'!P$504</f>
        <v>9977.7858664177566</v>
      </c>
      <c r="I150" s="9">
        <f t="shared" si="3"/>
        <v>22.214133582243448</v>
      </c>
    </row>
    <row r="151" spans="1:9" ht="15" customHeight="1" x14ac:dyDescent="0.2">
      <c r="A151">
        <f>'1. Data'!A154</f>
        <v>150</v>
      </c>
      <c r="B151" s="8">
        <f>'1. Data'!D$504*'1. Data'!D154/'1. Data'!D153</f>
        <v>10958.609921782459</v>
      </c>
      <c r="C151" s="8">
        <f>'1. Data'!H$504*'1. Data'!H154/'1. Data'!H153</f>
        <v>9585.359066316365</v>
      </c>
      <c r="D151" s="8">
        <f>'1. Data'!L$504*'1. Data'!L154/'1. Data'!L153</f>
        <v>6218.9939147475716</v>
      </c>
      <c r="E151" s="8">
        <f>'1. Data'!P$504*'1. Data'!P154/'1. Data'!P153</f>
        <v>111.75490515669034</v>
      </c>
      <c r="G151" s="9">
        <f>$L$2*B151/'1. Data'!D$504+$M$2*C151/'1. Data'!H$504+$N$2*D151/'1. Data'!L$504+$O$2*E151/'1. Data'!P$504</f>
        <v>9956.5107567931391</v>
      </c>
      <c r="I151" s="9">
        <f t="shared" si="3"/>
        <v>43.48924320686092</v>
      </c>
    </row>
    <row r="152" spans="1:9" ht="15" customHeight="1" x14ac:dyDescent="0.2">
      <c r="A152">
        <f>'1. Data'!A155</f>
        <v>151</v>
      </c>
      <c r="B152" s="8">
        <f>'1. Data'!D$504*'1. Data'!D155/'1. Data'!D154</f>
        <v>10935.882434112615</v>
      </c>
      <c r="C152" s="8">
        <f>'1. Data'!H$504*'1. Data'!H155/'1. Data'!H154</f>
        <v>9561.6350301725161</v>
      </c>
      <c r="D152" s="8">
        <f>'1. Data'!L$504*'1. Data'!L155/'1. Data'!L154</f>
        <v>6171.3139254581329</v>
      </c>
      <c r="E152" s="8">
        <f>'1. Data'!P$504*'1. Data'!P155/'1. Data'!P154</f>
        <v>113.52039622487921</v>
      </c>
      <c r="G152" s="9">
        <f>$L$2*B152/'1. Data'!D$504+$M$2*C152/'1. Data'!H$504+$N$2*D152/'1. Data'!L$504+$O$2*E152/'1. Data'!P$504</f>
        <v>9964.455983294074</v>
      </c>
      <c r="I152" s="9">
        <f t="shared" si="3"/>
        <v>35.544016705925969</v>
      </c>
    </row>
    <row r="153" spans="1:9" ht="15" customHeight="1" x14ac:dyDescent="0.2">
      <c r="A153">
        <f>'1. Data'!A156</f>
        <v>152</v>
      </c>
      <c r="B153" s="8">
        <f>'1. Data'!D$504*'1. Data'!D156/'1. Data'!D155</f>
        <v>11065.421127918205</v>
      </c>
      <c r="C153" s="8">
        <f>'1. Data'!H$504*'1. Data'!H156/'1. Data'!H155</f>
        <v>9675.3798962162728</v>
      </c>
      <c r="D153" s="8">
        <f>'1. Data'!L$504*'1. Data'!L156/'1. Data'!L155</f>
        <v>6272.5018427881942</v>
      </c>
      <c r="E153" s="8">
        <f>'1. Data'!P$504*'1. Data'!P156/'1. Data'!P155</f>
        <v>111.50362498072359</v>
      </c>
      <c r="G153" s="9">
        <f>$L$2*B153/'1. Data'!D$504+$M$2*C153/'1. Data'!H$504+$N$2*D153/'1. Data'!L$504+$O$2*E153/'1. Data'!P$504</f>
        <v>10027.580576552638</v>
      </c>
      <c r="I153" s="9">
        <f t="shared" si="3"/>
        <v>-27.580576552638377</v>
      </c>
    </row>
    <row r="154" spans="1:9" ht="15" customHeight="1" x14ac:dyDescent="0.2">
      <c r="A154">
        <f>'1. Data'!A157</f>
        <v>153</v>
      </c>
      <c r="B154" s="8">
        <f>'1. Data'!D$504*'1. Data'!D157/'1. Data'!D156</f>
        <v>11027.058363073185</v>
      </c>
      <c r="C154" s="8">
        <f>'1. Data'!H$504*'1. Data'!H157/'1. Data'!H156</f>
        <v>9567.0149865222975</v>
      </c>
      <c r="D154" s="8">
        <f>'1. Data'!L$504*'1. Data'!L157/'1. Data'!L156</f>
        <v>6193.3823250115256</v>
      </c>
      <c r="E154" s="8">
        <f>'1. Data'!P$504*'1. Data'!P157/'1. Data'!P156</f>
        <v>112.82395648127992</v>
      </c>
      <c r="G154" s="9">
        <f>$L$2*B154/'1. Data'!D$504+$M$2*C154/'1. Data'!H$504+$N$2*D154/'1. Data'!L$504+$O$2*E154/'1. Data'!P$504</f>
        <v>9990.4391536730509</v>
      </c>
      <c r="I154" s="9">
        <f t="shared" si="3"/>
        <v>9.560846326949104</v>
      </c>
    </row>
    <row r="155" spans="1:9" ht="15" customHeight="1" x14ac:dyDescent="0.2">
      <c r="A155">
        <f>'1. Data'!A158</f>
        <v>154</v>
      </c>
      <c r="B155" s="8">
        <f>'1. Data'!D$504*'1. Data'!D158/'1. Data'!D157</f>
        <v>11046.995879022368</v>
      </c>
      <c r="C155" s="8">
        <f>'1. Data'!H$504*'1. Data'!H158/'1. Data'!H157</f>
        <v>9691.6802363610022</v>
      </c>
      <c r="D155" s="8">
        <f>'1. Data'!L$504*'1. Data'!L158/'1. Data'!L157</f>
        <v>6242.0246905897147</v>
      </c>
      <c r="E155" s="8">
        <f>'1. Data'!P$504*'1. Data'!P158/'1. Data'!P157</f>
        <v>111.35664892945341</v>
      </c>
      <c r="G155" s="9">
        <f>$L$2*B155/'1. Data'!D$504+$M$2*C155/'1. Data'!H$504+$N$2*D155/'1. Data'!L$504+$O$2*E155/'1. Data'!P$504</f>
        <v>10018.467002946791</v>
      </c>
      <c r="I155" s="9">
        <f t="shared" si="3"/>
        <v>-18.467002946790672</v>
      </c>
    </row>
    <row r="156" spans="1:9" ht="15" customHeight="1" x14ac:dyDescent="0.2">
      <c r="A156">
        <f>'1. Data'!A159</f>
        <v>155</v>
      </c>
      <c r="B156" s="8">
        <f>'1. Data'!D$504*'1. Data'!D159/'1. Data'!D158</f>
        <v>11136.559533834587</v>
      </c>
      <c r="C156" s="8">
        <f>'1. Data'!H$504*'1. Data'!H159/'1. Data'!H158</f>
        <v>9680.7274817475736</v>
      </c>
      <c r="D156" s="8">
        <f>'1. Data'!L$504*'1. Data'!L159/'1. Data'!L158</f>
        <v>6272.4279378608044</v>
      </c>
      <c r="E156" s="8">
        <f>'1. Data'!P$504*'1. Data'!P159/'1. Data'!P158</f>
        <v>113.32745302745333</v>
      </c>
      <c r="G156" s="9">
        <f>$L$2*B156/'1. Data'!D$504+$M$2*C156/'1. Data'!H$504+$N$2*D156/'1. Data'!L$504+$O$2*E156/'1. Data'!P$504</f>
        <v>10087.387568928812</v>
      </c>
      <c r="I156" s="9">
        <f t="shared" si="3"/>
        <v>-87.38756892881247</v>
      </c>
    </row>
    <row r="157" spans="1:9" ht="15" customHeight="1" x14ac:dyDescent="0.2">
      <c r="A157">
        <f>'1. Data'!A160</f>
        <v>156</v>
      </c>
      <c r="B157" s="8">
        <f>'1. Data'!D$504*'1. Data'!D160/'1. Data'!D159</f>
        <v>11038.904614045478</v>
      </c>
      <c r="C157" s="8">
        <f>'1. Data'!H$504*'1. Data'!H160/'1. Data'!H159</f>
        <v>9591.4808846503656</v>
      </c>
      <c r="D157" s="8">
        <f>'1. Data'!L$504*'1. Data'!L160/'1. Data'!L159</f>
        <v>6230.646874339307</v>
      </c>
      <c r="E157" s="8">
        <f>'1. Data'!P$504*'1. Data'!P160/'1. Data'!P159</f>
        <v>114.94000988283663</v>
      </c>
      <c r="G157" s="9">
        <f>$L$2*B157/'1. Data'!D$504+$M$2*C157/'1. Data'!H$504+$N$2*D157/'1. Data'!L$504+$O$2*E157/'1. Data'!P$504</f>
        <v>10045.905282390115</v>
      </c>
      <c r="I157" s="9">
        <f t="shared" si="3"/>
        <v>-45.905282390114735</v>
      </c>
    </row>
    <row r="158" spans="1:9" ht="15" customHeight="1" x14ac:dyDescent="0.2">
      <c r="A158">
        <f>'1. Data'!A161</f>
        <v>157</v>
      </c>
      <c r="B158" s="8">
        <f>'1. Data'!D$504*'1. Data'!D161/'1. Data'!D160</f>
        <v>11049.135630727731</v>
      </c>
      <c r="C158" s="8">
        <f>'1. Data'!H$504*'1. Data'!H161/'1. Data'!H160</f>
        <v>9622.7161798470679</v>
      </c>
      <c r="D158" s="8">
        <f>'1. Data'!L$504*'1. Data'!L161/'1. Data'!L160</f>
        <v>6231.2920232485576</v>
      </c>
      <c r="E158" s="8">
        <f>'1. Data'!P$504*'1. Data'!P161/'1. Data'!P160</f>
        <v>112.54982878169469</v>
      </c>
      <c r="G158" s="9">
        <f>$L$2*B158/'1. Data'!D$504+$M$2*C158/'1. Data'!H$504+$N$2*D158/'1. Data'!L$504+$O$2*E158/'1. Data'!P$504</f>
        <v>10017.112599983237</v>
      </c>
      <c r="I158" s="9">
        <f t="shared" si="3"/>
        <v>-17.112599983236578</v>
      </c>
    </row>
    <row r="159" spans="1:9" ht="15" customHeight="1" x14ac:dyDescent="0.2">
      <c r="A159">
        <f>'1. Data'!A162</f>
        <v>158</v>
      </c>
      <c r="B159" s="8">
        <f>'1. Data'!D$504*'1. Data'!D162/'1. Data'!D161</f>
        <v>11033.484979177332</v>
      </c>
      <c r="C159" s="8">
        <f>'1. Data'!H$504*'1. Data'!H162/'1. Data'!H161</f>
        <v>9633.5915711849757</v>
      </c>
      <c r="D159" s="8">
        <f>'1. Data'!L$504*'1. Data'!L162/'1. Data'!L161</f>
        <v>6229.7869910523486</v>
      </c>
      <c r="E159" s="8">
        <f>'1. Data'!P$504*'1. Data'!P162/'1. Data'!P161</f>
        <v>113.43261401339907</v>
      </c>
      <c r="G159" s="9">
        <f>$L$2*B159/'1. Data'!D$504+$M$2*C159/'1. Data'!H$504+$N$2*D159/'1. Data'!L$504+$O$2*E159/'1. Data'!P$504</f>
        <v>10030.237860242096</v>
      </c>
      <c r="I159" s="9">
        <f t="shared" si="3"/>
        <v>-30.237860242095849</v>
      </c>
    </row>
    <row r="160" spans="1:9" ht="15" customHeight="1" x14ac:dyDescent="0.2">
      <c r="A160">
        <f>'1. Data'!A163</f>
        <v>159</v>
      </c>
      <c r="B160" s="8">
        <f>'1. Data'!D$504*'1. Data'!D163/'1. Data'!D162</f>
        <v>10943.842237437222</v>
      </c>
      <c r="C160" s="8">
        <f>'1. Data'!H$504*'1. Data'!H163/'1. Data'!H162</f>
        <v>9624.7812601156384</v>
      </c>
      <c r="D160" s="8">
        <f>'1. Data'!L$504*'1. Data'!L163/'1. Data'!L162</f>
        <v>6184.1344970909713</v>
      </c>
      <c r="E160" s="8">
        <f>'1. Data'!P$504*'1. Data'!P163/'1. Data'!P162</f>
        <v>112.6200434951833</v>
      </c>
      <c r="G160" s="9">
        <f>$L$2*B160/'1. Data'!D$504+$M$2*C160/'1. Data'!H$504+$N$2*D160/'1. Data'!L$504+$O$2*E160/'1. Data'!P$504</f>
        <v>9973.1852008216556</v>
      </c>
      <c r="I160" s="9">
        <f t="shared" si="3"/>
        <v>26.814799178344401</v>
      </c>
    </row>
    <row r="161" spans="1:9" ht="15" customHeight="1" x14ac:dyDescent="0.2">
      <c r="A161">
        <f>'1. Data'!A164</f>
        <v>160</v>
      </c>
      <c r="B161" s="8">
        <f>'1. Data'!D$504*'1. Data'!D164/'1. Data'!D163</f>
        <v>11082.394041436581</v>
      </c>
      <c r="C161" s="8">
        <f>'1. Data'!H$504*'1. Data'!H164/'1. Data'!H163</f>
        <v>9606.4800970478645</v>
      </c>
      <c r="D161" s="8">
        <f>'1. Data'!L$504*'1. Data'!L164/'1. Data'!L163</f>
        <v>6223.1098583528865</v>
      </c>
      <c r="E161" s="8">
        <f>'1. Data'!P$504*'1. Data'!P164/'1. Data'!P163</f>
        <v>112.35209325163987</v>
      </c>
      <c r="G161" s="9">
        <f>$L$2*B161/'1. Data'!D$504+$M$2*C161/'1. Data'!H$504+$N$2*D161/'1. Data'!L$504+$O$2*E161/'1. Data'!P$504</f>
        <v>10019.283651127966</v>
      </c>
      <c r="I161" s="9">
        <f t="shared" si="3"/>
        <v>-19.283651127965641</v>
      </c>
    </row>
    <row r="162" spans="1:9" ht="15" customHeight="1" x14ac:dyDescent="0.2">
      <c r="A162">
        <f>'1. Data'!A165</f>
        <v>161</v>
      </c>
      <c r="B162" s="8">
        <f>'1. Data'!D$504*'1. Data'!D165/'1. Data'!D164</f>
        <v>11074.013904911671</v>
      </c>
      <c r="C162" s="8">
        <f>'1. Data'!H$504*'1. Data'!H165/'1. Data'!H164</f>
        <v>9685.8185295463154</v>
      </c>
      <c r="D162" s="8">
        <f>'1. Data'!L$504*'1. Data'!L165/'1. Data'!L164</f>
        <v>6252.4064185374364</v>
      </c>
      <c r="E162" s="8">
        <f>'1. Data'!P$504*'1. Data'!P165/'1. Data'!P164</f>
        <v>111.35937809061571</v>
      </c>
      <c r="G162" s="9">
        <f>$L$2*B162/'1. Data'!D$504+$M$2*C162/'1. Data'!H$504+$N$2*D162/'1. Data'!L$504+$O$2*E162/'1. Data'!P$504</f>
        <v>10028.163018422158</v>
      </c>
      <c r="I162" s="9">
        <f t="shared" si="3"/>
        <v>-28.16301842215762</v>
      </c>
    </row>
    <row r="163" spans="1:9" ht="15" customHeight="1" x14ac:dyDescent="0.2">
      <c r="A163">
        <f>'1. Data'!A166</f>
        <v>162</v>
      </c>
      <c r="B163" s="8">
        <f>'1. Data'!D$504*'1. Data'!D166/'1. Data'!D165</f>
        <v>11116.732332096164</v>
      </c>
      <c r="C163" s="8">
        <f>'1. Data'!H$504*'1. Data'!H166/'1. Data'!H165</f>
        <v>9715.4561488030959</v>
      </c>
      <c r="D163" s="8">
        <f>'1. Data'!L$504*'1. Data'!L166/'1. Data'!L165</f>
        <v>6294.3441146558343</v>
      </c>
      <c r="E163" s="8">
        <f>'1. Data'!P$504*'1. Data'!P166/'1. Data'!P165</f>
        <v>114.05216597692745</v>
      </c>
      <c r="G163" s="9">
        <f>$L$2*B163/'1. Data'!D$504+$M$2*C163/'1. Data'!H$504+$N$2*D163/'1. Data'!L$504+$O$2*E163/'1. Data'!P$504</f>
        <v>10107.426573401146</v>
      </c>
      <c r="I163" s="9">
        <f t="shared" si="3"/>
        <v>-107.42657340114602</v>
      </c>
    </row>
    <row r="164" spans="1:9" ht="15" customHeight="1" x14ac:dyDescent="0.2">
      <c r="A164">
        <f>'1. Data'!A167</f>
        <v>163</v>
      </c>
      <c r="B164" s="8">
        <f>'1. Data'!D$504*'1. Data'!D167/'1. Data'!D166</f>
        <v>11067.619666458604</v>
      </c>
      <c r="C164" s="8">
        <f>'1. Data'!H$504*'1. Data'!H167/'1. Data'!H166</f>
        <v>9644.9439525796934</v>
      </c>
      <c r="D164" s="8">
        <f>'1. Data'!L$504*'1. Data'!L167/'1. Data'!L166</f>
        <v>6205.5932293012565</v>
      </c>
      <c r="E164" s="8">
        <f>'1. Data'!P$504*'1. Data'!P167/'1. Data'!P166</f>
        <v>112.68455884745244</v>
      </c>
      <c r="G164" s="9">
        <f>$L$2*B164/'1. Data'!D$504+$M$2*C164/'1. Data'!H$504+$N$2*D164/'1. Data'!L$504+$O$2*E164/'1. Data'!P$504</f>
        <v>10029.010528001514</v>
      </c>
      <c r="I164" s="9">
        <f t="shared" si="3"/>
        <v>-29.010528001514103</v>
      </c>
    </row>
    <row r="165" spans="1:9" ht="15" customHeight="1" x14ac:dyDescent="0.2">
      <c r="A165">
        <f>'1. Data'!A168</f>
        <v>164</v>
      </c>
      <c r="B165" s="8">
        <f>'1. Data'!D$504*'1. Data'!D168/'1. Data'!D167</f>
        <v>11048.637811390239</v>
      </c>
      <c r="C165" s="8">
        <f>'1. Data'!H$504*'1. Data'!H168/'1. Data'!H167</f>
        <v>9529.8175008403341</v>
      </c>
      <c r="D165" s="8">
        <f>'1. Data'!L$504*'1. Data'!L168/'1. Data'!L167</f>
        <v>6183.6218479708277</v>
      </c>
      <c r="E165" s="8">
        <f>'1. Data'!P$504*'1. Data'!P168/'1. Data'!P167</f>
        <v>114.7034577135459</v>
      </c>
      <c r="G165" s="9">
        <f>$L$2*B165/'1. Data'!D$504+$M$2*C165/'1. Data'!H$504+$N$2*D165/'1. Data'!L$504+$O$2*E165/'1. Data'!P$504</f>
        <v>10018.389969444423</v>
      </c>
      <c r="I165" s="9">
        <f t="shared" si="3"/>
        <v>-18.389969444422604</v>
      </c>
    </row>
    <row r="166" spans="1:9" ht="15" customHeight="1" x14ac:dyDescent="0.2">
      <c r="A166">
        <f>'1. Data'!A169</f>
        <v>165</v>
      </c>
      <c r="B166" s="8">
        <f>'1. Data'!D$504*'1. Data'!D169/'1. Data'!D168</f>
        <v>11026.183424488278</v>
      </c>
      <c r="C166" s="8">
        <f>'1. Data'!H$504*'1. Data'!H169/'1. Data'!H168</f>
        <v>9573.4142667289343</v>
      </c>
      <c r="D166" s="8">
        <f>'1. Data'!L$504*'1. Data'!L169/'1. Data'!L168</f>
        <v>6204.0097422459594</v>
      </c>
      <c r="E166" s="8">
        <f>'1. Data'!P$504*'1. Data'!P169/'1. Data'!P168</f>
        <v>110.91721539171377</v>
      </c>
      <c r="G166" s="9">
        <f>$L$2*B166/'1. Data'!D$504+$M$2*C166/'1. Data'!H$504+$N$2*D166/'1. Data'!L$504+$O$2*E166/'1. Data'!P$504</f>
        <v>9960.0345794188161</v>
      </c>
      <c r="I166" s="9">
        <f t="shared" si="3"/>
        <v>39.965420581183935</v>
      </c>
    </row>
    <row r="167" spans="1:9" ht="15" customHeight="1" x14ac:dyDescent="0.2">
      <c r="A167">
        <f>'1. Data'!A170</f>
        <v>166</v>
      </c>
      <c r="B167" s="8">
        <f>'1. Data'!D$504*'1. Data'!D170/'1. Data'!D169</f>
        <v>11154.02047516401</v>
      </c>
      <c r="C167" s="8">
        <f>'1. Data'!H$504*'1. Data'!H170/'1. Data'!H169</f>
        <v>9673.1061140820857</v>
      </c>
      <c r="D167" s="8">
        <f>'1. Data'!L$504*'1. Data'!L170/'1. Data'!L169</f>
        <v>6310.3856402081201</v>
      </c>
      <c r="E167" s="8">
        <f>'1. Data'!P$504*'1. Data'!P170/'1. Data'!P169</f>
        <v>112.75481262941646</v>
      </c>
      <c r="G167" s="9">
        <f>$L$2*B167/'1. Data'!D$504+$M$2*C167/'1. Data'!H$504+$N$2*D167/'1. Data'!L$504+$O$2*E167/'1. Data'!P$504</f>
        <v>10087.3132025942</v>
      </c>
      <c r="I167" s="9">
        <f t="shared" si="3"/>
        <v>-87.313202594199538</v>
      </c>
    </row>
    <row r="168" spans="1:9" ht="15" customHeight="1" x14ac:dyDescent="0.2">
      <c r="A168">
        <f>'1. Data'!A171</f>
        <v>167</v>
      </c>
      <c r="B168" s="8">
        <f>'1. Data'!D$504*'1. Data'!D171/'1. Data'!D170</f>
        <v>10985.85262159022</v>
      </c>
      <c r="C168" s="8">
        <f>'1. Data'!H$504*'1. Data'!H171/'1. Data'!H170</f>
        <v>9574.0747968248306</v>
      </c>
      <c r="D168" s="8">
        <f>'1. Data'!L$504*'1. Data'!L171/'1. Data'!L170</f>
        <v>6166.1320400283221</v>
      </c>
      <c r="E168" s="8">
        <f>'1. Data'!P$504*'1. Data'!P171/'1. Data'!P170</f>
        <v>112.99195974805552</v>
      </c>
      <c r="G168" s="9">
        <f>$L$2*B168/'1. Data'!D$504+$M$2*C168/'1. Data'!H$504+$N$2*D168/'1. Data'!L$504+$O$2*E168/'1. Data'!P$504</f>
        <v>9976.2747219554185</v>
      </c>
      <c r="I168" s="9">
        <f t="shared" si="3"/>
        <v>23.725278044581501</v>
      </c>
    </row>
    <row r="169" spans="1:9" ht="15" customHeight="1" x14ac:dyDescent="0.2">
      <c r="A169">
        <f>'1. Data'!A172</f>
        <v>168</v>
      </c>
      <c r="B169" s="8">
        <f>'1. Data'!D$504*'1. Data'!D172/'1. Data'!D171</f>
        <v>11051.52746384507</v>
      </c>
      <c r="C169" s="8">
        <f>'1. Data'!H$504*'1. Data'!H172/'1. Data'!H171</f>
        <v>9537.4304944691376</v>
      </c>
      <c r="D169" s="8">
        <f>'1. Data'!L$504*'1. Data'!L172/'1. Data'!L171</f>
        <v>6192.8139782013668</v>
      </c>
      <c r="E169" s="8">
        <f>'1. Data'!P$504*'1. Data'!P172/'1. Data'!P171</f>
        <v>113.10368745359828</v>
      </c>
      <c r="G169" s="9">
        <f>$L$2*B169/'1. Data'!D$504+$M$2*C169/'1. Data'!H$504+$N$2*D169/'1. Data'!L$504+$O$2*E169/'1. Data'!P$504</f>
        <v>9994.9410819735967</v>
      </c>
      <c r="I169" s="9">
        <f t="shared" si="3"/>
        <v>5.058918026403262</v>
      </c>
    </row>
    <row r="170" spans="1:9" ht="15" customHeight="1" x14ac:dyDescent="0.2">
      <c r="A170">
        <f>'1. Data'!A173</f>
        <v>169</v>
      </c>
      <c r="B170" s="8">
        <f>'1. Data'!D$504*'1. Data'!D173/'1. Data'!D172</f>
        <v>11137.735158060019</v>
      </c>
      <c r="C170" s="8">
        <f>'1. Data'!H$504*'1. Data'!H173/'1. Data'!H172</f>
        <v>9662.2453402086321</v>
      </c>
      <c r="D170" s="8">
        <f>'1. Data'!L$504*'1. Data'!L173/'1. Data'!L172</f>
        <v>6282.0850972317148</v>
      </c>
      <c r="E170" s="8">
        <f>'1. Data'!P$504*'1. Data'!P173/'1. Data'!P172</f>
        <v>111.36241169376777</v>
      </c>
      <c r="G170" s="9">
        <f>$L$2*B170/'1. Data'!D$504+$M$2*C170/'1. Data'!H$504+$N$2*D170/'1. Data'!L$504+$O$2*E170/'1. Data'!P$504</f>
        <v>10048.761662085873</v>
      </c>
      <c r="I170" s="9">
        <f t="shared" si="3"/>
        <v>-48.761662085873468</v>
      </c>
    </row>
    <row r="171" spans="1:9" ht="15" customHeight="1" x14ac:dyDescent="0.2">
      <c r="A171">
        <f>'1. Data'!A174</f>
        <v>170</v>
      </c>
      <c r="B171" s="8">
        <f>'1. Data'!D$504*'1. Data'!D174/'1. Data'!D173</f>
        <v>11035.204064358064</v>
      </c>
      <c r="C171" s="8">
        <f>'1. Data'!H$504*'1. Data'!H174/'1. Data'!H173</f>
        <v>9544.9128002168254</v>
      </c>
      <c r="D171" s="8">
        <f>'1. Data'!L$504*'1. Data'!L174/'1. Data'!L173</f>
        <v>6172.9308358310564</v>
      </c>
      <c r="E171" s="8">
        <f>'1. Data'!P$504*'1. Data'!P174/'1. Data'!P173</f>
        <v>113.21592992749589</v>
      </c>
      <c r="G171" s="9">
        <f>$L$2*B171/'1. Data'!D$504+$M$2*C171/'1. Data'!H$504+$N$2*D171/'1. Data'!L$504+$O$2*E171/'1. Data'!P$504</f>
        <v>9990.1383967604615</v>
      </c>
      <c r="I171" s="9">
        <f t="shared" si="3"/>
        <v>9.8616032395384536</v>
      </c>
    </row>
    <row r="172" spans="1:9" ht="15" customHeight="1" x14ac:dyDescent="0.2">
      <c r="A172">
        <f>'1. Data'!A175</f>
        <v>171</v>
      </c>
      <c r="B172" s="8">
        <f>'1. Data'!D$504*'1. Data'!D175/'1. Data'!D174</f>
        <v>11035.045434084926</v>
      </c>
      <c r="C172" s="8">
        <f>'1. Data'!H$504*'1. Data'!H175/'1. Data'!H174</f>
        <v>9572.9601705685782</v>
      </c>
      <c r="D172" s="8">
        <f>'1. Data'!L$504*'1. Data'!L175/'1. Data'!L174</f>
        <v>6209.793822356939</v>
      </c>
      <c r="E172" s="8">
        <f>'1. Data'!P$504*'1. Data'!P175/'1. Data'!P174</f>
        <v>112.56994999200364</v>
      </c>
      <c r="G172" s="9">
        <f>$L$2*B172/'1. Data'!D$504+$M$2*C172/'1. Data'!H$504+$N$2*D172/'1. Data'!L$504+$O$2*E172/'1. Data'!P$504</f>
        <v>9993.33968829082</v>
      </c>
      <c r="I172" s="9">
        <f t="shared" si="3"/>
        <v>6.6603117091799504</v>
      </c>
    </row>
    <row r="173" spans="1:9" ht="15" customHeight="1" x14ac:dyDescent="0.2">
      <c r="A173">
        <f>'1. Data'!A176</f>
        <v>172</v>
      </c>
      <c r="B173" s="8">
        <f>'1. Data'!D$504*'1. Data'!D176/'1. Data'!D175</f>
        <v>11098.452860298117</v>
      </c>
      <c r="C173" s="8">
        <f>'1. Data'!H$504*'1. Data'!H176/'1. Data'!H175</f>
        <v>9641.1469445760576</v>
      </c>
      <c r="D173" s="8">
        <f>'1. Data'!L$504*'1. Data'!L176/'1. Data'!L175</f>
        <v>6234.3566777365122</v>
      </c>
      <c r="E173" s="8">
        <f>'1. Data'!P$504*'1. Data'!P176/'1. Data'!P175</f>
        <v>112.17615591870162</v>
      </c>
      <c r="G173" s="9">
        <f>$L$2*B173/'1. Data'!D$504+$M$2*C173/'1. Data'!H$504+$N$2*D173/'1. Data'!L$504+$O$2*E173/'1. Data'!P$504</f>
        <v>10034.640081170211</v>
      </c>
      <c r="I173" s="9">
        <f t="shared" si="3"/>
        <v>-34.640081170211488</v>
      </c>
    </row>
    <row r="174" spans="1:9" ht="15" customHeight="1" x14ac:dyDescent="0.2">
      <c r="A174">
        <f>'1. Data'!A177</f>
        <v>173</v>
      </c>
      <c r="B174" s="8">
        <f>'1. Data'!D$504*'1. Data'!D177/'1. Data'!D176</f>
        <v>11103.141118765838</v>
      </c>
      <c r="C174" s="8">
        <f>'1. Data'!H$504*'1. Data'!H177/'1. Data'!H176</f>
        <v>9697.4592457953568</v>
      </c>
      <c r="D174" s="8">
        <f>'1. Data'!L$504*'1. Data'!L177/'1. Data'!L176</f>
        <v>6214.80064984604</v>
      </c>
      <c r="E174" s="8">
        <f>'1. Data'!P$504*'1. Data'!P177/'1. Data'!P176</f>
        <v>114.7502032014677</v>
      </c>
      <c r="G174" s="9">
        <f>$L$2*B174/'1. Data'!D$504+$M$2*C174/'1. Data'!H$504+$N$2*D174/'1. Data'!L$504+$O$2*E174/'1. Data'!P$504</f>
        <v>10096.415462354798</v>
      </c>
      <c r="I174" s="9">
        <f t="shared" si="3"/>
        <v>-96.415462354798365</v>
      </c>
    </row>
    <row r="175" spans="1:9" ht="15" customHeight="1" x14ac:dyDescent="0.2">
      <c r="A175">
        <f>'1. Data'!A178</f>
        <v>174</v>
      </c>
      <c r="B175" s="8">
        <f>'1. Data'!D$504*'1. Data'!D178/'1. Data'!D177</f>
        <v>11066.615091227261</v>
      </c>
      <c r="C175" s="8">
        <f>'1. Data'!H$504*'1. Data'!H178/'1. Data'!H177</f>
        <v>9631.0400358543338</v>
      </c>
      <c r="D175" s="8">
        <f>'1. Data'!L$504*'1. Data'!L178/'1. Data'!L177</f>
        <v>6229.2096562251681</v>
      </c>
      <c r="E175" s="8">
        <f>'1. Data'!P$504*'1. Data'!P178/'1. Data'!P177</f>
        <v>113.5569462668437</v>
      </c>
      <c r="G175" s="9">
        <f>$L$2*B175/'1. Data'!D$504+$M$2*C175/'1. Data'!H$504+$N$2*D175/'1. Data'!L$504+$O$2*E175/'1. Data'!P$504</f>
        <v>10043.574626298805</v>
      </c>
      <c r="I175" s="9">
        <f t="shared" si="3"/>
        <v>-43.574626298805015</v>
      </c>
    </row>
    <row r="176" spans="1:9" ht="15" customHeight="1" x14ac:dyDescent="0.2">
      <c r="A176">
        <f>'1. Data'!A179</f>
        <v>175</v>
      </c>
      <c r="B176" s="8">
        <f>'1. Data'!D$504*'1. Data'!D179/'1. Data'!D178</f>
        <v>10900.200014502871</v>
      </c>
      <c r="C176" s="8">
        <f>'1. Data'!H$504*'1. Data'!H179/'1. Data'!H178</f>
        <v>9495.0020271645808</v>
      </c>
      <c r="D176" s="8">
        <f>'1. Data'!L$504*'1. Data'!L179/'1. Data'!L178</f>
        <v>6142.2577998346942</v>
      </c>
      <c r="E176" s="8">
        <f>'1. Data'!P$504*'1. Data'!P179/'1. Data'!P178</f>
        <v>112.07708589677912</v>
      </c>
      <c r="G176" s="9">
        <f>$L$2*B176/'1. Data'!D$504+$M$2*C176/'1. Data'!H$504+$N$2*D176/'1. Data'!L$504+$O$2*E176/'1. Data'!P$504</f>
        <v>9900.4117298366928</v>
      </c>
      <c r="I176" s="9">
        <f t="shared" si="3"/>
        <v>99.588270163307243</v>
      </c>
    </row>
    <row r="177" spans="1:9" ht="15" customHeight="1" x14ac:dyDescent="0.2">
      <c r="A177">
        <f>'1. Data'!A180</f>
        <v>176</v>
      </c>
      <c r="B177" s="8">
        <f>'1. Data'!D$504*'1. Data'!D180/'1. Data'!D179</f>
        <v>11114.714453297092</v>
      </c>
      <c r="C177" s="8">
        <f>'1. Data'!H$504*'1. Data'!H180/'1. Data'!H179</f>
        <v>9659.6490554791962</v>
      </c>
      <c r="D177" s="8">
        <f>'1. Data'!L$504*'1. Data'!L180/'1. Data'!L179</f>
        <v>6244.5102840472791</v>
      </c>
      <c r="E177" s="8">
        <f>'1. Data'!P$504*'1. Data'!P180/'1. Data'!P179</f>
        <v>111.9633578446097</v>
      </c>
      <c r="G177" s="9">
        <f>$L$2*B177/'1. Data'!D$504+$M$2*C177/'1. Data'!H$504+$N$2*D177/'1. Data'!L$504+$O$2*E177/'1. Data'!P$504</f>
        <v>10044.18882149729</v>
      </c>
      <c r="I177" s="9">
        <f t="shared" si="3"/>
        <v>-44.188821497289609</v>
      </c>
    </row>
    <row r="178" spans="1:9" ht="15" customHeight="1" x14ac:dyDescent="0.2">
      <c r="A178">
        <f>'1. Data'!A181</f>
        <v>177</v>
      </c>
      <c r="B178" s="8">
        <f>'1. Data'!D$504*'1. Data'!D181/'1. Data'!D180</f>
        <v>11039.06508873484</v>
      </c>
      <c r="C178" s="8">
        <f>'1. Data'!H$504*'1. Data'!H181/'1. Data'!H180</f>
        <v>9575.3150936371385</v>
      </c>
      <c r="D178" s="8">
        <f>'1. Data'!L$504*'1. Data'!L181/'1. Data'!L180</f>
        <v>6183.1119047136608</v>
      </c>
      <c r="E178" s="8">
        <f>'1. Data'!P$504*'1. Data'!P181/'1. Data'!P180</f>
        <v>113.37507125326408</v>
      </c>
      <c r="G178" s="9">
        <f>$L$2*B178/'1. Data'!D$504+$M$2*C178/'1. Data'!H$504+$N$2*D178/'1. Data'!L$504+$O$2*E178/'1. Data'!P$504</f>
        <v>10005.503517316789</v>
      </c>
      <c r="I178" s="9">
        <f t="shared" si="3"/>
        <v>-5.5035173167889297</v>
      </c>
    </row>
    <row r="179" spans="1:9" ht="15" customHeight="1" x14ac:dyDescent="0.2">
      <c r="A179">
        <f>'1. Data'!A182</f>
        <v>178</v>
      </c>
      <c r="B179" s="8">
        <f>'1. Data'!D$504*'1. Data'!D182/'1. Data'!D181</f>
        <v>11052.664950677241</v>
      </c>
      <c r="C179" s="8">
        <f>'1. Data'!H$504*'1. Data'!H182/'1. Data'!H181</f>
        <v>9636.0812235824469</v>
      </c>
      <c r="D179" s="8">
        <f>'1. Data'!L$504*'1. Data'!L182/'1. Data'!L181</f>
        <v>6250.6446348646477</v>
      </c>
      <c r="E179" s="8">
        <f>'1. Data'!P$504*'1. Data'!P182/'1. Data'!P181</f>
        <v>111.85296993252297</v>
      </c>
      <c r="G179" s="9">
        <f>$L$2*B179/'1. Data'!D$504+$M$2*C179/'1. Data'!H$504+$N$2*D179/'1. Data'!L$504+$O$2*E179/'1. Data'!P$504</f>
        <v>10013.33799947586</v>
      </c>
      <c r="I179" s="9">
        <f t="shared" si="3"/>
        <v>-13.33799947585976</v>
      </c>
    </row>
    <row r="180" spans="1:9" ht="15" customHeight="1" x14ac:dyDescent="0.2">
      <c r="A180">
        <f>'1. Data'!A183</f>
        <v>179</v>
      </c>
      <c r="B180" s="8">
        <f>'1. Data'!D$504*'1. Data'!D183/'1. Data'!D182</f>
        <v>11107.452338925152</v>
      </c>
      <c r="C180" s="8">
        <f>'1. Data'!H$504*'1. Data'!H183/'1. Data'!H182</f>
        <v>9580.8005569736342</v>
      </c>
      <c r="D180" s="8">
        <f>'1. Data'!L$504*'1. Data'!L183/'1. Data'!L182</f>
        <v>6158.5424187205699</v>
      </c>
      <c r="E180" s="8">
        <f>'1. Data'!P$504*'1. Data'!P183/'1. Data'!P182</f>
        <v>112.53234494187149</v>
      </c>
      <c r="G180" s="9">
        <f>$L$2*B180/'1. Data'!D$504+$M$2*C180/'1. Data'!H$504+$N$2*D180/'1. Data'!L$504+$O$2*E180/'1. Data'!P$504</f>
        <v>10013.134468178559</v>
      </c>
      <c r="I180" s="9">
        <f t="shared" si="3"/>
        <v>-13.134468178559473</v>
      </c>
    </row>
    <row r="181" spans="1:9" ht="15" customHeight="1" x14ac:dyDescent="0.2">
      <c r="A181">
        <f>'1. Data'!A184</f>
        <v>180</v>
      </c>
      <c r="B181" s="8">
        <f>'1. Data'!D$504*'1. Data'!D184/'1. Data'!D183</f>
        <v>11013.226027538029</v>
      </c>
      <c r="C181" s="8">
        <f>'1. Data'!H$504*'1. Data'!H184/'1. Data'!H183</f>
        <v>9591.9687819686096</v>
      </c>
      <c r="D181" s="8">
        <f>'1. Data'!L$504*'1. Data'!L184/'1. Data'!L183</f>
        <v>6171.2229860269563</v>
      </c>
      <c r="E181" s="8">
        <f>'1. Data'!P$504*'1. Data'!P184/'1. Data'!P183</f>
        <v>112.08779562393235</v>
      </c>
      <c r="G181" s="9">
        <f>$L$2*B181/'1. Data'!D$504+$M$2*C181/'1. Data'!H$504+$N$2*D181/'1. Data'!L$504+$O$2*E181/'1. Data'!P$504</f>
        <v>9976.5936271870814</v>
      </c>
      <c r="I181" s="9">
        <f t="shared" si="3"/>
        <v>23.406372812918562</v>
      </c>
    </row>
    <row r="182" spans="1:9" ht="15" customHeight="1" x14ac:dyDescent="0.2">
      <c r="A182">
        <f>'1. Data'!A185</f>
        <v>181</v>
      </c>
      <c r="B182" s="8">
        <f>'1. Data'!D$504*'1. Data'!D185/'1. Data'!D184</f>
        <v>11087.333346081245</v>
      </c>
      <c r="C182" s="8">
        <f>'1. Data'!H$504*'1. Data'!H185/'1. Data'!H184</f>
        <v>9685.3642025298941</v>
      </c>
      <c r="D182" s="8">
        <f>'1. Data'!L$504*'1. Data'!L185/'1. Data'!L184</f>
        <v>6278.3631752889214</v>
      </c>
      <c r="E182" s="8">
        <f>'1. Data'!P$504*'1. Data'!P185/'1. Data'!P184</f>
        <v>112.23922093638876</v>
      </c>
      <c r="G182" s="9">
        <f>$L$2*B182/'1. Data'!D$504+$M$2*C182/'1. Data'!H$504+$N$2*D182/'1. Data'!L$504+$O$2*E182/'1. Data'!P$504</f>
        <v>10052.638077186262</v>
      </c>
      <c r="I182" s="9">
        <f t="shared" si="3"/>
        <v>-52.638077186262308</v>
      </c>
    </row>
    <row r="183" spans="1:9" ht="15" customHeight="1" x14ac:dyDescent="0.2">
      <c r="A183">
        <f>'1. Data'!A186</f>
        <v>182</v>
      </c>
      <c r="B183" s="8">
        <f>'1. Data'!D$504*'1. Data'!D186/'1. Data'!D185</f>
        <v>11010.961944745446</v>
      </c>
      <c r="C183" s="8">
        <f>'1. Data'!H$504*'1. Data'!H186/'1. Data'!H185</f>
        <v>9569.674407998984</v>
      </c>
      <c r="D183" s="8">
        <f>'1. Data'!L$504*'1. Data'!L186/'1. Data'!L185</f>
        <v>6172.3239301934045</v>
      </c>
      <c r="E183" s="8">
        <f>'1. Data'!P$504*'1. Data'!P186/'1. Data'!P185</f>
        <v>113.47689926726817</v>
      </c>
      <c r="G183" s="9">
        <f>$L$2*B183/'1. Data'!D$504+$M$2*C183/'1. Data'!H$504+$N$2*D183/'1. Data'!L$504+$O$2*E183/'1. Data'!P$504</f>
        <v>9993.6071352054005</v>
      </c>
      <c r="I183" s="9">
        <f t="shared" si="3"/>
        <v>6.3928647945995181</v>
      </c>
    </row>
    <row r="184" spans="1:9" ht="15" customHeight="1" x14ac:dyDescent="0.2">
      <c r="A184">
        <f>'1. Data'!A187</f>
        <v>183</v>
      </c>
      <c r="B184" s="8">
        <f>'1. Data'!D$504*'1. Data'!D187/'1. Data'!D186</f>
        <v>11019.675379018348</v>
      </c>
      <c r="C184" s="8">
        <f>'1. Data'!H$504*'1. Data'!H187/'1. Data'!H186</f>
        <v>9582.4191718522052</v>
      </c>
      <c r="D184" s="8">
        <f>'1. Data'!L$504*'1. Data'!L187/'1. Data'!L186</f>
        <v>6201.8720353183917</v>
      </c>
      <c r="E184" s="8">
        <f>'1. Data'!P$504*'1. Data'!P187/'1. Data'!P186</f>
        <v>113.78211379319318</v>
      </c>
      <c r="G184" s="9">
        <f>$L$2*B184/'1. Data'!D$504+$M$2*C184/'1. Data'!H$504+$N$2*D184/'1. Data'!L$504+$O$2*E184/'1. Data'!P$504</f>
        <v>10010.92815905287</v>
      </c>
      <c r="I184" s="9">
        <f t="shared" si="3"/>
        <v>-10.928159052869887</v>
      </c>
    </row>
    <row r="185" spans="1:9" ht="15" customHeight="1" x14ac:dyDescent="0.2">
      <c r="A185">
        <f>'1. Data'!A188</f>
        <v>184</v>
      </c>
      <c r="B185" s="8">
        <f>'1. Data'!D$504*'1. Data'!D188/'1. Data'!D187</f>
        <v>11010.419228948407</v>
      </c>
      <c r="C185" s="8">
        <f>'1. Data'!H$504*'1. Data'!H188/'1. Data'!H187</f>
        <v>9683.7603609561793</v>
      </c>
      <c r="D185" s="8">
        <f>'1. Data'!L$504*'1. Data'!L188/'1. Data'!L187</f>
        <v>6244.0391455662502</v>
      </c>
      <c r="E185" s="8">
        <f>'1. Data'!P$504*'1. Data'!P188/'1. Data'!P187</f>
        <v>112.96349261917655</v>
      </c>
      <c r="G185" s="9">
        <f>$L$2*B185/'1. Data'!D$504+$M$2*C185/'1. Data'!H$504+$N$2*D185/'1. Data'!L$504+$O$2*E185/'1. Data'!P$504</f>
        <v>10031.527477930518</v>
      </c>
      <c r="I185" s="9">
        <f t="shared" si="3"/>
        <v>-31.527477930518216</v>
      </c>
    </row>
    <row r="186" spans="1:9" ht="15" customHeight="1" x14ac:dyDescent="0.2">
      <c r="A186">
        <f>'1. Data'!A189</f>
        <v>185</v>
      </c>
      <c r="B186" s="8">
        <f>'1. Data'!D$504*'1. Data'!D189/'1. Data'!D188</f>
        <v>10953.184603165097</v>
      </c>
      <c r="C186" s="8">
        <f>'1. Data'!H$504*'1. Data'!H189/'1. Data'!H188</f>
        <v>9509.1387176100616</v>
      </c>
      <c r="D186" s="8">
        <f>'1. Data'!L$504*'1. Data'!L189/'1. Data'!L188</f>
        <v>6102.8660969761677</v>
      </c>
      <c r="E186" s="8">
        <f>'1. Data'!P$504*'1. Data'!P189/'1. Data'!P188</f>
        <v>112.77947260404595</v>
      </c>
      <c r="G186" s="9">
        <f>$L$2*B186/'1. Data'!D$504+$M$2*C186/'1. Data'!H$504+$N$2*D186/'1. Data'!L$504+$O$2*E186/'1. Data'!P$504</f>
        <v>9930.1561822448857</v>
      </c>
      <c r="I186" s="9">
        <f t="shared" si="3"/>
        <v>69.843817755114287</v>
      </c>
    </row>
    <row r="187" spans="1:9" ht="15" customHeight="1" x14ac:dyDescent="0.2">
      <c r="A187">
        <f>'1. Data'!A190</f>
        <v>186</v>
      </c>
      <c r="B187" s="8">
        <f>'1. Data'!D$504*'1. Data'!D190/'1. Data'!D189</f>
        <v>11076.304640815169</v>
      </c>
      <c r="C187" s="8">
        <f>'1. Data'!H$504*'1. Data'!H190/'1. Data'!H189</f>
        <v>9603.9684659400536</v>
      </c>
      <c r="D187" s="8">
        <f>'1. Data'!L$504*'1. Data'!L190/'1. Data'!L189</f>
        <v>6218.9979507123326</v>
      </c>
      <c r="E187" s="8">
        <f>'1. Data'!P$504*'1. Data'!P190/'1. Data'!P189</f>
        <v>111.25419985448217</v>
      </c>
      <c r="G187" s="9">
        <f>$L$2*B187/'1. Data'!D$504+$M$2*C187/'1. Data'!H$504+$N$2*D187/'1. Data'!L$504+$O$2*E187/'1. Data'!P$504</f>
        <v>9996.1633154580541</v>
      </c>
      <c r="I187" s="9">
        <f t="shared" si="3"/>
        <v>3.8366845419459423</v>
      </c>
    </row>
    <row r="188" spans="1:9" ht="15" customHeight="1" x14ac:dyDescent="0.2">
      <c r="A188">
        <f>'1. Data'!A191</f>
        <v>187</v>
      </c>
      <c r="B188" s="8">
        <f>'1. Data'!D$504*'1. Data'!D191/'1. Data'!D190</f>
        <v>11033.533084410776</v>
      </c>
      <c r="C188" s="8">
        <f>'1. Data'!H$504*'1. Data'!H191/'1. Data'!H190</f>
        <v>9636.9343123448853</v>
      </c>
      <c r="D188" s="8">
        <f>'1. Data'!L$504*'1. Data'!L191/'1. Data'!L190</f>
        <v>6211.807404060869</v>
      </c>
      <c r="E188" s="8">
        <f>'1. Data'!P$504*'1. Data'!P191/'1. Data'!P190</f>
        <v>113.96338611418336</v>
      </c>
      <c r="G188" s="9">
        <f>$L$2*B188/'1. Data'!D$504+$M$2*C188/'1. Data'!H$504+$N$2*D188/'1. Data'!L$504+$O$2*E188/'1. Data'!P$504</f>
        <v>10037.809195326734</v>
      </c>
      <c r="I188" s="9">
        <f t="shared" si="3"/>
        <v>-37.80919532673397</v>
      </c>
    </row>
    <row r="189" spans="1:9" ht="15" customHeight="1" x14ac:dyDescent="0.2">
      <c r="A189">
        <f>'1. Data'!A192</f>
        <v>188</v>
      </c>
      <c r="B189" s="8">
        <f>'1. Data'!D$504*'1. Data'!D192/'1. Data'!D191</f>
        <v>11113.146015468881</v>
      </c>
      <c r="C189" s="8">
        <f>'1. Data'!H$504*'1. Data'!H192/'1. Data'!H191</f>
        <v>9561.0681062789208</v>
      </c>
      <c r="D189" s="8">
        <f>'1. Data'!L$504*'1. Data'!L192/'1. Data'!L191</f>
        <v>6161.7255201234921</v>
      </c>
      <c r="E189" s="8">
        <f>'1. Data'!P$504*'1. Data'!P192/'1. Data'!P191</f>
        <v>112.48722536603479</v>
      </c>
      <c r="G189" s="9">
        <f>$L$2*B189/'1. Data'!D$504+$M$2*C189/'1. Data'!H$504+$N$2*D189/'1. Data'!L$504+$O$2*E189/'1. Data'!P$504</f>
        <v>10008.747831094308</v>
      </c>
      <c r="I189" s="9">
        <f t="shared" si="3"/>
        <v>-8.7478310943079123</v>
      </c>
    </row>
    <row r="190" spans="1:9" ht="15" customHeight="1" x14ac:dyDescent="0.2">
      <c r="A190">
        <f>'1. Data'!A193</f>
        <v>189</v>
      </c>
      <c r="B190" s="8">
        <f>'1. Data'!D$504*'1. Data'!D193/'1. Data'!D192</f>
        <v>11017.661873795209</v>
      </c>
      <c r="C190" s="8">
        <f>'1. Data'!H$504*'1. Data'!H193/'1. Data'!H192</f>
        <v>9644.0499429383108</v>
      </c>
      <c r="D190" s="8">
        <f>'1. Data'!L$504*'1. Data'!L193/'1. Data'!L192</f>
        <v>6275.6654744481575</v>
      </c>
      <c r="E190" s="8">
        <f>'1. Data'!P$504*'1. Data'!P193/'1. Data'!P192</f>
        <v>114.39326840094263</v>
      </c>
      <c r="G190" s="9">
        <f>$L$2*B190/'1. Data'!D$504+$M$2*C190/'1. Data'!H$504+$N$2*D190/'1. Data'!L$504+$O$2*E190/'1. Data'!P$504</f>
        <v>10052.192617955527</v>
      </c>
      <c r="I190" s="9">
        <f t="shared" si="3"/>
        <v>-52.192617955526657</v>
      </c>
    </row>
    <row r="191" spans="1:9" ht="15" customHeight="1" x14ac:dyDescent="0.2">
      <c r="A191">
        <f>'1. Data'!A194</f>
        <v>190</v>
      </c>
      <c r="B191" s="8">
        <f>'1. Data'!D$504*'1. Data'!D194/'1. Data'!D193</f>
        <v>11054.792209553525</v>
      </c>
      <c r="C191" s="8">
        <f>'1. Data'!H$504*'1. Data'!H194/'1. Data'!H193</f>
        <v>9683.9886490147037</v>
      </c>
      <c r="D191" s="8">
        <f>'1. Data'!L$504*'1. Data'!L194/'1. Data'!L193</f>
        <v>6248.7433646256959</v>
      </c>
      <c r="E191" s="8">
        <f>'1. Data'!P$504*'1. Data'!P194/'1. Data'!P193</f>
        <v>113.14244614748398</v>
      </c>
      <c r="G191" s="9">
        <f>$L$2*B191/'1. Data'!D$504+$M$2*C191/'1. Data'!H$504+$N$2*D191/'1. Data'!L$504+$O$2*E191/'1. Data'!P$504</f>
        <v>10051.633162864828</v>
      </c>
      <c r="I191" s="9">
        <f t="shared" si="3"/>
        <v>-51.633162864827682</v>
      </c>
    </row>
    <row r="192" spans="1:9" ht="15" customHeight="1" x14ac:dyDescent="0.2">
      <c r="A192">
        <f>'1. Data'!A195</f>
        <v>191</v>
      </c>
      <c r="B192" s="8">
        <f>'1. Data'!D$504*'1. Data'!D195/'1. Data'!D194</f>
        <v>11028.680601721817</v>
      </c>
      <c r="C192" s="8">
        <f>'1. Data'!H$504*'1. Data'!H195/'1. Data'!H194</f>
        <v>9640.850952246521</v>
      </c>
      <c r="D192" s="8">
        <f>'1. Data'!L$504*'1. Data'!L195/'1. Data'!L194</f>
        <v>6187.7271236941187</v>
      </c>
      <c r="E192" s="8">
        <f>'1. Data'!P$504*'1. Data'!P195/'1. Data'!P194</f>
        <v>113.1731415547352</v>
      </c>
      <c r="G192" s="9">
        <f>$L$2*B192/'1. Data'!D$504+$M$2*C192/'1. Data'!H$504+$N$2*D192/'1. Data'!L$504+$O$2*E192/'1. Data'!P$504</f>
        <v>10019.379801340328</v>
      </c>
      <c r="I192" s="9">
        <f t="shared" si="3"/>
        <v>-19.379801340328413</v>
      </c>
    </row>
    <row r="193" spans="1:9" ht="15" customHeight="1" x14ac:dyDescent="0.2">
      <c r="A193">
        <f>'1. Data'!A196</f>
        <v>192</v>
      </c>
      <c r="B193" s="8">
        <f>'1. Data'!D$504*'1. Data'!D196/'1. Data'!D195</f>
        <v>10956.893071206288</v>
      </c>
      <c r="C193" s="8">
        <f>'1. Data'!H$504*'1. Data'!H196/'1. Data'!H195</f>
        <v>9562.9669987989018</v>
      </c>
      <c r="D193" s="8">
        <f>'1. Data'!L$504*'1. Data'!L196/'1. Data'!L195</f>
        <v>6170.0222688816739</v>
      </c>
      <c r="E193" s="8">
        <f>'1. Data'!P$504*'1. Data'!P196/'1. Data'!P195</f>
        <v>113.41989921107262</v>
      </c>
      <c r="G193" s="9">
        <f>$L$2*B193/'1. Data'!D$504+$M$2*C193/'1. Data'!H$504+$N$2*D193/'1. Data'!L$504+$O$2*E193/'1. Data'!P$504</f>
        <v>9970.5073371013314</v>
      </c>
      <c r="I193" s="9">
        <f t="shared" si="3"/>
        <v>29.492662898668641</v>
      </c>
    </row>
    <row r="194" spans="1:9" ht="15" customHeight="1" x14ac:dyDescent="0.2">
      <c r="A194">
        <f>'1. Data'!A197</f>
        <v>193</v>
      </c>
      <c r="B194" s="8">
        <f>'1. Data'!D$504*'1. Data'!D197/'1. Data'!D196</f>
        <v>10916.837141236854</v>
      </c>
      <c r="C194" s="8">
        <f>'1. Data'!H$504*'1. Data'!H197/'1. Data'!H196</f>
        <v>9434.8620626852189</v>
      </c>
      <c r="D194" s="8">
        <f>'1. Data'!L$504*'1. Data'!L197/'1. Data'!L196</f>
        <v>6084.5432798657239</v>
      </c>
      <c r="E194" s="8">
        <f>'1. Data'!P$504*'1. Data'!P197/'1. Data'!P196</f>
        <v>113.30044851596186</v>
      </c>
      <c r="G194" s="9">
        <f>$L$2*B194/'1. Data'!D$504+$M$2*C194/'1. Data'!H$504+$N$2*D194/'1. Data'!L$504+$O$2*E194/'1. Data'!P$504</f>
        <v>9900.0339228180746</v>
      </c>
      <c r="I194" s="9">
        <f t="shared" si="3"/>
        <v>99.966077181925357</v>
      </c>
    </row>
    <row r="195" spans="1:9" ht="15" customHeight="1" x14ac:dyDescent="0.2">
      <c r="A195">
        <f>'1. Data'!A198</f>
        <v>194</v>
      </c>
      <c r="B195" s="8">
        <f>'1. Data'!D$504*'1. Data'!D198/'1. Data'!D197</f>
        <v>10859.221565937676</v>
      </c>
      <c r="C195" s="8">
        <f>'1. Data'!H$504*'1. Data'!H198/'1. Data'!H197</f>
        <v>9520.6381847240064</v>
      </c>
      <c r="D195" s="8">
        <f>'1. Data'!L$504*'1. Data'!L198/'1. Data'!L197</f>
        <v>6094.9597777018434</v>
      </c>
      <c r="E195" s="8">
        <f>'1. Data'!P$504*'1. Data'!P198/'1. Data'!P197</f>
        <v>112.52813796928916</v>
      </c>
      <c r="G195" s="9">
        <f>$L$2*B195/'1. Data'!D$504+$M$2*C195/'1. Data'!H$504+$N$2*D195/'1. Data'!L$504+$O$2*E195/'1. Data'!P$504</f>
        <v>9893.9192670804205</v>
      </c>
      <c r="I195" s="9">
        <f t="shared" ref="I195:I258" si="4">10000-G195</f>
        <v>106.08073291957953</v>
      </c>
    </row>
    <row r="196" spans="1:9" ht="15" customHeight="1" x14ac:dyDescent="0.2">
      <c r="A196">
        <f>'1. Data'!A199</f>
        <v>195</v>
      </c>
      <c r="B196" s="8">
        <f>'1. Data'!D$504*'1. Data'!D199/'1. Data'!D198</f>
        <v>11153.044649540618</v>
      </c>
      <c r="C196" s="8">
        <f>'1. Data'!H$504*'1. Data'!H199/'1. Data'!H198</f>
        <v>9536.4031616681805</v>
      </c>
      <c r="D196" s="8">
        <f>'1. Data'!L$504*'1. Data'!L199/'1. Data'!L198</f>
        <v>6145.6638366476182</v>
      </c>
      <c r="E196" s="8">
        <f>'1. Data'!P$504*'1. Data'!P199/'1. Data'!P198</f>
        <v>111.00744026392346</v>
      </c>
      <c r="G196" s="9">
        <f>$L$2*B196/'1. Data'!D$504+$M$2*C196/'1. Data'!H$504+$N$2*D196/'1. Data'!L$504+$O$2*E196/'1. Data'!P$504</f>
        <v>9986.6969014012811</v>
      </c>
      <c r="I196" s="9">
        <f t="shared" si="4"/>
        <v>13.303098598718861</v>
      </c>
    </row>
    <row r="197" spans="1:9" ht="15" customHeight="1" x14ac:dyDescent="0.2">
      <c r="A197">
        <f>'1. Data'!A200</f>
        <v>196</v>
      </c>
      <c r="B197" s="8">
        <f>'1. Data'!D$504*'1. Data'!D200/'1. Data'!D199</f>
        <v>11022.527996996512</v>
      </c>
      <c r="C197" s="8">
        <f>'1. Data'!H$504*'1. Data'!H200/'1. Data'!H199</f>
        <v>9690.507359717576</v>
      </c>
      <c r="D197" s="8">
        <f>'1. Data'!L$504*'1. Data'!L200/'1. Data'!L199</f>
        <v>6254.4091916278485</v>
      </c>
      <c r="E197" s="8">
        <f>'1. Data'!P$504*'1. Data'!P200/'1. Data'!P199</f>
        <v>113.01556170670705</v>
      </c>
      <c r="G197" s="9">
        <f>$L$2*B197/'1. Data'!D$504+$M$2*C197/'1. Data'!H$504+$N$2*D197/'1. Data'!L$504+$O$2*E197/'1. Data'!P$504</f>
        <v>10040.625824018542</v>
      </c>
      <c r="I197" s="9">
        <f t="shared" si="4"/>
        <v>-40.625824018541607</v>
      </c>
    </row>
    <row r="198" spans="1:9" ht="15" customHeight="1" x14ac:dyDescent="0.2">
      <c r="A198">
        <f>'1. Data'!A201</f>
        <v>197</v>
      </c>
      <c r="B198" s="8">
        <f>'1. Data'!D$504*'1. Data'!D201/'1. Data'!D200</f>
        <v>10915.369425353969</v>
      </c>
      <c r="C198" s="8">
        <f>'1. Data'!H$504*'1. Data'!H201/'1. Data'!H200</f>
        <v>9561.5744072793768</v>
      </c>
      <c r="D198" s="8">
        <f>'1. Data'!L$504*'1. Data'!L201/'1. Data'!L200</f>
        <v>6142.6921731725897</v>
      </c>
      <c r="E198" s="8">
        <f>'1. Data'!P$504*'1. Data'!P201/'1. Data'!P200</f>
        <v>112.3290279763398</v>
      </c>
      <c r="G198" s="9">
        <f>$L$2*B198/'1. Data'!D$504+$M$2*C198/'1. Data'!H$504+$N$2*D198/'1. Data'!L$504+$O$2*E198/'1. Data'!P$504</f>
        <v>9931.257166030804</v>
      </c>
      <c r="I198" s="9">
        <f t="shared" si="4"/>
        <v>68.742833969195999</v>
      </c>
    </row>
    <row r="199" spans="1:9" ht="15" customHeight="1" x14ac:dyDescent="0.2">
      <c r="A199">
        <f>'1. Data'!A202</f>
        <v>198</v>
      </c>
      <c r="B199" s="8">
        <f>'1. Data'!D$504*'1. Data'!D202/'1. Data'!D201</f>
        <v>11177.371859141136</v>
      </c>
      <c r="C199" s="8">
        <f>'1. Data'!H$504*'1. Data'!H202/'1. Data'!H201</f>
        <v>9654.1864870619229</v>
      </c>
      <c r="D199" s="8">
        <f>'1. Data'!L$504*'1. Data'!L202/'1. Data'!L201</f>
        <v>6233.3763718915479</v>
      </c>
      <c r="E199" s="8">
        <f>'1. Data'!P$504*'1. Data'!P202/'1. Data'!P201</f>
        <v>112.11850211921586</v>
      </c>
      <c r="G199" s="9">
        <f>$L$2*B199/'1. Data'!D$504+$M$2*C199/'1. Data'!H$504+$N$2*D199/'1. Data'!L$504+$O$2*E199/'1. Data'!P$504</f>
        <v>10066.175228287528</v>
      </c>
      <c r="I199" s="9">
        <f t="shared" si="4"/>
        <v>-66.175228287527716</v>
      </c>
    </row>
    <row r="200" spans="1:9" ht="15" customHeight="1" x14ac:dyDescent="0.2">
      <c r="A200">
        <f>'1. Data'!A203</f>
        <v>199</v>
      </c>
      <c r="B200" s="8">
        <f>'1. Data'!D$504*'1. Data'!D203/'1. Data'!D202</f>
        <v>11080.414414682898</v>
      </c>
      <c r="C200" s="8">
        <f>'1. Data'!H$504*'1. Data'!H203/'1. Data'!H202</f>
        <v>9715.2788063552089</v>
      </c>
      <c r="D200" s="8">
        <f>'1. Data'!L$504*'1. Data'!L203/'1. Data'!L202</f>
        <v>6322.6279431186722</v>
      </c>
      <c r="E200" s="8">
        <f>'1. Data'!P$504*'1. Data'!P203/'1. Data'!P202</f>
        <v>112.97404860175031</v>
      </c>
      <c r="G200" s="9">
        <f>$L$2*B200/'1. Data'!D$504+$M$2*C200/'1. Data'!H$504+$N$2*D200/'1. Data'!L$504+$O$2*E200/'1. Data'!P$504</f>
        <v>10079.640877844031</v>
      </c>
      <c r="I200" s="9">
        <f t="shared" si="4"/>
        <v>-79.640877844030911</v>
      </c>
    </row>
    <row r="201" spans="1:9" ht="15" customHeight="1" x14ac:dyDescent="0.2">
      <c r="A201">
        <f>'1. Data'!A204</f>
        <v>200</v>
      </c>
      <c r="B201" s="8">
        <f>'1. Data'!D$504*'1. Data'!D204/'1. Data'!D203</f>
        <v>11091.792955061079</v>
      </c>
      <c r="C201" s="8">
        <f>'1. Data'!H$504*'1. Data'!H204/'1. Data'!H203</f>
        <v>9756.0092040891923</v>
      </c>
      <c r="D201" s="8">
        <f>'1. Data'!L$504*'1. Data'!L204/'1. Data'!L203</f>
        <v>6284.1796183618417</v>
      </c>
      <c r="E201" s="8">
        <f>'1. Data'!P$504*'1. Data'!P204/'1. Data'!P203</f>
        <v>113.08708667544576</v>
      </c>
      <c r="G201" s="9">
        <f>$L$2*B201/'1. Data'!D$504+$M$2*C201/'1. Data'!H$504+$N$2*D201/'1. Data'!L$504+$O$2*E201/'1. Data'!P$504</f>
        <v>10092.301513271503</v>
      </c>
      <c r="I201" s="9">
        <f t="shared" si="4"/>
        <v>-92.301513271502699</v>
      </c>
    </row>
    <row r="202" spans="1:9" ht="15" customHeight="1" x14ac:dyDescent="0.2">
      <c r="A202">
        <f>'1. Data'!A205</f>
        <v>201</v>
      </c>
      <c r="B202" s="8">
        <f>'1. Data'!D$504*'1. Data'!D205/'1. Data'!D204</f>
        <v>11000.645357359665</v>
      </c>
      <c r="C202" s="8">
        <f>'1. Data'!H$504*'1. Data'!H205/'1. Data'!H204</f>
        <v>9577.5464085569711</v>
      </c>
      <c r="D202" s="8">
        <f>'1. Data'!L$504*'1. Data'!L205/'1. Data'!L204</f>
        <v>6196.0618101417913</v>
      </c>
      <c r="E202" s="8">
        <f>'1. Data'!P$504*'1. Data'!P205/'1. Data'!P204</f>
        <v>113.81076820493348</v>
      </c>
      <c r="G202" s="9">
        <f>$L$2*B202/'1. Data'!D$504+$M$2*C202/'1. Data'!H$504+$N$2*D202/'1. Data'!L$504+$O$2*E202/'1. Data'!P$504</f>
        <v>10002.070130622404</v>
      </c>
      <c r="I202" s="9">
        <f t="shared" si="4"/>
        <v>-2.0701306224036671</v>
      </c>
    </row>
    <row r="203" spans="1:9" ht="15" customHeight="1" x14ac:dyDescent="0.2">
      <c r="A203">
        <f>'1. Data'!A206</f>
        <v>202</v>
      </c>
      <c r="B203" s="8">
        <f>'1. Data'!D$504*'1. Data'!D206/'1. Data'!D205</f>
        <v>11040.229058237064</v>
      </c>
      <c r="C203" s="8">
        <f>'1. Data'!H$504*'1. Data'!H206/'1. Data'!H205</f>
        <v>9554.8205471298297</v>
      </c>
      <c r="D203" s="8">
        <f>'1. Data'!L$504*'1. Data'!L206/'1. Data'!L205</f>
        <v>6190.4329034425264</v>
      </c>
      <c r="E203" s="8">
        <f>'1. Data'!P$504*'1. Data'!P206/'1. Data'!P205</f>
        <v>113.16594558967026</v>
      </c>
      <c r="G203" s="9">
        <f>$L$2*B203/'1. Data'!D$504+$M$2*C203/'1. Data'!H$504+$N$2*D203/'1. Data'!L$504+$O$2*E203/'1. Data'!P$504</f>
        <v>9996.9948742086563</v>
      </c>
      <c r="I203" s="9">
        <f t="shared" si="4"/>
        <v>3.0051257913437439</v>
      </c>
    </row>
    <row r="204" spans="1:9" ht="15" customHeight="1" x14ac:dyDescent="0.2">
      <c r="A204">
        <f>'1. Data'!A207</f>
        <v>203</v>
      </c>
      <c r="B204" s="8">
        <f>'1. Data'!D$504*'1. Data'!D207/'1. Data'!D206</f>
        <v>10904.042310775905</v>
      </c>
      <c r="C204" s="8">
        <f>'1. Data'!H$504*'1. Data'!H207/'1. Data'!H206</f>
        <v>9625.6470362068339</v>
      </c>
      <c r="D204" s="8">
        <f>'1. Data'!L$504*'1. Data'!L207/'1. Data'!L206</f>
        <v>6227.4844802130074</v>
      </c>
      <c r="E204" s="8">
        <f>'1. Data'!P$504*'1. Data'!P207/'1. Data'!P206</f>
        <v>112.87369526991573</v>
      </c>
      <c r="G204" s="9">
        <f>$L$2*B204/'1. Data'!D$504+$M$2*C204/'1. Data'!H$504+$N$2*D204/'1. Data'!L$504+$O$2*E204/'1. Data'!P$504</f>
        <v>9970.5000006311584</v>
      </c>
      <c r="I204" s="9">
        <f t="shared" si="4"/>
        <v>29.4999993688416</v>
      </c>
    </row>
    <row r="205" spans="1:9" ht="15" customHeight="1" x14ac:dyDescent="0.2">
      <c r="A205">
        <f>'1. Data'!A208</f>
        <v>204</v>
      </c>
      <c r="B205" s="8">
        <f>'1. Data'!D$504*'1. Data'!D208/'1. Data'!D207</f>
        <v>11068.160175189149</v>
      </c>
      <c r="C205" s="8">
        <f>'1. Data'!H$504*'1. Data'!H208/'1. Data'!H207</f>
        <v>9521.0353785212756</v>
      </c>
      <c r="D205" s="8">
        <f>'1. Data'!L$504*'1. Data'!L208/'1. Data'!L207</f>
        <v>6126.7361245212942</v>
      </c>
      <c r="E205" s="8">
        <f>'1. Data'!P$504*'1. Data'!P208/'1. Data'!P207</f>
        <v>112.9902840880679</v>
      </c>
      <c r="G205" s="9">
        <f>$L$2*B205/'1. Data'!D$504+$M$2*C205/'1. Data'!H$504+$N$2*D205/'1. Data'!L$504+$O$2*E205/'1. Data'!P$504</f>
        <v>9983.18636615992</v>
      </c>
      <c r="I205" s="9">
        <f t="shared" si="4"/>
        <v>16.813633840080001</v>
      </c>
    </row>
    <row r="206" spans="1:9" ht="15" customHeight="1" x14ac:dyDescent="0.2">
      <c r="A206">
        <f>'1. Data'!A209</f>
        <v>205</v>
      </c>
      <c r="B206" s="8">
        <f>'1. Data'!D$504*'1. Data'!D209/'1. Data'!D208</f>
        <v>10871.05615713754</v>
      </c>
      <c r="C206" s="8">
        <f>'1. Data'!H$504*'1. Data'!H209/'1. Data'!H208</f>
        <v>9574.1041290193698</v>
      </c>
      <c r="D206" s="8">
        <f>'1. Data'!L$504*'1. Data'!L209/'1. Data'!L208</f>
        <v>6206.9782291908959</v>
      </c>
      <c r="E206" s="8">
        <f>'1. Data'!P$504*'1. Data'!P209/'1. Data'!P208</f>
        <v>112.11267757175396</v>
      </c>
      <c r="G206" s="9">
        <f>$L$2*B206/'1. Data'!D$504+$M$2*C206/'1. Data'!H$504+$N$2*D206/'1. Data'!L$504+$O$2*E206/'1. Data'!P$504</f>
        <v>9925.6238892316869</v>
      </c>
      <c r="I206" s="9">
        <f t="shared" si="4"/>
        <v>74.376110768313083</v>
      </c>
    </row>
    <row r="207" spans="1:9" ht="15" customHeight="1" x14ac:dyDescent="0.2">
      <c r="A207">
        <f>'1. Data'!A210</f>
        <v>206</v>
      </c>
      <c r="B207" s="8">
        <f>'1. Data'!D$504*'1. Data'!D210/'1. Data'!D209</f>
        <v>11015.28684494164</v>
      </c>
      <c r="C207" s="8">
        <f>'1. Data'!H$504*'1. Data'!H210/'1. Data'!H209</f>
        <v>9634.4554994224436</v>
      </c>
      <c r="D207" s="8">
        <f>'1. Data'!L$504*'1. Data'!L210/'1. Data'!L209</f>
        <v>6191.0349433178044</v>
      </c>
      <c r="E207" s="8">
        <f>'1. Data'!P$504*'1. Data'!P210/'1. Data'!P209</f>
        <v>112.51204128738023</v>
      </c>
      <c r="G207" s="9">
        <f>$L$2*B207/'1. Data'!D$504+$M$2*C207/'1. Data'!H$504+$N$2*D207/'1. Data'!L$504+$O$2*E207/'1. Data'!P$504</f>
        <v>10001.334639512785</v>
      </c>
      <c r="I207" s="9">
        <f t="shared" si="4"/>
        <v>-1.3346395127846336</v>
      </c>
    </row>
    <row r="208" spans="1:9" ht="15" customHeight="1" x14ac:dyDescent="0.2">
      <c r="A208">
        <f>'1. Data'!A211</f>
        <v>207</v>
      </c>
      <c r="B208" s="8">
        <f>'1. Data'!D$504*'1. Data'!D211/'1. Data'!D210</f>
        <v>11010.181116727394</v>
      </c>
      <c r="C208" s="8">
        <f>'1. Data'!H$504*'1. Data'!H211/'1. Data'!H210</f>
        <v>9570.9003331052063</v>
      </c>
      <c r="D208" s="8">
        <f>'1. Data'!L$504*'1. Data'!L211/'1. Data'!L210</f>
        <v>6153.4166715656138</v>
      </c>
      <c r="E208" s="8">
        <f>'1. Data'!P$504*'1. Data'!P211/'1. Data'!P210</f>
        <v>113.28389741701841</v>
      </c>
      <c r="G208" s="9">
        <f>$L$2*B208/'1. Data'!D$504+$M$2*C208/'1. Data'!H$504+$N$2*D208/'1. Data'!L$504+$O$2*E208/'1. Data'!P$504</f>
        <v>9987.2361609343097</v>
      </c>
      <c r="I208" s="9">
        <f t="shared" si="4"/>
        <v>12.763839065690263</v>
      </c>
    </row>
    <row r="209" spans="1:9" ht="15" customHeight="1" x14ac:dyDescent="0.2">
      <c r="A209">
        <f>'1. Data'!A212</f>
        <v>208</v>
      </c>
      <c r="B209" s="8">
        <f>'1. Data'!D$504*'1. Data'!D212/'1. Data'!D211</f>
        <v>11096.492617430642</v>
      </c>
      <c r="C209" s="8">
        <f>'1. Data'!H$504*'1. Data'!H212/'1. Data'!H211</f>
        <v>9541.0804146167629</v>
      </c>
      <c r="D209" s="8">
        <f>'1. Data'!L$504*'1. Data'!L212/'1. Data'!L211</f>
        <v>6174.0907332410225</v>
      </c>
      <c r="E209" s="8">
        <f>'1. Data'!P$504*'1. Data'!P212/'1. Data'!P211</f>
        <v>112.02318130537277</v>
      </c>
      <c r="G209" s="9">
        <f>$L$2*B209/'1. Data'!D$504+$M$2*C209/'1. Data'!H$504+$N$2*D209/'1. Data'!L$504+$O$2*E209/'1. Data'!P$504</f>
        <v>9990.2260938981362</v>
      </c>
      <c r="I209" s="9">
        <f t="shared" si="4"/>
        <v>9.7739061018637585</v>
      </c>
    </row>
    <row r="210" spans="1:9" ht="15" customHeight="1" x14ac:dyDescent="0.2">
      <c r="A210">
        <f>'1. Data'!A213</f>
        <v>209</v>
      </c>
      <c r="B210" s="8">
        <f>'1. Data'!D$504*'1. Data'!D213/'1. Data'!D212</f>
        <v>11017.58640490984</v>
      </c>
      <c r="C210" s="8">
        <f>'1. Data'!H$504*'1. Data'!H213/'1. Data'!H212</f>
        <v>9692.2373597840342</v>
      </c>
      <c r="D210" s="8">
        <f>'1. Data'!L$504*'1. Data'!L213/'1. Data'!L212</f>
        <v>6283.0414724489465</v>
      </c>
      <c r="E210" s="8">
        <f>'1. Data'!P$504*'1. Data'!P213/'1. Data'!P212</f>
        <v>112.89503104805904</v>
      </c>
      <c r="G210" s="9">
        <f>$L$2*B210/'1. Data'!D$504+$M$2*C210/'1. Data'!H$504+$N$2*D210/'1. Data'!L$504+$O$2*E210/'1. Data'!P$504</f>
        <v>10041.854274050367</v>
      </c>
      <c r="I210" s="9">
        <f t="shared" si="4"/>
        <v>-41.854274050367167</v>
      </c>
    </row>
    <row r="211" spans="1:9" ht="15" customHeight="1" x14ac:dyDescent="0.2">
      <c r="A211">
        <f>'1. Data'!A214</f>
        <v>210</v>
      </c>
      <c r="B211" s="8">
        <f>'1. Data'!D$504*'1. Data'!D214/'1. Data'!D213</f>
        <v>11010.84272993858</v>
      </c>
      <c r="C211" s="8">
        <f>'1. Data'!H$504*'1. Data'!H214/'1. Data'!H213</f>
        <v>9671.6842902211611</v>
      </c>
      <c r="D211" s="8">
        <f>'1. Data'!L$504*'1. Data'!L214/'1. Data'!L213</f>
        <v>6269.1574397040358</v>
      </c>
      <c r="E211" s="8">
        <f>'1. Data'!P$504*'1. Data'!P214/'1. Data'!P213</f>
        <v>113.6198090582668</v>
      </c>
      <c r="G211" s="9">
        <f>$L$2*B211/'1. Data'!D$504+$M$2*C211/'1. Data'!H$504+$N$2*D211/'1. Data'!L$504+$O$2*E211/'1. Data'!P$504</f>
        <v>10043.592971778733</v>
      </c>
      <c r="I211" s="9">
        <f t="shared" si="4"/>
        <v>-43.592971778733045</v>
      </c>
    </row>
    <row r="212" spans="1:9" ht="15" customHeight="1" x14ac:dyDescent="0.2">
      <c r="A212">
        <f>'1. Data'!A215</f>
        <v>211</v>
      </c>
      <c r="B212" s="8">
        <f>'1. Data'!D$504*'1. Data'!D215/'1. Data'!D214</f>
        <v>11126.299468983385</v>
      </c>
      <c r="C212" s="8">
        <f>'1. Data'!H$504*'1. Data'!H215/'1. Data'!H214</f>
        <v>9609.1243186871507</v>
      </c>
      <c r="D212" s="8">
        <f>'1. Data'!L$504*'1. Data'!L215/'1. Data'!L214</f>
        <v>6228.9441634181403</v>
      </c>
      <c r="E212" s="8">
        <f>'1. Data'!P$504*'1. Data'!P215/'1. Data'!P214</f>
        <v>113.97890503651557</v>
      </c>
      <c r="G212" s="9">
        <f>$L$2*B212/'1. Data'!D$504+$M$2*C212/'1. Data'!H$504+$N$2*D212/'1. Data'!L$504+$O$2*E212/'1. Data'!P$504</f>
        <v>10065.823117159405</v>
      </c>
      <c r="I212" s="9">
        <f t="shared" si="4"/>
        <v>-65.823117159405228</v>
      </c>
    </row>
    <row r="213" spans="1:9" ht="15" customHeight="1" x14ac:dyDescent="0.2">
      <c r="A213">
        <f>'1. Data'!A216</f>
        <v>212</v>
      </c>
      <c r="B213" s="8">
        <f>'1. Data'!D$504*'1. Data'!D216/'1. Data'!D215</f>
        <v>11056.155233930505</v>
      </c>
      <c r="C213" s="8">
        <f>'1. Data'!H$504*'1. Data'!H216/'1. Data'!H215</f>
        <v>9685.4923965581438</v>
      </c>
      <c r="D213" s="8">
        <f>'1. Data'!L$504*'1. Data'!L216/'1. Data'!L215</f>
        <v>6236.8698598488381</v>
      </c>
      <c r="E213" s="8">
        <f>'1. Data'!P$504*'1. Data'!P216/'1. Data'!P215</f>
        <v>112.82605321104184</v>
      </c>
      <c r="G213" s="9">
        <f>$L$2*B213/'1. Data'!D$504+$M$2*C213/'1. Data'!H$504+$N$2*D213/'1. Data'!L$504+$O$2*E213/'1. Data'!P$504</f>
        <v>10045.074079105234</v>
      </c>
      <c r="I213" s="9">
        <f t="shared" si="4"/>
        <v>-45.074079105233977</v>
      </c>
    </row>
    <row r="214" spans="1:9" ht="15" customHeight="1" x14ac:dyDescent="0.2">
      <c r="A214">
        <f>'1. Data'!A217</f>
        <v>213</v>
      </c>
      <c r="B214" s="8">
        <f>'1. Data'!D$504*'1. Data'!D217/'1. Data'!D216</f>
        <v>11012.756765365721</v>
      </c>
      <c r="C214" s="8">
        <f>'1. Data'!H$504*'1. Data'!H217/'1. Data'!H216</f>
        <v>9564.2276771876368</v>
      </c>
      <c r="D214" s="8">
        <f>'1. Data'!L$504*'1. Data'!L217/'1. Data'!L216</f>
        <v>6183.9716073830677</v>
      </c>
      <c r="E214" s="8">
        <f>'1. Data'!P$504*'1. Data'!P217/'1. Data'!P216</f>
        <v>112.81518257678283</v>
      </c>
      <c r="G214" s="9">
        <f>$L$2*B214/'1. Data'!D$504+$M$2*C214/'1. Data'!H$504+$N$2*D214/'1. Data'!L$504+$O$2*E214/'1. Data'!P$504</f>
        <v>9982.7046420508595</v>
      </c>
      <c r="I214" s="9">
        <f t="shared" si="4"/>
        <v>17.295357949140453</v>
      </c>
    </row>
    <row r="215" spans="1:9" ht="15" customHeight="1" x14ac:dyDescent="0.2">
      <c r="A215">
        <f>'1. Data'!A218</f>
        <v>214</v>
      </c>
      <c r="B215" s="8">
        <f>'1. Data'!D$504*'1. Data'!D218/'1. Data'!D217</f>
        <v>11059.304374871001</v>
      </c>
      <c r="C215" s="8">
        <f>'1. Data'!H$504*'1. Data'!H218/'1. Data'!H217</f>
        <v>9692.3279693292388</v>
      </c>
      <c r="D215" s="8">
        <f>'1. Data'!L$504*'1. Data'!L218/'1. Data'!L217</f>
        <v>6259.0301724090414</v>
      </c>
      <c r="E215" s="8">
        <f>'1. Data'!P$504*'1. Data'!P218/'1. Data'!P217</f>
        <v>111.97698741146743</v>
      </c>
      <c r="G215" s="9">
        <f>$L$2*B215/'1. Data'!D$504+$M$2*C215/'1. Data'!H$504+$N$2*D215/'1. Data'!L$504+$O$2*E215/'1. Data'!P$504</f>
        <v>10036.875677484219</v>
      </c>
      <c r="I215" s="9">
        <f t="shared" si="4"/>
        <v>-36.875677484218613</v>
      </c>
    </row>
    <row r="216" spans="1:9" ht="15" customHeight="1" x14ac:dyDescent="0.2">
      <c r="A216">
        <f>'1. Data'!A219</f>
        <v>215</v>
      </c>
      <c r="B216" s="8">
        <f>'1. Data'!D$504*'1. Data'!D219/'1. Data'!D218</f>
        <v>11053.065333463612</v>
      </c>
      <c r="C216" s="8">
        <f>'1. Data'!H$504*'1. Data'!H219/'1. Data'!H218</f>
        <v>9641.8977121807111</v>
      </c>
      <c r="D216" s="8">
        <f>'1. Data'!L$504*'1. Data'!L219/'1. Data'!L218</f>
        <v>6200.7071217784051</v>
      </c>
      <c r="E216" s="8">
        <f>'1. Data'!P$504*'1. Data'!P219/'1. Data'!P218</f>
        <v>113.47357608295968</v>
      </c>
      <c r="G216" s="9">
        <f>$L$2*B216/'1. Data'!D$504+$M$2*C216/'1. Data'!H$504+$N$2*D216/'1. Data'!L$504+$O$2*E216/'1. Data'!P$504</f>
        <v>10035.97556863596</v>
      </c>
      <c r="I216" s="9">
        <f t="shared" si="4"/>
        <v>-35.975568635960371</v>
      </c>
    </row>
    <row r="217" spans="1:9" ht="15" customHeight="1" x14ac:dyDescent="0.2">
      <c r="A217">
        <f>'1. Data'!A220</f>
        <v>216</v>
      </c>
      <c r="B217" s="8">
        <f>'1. Data'!D$504*'1. Data'!D220/'1. Data'!D219</f>
        <v>10902.33513348381</v>
      </c>
      <c r="C217" s="8">
        <f>'1. Data'!H$504*'1. Data'!H220/'1. Data'!H219</f>
        <v>9523.8569873233846</v>
      </c>
      <c r="D217" s="8">
        <f>'1. Data'!L$504*'1. Data'!L220/'1. Data'!L219</f>
        <v>6154.7146904278161</v>
      </c>
      <c r="E217" s="8">
        <f>'1. Data'!P$504*'1. Data'!P220/'1. Data'!P219</f>
        <v>113.90074693938394</v>
      </c>
      <c r="G217" s="9">
        <f>$L$2*B217/'1. Data'!D$504+$M$2*C217/'1. Data'!H$504+$N$2*D217/'1. Data'!L$504+$O$2*E217/'1. Data'!P$504</f>
        <v>9944.5409770131282</v>
      </c>
      <c r="I217" s="9">
        <f t="shared" si="4"/>
        <v>55.459022986871787</v>
      </c>
    </row>
    <row r="218" spans="1:9" ht="15" customHeight="1" x14ac:dyDescent="0.2">
      <c r="A218">
        <f>'1. Data'!A221</f>
        <v>217</v>
      </c>
      <c r="B218" s="8">
        <f>'1. Data'!D$504*'1. Data'!D221/'1. Data'!D220</f>
        <v>11084.241081656384</v>
      </c>
      <c r="C218" s="8">
        <f>'1. Data'!H$504*'1. Data'!H221/'1. Data'!H220</f>
        <v>9626.71200653903</v>
      </c>
      <c r="D218" s="8">
        <f>'1. Data'!L$504*'1. Data'!L221/'1. Data'!L220</f>
        <v>6207.2681810454578</v>
      </c>
      <c r="E218" s="8">
        <f>'1. Data'!P$504*'1. Data'!P221/'1. Data'!P220</f>
        <v>111.78612462415518</v>
      </c>
      <c r="G218" s="9">
        <f>$L$2*B218/'1. Data'!D$504+$M$2*C218/'1. Data'!H$504+$N$2*D218/'1. Data'!L$504+$O$2*E218/'1. Data'!P$504</f>
        <v>10013.688613149443</v>
      </c>
      <c r="I218" s="9">
        <f t="shared" si="4"/>
        <v>-13.688613149442972</v>
      </c>
    </row>
    <row r="219" spans="1:9" ht="15" customHeight="1" x14ac:dyDescent="0.2">
      <c r="A219">
        <f>'1. Data'!A222</f>
        <v>218</v>
      </c>
      <c r="B219" s="8">
        <f>'1. Data'!D$504*'1. Data'!D222/'1. Data'!D221</f>
        <v>11252.488038536234</v>
      </c>
      <c r="C219" s="8">
        <f>'1. Data'!H$504*'1. Data'!H222/'1. Data'!H221</f>
        <v>9693.9674458700592</v>
      </c>
      <c r="D219" s="8">
        <f>'1. Data'!L$504*'1. Data'!L222/'1. Data'!L221</f>
        <v>6303.1373669136292</v>
      </c>
      <c r="E219" s="8">
        <f>'1. Data'!P$504*'1. Data'!P222/'1. Data'!P221</f>
        <v>111.84437561283703</v>
      </c>
      <c r="G219" s="9">
        <f>$L$2*B219/'1. Data'!D$504+$M$2*C219/'1. Data'!H$504+$N$2*D219/'1. Data'!L$504+$O$2*E219/'1. Data'!P$504</f>
        <v>10112.258823037355</v>
      </c>
      <c r="I219" s="9">
        <f t="shared" si="4"/>
        <v>-112.25882303735489</v>
      </c>
    </row>
    <row r="220" spans="1:9" ht="15" customHeight="1" x14ac:dyDescent="0.2">
      <c r="A220">
        <f>'1. Data'!A223</f>
        <v>219</v>
      </c>
      <c r="B220" s="8">
        <f>'1. Data'!D$504*'1. Data'!D223/'1. Data'!D222</f>
        <v>11058.254917315517</v>
      </c>
      <c r="C220" s="8">
        <f>'1. Data'!H$504*'1. Data'!H223/'1. Data'!H222</f>
        <v>9644.6878426330513</v>
      </c>
      <c r="D220" s="8">
        <f>'1. Data'!L$504*'1. Data'!L223/'1. Data'!L222</f>
        <v>6217.2561601106927</v>
      </c>
      <c r="E220" s="8">
        <f>'1. Data'!P$504*'1. Data'!P223/'1. Data'!P222</f>
        <v>114.62657806926335</v>
      </c>
      <c r="G220" s="9">
        <f>$L$2*B220/'1. Data'!D$504+$M$2*C220/'1. Data'!H$504+$N$2*D220/'1. Data'!L$504+$O$2*E220/'1. Data'!P$504</f>
        <v>10061.839156814225</v>
      </c>
      <c r="I220" s="9">
        <f t="shared" si="4"/>
        <v>-61.839156814225134</v>
      </c>
    </row>
    <row r="221" spans="1:9" ht="15" customHeight="1" x14ac:dyDescent="0.2">
      <c r="A221">
        <f>'1. Data'!A224</f>
        <v>220</v>
      </c>
      <c r="B221" s="8">
        <f>'1. Data'!D$504*'1. Data'!D224/'1. Data'!D223</f>
        <v>11073.020359380896</v>
      </c>
      <c r="C221" s="8">
        <f>'1. Data'!H$504*'1. Data'!H224/'1. Data'!H223</f>
        <v>9573.7626781061717</v>
      </c>
      <c r="D221" s="8">
        <f>'1. Data'!L$504*'1. Data'!L224/'1. Data'!L223</f>
        <v>6186.5062380245736</v>
      </c>
      <c r="E221" s="8">
        <f>'1. Data'!P$504*'1. Data'!P224/'1. Data'!P223</f>
        <v>112.70645239822895</v>
      </c>
      <c r="G221" s="9">
        <f>$L$2*B221/'1. Data'!D$504+$M$2*C221/'1. Data'!H$504+$N$2*D221/'1. Data'!L$504+$O$2*E221/'1. Data'!P$504</f>
        <v>10006.035859126398</v>
      </c>
      <c r="I221" s="9">
        <f t="shared" si="4"/>
        <v>-6.0358591263975541</v>
      </c>
    </row>
    <row r="222" spans="1:9" ht="15" customHeight="1" x14ac:dyDescent="0.2">
      <c r="A222">
        <f>'1. Data'!A225</f>
        <v>221</v>
      </c>
      <c r="B222" s="8">
        <f>'1. Data'!D$504*'1. Data'!D225/'1. Data'!D224</f>
        <v>10979.988328653584</v>
      </c>
      <c r="C222" s="8">
        <f>'1. Data'!H$504*'1. Data'!H225/'1. Data'!H224</f>
        <v>9502.4601349020777</v>
      </c>
      <c r="D222" s="8">
        <f>'1. Data'!L$504*'1. Data'!L225/'1. Data'!L224</f>
        <v>6105.5434687154448</v>
      </c>
      <c r="E222" s="8">
        <f>'1. Data'!P$504*'1. Data'!P225/'1. Data'!P224</f>
        <v>111.93019087190584</v>
      </c>
      <c r="G222" s="9">
        <f>$L$2*B222/'1. Data'!D$504+$M$2*C222/'1. Data'!H$504+$N$2*D222/'1. Data'!L$504+$O$2*E222/'1. Data'!P$504</f>
        <v>9923.1729768021905</v>
      </c>
      <c r="I222" s="9">
        <f t="shared" si="4"/>
        <v>76.827023197809467</v>
      </c>
    </row>
    <row r="223" spans="1:9" ht="15" customHeight="1" x14ac:dyDescent="0.2">
      <c r="A223">
        <f>'1. Data'!A226</f>
        <v>222</v>
      </c>
      <c r="B223" s="8">
        <f>'1. Data'!D$504*'1. Data'!D226/'1. Data'!D225</f>
        <v>11087.147569488052</v>
      </c>
      <c r="C223" s="8">
        <f>'1. Data'!H$504*'1. Data'!H226/'1. Data'!H225</f>
        <v>9695.8783892117699</v>
      </c>
      <c r="D223" s="8">
        <f>'1. Data'!L$504*'1. Data'!L226/'1. Data'!L225</f>
        <v>6279.2330812419486</v>
      </c>
      <c r="E223" s="8">
        <f>'1. Data'!P$504*'1. Data'!P226/'1. Data'!P225</f>
        <v>113.2871889906155</v>
      </c>
      <c r="G223" s="9">
        <f>$L$2*B223/'1. Data'!D$504+$M$2*C223/'1. Data'!H$504+$N$2*D223/'1. Data'!L$504+$O$2*E223/'1. Data'!P$504</f>
        <v>10074.574024710239</v>
      </c>
      <c r="I223" s="9">
        <f t="shared" si="4"/>
        <v>-74.574024710238518</v>
      </c>
    </row>
    <row r="224" spans="1:9" ht="15" customHeight="1" x14ac:dyDescent="0.2">
      <c r="A224">
        <f>'1. Data'!A227</f>
        <v>223</v>
      </c>
      <c r="B224" s="8">
        <f>'1. Data'!D$504*'1. Data'!D227/'1. Data'!D226</f>
        <v>10904.497427203916</v>
      </c>
      <c r="C224" s="8">
        <f>'1. Data'!H$504*'1. Data'!H227/'1. Data'!H226</f>
        <v>9544.9984396087839</v>
      </c>
      <c r="D224" s="8">
        <f>'1. Data'!L$504*'1. Data'!L227/'1. Data'!L226</f>
        <v>6094.7016456689307</v>
      </c>
      <c r="E224" s="8">
        <f>'1. Data'!P$504*'1. Data'!P227/'1. Data'!P226</f>
        <v>113.83542261155408</v>
      </c>
      <c r="G224" s="9">
        <f>$L$2*B224/'1. Data'!D$504+$M$2*C224/'1. Data'!H$504+$N$2*D224/'1. Data'!L$504+$O$2*E224/'1. Data'!P$504</f>
        <v>9941.09555496955</v>
      </c>
      <c r="I224" s="9">
        <f t="shared" si="4"/>
        <v>58.904445030450006</v>
      </c>
    </row>
    <row r="225" spans="1:9" ht="15" customHeight="1" x14ac:dyDescent="0.2">
      <c r="A225">
        <f>'1. Data'!A228</f>
        <v>224</v>
      </c>
      <c r="B225" s="8">
        <f>'1. Data'!D$504*'1. Data'!D228/'1. Data'!D227</f>
        <v>11095.53997559757</v>
      </c>
      <c r="C225" s="8">
        <f>'1. Data'!H$504*'1. Data'!H228/'1. Data'!H227</f>
        <v>9670.2008591939521</v>
      </c>
      <c r="D225" s="8">
        <f>'1. Data'!L$504*'1. Data'!L228/'1. Data'!L227</f>
        <v>6246.7410963674729</v>
      </c>
      <c r="E225" s="8">
        <f>'1. Data'!P$504*'1. Data'!P228/'1. Data'!P227</f>
        <v>111.47695576411502</v>
      </c>
      <c r="G225" s="9">
        <f>$L$2*B225/'1. Data'!D$504+$M$2*C225/'1. Data'!H$504+$N$2*D225/'1. Data'!L$504+$O$2*E225/'1. Data'!P$504</f>
        <v>10032.265038773741</v>
      </c>
      <c r="I225" s="9">
        <f t="shared" si="4"/>
        <v>-32.265038773741253</v>
      </c>
    </row>
    <row r="226" spans="1:9" ht="15" customHeight="1" x14ac:dyDescent="0.2">
      <c r="A226">
        <f>'1. Data'!A229</f>
        <v>225</v>
      </c>
      <c r="B226" s="8">
        <f>'1. Data'!D$504*'1. Data'!D229/'1. Data'!D228</f>
        <v>10843.038932844309</v>
      </c>
      <c r="C226" s="8">
        <f>'1. Data'!H$504*'1. Data'!H229/'1. Data'!H228</f>
        <v>9432.8387432397594</v>
      </c>
      <c r="D226" s="8">
        <f>'1. Data'!L$504*'1. Data'!L229/'1. Data'!L228</f>
        <v>6098.8407986956317</v>
      </c>
      <c r="E226" s="8">
        <f>'1. Data'!P$504*'1. Data'!P229/'1. Data'!P228</f>
        <v>113.70978897233772</v>
      </c>
      <c r="G226" s="9">
        <f>$L$2*B226/'1. Data'!D$504+$M$2*C226/'1. Data'!H$504+$N$2*D226/'1. Data'!L$504+$O$2*E226/'1. Data'!P$504</f>
        <v>9882.1819174071643</v>
      </c>
      <c r="I226" s="9">
        <f t="shared" si="4"/>
        <v>117.81808259283571</v>
      </c>
    </row>
    <row r="227" spans="1:9" ht="15" customHeight="1" x14ac:dyDescent="0.2">
      <c r="A227">
        <f>'1. Data'!A230</f>
        <v>226</v>
      </c>
      <c r="B227" s="8">
        <f>'1. Data'!D$504*'1. Data'!D230/'1. Data'!D229</f>
        <v>11077.375402505661</v>
      </c>
      <c r="C227" s="8">
        <f>'1. Data'!H$504*'1. Data'!H230/'1. Data'!H229</f>
        <v>9479.731023118331</v>
      </c>
      <c r="D227" s="8">
        <f>'1. Data'!L$504*'1. Data'!L230/'1. Data'!L229</f>
        <v>6072.8129410300226</v>
      </c>
      <c r="E227" s="8">
        <f>'1. Data'!P$504*'1. Data'!P230/'1. Data'!P229</f>
        <v>112.3036943849372</v>
      </c>
      <c r="G227" s="9">
        <f>$L$2*B227/'1. Data'!D$504+$M$2*C227/'1. Data'!H$504+$N$2*D227/'1. Data'!L$504+$O$2*E227/'1. Data'!P$504</f>
        <v>9952.7549817890867</v>
      </c>
      <c r="I227" s="9">
        <f t="shared" si="4"/>
        <v>47.245018210913258</v>
      </c>
    </row>
    <row r="228" spans="1:9" ht="15" customHeight="1" x14ac:dyDescent="0.2">
      <c r="A228">
        <f>'1. Data'!A231</f>
        <v>227</v>
      </c>
      <c r="B228" s="8">
        <f>'1. Data'!D$504*'1. Data'!D231/'1. Data'!D230</f>
        <v>10772.432842383352</v>
      </c>
      <c r="C228" s="8">
        <f>'1. Data'!H$504*'1. Data'!H231/'1. Data'!H230</f>
        <v>9283.75107627539</v>
      </c>
      <c r="D228" s="8">
        <f>'1. Data'!L$504*'1. Data'!L231/'1. Data'!L230</f>
        <v>6034.8661599411034</v>
      </c>
      <c r="E228" s="8">
        <f>'1. Data'!P$504*'1. Data'!P231/'1. Data'!P230</f>
        <v>112.71559473901389</v>
      </c>
      <c r="G228" s="9">
        <f>$L$2*B228/'1. Data'!D$504+$M$2*C228/'1. Data'!H$504+$N$2*D228/'1. Data'!L$504+$O$2*E228/'1. Data'!P$504</f>
        <v>9782.0260410209012</v>
      </c>
      <c r="I228" s="9">
        <f t="shared" si="4"/>
        <v>217.97395897909882</v>
      </c>
    </row>
    <row r="229" spans="1:9" ht="15" customHeight="1" x14ac:dyDescent="0.2">
      <c r="A229">
        <f>'1. Data'!A232</f>
        <v>228</v>
      </c>
      <c r="B229" s="8">
        <f>'1. Data'!D$504*'1. Data'!D232/'1. Data'!D231</f>
        <v>10851.823701379812</v>
      </c>
      <c r="C229" s="8">
        <f>'1. Data'!H$504*'1. Data'!H232/'1. Data'!H231</f>
        <v>9470.9208248397717</v>
      </c>
      <c r="D229" s="8">
        <f>'1. Data'!L$504*'1. Data'!L232/'1. Data'!L231</f>
        <v>6137.7978855357287</v>
      </c>
      <c r="E229" s="8">
        <f>'1. Data'!P$504*'1. Data'!P232/'1. Data'!P231</f>
        <v>110.62915618997711</v>
      </c>
      <c r="G229" s="9">
        <f>$L$2*B229/'1. Data'!D$504+$M$2*C229/'1. Data'!H$504+$N$2*D229/'1. Data'!L$504+$O$2*E229/'1. Data'!P$504</f>
        <v>9848.9433217478527</v>
      </c>
      <c r="I229" s="9">
        <f t="shared" si="4"/>
        <v>151.05667825214732</v>
      </c>
    </row>
    <row r="230" spans="1:9" ht="15" customHeight="1" x14ac:dyDescent="0.2">
      <c r="A230">
        <f>'1. Data'!A233</f>
        <v>229</v>
      </c>
      <c r="B230" s="8">
        <f>'1. Data'!D$504*'1. Data'!D233/'1. Data'!D232</f>
        <v>11099.199223140982</v>
      </c>
      <c r="C230" s="8">
        <f>'1. Data'!H$504*'1. Data'!H233/'1. Data'!H232</f>
        <v>9555.6302395445364</v>
      </c>
      <c r="D230" s="8">
        <f>'1. Data'!L$504*'1. Data'!L233/'1. Data'!L232</f>
        <v>6214.9142623670277</v>
      </c>
      <c r="E230" s="8">
        <f>'1. Data'!P$504*'1. Data'!P233/'1. Data'!P232</f>
        <v>113.18187772735594</v>
      </c>
      <c r="G230" s="9">
        <f>$L$2*B230/'1. Data'!D$504+$M$2*C230/'1. Data'!H$504+$N$2*D230/'1. Data'!L$504+$O$2*E230/'1. Data'!P$504</f>
        <v>10022.879467183295</v>
      </c>
      <c r="I230" s="9">
        <f t="shared" si="4"/>
        <v>-22.879467183294764</v>
      </c>
    </row>
    <row r="231" spans="1:9" ht="15" customHeight="1" x14ac:dyDescent="0.2">
      <c r="A231">
        <f>'1. Data'!A234</f>
        <v>230</v>
      </c>
      <c r="B231" s="8">
        <f>'1. Data'!D$504*'1. Data'!D234/'1. Data'!D233</f>
        <v>10901.330070899687</v>
      </c>
      <c r="C231" s="8">
        <f>'1. Data'!H$504*'1. Data'!H234/'1. Data'!H233</f>
        <v>9876.9950972493261</v>
      </c>
      <c r="D231" s="8">
        <f>'1. Data'!L$504*'1. Data'!L234/'1. Data'!L233</f>
        <v>6319.7147191315789</v>
      </c>
      <c r="E231" s="8">
        <f>'1. Data'!P$504*'1. Data'!P234/'1. Data'!P233</f>
        <v>111.98178164551176</v>
      </c>
      <c r="G231" s="9">
        <f>$L$2*B231/'1. Data'!D$504+$M$2*C231/'1. Data'!H$504+$N$2*D231/'1. Data'!L$504+$O$2*E231/'1. Data'!P$504</f>
        <v>10047.126729810267</v>
      </c>
      <c r="I231" s="9">
        <f t="shared" si="4"/>
        <v>-47.126729810266625</v>
      </c>
    </row>
    <row r="232" spans="1:9" ht="15" customHeight="1" x14ac:dyDescent="0.2">
      <c r="A232">
        <f>'1. Data'!A235</f>
        <v>231</v>
      </c>
      <c r="B232" s="8">
        <f>'1. Data'!D$504*'1. Data'!D235/'1. Data'!D234</f>
        <v>11147.514029468688</v>
      </c>
      <c r="C232" s="8">
        <f>'1. Data'!H$504*'1. Data'!H235/'1. Data'!H234</f>
        <v>9421.1562918314085</v>
      </c>
      <c r="D232" s="8">
        <f>'1. Data'!L$504*'1. Data'!L235/'1. Data'!L234</f>
        <v>6089.3852690089579</v>
      </c>
      <c r="E232" s="8">
        <f>'1. Data'!P$504*'1. Data'!P235/'1. Data'!P234</f>
        <v>110.83430671623329</v>
      </c>
      <c r="G232" s="9">
        <f>$L$2*B232/'1. Data'!D$504+$M$2*C232/'1. Data'!H$504+$N$2*D232/'1. Data'!L$504+$O$2*E232/'1. Data'!P$504</f>
        <v>9936.5290136172862</v>
      </c>
      <c r="I232" s="9">
        <f t="shared" si="4"/>
        <v>63.470986382713818</v>
      </c>
    </row>
    <row r="233" spans="1:9" ht="15" customHeight="1" x14ac:dyDescent="0.2">
      <c r="A233">
        <f>'1. Data'!A236</f>
        <v>232</v>
      </c>
      <c r="B233" s="8">
        <f>'1. Data'!D$504*'1. Data'!D236/'1. Data'!D235</f>
        <v>11105.337680351613</v>
      </c>
      <c r="C233" s="8">
        <f>'1. Data'!H$504*'1. Data'!H236/'1. Data'!H235</f>
        <v>9691.9647213942044</v>
      </c>
      <c r="D233" s="8">
        <f>'1. Data'!L$504*'1. Data'!L236/'1. Data'!L235</f>
        <v>6229.9960902550529</v>
      </c>
      <c r="E233" s="8">
        <f>'1. Data'!P$504*'1. Data'!P236/'1. Data'!P235</f>
        <v>113.15866961756016</v>
      </c>
      <c r="G233" s="9">
        <f>$L$2*B233/'1. Data'!D$504+$M$2*C233/'1. Data'!H$504+$N$2*D233/'1. Data'!L$504+$O$2*E233/'1. Data'!P$504</f>
        <v>10069.733129241082</v>
      </c>
      <c r="I233" s="9">
        <f t="shared" si="4"/>
        <v>-69.73312924108177</v>
      </c>
    </row>
    <row r="234" spans="1:9" ht="15" customHeight="1" x14ac:dyDescent="0.2">
      <c r="A234">
        <f>'1. Data'!A237</f>
        <v>233</v>
      </c>
      <c r="B234" s="8">
        <f>'1. Data'!D$504*'1. Data'!D237/'1. Data'!D236</f>
        <v>10791.669143859654</v>
      </c>
      <c r="C234" s="8">
        <f>'1. Data'!H$504*'1. Data'!H237/'1. Data'!H236</f>
        <v>9513.4913667182846</v>
      </c>
      <c r="D234" s="8">
        <f>'1. Data'!L$504*'1. Data'!L237/'1. Data'!L236</f>
        <v>6149.7427710888369</v>
      </c>
      <c r="E234" s="8">
        <f>'1. Data'!P$504*'1. Data'!P237/'1. Data'!P236</f>
        <v>113.38468134820798</v>
      </c>
      <c r="G234" s="9">
        <f>$L$2*B234/'1. Data'!D$504+$M$2*C234/'1. Data'!H$504+$N$2*D234/'1. Data'!L$504+$O$2*E234/'1. Data'!P$504</f>
        <v>9891.1898741663263</v>
      </c>
      <c r="I234" s="9">
        <f t="shared" si="4"/>
        <v>108.81012583367374</v>
      </c>
    </row>
    <row r="235" spans="1:9" ht="15" customHeight="1" x14ac:dyDescent="0.2">
      <c r="A235">
        <f>'1. Data'!A238</f>
        <v>234</v>
      </c>
      <c r="B235" s="8">
        <f>'1. Data'!D$504*'1. Data'!D238/'1. Data'!D237</f>
        <v>11261.92648006245</v>
      </c>
      <c r="C235" s="8">
        <f>'1. Data'!H$504*'1. Data'!H238/'1. Data'!H237</f>
        <v>9510.4954497344988</v>
      </c>
      <c r="D235" s="8">
        <f>'1. Data'!L$504*'1. Data'!L238/'1. Data'!L237</f>
        <v>6142.0395431972402</v>
      </c>
      <c r="E235" s="8">
        <f>'1. Data'!P$504*'1. Data'!P238/'1. Data'!P237</f>
        <v>112.93138258976315</v>
      </c>
      <c r="G235" s="9">
        <f>$L$2*B235/'1. Data'!D$504+$M$2*C235/'1. Data'!H$504+$N$2*D235/'1. Data'!L$504+$O$2*E235/'1. Data'!P$504</f>
        <v>10051.636043203982</v>
      </c>
      <c r="I235" s="9">
        <f t="shared" si="4"/>
        <v>-51.636043203981899</v>
      </c>
    </row>
    <row r="236" spans="1:9" ht="15" customHeight="1" x14ac:dyDescent="0.2">
      <c r="A236">
        <f>'1. Data'!A239</f>
        <v>235</v>
      </c>
      <c r="B236" s="8">
        <f>'1. Data'!D$504*'1. Data'!D239/'1. Data'!D238</f>
        <v>11051.127485785644</v>
      </c>
      <c r="C236" s="8">
        <f>'1. Data'!H$504*'1. Data'!H239/'1. Data'!H238</f>
        <v>9736.4298259159168</v>
      </c>
      <c r="D236" s="8">
        <f>'1. Data'!L$504*'1. Data'!L239/'1. Data'!L238</f>
        <v>6283.6116768221455</v>
      </c>
      <c r="E236" s="8">
        <f>'1. Data'!P$504*'1. Data'!P239/'1. Data'!P238</f>
        <v>112.29889795240447</v>
      </c>
      <c r="G236" s="9">
        <f>$L$2*B236/'1. Data'!D$504+$M$2*C236/'1. Data'!H$504+$N$2*D236/'1. Data'!L$504+$O$2*E236/'1. Data'!P$504</f>
        <v>10057.361210607934</v>
      </c>
      <c r="I236" s="9">
        <f t="shared" si="4"/>
        <v>-57.361210607934481</v>
      </c>
    </row>
    <row r="237" spans="1:9" ht="15" customHeight="1" x14ac:dyDescent="0.2">
      <c r="A237">
        <f>'1. Data'!A240</f>
        <v>236</v>
      </c>
      <c r="B237" s="8">
        <f>'1. Data'!D$504*'1. Data'!D240/'1. Data'!D239</f>
        <v>11147.393970187275</v>
      </c>
      <c r="C237" s="8">
        <f>'1. Data'!H$504*'1. Data'!H240/'1. Data'!H239</f>
        <v>9813.150217460543</v>
      </c>
      <c r="D237" s="8">
        <f>'1. Data'!L$504*'1. Data'!L240/'1. Data'!L239</f>
        <v>6368.0062799508087</v>
      </c>
      <c r="E237" s="8">
        <f>'1. Data'!P$504*'1. Data'!P240/'1. Data'!P239</f>
        <v>112.36215300994451</v>
      </c>
      <c r="G237" s="9">
        <f>$L$2*B237/'1. Data'!D$504+$M$2*C237/'1. Data'!H$504+$N$2*D237/'1. Data'!L$504+$O$2*E237/'1. Data'!P$504</f>
        <v>10131.005005546856</v>
      </c>
      <c r="I237" s="9">
        <f t="shared" si="4"/>
        <v>-131.00500554685641</v>
      </c>
    </row>
    <row r="238" spans="1:9" ht="15" customHeight="1" x14ac:dyDescent="0.2">
      <c r="A238">
        <f>'1. Data'!A241</f>
        <v>237</v>
      </c>
      <c r="B238" s="8">
        <f>'1. Data'!D$504*'1. Data'!D241/'1. Data'!D240</f>
        <v>10709.601006365565</v>
      </c>
      <c r="C238" s="8">
        <f>'1. Data'!H$504*'1. Data'!H241/'1. Data'!H240</f>
        <v>9375.4920998361013</v>
      </c>
      <c r="D238" s="8">
        <f>'1. Data'!L$504*'1. Data'!L241/'1. Data'!L240</f>
        <v>6015.4063430011047</v>
      </c>
      <c r="E238" s="8">
        <f>'1. Data'!P$504*'1. Data'!P241/'1. Data'!P240</f>
        <v>114.69790910467556</v>
      </c>
      <c r="G238" s="9">
        <f>$L$2*B238/'1. Data'!D$504+$M$2*C238/'1. Data'!H$504+$N$2*D238/'1. Data'!L$504+$O$2*E238/'1. Data'!P$504</f>
        <v>9819.8952498997041</v>
      </c>
      <c r="I238" s="9">
        <f t="shared" si="4"/>
        <v>180.10475010029586</v>
      </c>
    </row>
    <row r="239" spans="1:9" ht="15" customHeight="1" x14ac:dyDescent="0.2">
      <c r="A239">
        <f>'1. Data'!A242</f>
        <v>238</v>
      </c>
      <c r="B239" s="8">
        <f>'1. Data'!D$504*'1. Data'!D242/'1. Data'!D241</f>
        <v>10996.196446029895</v>
      </c>
      <c r="C239" s="8">
        <f>'1. Data'!H$504*'1. Data'!H242/'1. Data'!H241</f>
        <v>9196.4749021055777</v>
      </c>
      <c r="D239" s="8">
        <f>'1. Data'!L$504*'1. Data'!L242/'1. Data'!L241</f>
        <v>5994.7181802216846</v>
      </c>
      <c r="E239" s="8">
        <f>'1. Data'!P$504*'1. Data'!P242/'1. Data'!P241</f>
        <v>110.97408230527702</v>
      </c>
      <c r="G239" s="9">
        <f>$L$2*B239/'1. Data'!D$504+$M$2*C239/'1. Data'!H$504+$N$2*D239/'1. Data'!L$504+$O$2*E239/'1. Data'!P$504</f>
        <v>9798.610783614633</v>
      </c>
      <c r="I239" s="9">
        <f t="shared" si="4"/>
        <v>201.38921638536704</v>
      </c>
    </row>
    <row r="240" spans="1:9" ht="15" customHeight="1" x14ac:dyDescent="0.2">
      <c r="A240">
        <f>'1. Data'!A243</f>
        <v>239</v>
      </c>
      <c r="B240" s="8">
        <f>'1. Data'!D$504*'1. Data'!D243/'1. Data'!D242</f>
        <v>11019.554142500418</v>
      </c>
      <c r="C240" s="8">
        <f>'1. Data'!H$504*'1. Data'!H243/'1. Data'!H242</f>
        <v>9848.0166063070428</v>
      </c>
      <c r="D240" s="8">
        <f>'1. Data'!L$504*'1. Data'!L243/'1. Data'!L242</f>
        <v>6308.3553861900518</v>
      </c>
      <c r="E240" s="8">
        <f>'1. Data'!P$504*'1. Data'!P243/'1. Data'!P242</f>
        <v>112.50057668429503</v>
      </c>
      <c r="G240" s="9">
        <f>$L$2*B240/'1. Data'!D$504+$M$2*C240/'1. Data'!H$504+$N$2*D240/'1. Data'!L$504+$O$2*E240/'1. Data'!P$504</f>
        <v>10088.34004065772</v>
      </c>
      <c r="I240" s="9">
        <f t="shared" si="4"/>
        <v>-88.340040657720238</v>
      </c>
    </row>
    <row r="241" spans="1:9" ht="15" customHeight="1" x14ac:dyDescent="0.2">
      <c r="A241">
        <f>'1. Data'!A244</f>
        <v>240</v>
      </c>
      <c r="B241" s="8">
        <f>'1. Data'!D$504*'1. Data'!D244/'1. Data'!D243</f>
        <v>10849.183129959287</v>
      </c>
      <c r="C241" s="8">
        <f>'1. Data'!H$504*'1. Data'!H244/'1. Data'!H243</f>
        <v>9428.6672946372364</v>
      </c>
      <c r="D241" s="8">
        <f>'1. Data'!L$504*'1. Data'!L244/'1. Data'!L243</f>
        <v>6079.6415201211485</v>
      </c>
      <c r="E241" s="8">
        <f>'1. Data'!P$504*'1. Data'!P244/'1. Data'!P243</f>
        <v>113.54342511172992</v>
      </c>
      <c r="G241" s="9">
        <f>$L$2*B241/'1. Data'!D$504+$M$2*C241/'1. Data'!H$504+$N$2*D241/'1. Data'!L$504+$O$2*E241/'1. Data'!P$504</f>
        <v>9877.0625121467565</v>
      </c>
      <c r="I241" s="9">
        <f t="shared" si="4"/>
        <v>122.93748785324351</v>
      </c>
    </row>
    <row r="242" spans="1:9" ht="15" customHeight="1" x14ac:dyDescent="0.2">
      <c r="A242">
        <f>'1. Data'!A245</f>
        <v>241</v>
      </c>
      <c r="B242" s="8">
        <f>'1. Data'!D$504*'1. Data'!D245/'1. Data'!D244</f>
        <v>10880.402522096996</v>
      </c>
      <c r="C242" s="8">
        <f>'1. Data'!H$504*'1. Data'!H245/'1. Data'!H244</f>
        <v>9503.498059459911</v>
      </c>
      <c r="D242" s="8">
        <f>'1. Data'!L$504*'1. Data'!L245/'1. Data'!L244</f>
        <v>6114.0877688234714</v>
      </c>
      <c r="E242" s="8">
        <f>'1. Data'!P$504*'1. Data'!P245/'1. Data'!P244</f>
        <v>110.99061189568252</v>
      </c>
      <c r="G242" s="9">
        <f>$L$2*B242/'1. Data'!D$504+$M$2*C242/'1. Data'!H$504+$N$2*D242/'1. Data'!L$504+$O$2*E242/'1. Data'!P$504</f>
        <v>9872.0788786944013</v>
      </c>
      <c r="I242" s="9">
        <f t="shared" si="4"/>
        <v>127.92112130559872</v>
      </c>
    </row>
    <row r="243" spans="1:9" ht="15" customHeight="1" x14ac:dyDescent="0.2">
      <c r="A243">
        <f>'1. Data'!A246</f>
        <v>242</v>
      </c>
      <c r="B243" s="8">
        <f>'1. Data'!D$504*'1. Data'!D246/'1. Data'!D245</f>
        <v>11008.613938126824</v>
      </c>
      <c r="C243" s="8">
        <f>'1. Data'!H$504*'1. Data'!H246/'1. Data'!H245</f>
        <v>9162.964498344294</v>
      </c>
      <c r="D243" s="8">
        <f>'1. Data'!L$504*'1. Data'!L246/'1. Data'!L245</f>
        <v>5967.9242324414981</v>
      </c>
      <c r="E243" s="8">
        <f>'1. Data'!P$504*'1. Data'!P246/'1. Data'!P245</f>
        <v>113.50561501433587</v>
      </c>
      <c r="G243" s="9">
        <f>$L$2*B243/'1. Data'!D$504+$M$2*C243/'1. Data'!H$504+$N$2*D243/'1. Data'!L$504+$O$2*E243/'1. Data'!P$504</f>
        <v>9833.2002889504056</v>
      </c>
      <c r="I243" s="9">
        <f t="shared" si="4"/>
        <v>166.79971104959441</v>
      </c>
    </row>
    <row r="244" spans="1:9" ht="15" customHeight="1" x14ac:dyDescent="0.2">
      <c r="A244">
        <f>'1. Data'!A247</f>
        <v>243</v>
      </c>
      <c r="B244" s="8">
        <f>'1. Data'!D$504*'1. Data'!D247/'1. Data'!D246</f>
        <v>11222.238315213244</v>
      </c>
      <c r="C244" s="8">
        <f>'1. Data'!H$504*'1. Data'!H247/'1. Data'!H246</f>
        <v>9958.348436147131</v>
      </c>
      <c r="D244" s="8">
        <f>'1. Data'!L$504*'1. Data'!L247/'1. Data'!L246</f>
        <v>6368.0423244233043</v>
      </c>
      <c r="E244" s="8">
        <f>'1. Data'!P$504*'1. Data'!P247/'1. Data'!P246</f>
        <v>107.13226123592212</v>
      </c>
      <c r="G244" s="9">
        <f>$L$2*B244/'1. Data'!D$504+$M$2*C244/'1. Data'!H$504+$N$2*D244/'1. Data'!L$504+$O$2*E244/'1. Data'!P$504</f>
        <v>10110.836999168328</v>
      </c>
      <c r="I244" s="9">
        <f t="shared" si="4"/>
        <v>-110.83699916832848</v>
      </c>
    </row>
    <row r="245" spans="1:9" ht="15" customHeight="1" x14ac:dyDescent="0.2">
      <c r="A245">
        <f>'1. Data'!A248</f>
        <v>244</v>
      </c>
      <c r="B245" s="8">
        <f>'1. Data'!D$504*'1. Data'!D248/'1. Data'!D247</f>
        <v>11057.681960887157</v>
      </c>
      <c r="C245" s="8">
        <f>'1. Data'!H$504*'1. Data'!H248/'1. Data'!H247</f>
        <v>9621.3989420104572</v>
      </c>
      <c r="D245" s="8">
        <f>'1. Data'!L$504*'1. Data'!L248/'1. Data'!L247</f>
        <v>6227.4190339513616</v>
      </c>
      <c r="E245" s="8">
        <f>'1. Data'!P$504*'1. Data'!P248/'1. Data'!P247</f>
        <v>115.1485096328687</v>
      </c>
      <c r="G245" s="9">
        <f>$L$2*B245/'1. Data'!D$504+$M$2*C245/'1. Data'!H$504+$N$2*D245/'1. Data'!L$504+$O$2*E245/'1. Data'!P$504</f>
        <v>10065.244727420282</v>
      </c>
      <c r="I245" s="9">
        <f t="shared" si="4"/>
        <v>-65.244727420282288</v>
      </c>
    </row>
    <row r="246" spans="1:9" ht="15" customHeight="1" x14ac:dyDescent="0.2">
      <c r="A246">
        <f>'1. Data'!A249</f>
        <v>245</v>
      </c>
      <c r="B246" s="8">
        <f>'1. Data'!D$504*'1. Data'!D249/'1. Data'!D248</f>
        <v>10996.448107214577</v>
      </c>
      <c r="C246" s="8">
        <f>'1. Data'!H$504*'1. Data'!H249/'1. Data'!H248</f>
        <v>9600.4520625110599</v>
      </c>
      <c r="D246" s="8">
        <f>'1. Data'!L$504*'1. Data'!L249/'1. Data'!L248</f>
        <v>6227.7113664394183</v>
      </c>
      <c r="E246" s="8">
        <f>'1. Data'!P$504*'1. Data'!P249/'1. Data'!P248</f>
        <v>114.52174795800885</v>
      </c>
      <c r="G246" s="9">
        <f>$L$2*B246/'1. Data'!D$504+$M$2*C246/'1. Data'!H$504+$N$2*D246/'1. Data'!L$504+$O$2*E246/'1. Data'!P$504</f>
        <v>10025.412998720625</v>
      </c>
      <c r="I246" s="9">
        <f t="shared" si="4"/>
        <v>-25.412998720625183</v>
      </c>
    </row>
    <row r="247" spans="1:9" ht="15" customHeight="1" x14ac:dyDescent="0.2">
      <c r="A247">
        <f>'1. Data'!A250</f>
        <v>246</v>
      </c>
      <c r="B247" s="8">
        <f>'1. Data'!D$504*'1. Data'!D250/'1. Data'!D249</f>
        <v>11144.372411575709</v>
      </c>
      <c r="C247" s="8">
        <f>'1. Data'!H$504*'1. Data'!H250/'1. Data'!H249</f>
        <v>9812.1763895759723</v>
      </c>
      <c r="D247" s="8">
        <f>'1. Data'!L$504*'1. Data'!L250/'1. Data'!L249</f>
        <v>6326.0711546251987</v>
      </c>
      <c r="E247" s="8">
        <f>'1. Data'!P$504*'1. Data'!P250/'1. Data'!P249</f>
        <v>112.14042692673576</v>
      </c>
      <c r="G247" s="9">
        <f>$L$2*B247/'1. Data'!D$504+$M$2*C247/'1. Data'!H$504+$N$2*D247/'1. Data'!L$504+$O$2*E247/'1. Data'!P$504</f>
        <v>10118.910291009541</v>
      </c>
      <c r="I247" s="9">
        <f t="shared" si="4"/>
        <v>-118.91029100954074</v>
      </c>
    </row>
    <row r="248" spans="1:9" ht="15" customHeight="1" x14ac:dyDescent="0.2">
      <c r="A248">
        <f>'1. Data'!A251</f>
        <v>247</v>
      </c>
      <c r="B248" s="8">
        <f>'1. Data'!D$504*'1. Data'!D251/'1. Data'!D250</f>
        <v>11021.85181868114</v>
      </c>
      <c r="C248" s="8">
        <f>'1. Data'!H$504*'1. Data'!H251/'1. Data'!H250</f>
        <v>9670.7241679786148</v>
      </c>
      <c r="D248" s="8">
        <f>'1. Data'!L$504*'1. Data'!L251/'1. Data'!L250</f>
        <v>6233.1554859784083</v>
      </c>
      <c r="E248" s="8">
        <f>'1. Data'!P$504*'1. Data'!P251/'1. Data'!P250</f>
        <v>114.55657567136397</v>
      </c>
      <c r="G248" s="9">
        <f>$L$2*B248/'1. Data'!D$504+$M$2*C248/'1. Data'!H$504+$N$2*D248/'1. Data'!L$504+$O$2*E248/'1. Data'!P$504</f>
        <v>10058.087907901918</v>
      </c>
      <c r="I248" s="9">
        <f t="shared" si="4"/>
        <v>-58.087907901917788</v>
      </c>
    </row>
    <row r="249" spans="1:9" ht="15" customHeight="1" x14ac:dyDescent="0.2">
      <c r="A249">
        <f>'1. Data'!A252</f>
        <v>248</v>
      </c>
      <c r="B249" s="8">
        <f>'1. Data'!D$504*'1. Data'!D252/'1. Data'!D251</f>
        <v>11141.133636161707</v>
      </c>
      <c r="C249" s="8">
        <f>'1. Data'!H$504*'1. Data'!H252/'1. Data'!H251</f>
        <v>9654.5750567766172</v>
      </c>
      <c r="D249" s="8">
        <f>'1. Data'!L$504*'1. Data'!L252/'1. Data'!L251</f>
        <v>6281.0832521029561</v>
      </c>
      <c r="E249" s="8">
        <f>'1. Data'!P$504*'1. Data'!P252/'1. Data'!P251</f>
        <v>112.68599248856265</v>
      </c>
      <c r="G249" s="9">
        <f>$L$2*B249/'1. Data'!D$504+$M$2*C249/'1. Data'!H$504+$N$2*D249/'1. Data'!L$504+$O$2*E249/'1. Data'!P$504</f>
        <v>10070.899575864109</v>
      </c>
      <c r="I249" s="9">
        <f t="shared" si="4"/>
        <v>-70.899575864108556</v>
      </c>
    </row>
    <row r="250" spans="1:9" ht="15" customHeight="1" x14ac:dyDescent="0.2">
      <c r="A250">
        <f>'1. Data'!A253</f>
        <v>249</v>
      </c>
      <c r="B250" s="8">
        <f>'1. Data'!D$504*'1. Data'!D253/'1. Data'!D252</f>
        <v>10744.409147484053</v>
      </c>
      <c r="C250" s="8">
        <f>'1. Data'!H$504*'1. Data'!H253/'1. Data'!H252</f>
        <v>9417.4667583538576</v>
      </c>
      <c r="D250" s="8">
        <f>'1. Data'!L$504*'1. Data'!L253/'1. Data'!L252</f>
        <v>6096.8933219986711</v>
      </c>
      <c r="E250" s="8">
        <f>'1. Data'!P$504*'1. Data'!P253/'1. Data'!P252</f>
        <v>114.03404011083268</v>
      </c>
      <c r="G250" s="9">
        <f>$L$2*B250/'1. Data'!D$504+$M$2*C250/'1. Data'!H$504+$N$2*D250/'1. Data'!L$504+$O$2*E250/'1. Data'!P$504</f>
        <v>9847.0184446276508</v>
      </c>
      <c r="I250" s="9">
        <f t="shared" si="4"/>
        <v>152.98155537234925</v>
      </c>
    </row>
    <row r="251" spans="1:9" ht="15" customHeight="1" x14ac:dyDescent="0.2">
      <c r="A251">
        <f>'1. Data'!A254</f>
        <v>250</v>
      </c>
      <c r="B251" s="8">
        <f>'1. Data'!D$504*'1. Data'!D254/'1. Data'!D253</f>
        <v>11231.178992044839</v>
      </c>
      <c r="C251" s="8">
        <f>'1. Data'!H$504*'1. Data'!H254/'1. Data'!H253</f>
        <v>9670.6176367007556</v>
      </c>
      <c r="D251" s="8">
        <f>'1. Data'!L$504*'1. Data'!L254/'1. Data'!L253</f>
        <v>6254.8890507540355</v>
      </c>
      <c r="E251" s="8">
        <f>'1. Data'!P$504*'1. Data'!P254/'1. Data'!P253</f>
        <v>110.78464546994694</v>
      </c>
      <c r="G251" s="9">
        <f>$L$2*B251/'1. Data'!D$504+$M$2*C251/'1. Data'!H$504+$N$2*D251/'1. Data'!L$504+$O$2*E251/'1. Data'!P$504</f>
        <v>10070.661347876699</v>
      </c>
      <c r="I251" s="9">
        <f t="shared" si="4"/>
        <v>-70.661347876699438</v>
      </c>
    </row>
    <row r="252" spans="1:9" ht="15" customHeight="1" x14ac:dyDescent="0.2">
      <c r="A252">
        <f>'1. Data'!A255</f>
        <v>251</v>
      </c>
      <c r="B252" s="8">
        <f>'1. Data'!D$504*'1. Data'!D255/'1. Data'!D254</f>
        <v>10980.125829431068</v>
      </c>
      <c r="C252" s="8">
        <f>'1. Data'!H$504*'1. Data'!H255/'1. Data'!H254</f>
        <v>9729.6521632466065</v>
      </c>
      <c r="D252" s="8">
        <f>'1. Data'!L$504*'1. Data'!L255/'1. Data'!L254</f>
        <v>6276.7027428764477</v>
      </c>
      <c r="E252" s="8">
        <f>'1. Data'!P$504*'1. Data'!P255/'1. Data'!P254</f>
        <v>113.11766525603198</v>
      </c>
      <c r="G252" s="9">
        <f>$L$2*B252/'1. Data'!D$504+$M$2*C252/'1. Data'!H$504+$N$2*D252/'1. Data'!L$504+$O$2*E252/'1. Data'!P$504</f>
        <v>10042.876090784019</v>
      </c>
      <c r="I252" s="9">
        <f t="shared" si="4"/>
        <v>-42.876090784018743</v>
      </c>
    </row>
    <row r="253" spans="1:9" ht="15" customHeight="1" x14ac:dyDescent="0.2">
      <c r="A253">
        <f>'1. Data'!A256</f>
        <v>252</v>
      </c>
      <c r="B253" s="8">
        <f>'1. Data'!D$504*'1. Data'!D256/'1. Data'!D255</f>
        <v>11121.14317192057</v>
      </c>
      <c r="C253" s="8">
        <f>'1. Data'!H$504*'1. Data'!H256/'1. Data'!H255</f>
        <v>9749.208137452586</v>
      </c>
      <c r="D253" s="8">
        <f>'1. Data'!L$504*'1. Data'!L256/'1. Data'!L255</f>
        <v>6275.6252532904018</v>
      </c>
      <c r="E253" s="8">
        <f>'1. Data'!P$504*'1. Data'!P256/'1. Data'!P255</f>
        <v>115.60266881260219</v>
      </c>
      <c r="G253" s="9">
        <f>$L$2*B253/'1. Data'!D$504+$M$2*C253/'1. Data'!H$504+$N$2*D253/'1. Data'!L$504+$O$2*E253/'1. Data'!P$504</f>
        <v>10144.041729822013</v>
      </c>
      <c r="I253" s="9">
        <f t="shared" si="4"/>
        <v>-144.04172982201271</v>
      </c>
    </row>
    <row r="254" spans="1:9" ht="15" customHeight="1" x14ac:dyDescent="0.2">
      <c r="A254">
        <f>'1. Data'!A257</f>
        <v>253</v>
      </c>
      <c r="B254" s="8">
        <f>'1. Data'!D$504*'1. Data'!D257/'1. Data'!D256</f>
        <v>11097.247128002191</v>
      </c>
      <c r="C254" s="8">
        <f>'1. Data'!H$504*'1. Data'!H257/'1. Data'!H256</f>
        <v>9678.6167825980283</v>
      </c>
      <c r="D254" s="8">
        <f>'1. Data'!L$504*'1. Data'!L257/'1. Data'!L256</f>
        <v>6190.2691127580802</v>
      </c>
      <c r="E254" s="8">
        <f>'1. Data'!P$504*'1. Data'!P257/'1. Data'!P256</f>
        <v>111.54071572527717</v>
      </c>
      <c r="G254" s="9">
        <f>$L$2*B254/'1. Data'!D$504+$M$2*C254/'1. Data'!H$504+$N$2*D254/'1. Data'!L$504+$O$2*E254/'1. Data'!P$504</f>
        <v>10027.53705439674</v>
      </c>
      <c r="I254" s="9">
        <f t="shared" si="4"/>
        <v>-27.537054396740132</v>
      </c>
    </row>
    <row r="255" spans="1:9" ht="15" customHeight="1" x14ac:dyDescent="0.2">
      <c r="A255">
        <f>'1. Data'!A258</f>
        <v>254</v>
      </c>
      <c r="B255" s="8">
        <f>'1. Data'!D$504*'1. Data'!D258/'1. Data'!D257</f>
        <v>10904.544226663076</v>
      </c>
      <c r="C255" s="8">
        <f>'1. Data'!H$504*'1. Data'!H258/'1. Data'!H257</f>
        <v>9485.7235846686253</v>
      </c>
      <c r="D255" s="8">
        <f>'1. Data'!L$504*'1. Data'!L258/'1. Data'!L257</f>
        <v>6096.9484835234425</v>
      </c>
      <c r="E255" s="8">
        <f>'1. Data'!P$504*'1. Data'!P258/'1. Data'!P257</f>
        <v>111.83993345331091</v>
      </c>
      <c r="G255" s="9">
        <f>$L$2*B255/'1. Data'!D$504+$M$2*C255/'1. Data'!H$504+$N$2*D255/'1. Data'!L$504+$O$2*E255/'1. Data'!P$504</f>
        <v>9887.577244094171</v>
      </c>
      <c r="I255" s="9">
        <f t="shared" si="4"/>
        <v>112.42275590582904</v>
      </c>
    </row>
    <row r="256" spans="1:9" ht="15" customHeight="1" x14ac:dyDescent="0.2">
      <c r="A256">
        <f>'1. Data'!A259</f>
        <v>255</v>
      </c>
      <c r="B256" s="8">
        <f>'1. Data'!D$504*'1. Data'!D259/'1. Data'!D258</f>
        <v>11070.006959618862</v>
      </c>
      <c r="C256" s="8">
        <f>'1. Data'!H$504*'1. Data'!H259/'1. Data'!H258</f>
        <v>9673.7282144612436</v>
      </c>
      <c r="D256" s="8">
        <f>'1. Data'!L$504*'1. Data'!L259/'1. Data'!L258</f>
        <v>6246.3036557293171</v>
      </c>
      <c r="E256" s="8">
        <f>'1. Data'!P$504*'1. Data'!P259/'1. Data'!P258</f>
        <v>113.60870974147906</v>
      </c>
      <c r="G256" s="9">
        <f>$L$2*B256/'1. Data'!D$504+$M$2*C256/'1. Data'!H$504+$N$2*D256/'1. Data'!L$504+$O$2*E256/'1. Data'!P$504</f>
        <v>10061.820294132338</v>
      </c>
      <c r="I256" s="9">
        <f t="shared" si="4"/>
        <v>-61.820294132337949</v>
      </c>
    </row>
    <row r="257" spans="1:9" ht="15" customHeight="1" x14ac:dyDescent="0.2">
      <c r="A257">
        <f>'1. Data'!A260</f>
        <v>256</v>
      </c>
      <c r="B257" s="8">
        <f>'1. Data'!D$504*'1. Data'!D260/'1. Data'!D259</f>
        <v>10815.885325371257</v>
      </c>
      <c r="C257" s="8">
        <f>'1. Data'!H$504*'1. Data'!H260/'1. Data'!H259</f>
        <v>9430.5332593584899</v>
      </c>
      <c r="D257" s="8">
        <f>'1. Data'!L$504*'1. Data'!L260/'1. Data'!L259</f>
        <v>6069.8974490544124</v>
      </c>
      <c r="E257" s="8">
        <f>'1. Data'!P$504*'1. Data'!P260/'1. Data'!P259</f>
        <v>113.66153338974334</v>
      </c>
      <c r="G257" s="9">
        <f>$L$2*B257/'1. Data'!D$504+$M$2*C257/'1. Data'!H$504+$N$2*D257/'1. Data'!L$504+$O$2*E257/'1. Data'!P$504</f>
        <v>9866.0837576044232</v>
      </c>
      <c r="I257" s="9">
        <f t="shared" si="4"/>
        <v>133.91624239557677</v>
      </c>
    </row>
    <row r="258" spans="1:9" ht="15" customHeight="1" x14ac:dyDescent="0.2">
      <c r="A258">
        <f>'1. Data'!A261</f>
        <v>257</v>
      </c>
      <c r="B258" s="8">
        <f>'1. Data'!D$504*'1. Data'!D261/'1. Data'!D260</f>
        <v>11034.222326433002</v>
      </c>
      <c r="C258" s="8">
        <f>'1. Data'!H$504*'1. Data'!H261/'1. Data'!H260</f>
        <v>9526.8592307684958</v>
      </c>
      <c r="D258" s="8">
        <f>'1. Data'!L$504*'1. Data'!L261/'1. Data'!L260</f>
        <v>6163.256423484645</v>
      </c>
      <c r="E258" s="8">
        <f>'1. Data'!P$504*'1. Data'!P261/'1. Data'!P260</f>
        <v>110.47833004218049</v>
      </c>
      <c r="G258" s="9">
        <f>$L$2*B258/'1. Data'!D$504+$M$2*C258/'1. Data'!H$504+$N$2*D258/'1. Data'!L$504+$O$2*E258/'1. Data'!P$504</f>
        <v>9934.0505375790417</v>
      </c>
      <c r="I258" s="9">
        <f t="shared" si="4"/>
        <v>65.949462420958298</v>
      </c>
    </row>
    <row r="259" spans="1:9" ht="15" customHeight="1" x14ac:dyDescent="0.2">
      <c r="A259">
        <f>'1. Data'!A262</f>
        <v>258</v>
      </c>
      <c r="B259" s="8">
        <f>'1. Data'!D$504*'1. Data'!D262/'1. Data'!D261</f>
        <v>11173.640244472626</v>
      </c>
      <c r="C259" s="8">
        <f>'1. Data'!H$504*'1. Data'!H262/'1. Data'!H261</f>
        <v>9837.565706320971</v>
      </c>
      <c r="D259" s="8">
        <f>'1. Data'!L$504*'1. Data'!L262/'1. Data'!L261</f>
        <v>6326.0820302877655</v>
      </c>
      <c r="E259" s="8">
        <f>'1. Data'!P$504*'1. Data'!P262/'1. Data'!P261</f>
        <v>112.82200432562502</v>
      </c>
      <c r="G259" s="9">
        <f>$L$2*B259/'1. Data'!D$504+$M$2*C259/'1. Data'!H$504+$N$2*D259/'1. Data'!L$504+$O$2*E259/'1. Data'!P$504</f>
        <v>10149.550174112986</v>
      </c>
      <c r="I259" s="9">
        <f t="shared" ref="I259:I322" si="5">10000-G259</f>
        <v>-149.5501741129865</v>
      </c>
    </row>
    <row r="260" spans="1:9" ht="15" customHeight="1" x14ac:dyDescent="0.2">
      <c r="A260">
        <f>'1. Data'!A263</f>
        <v>259</v>
      </c>
      <c r="B260" s="8">
        <f>'1. Data'!D$504*'1. Data'!D263/'1. Data'!D262</f>
        <v>11008.195867343833</v>
      </c>
      <c r="C260" s="8">
        <f>'1. Data'!H$504*'1. Data'!H263/'1. Data'!H262</f>
        <v>9641.2484078474863</v>
      </c>
      <c r="D260" s="8">
        <f>'1. Data'!L$504*'1. Data'!L263/'1. Data'!L262</f>
        <v>6256.6655554650779</v>
      </c>
      <c r="E260" s="8">
        <f>'1. Data'!P$504*'1. Data'!P263/'1. Data'!P262</f>
        <v>112.15487045406616</v>
      </c>
      <c r="G260" s="9">
        <f>$L$2*B260/'1. Data'!D$504+$M$2*C260/'1. Data'!H$504+$N$2*D260/'1. Data'!L$504+$O$2*E260/'1. Data'!P$504</f>
        <v>10005.137401180586</v>
      </c>
      <c r="I260" s="9">
        <f t="shared" si="5"/>
        <v>-5.1374011805855844</v>
      </c>
    </row>
    <row r="261" spans="1:9" ht="15" customHeight="1" x14ac:dyDescent="0.2">
      <c r="A261">
        <f>'1. Data'!A264</f>
        <v>260</v>
      </c>
      <c r="B261" s="8">
        <f>'1. Data'!D$504*'1. Data'!D264/'1. Data'!D263</f>
        <v>11132.540568913564</v>
      </c>
      <c r="C261" s="8">
        <f>'1. Data'!H$504*'1. Data'!H264/'1. Data'!H263</f>
        <v>9671.5146671703005</v>
      </c>
      <c r="D261" s="8">
        <f>'1. Data'!L$504*'1. Data'!L264/'1. Data'!L263</f>
        <v>6263.0327134716708</v>
      </c>
      <c r="E261" s="8">
        <f>'1. Data'!P$504*'1. Data'!P264/'1. Data'!P263</f>
        <v>111.80595913466429</v>
      </c>
      <c r="G261" s="9">
        <f>$L$2*B261/'1. Data'!D$504+$M$2*C261/'1. Data'!H$504+$N$2*D261/'1. Data'!L$504+$O$2*E261/'1. Data'!P$504</f>
        <v>10054.563202137215</v>
      </c>
      <c r="I261" s="9">
        <f t="shared" si="5"/>
        <v>-54.56320213721483</v>
      </c>
    </row>
    <row r="262" spans="1:9" ht="15" customHeight="1" x14ac:dyDescent="0.2">
      <c r="A262">
        <f>'1. Data'!A265</f>
        <v>261</v>
      </c>
      <c r="B262" s="8">
        <f>'1. Data'!D$504*'1. Data'!D265/'1. Data'!D264</f>
        <v>11036.542746840196</v>
      </c>
      <c r="C262" s="8">
        <f>'1. Data'!H$504*'1. Data'!H265/'1. Data'!H264</f>
        <v>9414.3598962165397</v>
      </c>
      <c r="D262" s="8">
        <f>'1. Data'!L$504*'1. Data'!L265/'1. Data'!L264</f>
        <v>6165.1280738795504</v>
      </c>
      <c r="E262" s="8">
        <f>'1. Data'!P$504*'1. Data'!P265/'1. Data'!P264</f>
        <v>115.3456800425281</v>
      </c>
      <c r="G262" s="9">
        <f>$L$2*B262/'1. Data'!D$504+$M$2*C262/'1. Data'!H$504+$N$2*D262/'1. Data'!L$504+$O$2*E262/'1. Data'!P$504</f>
        <v>9986.3216955575735</v>
      </c>
      <c r="I262" s="9">
        <f t="shared" si="5"/>
        <v>13.678304442426452</v>
      </c>
    </row>
    <row r="263" spans="1:9" ht="15" customHeight="1" x14ac:dyDescent="0.2">
      <c r="A263">
        <f>'1. Data'!A266</f>
        <v>262</v>
      </c>
      <c r="B263" s="8">
        <f>'1. Data'!D$504*'1. Data'!D266/'1. Data'!D265</f>
        <v>11265.47559113916</v>
      </c>
      <c r="C263" s="8">
        <f>'1. Data'!H$504*'1. Data'!H266/'1. Data'!H265</f>
        <v>9519.7046288060446</v>
      </c>
      <c r="D263" s="8">
        <f>'1. Data'!L$504*'1. Data'!L266/'1. Data'!L265</f>
        <v>6212.0716536027649</v>
      </c>
      <c r="E263" s="8">
        <f>'1. Data'!P$504*'1. Data'!P266/'1. Data'!P265</f>
        <v>109.837836952827</v>
      </c>
      <c r="G263" s="9">
        <f>$L$2*B263/'1. Data'!D$504+$M$2*C263/'1. Data'!H$504+$N$2*D263/'1. Data'!L$504+$O$2*E263/'1. Data'!P$504</f>
        <v>10012.257379044964</v>
      </c>
      <c r="I263" s="9">
        <f t="shared" si="5"/>
        <v>-12.257379044964182</v>
      </c>
    </row>
    <row r="264" spans="1:9" ht="15" customHeight="1" x14ac:dyDescent="0.2">
      <c r="A264">
        <f>'1. Data'!A267</f>
        <v>263</v>
      </c>
      <c r="B264" s="8">
        <f>'1. Data'!D$504*'1. Data'!D267/'1. Data'!D266</f>
        <v>11083.165355492494</v>
      </c>
      <c r="C264" s="8">
        <f>'1. Data'!H$504*'1. Data'!H267/'1. Data'!H266</f>
        <v>9882.225434570124</v>
      </c>
      <c r="D264" s="8">
        <f>'1. Data'!L$504*'1. Data'!L267/'1. Data'!L266</f>
        <v>6444.2706343355776</v>
      </c>
      <c r="E264" s="8">
        <f>'1. Data'!P$504*'1. Data'!P267/'1. Data'!P266</f>
        <v>116.49862802002554</v>
      </c>
      <c r="G264" s="9">
        <f>$L$2*B264/'1. Data'!D$504+$M$2*C264/'1. Data'!H$504+$N$2*D264/'1. Data'!L$504+$O$2*E264/'1. Data'!P$504</f>
        <v>10214.909417519884</v>
      </c>
      <c r="I264" s="9">
        <f t="shared" si="5"/>
        <v>-214.9094175198843</v>
      </c>
    </row>
    <row r="265" spans="1:9" ht="15" customHeight="1" x14ac:dyDescent="0.2">
      <c r="A265">
        <f>'1. Data'!A268</f>
        <v>264</v>
      </c>
      <c r="B265" s="8">
        <f>'1. Data'!D$504*'1. Data'!D268/'1. Data'!D267</f>
        <v>10983.079469959959</v>
      </c>
      <c r="C265" s="8">
        <f>'1. Data'!H$504*'1. Data'!H268/'1. Data'!H267</f>
        <v>9623.5981593487304</v>
      </c>
      <c r="D265" s="8">
        <f>'1. Data'!L$504*'1. Data'!L268/'1. Data'!L267</f>
        <v>6211.2452453866863</v>
      </c>
      <c r="E265" s="8">
        <f>'1. Data'!P$504*'1. Data'!P268/'1. Data'!P267</f>
        <v>114.74162093660988</v>
      </c>
      <c r="G265" s="9">
        <f>$L$2*B265/'1. Data'!D$504+$M$2*C265/'1. Data'!H$504+$N$2*D265/'1. Data'!L$504+$O$2*E265/'1. Data'!P$504</f>
        <v>10029.036673953759</v>
      </c>
      <c r="I265" s="9">
        <f t="shared" si="5"/>
        <v>-29.036673953758509</v>
      </c>
    </row>
    <row r="266" spans="1:9" ht="15" customHeight="1" x14ac:dyDescent="0.2">
      <c r="A266">
        <f>'1. Data'!A269</f>
        <v>265</v>
      </c>
      <c r="B266" s="8">
        <f>'1. Data'!D$504*'1. Data'!D269/'1. Data'!D268</f>
        <v>11064.8858035259</v>
      </c>
      <c r="C266" s="8">
        <f>'1. Data'!H$504*'1. Data'!H269/'1. Data'!H268</f>
        <v>9673.3358375455737</v>
      </c>
      <c r="D266" s="8">
        <f>'1. Data'!L$504*'1. Data'!L269/'1. Data'!L268</f>
        <v>6216.8583810479477</v>
      </c>
      <c r="E266" s="8">
        <f>'1. Data'!P$504*'1. Data'!P269/'1. Data'!P268</f>
        <v>111.2911137882528</v>
      </c>
      <c r="G266" s="9">
        <f>$L$2*B266/'1. Data'!D$504+$M$2*C266/'1. Data'!H$504+$N$2*D266/'1. Data'!L$504+$O$2*E266/'1. Data'!P$504</f>
        <v>10014.006158840382</v>
      </c>
      <c r="I266" s="9">
        <f t="shared" si="5"/>
        <v>-14.006158840382341</v>
      </c>
    </row>
    <row r="267" spans="1:9" ht="15" customHeight="1" x14ac:dyDescent="0.2">
      <c r="A267">
        <f>'1. Data'!A270</f>
        <v>266</v>
      </c>
      <c r="B267" s="8">
        <f>'1. Data'!D$504*'1. Data'!D270/'1. Data'!D269</f>
        <v>10988.930471939966</v>
      </c>
      <c r="C267" s="8">
        <f>'1. Data'!H$504*'1. Data'!H270/'1. Data'!H269</f>
        <v>9489.8054974465558</v>
      </c>
      <c r="D267" s="8">
        <f>'1. Data'!L$504*'1. Data'!L270/'1. Data'!L269</f>
        <v>6149.1589243894587</v>
      </c>
      <c r="E267" s="8">
        <f>'1. Data'!P$504*'1. Data'!P270/'1. Data'!P269</f>
        <v>114.48003545560465</v>
      </c>
      <c r="G267" s="9">
        <f>$L$2*B267/'1. Data'!D$504+$M$2*C267/'1. Data'!H$504+$N$2*D267/'1. Data'!L$504+$O$2*E267/'1. Data'!P$504</f>
        <v>9974.6989891755911</v>
      </c>
      <c r="I267" s="9">
        <f t="shared" si="5"/>
        <v>25.301010824408877</v>
      </c>
    </row>
    <row r="268" spans="1:9" ht="15" customHeight="1" x14ac:dyDescent="0.2">
      <c r="A268">
        <f>'1. Data'!A271</f>
        <v>267</v>
      </c>
      <c r="B268" s="8">
        <f>'1. Data'!D$504*'1. Data'!D271/'1. Data'!D270</f>
        <v>11101.653789667347</v>
      </c>
      <c r="C268" s="8">
        <f>'1. Data'!H$504*'1. Data'!H271/'1. Data'!H270</f>
        <v>9650.2432764981259</v>
      </c>
      <c r="D268" s="8">
        <f>'1. Data'!L$504*'1. Data'!L271/'1. Data'!L270</f>
        <v>6253.5641332347732</v>
      </c>
      <c r="E268" s="8">
        <f>'1. Data'!P$504*'1. Data'!P271/'1. Data'!P270</f>
        <v>111.74668475240655</v>
      </c>
      <c r="G268" s="9">
        <f>$L$2*B268/'1. Data'!D$504+$M$2*C268/'1. Data'!H$504+$N$2*D268/'1. Data'!L$504+$O$2*E268/'1. Data'!P$504</f>
        <v>10034.128894425809</v>
      </c>
      <c r="I268" s="9">
        <f t="shared" si="5"/>
        <v>-34.128894425808539</v>
      </c>
    </row>
    <row r="269" spans="1:9" ht="15" customHeight="1" x14ac:dyDescent="0.2">
      <c r="A269">
        <f>'1. Data'!A272</f>
        <v>268</v>
      </c>
      <c r="B269" s="8">
        <f>'1. Data'!D$504*'1. Data'!D272/'1. Data'!D271</f>
        <v>11049.690301401844</v>
      </c>
      <c r="C269" s="8">
        <f>'1. Data'!H$504*'1. Data'!H272/'1. Data'!H271</f>
        <v>9720.892889663317</v>
      </c>
      <c r="D269" s="8">
        <f>'1. Data'!L$504*'1. Data'!L272/'1. Data'!L271</f>
        <v>6260.0720219473978</v>
      </c>
      <c r="E269" s="8">
        <f>'1. Data'!P$504*'1. Data'!P272/'1. Data'!P271</f>
        <v>115.57369957263914</v>
      </c>
      <c r="G269" s="9">
        <f>$L$2*B269/'1. Data'!D$504+$M$2*C269/'1. Data'!H$504+$N$2*D269/'1. Data'!L$504+$O$2*E269/'1. Data'!P$504</f>
        <v>10106.240298632496</v>
      </c>
      <c r="I269" s="9">
        <f t="shared" si="5"/>
        <v>-106.24029863249598</v>
      </c>
    </row>
    <row r="270" spans="1:9" ht="15" customHeight="1" x14ac:dyDescent="0.2">
      <c r="A270">
        <f>'1. Data'!A273</f>
        <v>269</v>
      </c>
      <c r="B270" s="8">
        <f>'1. Data'!D$504*'1. Data'!D273/'1. Data'!D272</f>
        <v>11008.346733170702</v>
      </c>
      <c r="C270" s="8">
        <f>'1. Data'!H$504*'1. Data'!H273/'1. Data'!H272</f>
        <v>9634.7309345473404</v>
      </c>
      <c r="D270" s="8">
        <f>'1. Data'!L$504*'1. Data'!L273/'1. Data'!L272</f>
        <v>6212.9296597414905</v>
      </c>
      <c r="E270" s="8">
        <f>'1. Data'!P$504*'1. Data'!P273/'1. Data'!P272</f>
        <v>113.14605793545698</v>
      </c>
      <c r="G270" s="9">
        <f>$L$2*B270/'1. Data'!D$504+$M$2*C270/'1. Data'!H$504+$N$2*D270/'1. Data'!L$504+$O$2*E270/'1. Data'!P$504</f>
        <v>10013.672494114377</v>
      </c>
      <c r="I270" s="9">
        <f t="shared" si="5"/>
        <v>-13.672494114376605</v>
      </c>
    </row>
    <row r="271" spans="1:9" ht="15" customHeight="1" x14ac:dyDescent="0.2">
      <c r="A271">
        <f>'1. Data'!A274</f>
        <v>270</v>
      </c>
      <c r="B271" s="8">
        <f>'1. Data'!D$504*'1. Data'!D274/'1. Data'!D273</f>
        <v>11174.291583253153</v>
      </c>
      <c r="C271" s="8">
        <f>'1. Data'!H$504*'1. Data'!H274/'1. Data'!H273</f>
        <v>9684.9343511773532</v>
      </c>
      <c r="D271" s="8">
        <f>'1. Data'!L$504*'1. Data'!L274/'1. Data'!L273</f>
        <v>6270.8763102463599</v>
      </c>
      <c r="E271" s="8">
        <f>'1. Data'!P$504*'1. Data'!P274/'1. Data'!P273</f>
        <v>112.60067603369707</v>
      </c>
      <c r="G271" s="9">
        <f>$L$2*B271/'1. Data'!D$504+$M$2*C271/'1. Data'!H$504+$N$2*D271/'1. Data'!L$504+$O$2*E271/'1. Data'!P$504</f>
        <v>10089.261676532635</v>
      </c>
      <c r="I271" s="9">
        <f t="shared" si="5"/>
        <v>-89.261676532634738</v>
      </c>
    </row>
    <row r="272" spans="1:9" ht="15" customHeight="1" x14ac:dyDescent="0.2">
      <c r="A272">
        <f>'1. Data'!A275</f>
        <v>271</v>
      </c>
      <c r="B272" s="8">
        <f>'1. Data'!D$504*'1. Data'!D275/'1. Data'!D274</f>
        <v>10990.576335743261</v>
      </c>
      <c r="C272" s="8">
        <f>'1. Data'!H$504*'1. Data'!H275/'1. Data'!H274</f>
        <v>9581.0120860764619</v>
      </c>
      <c r="D272" s="8">
        <f>'1. Data'!L$504*'1. Data'!L275/'1. Data'!L274</f>
        <v>6188.6651448425246</v>
      </c>
      <c r="E272" s="8">
        <f>'1. Data'!P$504*'1. Data'!P275/'1. Data'!P274</f>
        <v>113.93065624865099</v>
      </c>
      <c r="G272" s="9">
        <f>$L$2*B272/'1. Data'!D$504+$M$2*C272/'1. Data'!H$504+$N$2*D272/'1. Data'!L$504+$O$2*E272/'1. Data'!P$504</f>
        <v>10000.431355552697</v>
      </c>
      <c r="I272" s="9">
        <f t="shared" si="5"/>
        <v>-0.43135555269691395</v>
      </c>
    </row>
    <row r="273" spans="1:9" ht="15" customHeight="1" x14ac:dyDescent="0.2">
      <c r="A273">
        <f>'1. Data'!A276</f>
        <v>272</v>
      </c>
      <c r="B273" s="8">
        <f>'1. Data'!D$504*'1. Data'!D276/'1. Data'!D275</f>
        <v>10959.869553886118</v>
      </c>
      <c r="C273" s="8">
        <f>'1. Data'!H$504*'1. Data'!H276/'1. Data'!H275</f>
        <v>9633.3207677100272</v>
      </c>
      <c r="D273" s="8">
        <f>'1. Data'!L$504*'1. Data'!L276/'1. Data'!L275</f>
        <v>6205.1495119831761</v>
      </c>
      <c r="E273" s="8">
        <f>'1. Data'!P$504*'1. Data'!P276/'1. Data'!P275</f>
        <v>113.00667987706049</v>
      </c>
      <c r="G273" s="9">
        <f>$L$2*B273/'1. Data'!D$504+$M$2*C273/'1. Data'!H$504+$N$2*D273/'1. Data'!L$504+$O$2*E273/'1. Data'!P$504</f>
        <v>9991.9134886053398</v>
      </c>
      <c r="I273" s="9">
        <f t="shared" si="5"/>
        <v>8.0865113946601923</v>
      </c>
    </row>
    <row r="274" spans="1:9" ht="15" customHeight="1" x14ac:dyDescent="0.2">
      <c r="A274">
        <f>'1. Data'!A277</f>
        <v>273</v>
      </c>
      <c r="B274" s="8">
        <f>'1. Data'!D$504*'1. Data'!D277/'1. Data'!D276</f>
        <v>11026.999708520516</v>
      </c>
      <c r="C274" s="8">
        <f>'1. Data'!H$504*'1. Data'!H277/'1. Data'!H276</f>
        <v>9638.8583592454834</v>
      </c>
      <c r="D274" s="8">
        <f>'1. Data'!L$504*'1. Data'!L277/'1. Data'!L276</f>
        <v>6193.227869583252</v>
      </c>
      <c r="E274" s="8">
        <f>'1. Data'!P$504*'1. Data'!P277/'1. Data'!P276</f>
        <v>112.39682005201705</v>
      </c>
      <c r="G274" s="9">
        <f>$L$2*B274/'1. Data'!D$504+$M$2*C274/'1. Data'!H$504+$N$2*D274/'1. Data'!L$504+$O$2*E274/'1. Data'!P$504</f>
        <v>10005.272392329058</v>
      </c>
      <c r="I274" s="9">
        <f t="shared" si="5"/>
        <v>-5.2723923290577659</v>
      </c>
    </row>
    <row r="275" spans="1:9" ht="15" customHeight="1" x14ac:dyDescent="0.2">
      <c r="A275">
        <f>'1. Data'!A278</f>
        <v>274</v>
      </c>
      <c r="B275" s="8">
        <f>'1. Data'!D$504*'1. Data'!D278/'1. Data'!D277</f>
        <v>11094.387213436656</v>
      </c>
      <c r="C275" s="8">
        <f>'1. Data'!H$504*'1. Data'!H278/'1. Data'!H277</f>
        <v>9672.019647834597</v>
      </c>
      <c r="D275" s="8">
        <f>'1. Data'!L$504*'1. Data'!L278/'1. Data'!L277</f>
        <v>6245.4276041538124</v>
      </c>
      <c r="E275" s="8">
        <f>'1. Data'!P$504*'1. Data'!P278/'1. Data'!P277</f>
        <v>112.40927883454854</v>
      </c>
      <c r="G275" s="9">
        <f>$L$2*B275/'1. Data'!D$504+$M$2*C275/'1. Data'!H$504+$N$2*D275/'1. Data'!L$504+$O$2*E275/'1. Data'!P$504</f>
        <v>10048.730538840065</v>
      </c>
      <c r="I275" s="9">
        <f t="shared" si="5"/>
        <v>-48.730538840065492</v>
      </c>
    </row>
    <row r="276" spans="1:9" ht="15" customHeight="1" x14ac:dyDescent="0.2">
      <c r="A276">
        <f>'1. Data'!A279</f>
        <v>275</v>
      </c>
      <c r="B276" s="8">
        <f>'1. Data'!D$504*'1. Data'!D279/'1. Data'!D278</f>
        <v>11099.259813678505</v>
      </c>
      <c r="C276" s="8">
        <f>'1. Data'!H$504*'1. Data'!H279/'1. Data'!H278</f>
        <v>9590.2266625402117</v>
      </c>
      <c r="D276" s="8">
        <f>'1. Data'!L$504*'1. Data'!L279/'1. Data'!L278</f>
        <v>6196.5674016034645</v>
      </c>
      <c r="E276" s="8">
        <f>'1. Data'!P$504*'1. Data'!P279/'1. Data'!P278</f>
        <v>113.16804486038556</v>
      </c>
      <c r="G276" s="9">
        <f>$L$2*B276/'1. Data'!D$504+$M$2*C276/'1. Data'!H$504+$N$2*D276/'1. Data'!L$504+$O$2*E276/'1. Data'!P$504</f>
        <v>10030.508755038787</v>
      </c>
      <c r="I276" s="9">
        <f t="shared" si="5"/>
        <v>-30.508755038787058</v>
      </c>
    </row>
    <row r="277" spans="1:9" ht="15" customHeight="1" x14ac:dyDescent="0.2">
      <c r="A277">
        <f>'1. Data'!A280</f>
        <v>276</v>
      </c>
      <c r="B277" s="8">
        <f>'1. Data'!D$504*'1. Data'!D280/'1. Data'!D279</f>
        <v>10955.264022272535</v>
      </c>
      <c r="C277" s="8">
        <f>'1. Data'!H$504*'1. Data'!H280/'1. Data'!H279</f>
        <v>9673.243870393615</v>
      </c>
      <c r="D277" s="8">
        <f>'1. Data'!L$504*'1. Data'!L280/'1. Data'!L279</f>
        <v>6208.8424377630108</v>
      </c>
      <c r="E277" s="8">
        <f>'1. Data'!P$504*'1. Data'!P280/'1. Data'!P279</f>
        <v>112.8535818574973</v>
      </c>
      <c r="G277" s="9">
        <f>$L$2*B277/'1. Data'!D$504+$M$2*C277/'1. Data'!H$504+$N$2*D277/'1. Data'!L$504+$O$2*E277/'1. Data'!P$504</f>
        <v>10000.599826809612</v>
      </c>
      <c r="I277" s="9">
        <f t="shared" si="5"/>
        <v>-0.59982680961184087</v>
      </c>
    </row>
    <row r="278" spans="1:9" ht="15" customHeight="1" x14ac:dyDescent="0.2">
      <c r="A278">
        <f>'1. Data'!A281</f>
        <v>277</v>
      </c>
      <c r="B278" s="8">
        <f>'1. Data'!D$504*'1. Data'!D281/'1. Data'!D280</f>
        <v>10972.291708049541</v>
      </c>
      <c r="C278" s="8">
        <f>'1. Data'!H$504*'1. Data'!H281/'1. Data'!H280</f>
        <v>9707.5627877658771</v>
      </c>
      <c r="D278" s="8">
        <f>'1. Data'!L$504*'1. Data'!L281/'1. Data'!L280</f>
        <v>6259.0471857798411</v>
      </c>
      <c r="E278" s="8">
        <f>'1. Data'!P$504*'1. Data'!P281/'1. Data'!P280</f>
        <v>114.18066387344415</v>
      </c>
      <c r="G278" s="9">
        <f>$L$2*B278/'1. Data'!D$504+$M$2*C278/'1. Data'!H$504+$N$2*D278/'1. Data'!L$504+$O$2*E278/'1. Data'!P$504</f>
        <v>10049.12632750659</v>
      </c>
      <c r="I278" s="9">
        <f t="shared" si="5"/>
        <v>-49.126327506590314</v>
      </c>
    </row>
    <row r="279" spans="1:9" ht="15" customHeight="1" x14ac:dyDescent="0.2">
      <c r="A279">
        <f>'1. Data'!A282</f>
        <v>278</v>
      </c>
      <c r="B279" s="8">
        <f>'1. Data'!D$504*'1. Data'!D282/'1. Data'!D281</f>
        <v>11083.370912614375</v>
      </c>
      <c r="C279" s="8">
        <f>'1. Data'!H$504*'1. Data'!H282/'1. Data'!H281</f>
        <v>9590.8377005009534</v>
      </c>
      <c r="D279" s="8">
        <f>'1. Data'!L$504*'1. Data'!L282/'1. Data'!L281</f>
        <v>6150.6522500333576</v>
      </c>
      <c r="E279" s="8">
        <f>'1. Data'!P$504*'1. Data'!P282/'1. Data'!P281</f>
        <v>112.13925473529486</v>
      </c>
      <c r="G279" s="9">
        <f>$L$2*B279/'1. Data'!D$504+$M$2*C279/'1. Data'!H$504+$N$2*D279/'1. Data'!L$504+$O$2*E279/'1. Data'!P$504</f>
        <v>9999.2909082144106</v>
      </c>
      <c r="I279" s="9">
        <f t="shared" si="5"/>
        <v>0.70909178558940766</v>
      </c>
    </row>
    <row r="280" spans="1:9" ht="15" customHeight="1" x14ac:dyDescent="0.2">
      <c r="A280">
        <f>'1. Data'!A283</f>
        <v>279</v>
      </c>
      <c r="B280" s="8">
        <f>'1. Data'!D$504*'1. Data'!D283/'1. Data'!D282</f>
        <v>10937.375271267883</v>
      </c>
      <c r="C280" s="8">
        <f>'1. Data'!H$504*'1. Data'!H283/'1. Data'!H282</f>
        <v>9511.885101537513</v>
      </c>
      <c r="D280" s="8">
        <f>'1. Data'!L$504*'1. Data'!L283/'1. Data'!L282</f>
        <v>6185.3241549179593</v>
      </c>
      <c r="E280" s="8">
        <f>'1. Data'!P$504*'1. Data'!P283/'1. Data'!P282</f>
        <v>112.96889347655676</v>
      </c>
      <c r="G280" s="9">
        <f>$L$2*B280/'1. Data'!D$504+$M$2*C280/'1. Data'!H$504+$N$2*D280/'1. Data'!L$504+$O$2*E280/'1. Data'!P$504</f>
        <v>9941.9337991650809</v>
      </c>
      <c r="I280" s="9">
        <f t="shared" si="5"/>
        <v>58.066200834919073</v>
      </c>
    </row>
    <row r="281" spans="1:9" ht="15" customHeight="1" x14ac:dyDescent="0.2">
      <c r="A281">
        <f>'1. Data'!A284</f>
        <v>280</v>
      </c>
      <c r="B281" s="8">
        <f>'1. Data'!D$504*'1. Data'!D284/'1. Data'!D283</f>
        <v>10965.423849922774</v>
      </c>
      <c r="C281" s="8">
        <f>'1. Data'!H$504*'1. Data'!H284/'1. Data'!H283</f>
        <v>9508.0679864969643</v>
      </c>
      <c r="D281" s="8">
        <f>'1. Data'!L$504*'1. Data'!L284/'1. Data'!L283</f>
        <v>6135.4043713230512</v>
      </c>
      <c r="E281" s="8">
        <f>'1. Data'!P$504*'1. Data'!P284/'1. Data'!P283</f>
        <v>112.24115575756201</v>
      </c>
      <c r="G281" s="9">
        <f>$L$2*B281/'1. Data'!D$504+$M$2*C281/'1. Data'!H$504+$N$2*D281/'1. Data'!L$504+$O$2*E281/'1. Data'!P$504</f>
        <v>9929.9683226412199</v>
      </c>
      <c r="I281" s="9">
        <f t="shared" si="5"/>
        <v>70.031677358780144</v>
      </c>
    </row>
    <row r="282" spans="1:9" ht="15" customHeight="1" x14ac:dyDescent="0.2">
      <c r="A282">
        <f>'1. Data'!A285</f>
        <v>281</v>
      </c>
      <c r="B282" s="8">
        <f>'1. Data'!D$504*'1. Data'!D285/'1. Data'!D284</f>
        <v>11005.898784325957</v>
      </c>
      <c r="C282" s="8">
        <f>'1. Data'!H$504*'1. Data'!H285/'1. Data'!H284</f>
        <v>9719.5815294822314</v>
      </c>
      <c r="D282" s="8">
        <f>'1. Data'!L$504*'1. Data'!L285/'1. Data'!L284</f>
        <v>6265.8551276844273</v>
      </c>
      <c r="E282" s="8">
        <f>'1. Data'!P$504*'1. Data'!P285/'1. Data'!P284</f>
        <v>111.51473460038171</v>
      </c>
      <c r="G282" s="9">
        <f>$L$2*B282/'1. Data'!D$504+$M$2*C282/'1. Data'!H$504+$N$2*D282/'1. Data'!L$504+$O$2*E282/'1. Data'!P$504</f>
        <v>10018.917522829353</v>
      </c>
      <c r="I282" s="9">
        <f t="shared" si="5"/>
        <v>-18.917522829353402</v>
      </c>
    </row>
    <row r="283" spans="1:9" ht="15" customHeight="1" x14ac:dyDescent="0.2">
      <c r="A283">
        <f>'1. Data'!A286</f>
        <v>282</v>
      </c>
      <c r="B283" s="8">
        <f>'1. Data'!D$504*'1. Data'!D286/'1. Data'!D285</f>
        <v>11019.219700472338</v>
      </c>
      <c r="C283" s="8">
        <f>'1. Data'!H$504*'1. Data'!H286/'1. Data'!H285</f>
        <v>9542.2776792083059</v>
      </c>
      <c r="D283" s="8">
        <f>'1. Data'!L$504*'1. Data'!L286/'1. Data'!L285</f>
        <v>6182.3169678252234</v>
      </c>
      <c r="E283" s="8">
        <f>'1. Data'!P$504*'1. Data'!P286/'1. Data'!P285</f>
        <v>114.81931688851351</v>
      </c>
      <c r="G283" s="9">
        <f>$L$2*B283/'1. Data'!D$504+$M$2*C283/'1. Data'!H$504+$N$2*D283/'1. Data'!L$504+$O$2*E283/'1. Data'!P$504</f>
        <v>10013.451118758163</v>
      </c>
      <c r="I283" s="9">
        <f t="shared" si="5"/>
        <v>-13.45111875816292</v>
      </c>
    </row>
    <row r="284" spans="1:9" ht="15" customHeight="1" x14ac:dyDescent="0.2">
      <c r="A284">
        <f>'1. Data'!A287</f>
        <v>283</v>
      </c>
      <c r="B284" s="8">
        <f>'1. Data'!D$504*'1. Data'!D287/'1. Data'!D286</f>
        <v>10730.862192791974</v>
      </c>
      <c r="C284" s="8">
        <f>'1. Data'!H$504*'1. Data'!H287/'1. Data'!H286</f>
        <v>9478.7428338917325</v>
      </c>
      <c r="D284" s="8">
        <f>'1. Data'!L$504*'1. Data'!L287/'1. Data'!L286</f>
        <v>6156.6785611250534</v>
      </c>
      <c r="E284" s="8">
        <f>'1. Data'!P$504*'1. Data'!P287/'1. Data'!P286</f>
        <v>111.6024286689904</v>
      </c>
      <c r="G284" s="9">
        <f>$L$2*B284/'1. Data'!D$504+$M$2*C284/'1. Data'!H$504+$N$2*D284/'1. Data'!L$504+$O$2*E284/'1. Data'!P$504</f>
        <v>9827.7880543417068</v>
      </c>
      <c r="I284" s="9">
        <f t="shared" si="5"/>
        <v>172.21194565829319</v>
      </c>
    </row>
    <row r="285" spans="1:9" ht="15" customHeight="1" x14ac:dyDescent="0.2">
      <c r="A285">
        <f>'1. Data'!A288</f>
        <v>284</v>
      </c>
      <c r="B285" s="8">
        <f>'1. Data'!D$504*'1. Data'!D288/'1. Data'!D287</f>
        <v>11058.699614273606</v>
      </c>
      <c r="C285" s="8">
        <f>'1. Data'!H$504*'1. Data'!H288/'1. Data'!H287</f>
        <v>9414.5097118006088</v>
      </c>
      <c r="D285" s="8">
        <f>'1. Data'!L$504*'1. Data'!L288/'1. Data'!L287</f>
        <v>6071.5888220875713</v>
      </c>
      <c r="E285" s="8">
        <f>'1. Data'!P$504*'1. Data'!P288/'1. Data'!P287</f>
        <v>111.15087218254357</v>
      </c>
      <c r="G285" s="9">
        <f>$L$2*B285/'1. Data'!D$504+$M$2*C285/'1. Data'!H$504+$N$2*D285/'1. Data'!L$504+$O$2*E285/'1. Data'!P$504</f>
        <v>9904.9619743380517</v>
      </c>
      <c r="I285" s="9">
        <f t="shared" si="5"/>
        <v>95.038025661948268</v>
      </c>
    </row>
    <row r="286" spans="1:9" ht="15" customHeight="1" x14ac:dyDescent="0.2">
      <c r="A286">
        <f>'1. Data'!A289</f>
        <v>285</v>
      </c>
      <c r="B286" s="8">
        <f>'1. Data'!D$504*'1. Data'!D289/'1. Data'!D288</f>
        <v>11110.824866112331</v>
      </c>
      <c r="C286" s="8">
        <f>'1. Data'!H$504*'1. Data'!H289/'1. Data'!H288</f>
        <v>9780.5081633398895</v>
      </c>
      <c r="D286" s="8">
        <f>'1. Data'!L$504*'1. Data'!L289/'1. Data'!L288</f>
        <v>6291.9590697491803</v>
      </c>
      <c r="E286" s="8">
        <f>'1. Data'!P$504*'1. Data'!P289/'1. Data'!P288</f>
        <v>112.30462231170694</v>
      </c>
      <c r="G286" s="9">
        <f>$L$2*B286/'1. Data'!D$504+$M$2*C286/'1. Data'!H$504+$N$2*D286/'1. Data'!L$504+$O$2*E286/'1. Data'!P$504</f>
        <v>10094.248271111108</v>
      </c>
      <c r="I286" s="9">
        <f t="shared" si="5"/>
        <v>-94.248271111107897</v>
      </c>
    </row>
    <row r="287" spans="1:9" ht="15" customHeight="1" x14ac:dyDescent="0.2">
      <c r="A287">
        <f>'1. Data'!A290</f>
        <v>286</v>
      </c>
      <c r="B287" s="8">
        <f>'1. Data'!D$504*'1. Data'!D290/'1. Data'!D289</f>
        <v>11021.270190322917</v>
      </c>
      <c r="C287" s="8">
        <f>'1. Data'!H$504*'1. Data'!H290/'1. Data'!H289</f>
        <v>9545.2773160072647</v>
      </c>
      <c r="D287" s="8">
        <f>'1. Data'!L$504*'1. Data'!L290/'1. Data'!L289</f>
        <v>6159.4815267928698</v>
      </c>
      <c r="E287" s="8">
        <f>'1. Data'!P$504*'1. Data'!P290/'1. Data'!P289</f>
        <v>112.77008277649624</v>
      </c>
      <c r="G287" s="9">
        <f>$L$2*B287/'1. Data'!D$504+$M$2*C287/'1. Data'!H$504+$N$2*D287/'1. Data'!L$504+$O$2*E287/'1. Data'!P$504</f>
        <v>9975.122940607509</v>
      </c>
      <c r="I287" s="9">
        <f t="shared" si="5"/>
        <v>24.877059392490992</v>
      </c>
    </row>
    <row r="288" spans="1:9" ht="15" customHeight="1" x14ac:dyDescent="0.2">
      <c r="A288">
        <f>'1. Data'!A291</f>
        <v>287</v>
      </c>
      <c r="B288" s="8">
        <f>'1. Data'!D$504*'1. Data'!D291/'1. Data'!D290</f>
        <v>11019.376066631321</v>
      </c>
      <c r="C288" s="8">
        <f>'1. Data'!H$504*'1. Data'!H291/'1. Data'!H290</f>
        <v>9753.3569717516039</v>
      </c>
      <c r="D288" s="8">
        <f>'1. Data'!L$504*'1. Data'!L291/'1. Data'!L290</f>
        <v>6329.0757142423045</v>
      </c>
      <c r="E288" s="8">
        <f>'1. Data'!P$504*'1. Data'!P291/'1. Data'!P290</f>
        <v>112.14311856339248</v>
      </c>
      <c r="G288" s="9">
        <f>$L$2*B288/'1. Data'!D$504+$M$2*C288/'1. Data'!H$504+$N$2*D288/'1. Data'!L$504+$O$2*E288/'1. Data'!P$504</f>
        <v>10055.699074111864</v>
      </c>
      <c r="I288" s="9">
        <f t="shared" si="5"/>
        <v>-55.69907411186432</v>
      </c>
    </row>
    <row r="289" spans="1:9" ht="15" customHeight="1" x14ac:dyDescent="0.2">
      <c r="A289">
        <f>'1. Data'!A292</f>
        <v>288</v>
      </c>
      <c r="B289" s="8">
        <f>'1. Data'!D$504*'1. Data'!D292/'1. Data'!D291</f>
        <v>11130.717251271217</v>
      </c>
      <c r="C289" s="8">
        <f>'1. Data'!H$504*'1. Data'!H292/'1. Data'!H291</f>
        <v>9736.3136738767735</v>
      </c>
      <c r="D289" s="8">
        <f>'1. Data'!L$504*'1. Data'!L292/'1. Data'!L291</f>
        <v>6273.5071695226288</v>
      </c>
      <c r="E289" s="8">
        <f>'1. Data'!P$504*'1. Data'!P292/'1. Data'!P291</f>
        <v>114.45664896101339</v>
      </c>
      <c r="G289" s="9">
        <f>$L$2*B289/'1. Data'!D$504+$M$2*C289/'1. Data'!H$504+$N$2*D289/'1. Data'!L$504+$O$2*E289/'1. Data'!P$504</f>
        <v>10122.829561060304</v>
      </c>
      <c r="I289" s="9">
        <f t="shared" si="5"/>
        <v>-122.8295610603036</v>
      </c>
    </row>
    <row r="290" spans="1:9" ht="15" customHeight="1" x14ac:dyDescent="0.2">
      <c r="A290">
        <f>'1. Data'!A293</f>
        <v>289</v>
      </c>
      <c r="B290" s="8">
        <f>'1. Data'!D$504*'1. Data'!D293/'1. Data'!D292</f>
        <v>11072.800737004496</v>
      </c>
      <c r="C290" s="8">
        <f>'1. Data'!H$504*'1. Data'!H293/'1. Data'!H292</f>
        <v>9704.8151307356711</v>
      </c>
      <c r="D290" s="8">
        <f>'1. Data'!L$504*'1. Data'!L293/'1. Data'!L292</f>
        <v>6251.8039709709874</v>
      </c>
      <c r="E290" s="8">
        <f>'1. Data'!P$504*'1. Data'!P293/'1. Data'!P292</f>
        <v>113.59028406462276</v>
      </c>
      <c r="G290" s="9">
        <f>$L$2*B290/'1. Data'!D$504+$M$2*C290/'1. Data'!H$504+$N$2*D290/'1. Data'!L$504+$O$2*E290/'1. Data'!P$504</f>
        <v>10073.109402634596</v>
      </c>
      <c r="I290" s="9">
        <f t="shared" si="5"/>
        <v>-73.109402634596336</v>
      </c>
    </row>
    <row r="291" spans="1:9" ht="15" customHeight="1" x14ac:dyDescent="0.2">
      <c r="A291">
        <f>'1. Data'!A294</f>
        <v>290</v>
      </c>
      <c r="B291" s="8">
        <f>'1. Data'!D$504*'1. Data'!D294/'1. Data'!D293</f>
        <v>10960.243851823972</v>
      </c>
      <c r="C291" s="8">
        <f>'1. Data'!H$504*'1. Data'!H294/'1. Data'!H293</f>
        <v>9561.293950707066</v>
      </c>
      <c r="D291" s="8">
        <f>'1. Data'!L$504*'1. Data'!L294/'1. Data'!L293</f>
        <v>6174.1273775759191</v>
      </c>
      <c r="E291" s="8">
        <f>'1. Data'!P$504*'1. Data'!P294/'1. Data'!P293</f>
        <v>112.48447341622665</v>
      </c>
      <c r="G291" s="9">
        <f>$L$2*B291/'1. Data'!D$504+$M$2*C291/'1. Data'!H$504+$N$2*D291/'1. Data'!L$504+$O$2*E291/'1. Data'!P$504</f>
        <v>9955.2802910694736</v>
      </c>
      <c r="I291" s="9">
        <f t="shared" si="5"/>
        <v>44.719708930526394</v>
      </c>
    </row>
    <row r="292" spans="1:9" ht="15" customHeight="1" x14ac:dyDescent="0.2">
      <c r="A292">
        <f>'1. Data'!A295</f>
        <v>291</v>
      </c>
      <c r="B292" s="8">
        <f>'1. Data'!D$504*'1. Data'!D295/'1. Data'!D294</f>
        <v>11131.97317236144</v>
      </c>
      <c r="C292" s="8">
        <f>'1. Data'!H$504*'1. Data'!H295/'1. Data'!H294</f>
        <v>9738.4295391850792</v>
      </c>
      <c r="D292" s="8">
        <f>'1. Data'!L$504*'1. Data'!L295/'1. Data'!L294</f>
        <v>6267.3106869424364</v>
      </c>
      <c r="E292" s="8">
        <f>'1. Data'!P$504*'1. Data'!P295/'1. Data'!P294</f>
        <v>112.84832998319047</v>
      </c>
      <c r="G292" s="9">
        <f>$L$2*B292/'1. Data'!D$504+$M$2*C292/'1. Data'!H$504+$N$2*D292/'1. Data'!L$504+$O$2*E292/'1. Data'!P$504</f>
        <v>10094.436488628535</v>
      </c>
      <c r="I292" s="9">
        <f t="shared" si="5"/>
        <v>-94.436488628534789</v>
      </c>
    </row>
    <row r="293" spans="1:9" ht="15" customHeight="1" x14ac:dyDescent="0.2">
      <c r="A293">
        <f>'1. Data'!A296</f>
        <v>292</v>
      </c>
      <c r="B293" s="8">
        <f>'1. Data'!D$504*'1. Data'!D296/'1. Data'!D295</f>
        <v>10735.518295550399</v>
      </c>
      <c r="C293" s="8">
        <f>'1. Data'!H$504*'1. Data'!H296/'1. Data'!H295</f>
        <v>9425.8453063929519</v>
      </c>
      <c r="D293" s="8">
        <f>'1. Data'!L$504*'1. Data'!L296/'1. Data'!L295</f>
        <v>6062.2777872569895</v>
      </c>
      <c r="E293" s="8">
        <f>'1. Data'!P$504*'1. Data'!P296/'1. Data'!P295</f>
        <v>114.12292252414279</v>
      </c>
      <c r="G293" s="9">
        <f>$L$2*B293/'1. Data'!D$504+$M$2*C293/'1. Data'!H$504+$N$2*D293/'1. Data'!L$504+$O$2*E293/'1. Data'!P$504</f>
        <v>9842.4030284786404</v>
      </c>
      <c r="I293" s="9">
        <f t="shared" si="5"/>
        <v>157.59697152135959</v>
      </c>
    </row>
    <row r="294" spans="1:9" ht="15" customHeight="1" x14ac:dyDescent="0.2">
      <c r="A294">
        <f>'1. Data'!A297</f>
        <v>293</v>
      </c>
      <c r="B294" s="8">
        <f>'1. Data'!D$504*'1. Data'!D297/'1. Data'!D296</f>
        <v>11044.180693506054</v>
      </c>
      <c r="C294" s="8">
        <f>'1. Data'!H$504*'1. Data'!H297/'1. Data'!H296</f>
        <v>9520.3734198217262</v>
      </c>
      <c r="D294" s="8">
        <f>'1. Data'!L$504*'1. Data'!L297/'1. Data'!L296</f>
        <v>6208.7547792361192</v>
      </c>
      <c r="E294" s="8">
        <f>'1. Data'!P$504*'1. Data'!P297/'1. Data'!P296</f>
        <v>110.57744547877863</v>
      </c>
      <c r="G294" s="9">
        <f>$L$2*B294/'1. Data'!D$504+$M$2*C294/'1. Data'!H$504+$N$2*D294/'1. Data'!L$504+$O$2*E294/'1. Data'!P$504</f>
        <v>9944.7326739908276</v>
      </c>
      <c r="I294" s="9">
        <f t="shared" si="5"/>
        <v>55.267326009172393</v>
      </c>
    </row>
    <row r="295" spans="1:9" ht="15" customHeight="1" x14ac:dyDescent="0.2">
      <c r="A295">
        <f>'1. Data'!A298</f>
        <v>294</v>
      </c>
      <c r="B295" s="8">
        <f>'1. Data'!D$504*'1. Data'!D298/'1. Data'!D297</f>
        <v>10980.144861310324</v>
      </c>
      <c r="C295" s="8">
        <f>'1. Data'!H$504*'1. Data'!H298/'1. Data'!H297</f>
        <v>9491.7884244647848</v>
      </c>
      <c r="D295" s="8">
        <f>'1. Data'!L$504*'1. Data'!L298/'1. Data'!L297</f>
        <v>6156.2428648844034</v>
      </c>
      <c r="E295" s="8">
        <f>'1. Data'!P$504*'1. Data'!P298/'1. Data'!P297</f>
        <v>111.37667349933309</v>
      </c>
      <c r="G295" s="9">
        <f>$L$2*B295/'1. Data'!D$504+$M$2*C295/'1. Data'!H$504+$N$2*D295/'1. Data'!L$504+$O$2*E295/'1. Data'!P$504</f>
        <v>9918.2594249980066</v>
      </c>
      <c r="I295" s="9">
        <f t="shared" si="5"/>
        <v>81.74057500199342</v>
      </c>
    </row>
    <row r="296" spans="1:9" ht="15" customHeight="1" x14ac:dyDescent="0.2">
      <c r="A296">
        <f>'1. Data'!A299</f>
        <v>295</v>
      </c>
      <c r="B296" s="8">
        <f>'1. Data'!D$504*'1. Data'!D299/'1. Data'!D298</f>
        <v>11117.717880030126</v>
      </c>
      <c r="C296" s="8">
        <f>'1. Data'!H$504*'1. Data'!H299/'1. Data'!H298</f>
        <v>9652.3212752967556</v>
      </c>
      <c r="D296" s="8">
        <f>'1. Data'!L$504*'1. Data'!L299/'1. Data'!L298</f>
        <v>6262.7882444202605</v>
      </c>
      <c r="E296" s="8">
        <f>'1. Data'!P$504*'1. Data'!P299/'1. Data'!P298</f>
        <v>112.87565169486965</v>
      </c>
      <c r="G296" s="9">
        <f>$L$2*B296/'1. Data'!D$504+$M$2*C296/'1. Data'!H$504+$N$2*D296/'1. Data'!L$504+$O$2*E296/'1. Data'!P$504</f>
        <v>10062.108956579334</v>
      </c>
      <c r="I296" s="9">
        <f t="shared" si="5"/>
        <v>-62.108956579333608</v>
      </c>
    </row>
    <row r="297" spans="1:9" ht="15" customHeight="1" x14ac:dyDescent="0.2">
      <c r="A297">
        <f>'1. Data'!A300</f>
        <v>296</v>
      </c>
      <c r="B297" s="8">
        <f>'1. Data'!D$504*'1. Data'!D300/'1. Data'!D299</f>
        <v>10730.858816538246</v>
      </c>
      <c r="C297" s="8">
        <f>'1. Data'!H$504*'1. Data'!H300/'1. Data'!H299</f>
        <v>9541.1279935755465</v>
      </c>
      <c r="D297" s="8">
        <f>'1. Data'!L$504*'1. Data'!L300/'1. Data'!L299</f>
        <v>6220.826117216805</v>
      </c>
      <c r="E297" s="8">
        <f>'1. Data'!P$504*'1. Data'!P300/'1. Data'!P299</f>
        <v>112.80623475624463</v>
      </c>
      <c r="G297" s="9">
        <f>$L$2*B297/'1. Data'!D$504+$M$2*C297/'1. Data'!H$504+$N$2*D297/'1. Data'!L$504+$O$2*E297/'1. Data'!P$504</f>
        <v>9878.9680117502394</v>
      </c>
      <c r="I297" s="9">
        <f t="shared" si="5"/>
        <v>121.03198824976062</v>
      </c>
    </row>
    <row r="298" spans="1:9" ht="15" customHeight="1" x14ac:dyDescent="0.2">
      <c r="A298">
        <f>'1. Data'!A301</f>
        <v>297</v>
      </c>
      <c r="B298" s="8">
        <f>'1. Data'!D$504*'1. Data'!D301/'1. Data'!D300</f>
        <v>10994.107103402852</v>
      </c>
      <c r="C298" s="8">
        <f>'1. Data'!H$504*'1. Data'!H301/'1. Data'!H300</f>
        <v>9613.7849008507055</v>
      </c>
      <c r="D298" s="8">
        <f>'1. Data'!L$504*'1. Data'!L301/'1. Data'!L300</f>
        <v>6153.1361913872352</v>
      </c>
      <c r="E298" s="8">
        <f>'1. Data'!P$504*'1. Data'!P301/'1. Data'!P300</f>
        <v>111.02378181768859</v>
      </c>
      <c r="G298" s="9">
        <f>$L$2*B298/'1. Data'!D$504+$M$2*C298/'1. Data'!H$504+$N$2*D298/'1. Data'!L$504+$O$2*E298/'1. Data'!P$504</f>
        <v>9954.6939822843815</v>
      </c>
      <c r="I298" s="9">
        <f t="shared" si="5"/>
        <v>45.306017715618509</v>
      </c>
    </row>
    <row r="299" spans="1:9" ht="15" customHeight="1" x14ac:dyDescent="0.2">
      <c r="A299">
        <f>'1. Data'!A302</f>
        <v>298</v>
      </c>
      <c r="B299" s="8">
        <f>'1. Data'!D$504*'1. Data'!D302/'1. Data'!D301</f>
        <v>10836.327476966053</v>
      </c>
      <c r="C299" s="8">
        <f>'1. Data'!H$504*'1. Data'!H302/'1. Data'!H301</f>
        <v>9424.2370534587699</v>
      </c>
      <c r="D299" s="8">
        <f>'1. Data'!L$504*'1. Data'!L302/'1. Data'!L301</f>
        <v>6077.6305688761904</v>
      </c>
      <c r="E299" s="8">
        <f>'1. Data'!P$504*'1. Data'!P302/'1. Data'!P301</f>
        <v>113.60194122872889</v>
      </c>
      <c r="G299" s="9">
        <f>$L$2*B299/'1. Data'!D$504+$M$2*C299/'1. Data'!H$504+$N$2*D299/'1. Data'!L$504+$O$2*E299/'1. Data'!P$504</f>
        <v>9871.7256106530622</v>
      </c>
      <c r="I299" s="9">
        <f t="shared" si="5"/>
        <v>128.27438934693782</v>
      </c>
    </row>
    <row r="300" spans="1:9" ht="15" customHeight="1" x14ac:dyDescent="0.2">
      <c r="A300">
        <f>'1. Data'!A303</f>
        <v>299</v>
      </c>
      <c r="B300" s="8">
        <f>'1. Data'!D$504*'1. Data'!D303/'1. Data'!D302</f>
        <v>10975.420452527613</v>
      </c>
      <c r="C300" s="8">
        <f>'1. Data'!H$504*'1. Data'!H303/'1. Data'!H302</f>
        <v>9486.1454831458286</v>
      </c>
      <c r="D300" s="8">
        <f>'1. Data'!L$504*'1. Data'!L303/'1. Data'!L302</f>
        <v>6153.5573567772299</v>
      </c>
      <c r="E300" s="8">
        <f>'1. Data'!P$504*'1. Data'!P303/'1. Data'!P302</f>
        <v>111.30262695224341</v>
      </c>
      <c r="G300" s="9">
        <f>$L$2*B300/'1. Data'!D$504+$M$2*C300/'1. Data'!H$504+$N$2*D300/'1. Data'!L$504+$O$2*E300/'1. Data'!P$504</f>
        <v>9913.0357153141613</v>
      </c>
      <c r="I300" s="9">
        <f t="shared" si="5"/>
        <v>86.96428468583872</v>
      </c>
    </row>
    <row r="301" spans="1:9" ht="15" customHeight="1" x14ac:dyDescent="0.2">
      <c r="A301">
        <f>'1. Data'!A304</f>
        <v>300</v>
      </c>
      <c r="B301" s="8">
        <f>'1. Data'!D$504*'1. Data'!D304/'1. Data'!D303</f>
        <v>11293.241943661431</v>
      </c>
      <c r="C301" s="8">
        <f>'1. Data'!H$504*'1. Data'!H304/'1. Data'!H303</f>
        <v>9698.7837839245458</v>
      </c>
      <c r="D301" s="8">
        <f>'1. Data'!L$504*'1. Data'!L304/'1. Data'!L303</f>
        <v>6232.2337810263289</v>
      </c>
      <c r="E301" s="8">
        <f>'1. Data'!P$504*'1. Data'!P304/'1. Data'!P303</f>
        <v>111.43307525391583</v>
      </c>
      <c r="G301" s="9">
        <f>$L$2*B301/'1. Data'!D$504+$M$2*C301/'1. Data'!H$504+$N$2*D301/'1. Data'!L$504+$O$2*E301/'1. Data'!P$504</f>
        <v>10109.827424413426</v>
      </c>
      <c r="I301" s="9">
        <f t="shared" si="5"/>
        <v>-109.82742441342634</v>
      </c>
    </row>
    <row r="302" spans="1:9" ht="15" customHeight="1" x14ac:dyDescent="0.2">
      <c r="A302">
        <f>'1. Data'!A305</f>
        <v>301</v>
      </c>
      <c r="B302" s="8">
        <f>'1. Data'!D$504*'1. Data'!D305/'1. Data'!D304</f>
        <v>10959.044094584166</v>
      </c>
      <c r="C302" s="8">
        <f>'1. Data'!H$504*'1. Data'!H305/'1. Data'!H304</f>
        <v>9672.2840942894163</v>
      </c>
      <c r="D302" s="8">
        <f>'1. Data'!L$504*'1. Data'!L305/'1. Data'!L304</f>
        <v>6322.7847067346302</v>
      </c>
      <c r="E302" s="8">
        <f>'1. Data'!P$504*'1. Data'!P305/'1. Data'!P304</f>
        <v>114.38947265510532</v>
      </c>
      <c r="G302" s="9">
        <f>$L$2*B302/'1. Data'!D$504+$M$2*C302/'1. Data'!H$504+$N$2*D302/'1. Data'!L$504+$O$2*E302/'1. Data'!P$504</f>
        <v>10047.275092825512</v>
      </c>
      <c r="I302" s="9">
        <f t="shared" si="5"/>
        <v>-47.27509282551182</v>
      </c>
    </row>
    <row r="303" spans="1:9" ht="15" customHeight="1" x14ac:dyDescent="0.2">
      <c r="A303">
        <f>'1. Data'!A306</f>
        <v>302</v>
      </c>
      <c r="B303" s="8">
        <f>'1. Data'!D$504*'1. Data'!D306/'1. Data'!D305</f>
        <v>10921.294572598765</v>
      </c>
      <c r="C303" s="8">
        <f>'1. Data'!H$504*'1. Data'!H306/'1. Data'!H305</f>
        <v>9399.3212958887216</v>
      </c>
      <c r="D303" s="8">
        <f>'1. Data'!L$504*'1. Data'!L306/'1. Data'!L305</f>
        <v>6114.5905540783906</v>
      </c>
      <c r="E303" s="8">
        <f>'1. Data'!P$504*'1. Data'!P306/'1. Data'!P305</f>
        <v>112.54531700901227</v>
      </c>
      <c r="G303" s="9">
        <f>$L$2*B303/'1. Data'!D$504+$M$2*C303/'1. Data'!H$504+$N$2*D303/'1. Data'!L$504+$O$2*E303/'1. Data'!P$504</f>
        <v>9882.00474916647</v>
      </c>
      <c r="I303" s="9">
        <f t="shared" si="5"/>
        <v>117.99525083353001</v>
      </c>
    </row>
    <row r="304" spans="1:9" ht="15" customHeight="1" x14ac:dyDescent="0.2">
      <c r="A304">
        <f>'1. Data'!A307</f>
        <v>303</v>
      </c>
      <c r="B304" s="8">
        <f>'1. Data'!D$504*'1. Data'!D307/'1. Data'!D306</f>
        <v>11078.17056284301</v>
      </c>
      <c r="C304" s="8">
        <f>'1. Data'!H$504*'1. Data'!H307/'1. Data'!H306</f>
        <v>9498.504978453162</v>
      </c>
      <c r="D304" s="8">
        <f>'1. Data'!L$504*'1. Data'!L307/'1. Data'!L306</f>
        <v>6161.2888534861086</v>
      </c>
      <c r="E304" s="8">
        <f>'1. Data'!P$504*'1. Data'!P307/'1. Data'!P306</f>
        <v>111.37232242061248</v>
      </c>
      <c r="G304" s="9">
        <f>$L$2*B304/'1. Data'!D$504+$M$2*C304/'1. Data'!H$504+$N$2*D304/'1. Data'!L$504+$O$2*E304/'1. Data'!P$504</f>
        <v>9956.6694226862928</v>
      </c>
      <c r="I304" s="9">
        <f t="shared" si="5"/>
        <v>43.330577313707181</v>
      </c>
    </row>
    <row r="305" spans="1:9" ht="15" customHeight="1" x14ac:dyDescent="0.2">
      <c r="A305">
        <f>'1. Data'!A308</f>
        <v>304</v>
      </c>
      <c r="B305" s="8">
        <f>'1. Data'!D$504*'1. Data'!D308/'1. Data'!D307</f>
        <v>10839.415607777008</v>
      </c>
      <c r="C305" s="8">
        <f>'1. Data'!H$504*'1. Data'!H308/'1. Data'!H307</f>
        <v>9368.1876256712003</v>
      </c>
      <c r="D305" s="8">
        <f>'1. Data'!L$504*'1. Data'!L308/'1. Data'!L307</f>
        <v>6107.1155878952341</v>
      </c>
      <c r="E305" s="8">
        <f>'1. Data'!P$504*'1. Data'!P308/'1. Data'!P307</f>
        <v>112.42499271284059</v>
      </c>
      <c r="G305" s="9">
        <f>$L$2*B305/'1. Data'!D$504+$M$2*C305/'1. Data'!H$504+$N$2*D305/'1. Data'!L$504+$O$2*E305/'1. Data'!P$504</f>
        <v>9839.222242539754</v>
      </c>
      <c r="I305" s="9">
        <f t="shared" si="5"/>
        <v>160.77775746024599</v>
      </c>
    </row>
    <row r="306" spans="1:9" ht="15" customHeight="1" x14ac:dyDescent="0.2">
      <c r="A306">
        <f>'1. Data'!A309</f>
        <v>305</v>
      </c>
      <c r="B306" s="8">
        <f>'1. Data'!D$504*'1. Data'!D309/'1. Data'!D308</f>
        <v>11066.034467760008</v>
      </c>
      <c r="C306" s="8">
        <f>'1. Data'!H$504*'1. Data'!H309/'1. Data'!H308</f>
        <v>9826.1224470035067</v>
      </c>
      <c r="D306" s="8">
        <f>'1. Data'!L$504*'1. Data'!L309/'1. Data'!L308</f>
        <v>6339.7941715689904</v>
      </c>
      <c r="E306" s="8">
        <f>'1. Data'!P$504*'1. Data'!P309/'1. Data'!P308</f>
        <v>114.11006608910313</v>
      </c>
      <c r="G306" s="9">
        <f>$L$2*B306/'1. Data'!D$504+$M$2*C306/'1. Data'!H$504+$N$2*D306/'1. Data'!L$504+$O$2*E306/'1. Data'!P$504</f>
        <v>10131.968050834595</v>
      </c>
      <c r="I306" s="9">
        <f t="shared" si="5"/>
        <v>-131.96805083459549</v>
      </c>
    </row>
    <row r="307" spans="1:9" ht="15" customHeight="1" x14ac:dyDescent="0.2">
      <c r="A307">
        <f>'1. Data'!A310</f>
        <v>306</v>
      </c>
      <c r="B307" s="8">
        <f>'1. Data'!D$504*'1. Data'!D310/'1. Data'!D309</f>
        <v>10843.218199219993</v>
      </c>
      <c r="C307" s="8">
        <f>'1. Data'!H$504*'1. Data'!H310/'1. Data'!H309</f>
        <v>9316.9284383932772</v>
      </c>
      <c r="D307" s="8">
        <f>'1. Data'!L$504*'1. Data'!L310/'1. Data'!L309</f>
        <v>6077.187604771927</v>
      </c>
      <c r="E307" s="8">
        <f>'1. Data'!P$504*'1. Data'!P310/'1. Data'!P309</f>
        <v>111.81538987796638</v>
      </c>
      <c r="G307" s="9">
        <f>$L$2*B307/'1. Data'!D$504+$M$2*C307/'1. Data'!H$504+$N$2*D307/'1. Data'!L$504+$O$2*E307/'1. Data'!P$504</f>
        <v>9808.9503425129478</v>
      </c>
      <c r="I307" s="9">
        <f t="shared" si="5"/>
        <v>191.04965748705217</v>
      </c>
    </row>
    <row r="308" spans="1:9" ht="15" customHeight="1" x14ac:dyDescent="0.2">
      <c r="A308">
        <f>'1. Data'!A311</f>
        <v>307</v>
      </c>
      <c r="B308" s="8">
        <f>'1. Data'!D$504*'1. Data'!D311/'1. Data'!D310</f>
        <v>10974.179335825185</v>
      </c>
      <c r="C308" s="8">
        <f>'1. Data'!H$504*'1. Data'!H311/'1. Data'!H310</f>
        <v>9833.6045610233268</v>
      </c>
      <c r="D308" s="8">
        <f>'1. Data'!L$504*'1. Data'!L311/'1. Data'!L310</f>
        <v>6294.8196008344821</v>
      </c>
      <c r="E308" s="8">
        <f>'1. Data'!P$504*'1. Data'!P311/'1. Data'!P310</f>
        <v>115.25470725027323</v>
      </c>
      <c r="G308" s="9">
        <f>$L$2*B308/'1. Data'!D$504+$M$2*C308/'1. Data'!H$504+$N$2*D308/'1. Data'!L$504+$O$2*E308/'1. Data'!P$504</f>
        <v>10114.008799256972</v>
      </c>
      <c r="I308" s="9">
        <f t="shared" si="5"/>
        <v>-114.00879925697154</v>
      </c>
    </row>
    <row r="309" spans="1:9" ht="15" customHeight="1" x14ac:dyDescent="0.2">
      <c r="A309">
        <f>'1. Data'!A312</f>
        <v>308</v>
      </c>
      <c r="B309" s="8">
        <f>'1. Data'!D$504*'1. Data'!D312/'1. Data'!D311</f>
        <v>11208.017865380149</v>
      </c>
      <c r="C309" s="8">
        <f>'1. Data'!H$504*'1. Data'!H312/'1. Data'!H311</f>
        <v>9547.3041529775583</v>
      </c>
      <c r="D309" s="8">
        <f>'1. Data'!L$504*'1. Data'!L312/'1. Data'!L311</f>
        <v>6182.0571877231396</v>
      </c>
      <c r="E309" s="8">
        <f>'1. Data'!P$504*'1. Data'!P312/'1. Data'!P311</f>
        <v>113.15140672634574</v>
      </c>
      <c r="G309" s="9">
        <f>$L$2*B309/'1. Data'!D$504+$M$2*C309/'1. Data'!H$504+$N$2*D309/'1. Data'!L$504+$O$2*E309/'1. Data'!P$504</f>
        <v>10053.9294054159</v>
      </c>
      <c r="I309" s="9">
        <f t="shared" si="5"/>
        <v>-53.929405415899964</v>
      </c>
    </row>
    <row r="310" spans="1:9" ht="15" customHeight="1" x14ac:dyDescent="0.2">
      <c r="A310">
        <f>'1. Data'!A313</f>
        <v>309</v>
      </c>
      <c r="B310" s="8">
        <f>'1. Data'!D$504*'1. Data'!D313/'1. Data'!D312</f>
        <v>11303.607167760932</v>
      </c>
      <c r="C310" s="8">
        <f>'1. Data'!H$504*'1. Data'!H313/'1. Data'!H312</f>
        <v>9865.2966951632316</v>
      </c>
      <c r="D310" s="8">
        <f>'1. Data'!L$504*'1. Data'!L313/'1. Data'!L312</f>
        <v>6301.3359997818561</v>
      </c>
      <c r="E310" s="8">
        <f>'1. Data'!P$504*'1. Data'!P313/'1. Data'!P312</f>
        <v>110.89050782329672</v>
      </c>
      <c r="G310" s="9">
        <f>$L$2*B310/'1. Data'!D$504+$M$2*C310/'1. Data'!H$504+$N$2*D310/'1. Data'!L$504+$O$2*E310/'1. Data'!P$504</f>
        <v>10167.151591904203</v>
      </c>
      <c r="I310" s="9">
        <f t="shared" si="5"/>
        <v>-167.15159190420309</v>
      </c>
    </row>
    <row r="311" spans="1:9" ht="15" customHeight="1" x14ac:dyDescent="0.2">
      <c r="A311">
        <f>'1. Data'!A314</f>
        <v>310</v>
      </c>
      <c r="B311" s="8">
        <f>'1. Data'!D$504*'1. Data'!D314/'1. Data'!D313</f>
        <v>11040.538680216261</v>
      </c>
      <c r="C311" s="8">
        <f>'1. Data'!H$504*'1. Data'!H314/'1. Data'!H313</f>
        <v>9624.6065266098267</v>
      </c>
      <c r="D311" s="8">
        <f>'1. Data'!L$504*'1. Data'!L314/'1. Data'!L313</f>
        <v>6247.0688689062899</v>
      </c>
      <c r="E311" s="8">
        <f>'1. Data'!P$504*'1. Data'!P314/'1. Data'!P313</f>
        <v>115.80749675678157</v>
      </c>
      <c r="G311" s="9">
        <f>$L$2*B311/'1. Data'!D$504+$M$2*C311/'1. Data'!H$504+$N$2*D311/'1. Data'!L$504+$O$2*E311/'1. Data'!P$504</f>
        <v>10074.87666862828</v>
      </c>
      <c r="I311" s="9">
        <f t="shared" si="5"/>
        <v>-74.876668628279731</v>
      </c>
    </row>
    <row r="312" spans="1:9" ht="15" customHeight="1" x14ac:dyDescent="0.2">
      <c r="A312">
        <f>'1. Data'!A315</f>
        <v>311</v>
      </c>
      <c r="B312" s="8">
        <f>'1. Data'!D$504*'1. Data'!D315/'1. Data'!D314</f>
        <v>11071.731483676425</v>
      </c>
      <c r="C312" s="8">
        <f>'1. Data'!H$504*'1. Data'!H315/'1. Data'!H314</f>
        <v>9695.8199049767518</v>
      </c>
      <c r="D312" s="8">
        <f>'1. Data'!L$504*'1. Data'!L315/'1. Data'!L314</f>
        <v>6241.9279261567472</v>
      </c>
      <c r="E312" s="8">
        <f>'1. Data'!P$504*'1. Data'!P315/'1. Data'!P314</f>
        <v>112.79166001839511</v>
      </c>
      <c r="G312" s="9">
        <f>$L$2*B312/'1. Data'!D$504+$M$2*C312/'1. Data'!H$504+$N$2*D312/'1. Data'!L$504+$O$2*E312/'1. Data'!P$504</f>
        <v>10054.160290329493</v>
      </c>
      <c r="I312" s="9">
        <f t="shared" si="5"/>
        <v>-54.160290329493364</v>
      </c>
    </row>
    <row r="313" spans="1:9" ht="15" customHeight="1" x14ac:dyDescent="0.2">
      <c r="A313">
        <f>'1. Data'!A316</f>
        <v>312</v>
      </c>
      <c r="B313" s="8">
        <f>'1. Data'!D$504*'1. Data'!D316/'1. Data'!D315</f>
        <v>10974.952318340496</v>
      </c>
      <c r="C313" s="8">
        <f>'1. Data'!H$504*'1. Data'!H316/'1. Data'!H315</f>
        <v>9583.3164690669946</v>
      </c>
      <c r="D313" s="8">
        <f>'1. Data'!L$504*'1. Data'!L316/'1. Data'!L315</f>
        <v>6147.323151832491</v>
      </c>
      <c r="E313" s="8">
        <f>'1. Data'!P$504*'1. Data'!P316/'1. Data'!P315</f>
        <v>112.86748851263387</v>
      </c>
      <c r="G313" s="9">
        <f>$L$2*B313/'1. Data'!D$504+$M$2*C313/'1. Data'!H$504+$N$2*D313/'1. Data'!L$504+$O$2*E313/'1. Data'!P$504</f>
        <v>9969.9669596993572</v>
      </c>
      <c r="I313" s="9">
        <f t="shared" si="5"/>
        <v>30.033040300642824</v>
      </c>
    </row>
    <row r="314" spans="1:9" ht="15" customHeight="1" x14ac:dyDescent="0.2">
      <c r="A314">
        <f>'1. Data'!A317</f>
        <v>313</v>
      </c>
      <c r="B314" s="8">
        <f>'1. Data'!D$504*'1. Data'!D317/'1. Data'!D316</f>
        <v>10967.556367483141</v>
      </c>
      <c r="C314" s="8">
        <f>'1. Data'!H$504*'1. Data'!H317/'1. Data'!H316</f>
        <v>9453.0855665316067</v>
      </c>
      <c r="D314" s="8">
        <f>'1. Data'!L$504*'1. Data'!L317/'1. Data'!L316</f>
        <v>6148.5652590367827</v>
      </c>
      <c r="E314" s="8">
        <f>'1. Data'!P$504*'1. Data'!P317/'1. Data'!P316</f>
        <v>112.61461107518784</v>
      </c>
      <c r="G314" s="9">
        <f>$L$2*B314/'1. Data'!D$504+$M$2*C314/'1. Data'!H$504+$N$2*D314/'1. Data'!L$504+$O$2*E314/'1. Data'!P$504</f>
        <v>9922.302881642956</v>
      </c>
      <c r="I314" s="9">
        <f t="shared" si="5"/>
        <v>77.697118357044019</v>
      </c>
    </row>
    <row r="315" spans="1:9" ht="15" customHeight="1" x14ac:dyDescent="0.2">
      <c r="A315">
        <f>'1. Data'!A318</f>
        <v>314</v>
      </c>
      <c r="B315" s="8">
        <f>'1. Data'!D$504*'1. Data'!D318/'1. Data'!D317</f>
        <v>11185.310276351016</v>
      </c>
      <c r="C315" s="8">
        <f>'1. Data'!H$504*'1. Data'!H318/'1. Data'!H317</f>
        <v>9722.2694787596556</v>
      </c>
      <c r="D315" s="8">
        <f>'1. Data'!L$504*'1. Data'!L318/'1. Data'!L317</f>
        <v>6283.7092844509907</v>
      </c>
      <c r="E315" s="8">
        <f>'1. Data'!P$504*'1. Data'!P318/'1. Data'!P317</f>
        <v>112.41661279633344</v>
      </c>
      <c r="G315" s="9">
        <f>$L$2*B315/'1. Data'!D$504+$M$2*C315/'1. Data'!H$504+$N$2*D315/'1. Data'!L$504+$O$2*E315/'1. Data'!P$504</f>
        <v>10103.734615107016</v>
      </c>
      <c r="I315" s="9">
        <f t="shared" si="5"/>
        <v>-103.734615107016</v>
      </c>
    </row>
    <row r="316" spans="1:9" ht="15" customHeight="1" x14ac:dyDescent="0.2">
      <c r="A316">
        <f>'1. Data'!A319</f>
        <v>315</v>
      </c>
      <c r="B316" s="8">
        <f>'1. Data'!D$504*'1. Data'!D319/'1. Data'!D318</f>
        <v>11165.466076016588</v>
      </c>
      <c r="C316" s="8">
        <f>'1. Data'!H$504*'1. Data'!H319/'1. Data'!H318</f>
        <v>9577.3732037050067</v>
      </c>
      <c r="D316" s="8">
        <f>'1. Data'!L$504*'1. Data'!L319/'1. Data'!L318</f>
        <v>6201.9476343758906</v>
      </c>
      <c r="E316" s="8">
        <f>'1. Data'!P$504*'1. Data'!P319/'1. Data'!P318</f>
        <v>114.29595726866235</v>
      </c>
      <c r="G316" s="9">
        <f>$L$2*B316/'1. Data'!D$504+$M$2*C316/'1. Data'!H$504+$N$2*D316/'1. Data'!L$504+$O$2*E316/'1. Data'!P$504</f>
        <v>10071.381076541455</v>
      </c>
      <c r="I316" s="9">
        <f t="shared" si="5"/>
        <v>-71.381076541454604</v>
      </c>
    </row>
    <row r="317" spans="1:9" ht="15" customHeight="1" x14ac:dyDescent="0.2">
      <c r="A317">
        <f>'1. Data'!A320</f>
        <v>316</v>
      </c>
      <c r="B317" s="8">
        <f>'1. Data'!D$504*'1. Data'!D320/'1. Data'!D319</f>
        <v>11026.664701021813</v>
      </c>
      <c r="C317" s="8">
        <f>'1. Data'!H$504*'1. Data'!H320/'1. Data'!H319</f>
        <v>9722.1159717052396</v>
      </c>
      <c r="D317" s="8">
        <f>'1. Data'!L$504*'1. Data'!L320/'1. Data'!L319</f>
        <v>6262.3816363441138</v>
      </c>
      <c r="E317" s="8">
        <f>'1. Data'!P$504*'1. Data'!P320/'1. Data'!P319</f>
        <v>113.09215910194274</v>
      </c>
      <c r="G317" s="9">
        <f>$L$2*B317/'1. Data'!D$504+$M$2*C317/'1. Data'!H$504+$N$2*D317/'1. Data'!L$504+$O$2*E317/'1. Data'!P$504</f>
        <v>10054.648504749008</v>
      </c>
      <c r="I317" s="9">
        <f t="shared" si="5"/>
        <v>-54.64850474900777</v>
      </c>
    </row>
    <row r="318" spans="1:9" ht="15" customHeight="1" x14ac:dyDescent="0.2">
      <c r="A318">
        <f>'1. Data'!A321</f>
        <v>317</v>
      </c>
      <c r="B318" s="8">
        <f>'1. Data'!D$504*'1. Data'!D321/'1. Data'!D320</f>
        <v>11104.12534965851</v>
      </c>
      <c r="C318" s="8">
        <f>'1. Data'!H$504*'1. Data'!H321/'1. Data'!H320</f>
        <v>9694.3965734284429</v>
      </c>
      <c r="D318" s="8">
        <f>'1. Data'!L$504*'1. Data'!L321/'1. Data'!L320</f>
        <v>6261.8827662964222</v>
      </c>
      <c r="E318" s="8">
        <f>'1. Data'!P$504*'1. Data'!P321/'1. Data'!P320</f>
        <v>112.55568283960082</v>
      </c>
      <c r="G318" s="9">
        <f>$L$2*B318/'1. Data'!D$504+$M$2*C318/'1. Data'!H$504+$N$2*D318/'1. Data'!L$504+$O$2*E318/'1. Data'!P$504</f>
        <v>10064.506650788589</v>
      </c>
      <c r="I318" s="9">
        <f t="shared" si="5"/>
        <v>-64.506650788589468</v>
      </c>
    </row>
    <row r="319" spans="1:9" ht="15" customHeight="1" x14ac:dyDescent="0.2">
      <c r="A319">
        <f>'1. Data'!A322</f>
        <v>318</v>
      </c>
      <c r="B319" s="8">
        <f>'1. Data'!D$504*'1. Data'!D322/'1. Data'!D321</f>
        <v>10785.785192150086</v>
      </c>
      <c r="C319" s="8">
        <f>'1. Data'!H$504*'1. Data'!H322/'1. Data'!H321</f>
        <v>9524.5931303062371</v>
      </c>
      <c r="D319" s="8">
        <f>'1. Data'!L$504*'1. Data'!L322/'1. Data'!L321</f>
        <v>6163.1227247681454</v>
      </c>
      <c r="E319" s="8">
        <f>'1. Data'!P$504*'1. Data'!P322/'1. Data'!P321</f>
        <v>113.77649132631319</v>
      </c>
      <c r="G319" s="9">
        <f>$L$2*B319/'1. Data'!D$504+$M$2*C319/'1. Data'!H$504+$N$2*D319/'1. Data'!L$504+$O$2*E319/'1. Data'!P$504</f>
        <v>9901.6274181158587</v>
      </c>
      <c r="I319" s="9">
        <f t="shared" si="5"/>
        <v>98.372581884141255</v>
      </c>
    </row>
    <row r="320" spans="1:9" ht="15" customHeight="1" x14ac:dyDescent="0.2">
      <c r="A320">
        <f>'1. Data'!A323</f>
        <v>319</v>
      </c>
      <c r="B320" s="8">
        <f>'1. Data'!D$504*'1. Data'!D323/'1. Data'!D322</f>
        <v>11055.808610882194</v>
      </c>
      <c r="C320" s="8">
        <f>'1. Data'!H$504*'1. Data'!H323/'1. Data'!H322</f>
        <v>9664.7112482942211</v>
      </c>
      <c r="D320" s="8">
        <f>'1. Data'!L$504*'1. Data'!L323/'1. Data'!L322</f>
        <v>6215.0191020775164</v>
      </c>
      <c r="E320" s="8">
        <f>'1. Data'!P$504*'1. Data'!P323/'1. Data'!P322</f>
        <v>111.4025029295711</v>
      </c>
      <c r="G320" s="9">
        <f>$L$2*B320/'1. Data'!D$504+$M$2*C320/'1. Data'!H$504+$N$2*D320/'1. Data'!L$504+$O$2*E320/'1. Data'!P$504</f>
        <v>10009.694713811401</v>
      </c>
      <c r="I320" s="9">
        <f t="shared" si="5"/>
        <v>-9.6947138114010158</v>
      </c>
    </row>
    <row r="321" spans="1:9" ht="15" customHeight="1" x14ac:dyDescent="0.2">
      <c r="A321">
        <f>'1. Data'!A324</f>
        <v>320</v>
      </c>
      <c r="B321" s="8">
        <f>'1. Data'!D$504*'1. Data'!D324/'1. Data'!D323</f>
        <v>11058.102420056552</v>
      </c>
      <c r="C321" s="8">
        <f>'1. Data'!H$504*'1. Data'!H324/'1. Data'!H323</f>
        <v>9277.6799762718965</v>
      </c>
      <c r="D321" s="8">
        <f>'1. Data'!L$504*'1. Data'!L324/'1. Data'!L323</f>
        <v>6005.0030232766521</v>
      </c>
      <c r="E321" s="8">
        <f>'1. Data'!P$504*'1. Data'!P324/'1. Data'!P323</f>
        <v>110.11785049862208</v>
      </c>
      <c r="G321" s="9">
        <f>$L$2*B321/'1. Data'!D$504+$M$2*C321/'1. Data'!H$504+$N$2*D321/'1. Data'!L$504+$O$2*E321/'1. Data'!P$504</f>
        <v>9832.9341473327568</v>
      </c>
      <c r="I321" s="9">
        <f t="shared" si="5"/>
        <v>167.06585266724323</v>
      </c>
    </row>
    <row r="322" spans="1:9" ht="15" customHeight="1" x14ac:dyDescent="0.2">
      <c r="A322">
        <f>'1. Data'!A325</f>
        <v>321</v>
      </c>
      <c r="B322" s="8">
        <f>'1. Data'!D$504*'1. Data'!D325/'1. Data'!D324</f>
        <v>10876.835490784113</v>
      </c>
      <c r="C322" s="8">
        <f>'1. Data'!H$504*'1. Data'!H325/'1. Data'!H324</f>
        <v>9563.6634523662251</v>
      </c>
      <c r="D322" s="8">
        <f>'1. Data'!L$504*'1. Data'!L325/'1. Data'!L324</f>
        <v>6144.6277984534827</v>
      </c>
      <c r="E322" s="8">
        <f>'1. Data'!P$504*'1. Data'!P325/'1. Data'!P324</f>
        <v>111.44979796017923</v>
      </c>
      <c r="G322" s="9">
        <f>$L$2*B322/'1. Data'!D$504+$M$2*C322/'1. Data'!H$504+$N$2*D322/'1. Data'!L$504+$O$2*E322/'1. Data'!P$504</f>
        <v>9902.6517539688393</v>
      </c>
      <c r="I322" s="9">
        <f t="shared" si="5"/>
        <v>97.34824603116067</v>
      </c>
    </row>
    <row r="323" spans="1:9" ht="15" customHeight="1" x14ac:dyDescent="0.2">
      <c r="A323">
        <f>'1. Data'!A326</f>
        <v>322</v>
      </c>
      <c r="B323" s="8">
        <f>'1. Data'!D$504*'1. Data'!D326/'1. Data'!D325</f>
        <v>10879.407821827082</v>
      </c>
      <c r="C323" s="8">
        <f>'1. Data'!H$504*'1. Data'!H326/'1. Data'!H325</f>
        <v>9400.0248717709765</v>
      </c>
      <c r="D323" s="8">
        <f>'1. Data'!L$504*'1. Data'!L326/'1. Data'!L325</f>
        <v>6074.8785994654299</v>
      </c>
      <c r="E323" s="8">
        <f>'1. Data'!P$504*'1. Data'!P326/'1. Data'!P325</f>
        <v>111.01458297178579</v>
      </c>
      <c r="G323" s="9">
        <f>$L$2*B323/'1. Data'!D$504+$M$2*C323/'1. Data'!H$504+$N$2*D323/'1. Data'!L$504+$O$2*E323/'1. Data'!P$504</f>
        <v>9833.4834602171868</v>
      </c>
      <c r="I323" s="9">
        <f t="shared" ref="I323:I386" si="6">10000-G323</f>
        <v>166.5165397828132</v>
      </c>
    </row>
    <row r="324" spans="1:9" ht="15" customHeight="1" x14ac:dyDescent="0.2">
      <c r="A324">
        <f>'1. Data'!A327</f>
        <v>323</v>
      </c>
      <c r="B324" s="8">
        <f>'1. Data'!D$504*'1. Data'!D327/'1. Data'!D326</f>
        <v>11076.696510131234</v>
      </c>
      <c r="C324" s="8">
        <f>'1. Data'!H$504*'1. Data'!H327/'1. Data'!H326</f>
        <v>9616.0110192747798</v>
      </c>
      <c r="D324" s="8">
        <f>'1. Data'!L$504*'1. Data'!L327/'1. Data'!L326</f>
        <v>6205.7991161268674</v>
      </c>
      <c r="E324" s="8">
        <f>'1. Data'!P$504*'1. Data'!P327/'1. Data'!P326</f>
        <v>112.54172529732647</v>
      </c>
      <c r="G324" s="9">
        <f>$L$2*B324/'1. Data'!D$504+$M$2*C324/'1. Data'!H$504+$N$2*D324/'1. Data'!L$504+$O$2*E324/'1. Data'!P$504</f>
        <v>10020.764147184278</v>
      </c>
      <c r="I324" s="9">
        <f t="shared" si="6"/>
        <v>-20.764147184278045</v>
      </c>
    </row>
    <row r="325" spans="1:9" ht="15" customHeight="1" x14ac:dyDescent="0.2">
      <c r="A325">
        <f>'1. Data'!A328</f>
        <v>324</v>
      </c>
      <c r="B325" s="8">
        <f>'1. Data'!D$504*'1. Data'!D328/'1. Data'!D327</f>
        <v>11001.069518857779</v>
      </c>
      <c r="C325" s="8">
        <f>'1. Data'!H$504*'1. Data'!H328/'1. Data'!H327</f>
        <v>9538.3365595710566</v>
      </c>
      <c r="D325" s="8">
        <f>'1. Data'!L$504*'1. Data'!L328/'1. Data'!L327</f>
        <v>6180.7157533522541</v>
      </c>
      <c r="E325" s="8">
        <f>'1. Data'!P$504*'1. Data'!P328/'1. Data'!P327</f>
        <v>111.34904857211011</v>
      </c>
      <c r="G325" s="9">
        <f>$L$2*B325/'1. Data'!D$504+$M$2*C325/'1. Data'!H$504+$N$2*D325/'1. Data'!L$504+$O$2*E325/'1. Data'!P$504</f>
        <v>9943.8568889446869</v>
      </c>
      <c r="I325" s="9">
        <f t="shared" si="6"/>
        <v>56.143111055313057</v>
      </c>
    </row>
    <row r="326" spans="1:9" ht="15" customHeight="1" x14ac:dyDescent="0.2">
      <c r="A326">
        <f>'1. Data'!A329</f>
        <v>325</v>
      </c>
      <c r="B326" s="8">
        <f>'1. Data'!D$504*'1. Data'!D329/'1. Data'!D328</f>
        <v>11054.081488331805</v>
      </c>
      <c r="C326" s="8">
        <f>'1. Data'!H$504*'1. Data'!H329/'1. Data'!H328</f>
        <v>9586.3033732314034</v>
      </c>
      <c r="D326" s="8">
        <f>'1. Data'!L$504*'1. Data'!L329/'1. Data'!L328</f>
        <v>6196.6049858048154</v>
      </c>
      <c r="E326" s="8">
        <f>'1. Data'!P$504*'1. Data'!P329/'1. Data'!P328</f>
        <v>113.28997697364812</v>
      </c>
      <c r="G326" s="9">
        <f>$L$2*B326/'1. Data'!D$504+$M$2*C326/'1. Data'!H$504+$N$2*D326/'1. Data'!L$504+$O$2*E326/'1. Data'!P$504</f>
        <v>10015.054667460277</v>
      </c>
      <c r="I326" s="9">
        <f t="shared" si="6"/>
        <v>-15.054667460277415</v>
      </c>
    </row>
    <row r="327" spans="1:9" ht="15" customHeight="1" x14ac:dyDescent="0.2">
      <c r="A327">
        <f>'1. Data'!A330</f>
        <v>326</v>
      </c>
      <c r="B327" s="8">
        <f>'1. Data'!D$504*'1. Data'!D330/'1. Data'!D329</f>
        <v>11192.65443866812</v>
      </c>
      <c r="C327" s="8">
        <f>'1. Data'!H$504*'1. Data'!H330/'1. Data'!H329</f>
        <v>9747.5409482963569</v>
      </c>
      <c r="D327" s="8">
        <f>'1. Data'!L$504*'1. Data'!L330/'1. Data'!L329</f>
        <v>6315.8136709532382</v>
      </c>
      <c r="E327" s="8">
        <f>'1. Data'!P$504*'1. Data'!P330/'1. Data'!P329</f>
        <v>113.4986308740713</v>
      </c>
      <c r="G327" s="9">
        <f>$L$2*B327/'1. Data'!D$504+$M$2*C327/'1. Data'!H$504+$N$2*D327/'1. Data'!L$504+$O$2*E327/'1. Data'!P$504</f>
        <v>10138.656044762658</v>
      </c>
      <c r="I327" s="9">
        <f t="shared" si="6"/>
        <v>-138.65604476265798</v>
      </c>
    </row>
    <row r="328" spans="1:9" ht="15" customHeight="1" x14ac:dyDescent="0.2">
      <c r="A328">
        <f>'1. Data'!A331</f>
        <v>327</v>
      </c>
      <c r="B328" s="8">
        <f>'1. Data'!D$504*'1. Data'!D331/'1. Data'!D330</f>
        <v>10947.457780597964</v>
      </c>
      <c r="C328" s="8">
        <f>'1. Data'!H$504*'1. Data'!H331/'1. Data'!H330</f>
        <v>9714.9748884855326</v>
      </c>
      <c r="D328" s="8">
        <f>'1. Data'!L$504*'1. Data'!L331/'1. Data'!L330</f>
        <v>6313.0284636358356</v>
      </c>
      <c r="E328" s="8">
        <f>'1. Data'!P$504*'1. Data'!P331/'1. Data'!P330</f>
        <v>114.85544823518862</v>
      </c>
      <c r="G328" s="9">
        <f>$L$2*B328/'1. Data'!D$504+$M$2*C328/'1. Data'!H$504+$N$2*D328/'1. Data'!L$504+$O$2*E328/'1. Data'!P$504</f>
        <v>10063.098206046609</v>
      </c>
      <c r="I328" s="9">
        <f t="shared" si="6"/>
        <v>-63.098206046608539</v>
      </c>
    </row>
    <row r="329" spans="1:9" ht="15" customHeight="1" x14ac:dyDescent="0.2">
      <c r="A329">
        <f>'1. Data'!A332</f>
        <v>328</v>
      </c>
      <c r="B329" s="8">
        <f>'1. Data'!D$504*'1. Data'!D332/'1. Data'!D331</f>
        <v>11027.2246788791</v>
      </c>
      <c r="C329" s="8">
        <f>'1. Data'!H$504*'1. Data'!H332/'1. Data'!H331</f>
        <v>9591.6412436886949</v>
      </c>
      <c r="D329" s="8">
        <f>'1. Data'!L$504*'1. Data'!L332/'1. Data'!L331</f>
        <v>6257.576704999351</v>
      </c>
      <c r="E329" s="8">
        <f>'1. Data'!P$504*'1. Data'!P332/'1. Data'!P331</f>
        <v>111.97012561870942</v>
      </c>
      <c r="G329" s="9">
        <f>$L$2*B329/'1. Data'!D$504+$M$2*C329/'1. Data'!H$504+$N$2*D329/'1. Data'!L$504+$O$2*E329/'1. Data'!P$504</f>
        <v>9993.4126918240381</v>
      </c>
      <c r="I329" s="9">
        <f t="shared" si="6"/>
        <v>6.5873081759618799</v>
      </c>
    </row>
    <row r="330" spans="1:9" ht="15" customHeight="1" x14ac:dyDescent="0.2">
      <c r="A330">
        <f>'1. Data'!A333</f>
        <v>329</v>
      </c>
      <c r="B330" s="8">
        <f>'1. Data'!D$504*'1. Data'!D333/'1. Data'!D332</f>
        <v>10555.568172576868</v>
      </c>
      <c r="C330" s="8">
        <f>'1. Data'!H$504*'1. Data'!H333/'1. Data'!H332</f>
        <v>9322.2383777587893</v>
      </c>
      <c r="D330" s="8">
        <f>'1. Data'!L$504*'1. Data'!L333/'1. Data'!L332</f>
        <v>6030.8187813436671</v>
      </c>
      <c r="E330" s="8">
        <f>'1. Data'!P$504*'1. Data'!P333/'1. Data'!P332</f>
        <v>113.18155369282358</v>
      </c>
      <c r="G330" s="9">
        <f>$L$2*B330/'1. Data'!D$504+$M$2*C330/'1. Data'!H$504+$N$2*D330/'1. Data'!L$504+$O$2*E330/'1. Data'!P$504</f>
        <v>9722.9587059647347</v>
      </c>
      <c r="I330" s="9">
        <f t="shared" si="6"/>
        <v>277.04129403526531</v>
      </c>
    </row>
    <row r="331" spans="1:9" ht="15" customHeight="1" x14ac:dyDescent="0.2">
      <c r="A331">
        <f>'1. Data'!A334</f>
        <v>330</v>
      </c>
      <c r="B331" s="8">
        <f>'1. Data'!D$504*'1. Data'!D334/'1. Data'!D333</f>
        <v>11045.576267630611</v>
      </c>
      <c r="C331" s="8">
        <f>'1. Data'!H$504*'1. Data'!H334/'1. Data'!H333</f>
        <v>9585.8804716265204</v>
      </c>
      <c r="D331" s="8">
        <f>'1. Data'!L$504*'1. Data'!L334/'1. Data'!L333</f>
        <v>6183.5171038868057</v>
      </c>
      <c r="E331" s="8">
        <f>'1. Data'!P$504*'1. Data'!P334/'1. Data'!P333</f>
        <v>110.88513298171047</v>
      </c>
      <c r="G331" s="9">
        <f>$L$2*B331/'1. Data'!D$504+$M$2*C331/'1. Data'!H$504+$N$2*D331/'1. Data'!L$504+$O$2*E331/'1. Data'!P$504</f>
        <v>9967.0943599454295</v>
      </c>
      <c r="I331" s="9">
        <f t="shared" si="6"/>
        <v>32.90564005457054</v>
      </c>
    </row>
    <row r="332" spans="1:9" ht="15" customHeight="1" x14ac:dyDescent="0.2">
      <c r="A332">
        <f>'1. Data'!A335</f>
        <v>331</v>
      </c>
      <c r="B332" s="8">
        <f>'1. Data'!D$504*'1. Data'!D335/'1. Data'!D334</f>
        <v>10817.196886078256</v>
      </c>
      <c r="C332" s="8">
        <f>'1. Data'!H$504*'1. Data'!H335/'1. Data'!H334</f>
        <v>9621.6638474500614</v>
      </c>
      <c r="D332" s="8">
        <f>'1. Data'!L$504*'1. Data'!L335/'1. Data'!L334</f>
        <v>6247.2702445656869</v>
      </c>
      <c r="E332" s="8">
        <f>'1. Data'!P$504*'1. Data'!P335/'1. Data'!P334</f>
        <v>111.98994045605147</v>
      </c>
      <c r="G332" s="9">
        <f>$L$2*B332/'1. Data'!D$504+$M$2*C332/'1. Data'!H$504+$N$2*D332/'1. Data'!L$504+$O$2*E332/'1. Data'!P$504</f>
        <v>9925.2630013587404</v>
      </c>
      <c r="I332" s="9">
        <f t="shared" si="6"/>
        <v>74.736998641259561</v>
      </c>
    </row>
    <row r="333" spans="1:9" ht="15" customHeight="1" x14ac:dyDescent="0.2">
      <c r="A333">
        <f>'1. Data'!A336</f>
        <v>332</v>
      </c>
      <c r="B333" s="8">
        <f>'1. Data'!D$504*'1. Data'!D336/'1. Data'!D335</f>
        <v>11150.096944301682</v>
      </c>
      <c r="C333" s="8">
        <f>'1. Data'!H$504*'1. Data'!H336/'1. Data'!H335</f>
        <v>9400.3753700213456</v>
      </c>
      <c r="D333" s="8">
        <f>'1. Data'!L$504*'1. Data'!L336/'1. Data'!L335</f>
        <v>6113.5289042402064</v>
      </c>
      <c r="E333" s="8">
        <f>'1. Data'!P$504*'1. Data'!P336/'1. Data'!P335</f>
        <v>113.54545188688002</v>
      </c>
      <c r="G333" s="9">
        <f>$L$2*B333/'1. Data'!D$504+$M$2*C333/'1. Data'!H$504+$N$2*D333/'1. Data'!L$504+$O$2*E333/'1. Data'!P$504</f>
        <v>9982.9266799492943</v>
      </c>
      <c r="I333" s="9">
        <f t="shared" si="6"/>
        <v>17.073320050705661</v>
      </c>
    </row>
    <row r="334" spans="1:9" ht="15" customHeight="1" x14ac:dyDescent="0.2">
      <c r="A334">
        <f>'1. Data'!A337</f>
        <v>333</v>
      </c>
      <c r="B334" s="8">
        <f>'1. Data'!D$504*'1. Data'!D337/'1. Data'!D336</f>
        <v>11123.995345649222</v>
      </c>
      <c r="C334" s="8">
        <f>'1. Data'!H$504*'1. Data'!H337/'1. Data'!H336</f>
        <v>9519.4866709293765</v>
      </c>
      <c r="D334" s="8">
        <f>'1. Data'!L$504*'1. Data'!L337/'1. Data'!L336</f>
        <v>6188.6240967913345</v>
      </c>
      <c r="E334" s="8">
        <f>'1. Data'!P$504*'1. Data'!P337/'1. Data'!P336</f>
        <v>111.25206600420428</v>
      </c>
      <c r="G334" s="9">
        <f>$L$2*B334/'1. Data'!D$504+$M$2*C334/'1. Data'!H$504+$N$2*D334/'1. Data'!L$504+$O$2*E334/'1. Data'!P$504</f>
        <v>9982.1333178936602</v>
      </c>
      <c r="I334" s="9">
        <f t="shared" si="6"/>
        <v>17.866682106339795</v>
      </c>
    </row>
    <row r="335" spans="1:9" ht="15" customHeight="1" x14ac:dyDescent="0.2">
      <c r="A335">
        <f>'1. Data'!A338</f>
        <v>334</v>
      </c>
      <c r="B335" s="8">
        <f>'1. Data'!D$504*'1. Data'!D338/'1. Data'!D337</f>
        <v>10810.427296315514</v>
      </c>
      <c r="C335" s="8">
        <f>'1. Data'!H$504*'1. Data'!H338/'1. Data'!H337</f>
        <v>9571.8743262950557</v>
      </c>
      <c r="D335" s="8">
        <f>'1. Data'!L$504*'1. Data'!L338/'1. Data'!L337</f>
        <v>6190.7968622567432</v>
      </c>
      <c r="E335" s="8">
        <f>'1. Data'!P$504*'1. Data'!P338/'1. Data'!P337</f>
        <v>111.114425721424</v>
      </c>
      <c r="G335" s="9">
        <f>$L$2*B335/'1. Data'!D$504+$M$2*C335/'1. Data'!H$504+$N$2*D335/'1. Data'!L$504+$O$2*E335/'1. Data'!P$504</f>
        <v>9882.6185735995386</v>
      </c>
      <c r="I335" s="9">
        <f t="shared" si="6"/>
        <v>117.38142640046135</v>
      </c>
    </row>
    <row r="336" spans="1:9" ht="15" customHeight="1" x14ac:dyDescent="0.2">
      <c r="A336">
        <f>'1. Data'!A339</f>
        <v>335</v>
      </c>
      <c r="B336" s="8">
        <f>'1. Data'!D$504*'1. Data'!D339/'1. Data'!D338</f>
        <v>10930.089279693488</v>
      </c>
      <c r="C336" s="8">
        <f>'1. Data'!H$504*'1. Data'!H339/'1. Data'!H338</f>
        <v>9389.2456468601777</v>
      </c>
      <c r="D336" s="8">
        <f>'1. Data'!L$504*'1. Data'!L339/'1. Data'!L338</f>
        <v>6086.4050081612941</v>
      </c>
      <c r="E336" s="8">
        <f>'1. Data'!P$504*'1. Data'!P339/'1. Data'!P338</f>
        <v>114.01833378491121</v>
      </c>
      <c r="G336" s="9">
        <f>$L$2*B336/'1. Data'!D$504+$M$2*C336/'1. Data'!H$504+$N$2*D336/'1. Data'!L$504+$O$2*E336/'1. Data'!P$504</f>
        <v>9903.6141828309137</v>
      </c>
      <c r="I336" s="9">
        <f t="shared" si="6"/>
        <v>96.385817169086295</v>
      </c>
    </row>
    <row r="337" spans="1:9" ht="15" customHeight="1" x14ac:dyDescent="0.2">
      <c r="A337">
        <f>'1. Data'!A340</f>
        <v>336</v>
      </c>
      <c r="B337" s="8">
        <f>'1. Data'!D$504*'1. Data'!D340/'1. Data'!D339</f>
        <v>10991.245056606973</v>
      </c>
      <c r="C337" s="8">
        <f>'1. Data'!H$504*'1. Data'!H340/'1. Data'!H339</f>
        <v>9436.9240841770534</v>
      </c>
      <c r="D337" s="8">
        <f>'1. Data'!L$504*'1. Data'!L340/'1. Data'!L339</f>
        <v>6099.6934117594683</v>
      </c>
      <c r="E337" s="8">
        <f>'1. Data'!P$504*'1. Data'!P340/'1. Data'!P339</f>
        <v>109.02186871879198</v>
      </c>
      <c r="G337" s="9">
        <f>$L$2*B337/'1. Data'!D$504+$M$2*C337/'1. Data'!H$504+$N$2*D337/'1. Data'!L$504+$O$2*E337/'1. Data'!P$504</f>
        <v>9854.2785243165163</v>
      </c>
      <c r="I337" s="9">
        <f t="shared" si="6"/>
        <v>145.72147568348373</v>
      </c>
    </row>
    <row r="338" spans="1:9" ht="15" customHeight="1" x14ac:dyDescent="0.2">
      <c r="A338">
        <f>'1. Data'!A341</f>
        <v>337</v>
      </c>
      <c r="B338" s="8">
        <f>'1. Data'!D$504*'1. Data'!D341/'1. Data'!D340</f>
        <v>10750.667581083508</v>
      </c>
      <c r="C338" s="8">
        <f>'1. Data'!H$504*'1. Data'!H341/'1. Data'!H340</f>
        <v>9592.7052611694216</v>
      </c>
      <c r="D338" s="8">
        <f>'1. Data'!L$504*'1. Data'!L341/'1. Data'!L340</f>
        <v>6121.1496589485432</v>
      </c>
      <c r="E338" s="8">
        <f>'1. Data'!P$504*'1. Data'!P341/'1. Data'!P340</f>
        <v>114.84078026517876</v>
      </c>
      <c r="G338" s="9">
        <f>$L$2*B338/'1. Data'!D$504+$M$2*C338/'1. Data'!H$504+$N$2*D338/'1. Data'!L$504+$O$2*E338/'1. Data'!P$504</f>
        <v>9922.2654570213417</v>
      </c>
      <c r="I338" s="9">
        <f t="shared" si="6"/>
        <v>77.734542978658283</v>
      </c>
    </row>
    <row r="339" spans="1:9" ht="15" customHeight="1" x14ac:dyDescent="0.2">
      <c r="A339">
        <f>'1. Data'!A342</f>
        <v>338</v>
      </c>
      <c r="B339" s="8">
        <f>'1. Data'!D$504*'1. Data'!D342/'1. Data'!D341</f>
        <v>10967.752885096976</v>
      </c>
      <c r="C339" s="8">
        <f>'1. Data'!H$504*'1. Data'!H342/'1. Data'!H341</f>
        <v>9486.598754228482</v>
      </c>
      <c r="D339" s="8">
        <f>'1. Data'!L$504*'1. Data'!L342/'1. Data'!L341</f>
        <v>6096.6490835266968</v>
      </c>
      <c r="E339" s="8">
        <f>'1. Data'!P$504*'1. Data'!P342/'1. Data'!P341</f>
        <v>113.52284660022615</v>
      </c>
      <c r="G339" s="9">
        <f>$L$2*B339/'1. Data'!D$504+$M$2*C339/'1. Data'!H$504+$N$2*D339/'1. Data'!L$504+$O$2*E339/'1. Data'!P$504</f>
        <v>9940.5744492654085</v>
      </c>
      <c r="I339" s="9">
        <f t="shared" si="6"/>
        <v>59.425550734591525</v>
      </c>
    </row>
    <row r="340" spans="1:9" ht="15" customHeight="1" x14ac:dyDescent="0.2">
      <c r="A340">
        <f>'1. Data'!A343</f>
        <v>339</v>
      </c>
      <c r="B340" s="8">
        <f>'1. Data'!D$504*'1. Data'!D343/'1. Data'!D342</f>
        <v>10905.356049639237</v>
      </c>
      <c r="C340" s="8">
        <f>'1. Data'!H$504*'1. Data'!H343/'1. Data'!H342</f>
        <v>9370.4869210458473</v>
      </c>
      <c r="D340" s="8">
        <f>'1. Data'!L$504*'1. Data'!L343/'1. Data'!L342</f>
        <v>5891.8631309181192</v>
      </c>
      <c r="E340" s="8">
        <f>'1. Data'!P$504*'1. Data'!P343/'1. Data'!P342</f>
        <v>102.57616962312274</v>
      </c>
      <c r="G340" s="9">
        <f>$L$2*B340/'1. Data'!D$504+$M$2*C340/'1. Data'!H$504+$N$2*D340/'1. Data'!L$504+$O$2*E340/'1. Data'!P$504</f>
        <v>9654.564924726883</v>
      </c>
      <c r="I340" s="9">
        <f t="shared" si="6"/>
        <v>345.43507527311704</v>
      </c>
    </row>
    <row r="341" spans="1:9" ht="15" customHeight="1" x14ac:dyDescent="0.2">
      <c r="A341">
        <f>'1. Data'!A344</f>
        <v>340</v>
      </c>
      <c r="B341" s="8">
        <f>'1. Data'!D$504*'1. Data'!D344/'1. Data'!D343</f>
        <v>11297.335515533543</v>
      </c>
      <c r="C341" s="8">
        <f>'1. Data'!H$504*'1. Data'!H344/'1. Data'!H343</f>
        <v>9327.0818385503535</v>
      </c>
      <c r="D341" s="8">
        <f>'1. Data'!L$504*'1. Data'!L344/'1. Data'!L343</f>
        <v>5912.7179893870489</v>
      </c>
      <c r="E341" s="8">
        <f>'1. Data'!P$504*'1. Data'!P344/'1. Data'!P343</f>
        <v>116.30617972833957</v>
      </c>
      <c r="G341" s="9">
        <f>$L$2*B341/'1. Data'!D$504+$M$2*C341/'1. Data'!H$504+$N$2*D341/'1. Data'!L$504+$O$2*E341/'1. Data'!P$504</f>
        <v>10030.009037800355</v>
      </c>
      <c r="I341" s="9">
        <f t="shared" si="6"/>
        <v>-30.009037800355145</v>
      </c>
    </row>
    <row r="342" spans="1:9" ht="15" customHeight="1" x14ac:dyDescent="0.2">
      <c r="A342">
        <f>'1. Data'!A345</f>
        <v>341</v>
      </c>
      <c r="B342" s="8">
        <f>'1. Data'!D$504*'1. Data'!D345/'1. Data'!D344</f>
        <v>11119.469586533845</v>
      </c>
      <c r="C342" s="8">
        <f>'1. Data'!H$504*'1. Data'!H345/'1. Data'!H344</f>
        <v>10169.990418232621</v>
      </c>
      <c r="D342" s="8">
        <f>'1. Data'!L$504*'1. Data'!L345/'1. Data'!L344</f>
        <v>6642.4690247811795</v>
      </c>
      <c r="E342" s="8">
        <f>'1. Data'!P$504*'1. Data'!P345/'1. Data'!P344</f>
        <v>114.12669140529501</v>
      </c>
      <c r="G342" s="9">
        <f>$L$2*B342/'1. Data'!D$504+$M$2*C342/'1. Data'!H$504+$N$2*D342/'1. Data'!L$504+$O$2*E342/'1. Data'!P$504</f>
        <v>10307.93011510921</v>
      </c>
      <c r="I342" s="9">
        <f t="shared" si="6"/>
        <v>-307.93011510920951</v>
      </c>
    </row>
    <row r="343" spans="1:9" ht="15" customHeight="1" x14ac:dyDescent="0.2">
      <c r="A343">
        <f>'1. Data'!A346</f>
        <v>342</v>
      </c>
      <c r="B343" s="8">
        <f>'1. Data'!D$504*'1. Data'!D346/'1. Data'!D345</f>
        <v>10869.407806708507</v>
      </c>
      <c r="C343" s="8">
        <f>'1. Data'!H$504*'1. Data'!H346/'1. Data'!H345</f>
        <v>9645.2046229679327</v>
      </c>
      <c r="D343" s="8">
        <f>'1. Data'!L$504*'1. Data'!L346/'1. Data'!L345</f>
        <v>6148.0815718486419</v>
      </c>
      <c r="E343" s="8">
        <f>'1. Data'!P$504*'1. Data'!P346/'1. Data'!P345</f>
        <v>116.75461294572438</v>
      </c>
      <c r="G343" s="9">
        <f>$L$2*B343/'1. Data'!D$504+$M$2*C343/'1. Data'!H$504+$N$2*D343/'1. Data'!L$504+$O$2*E343/'1. Data'!P$504</f>
        <v>10020.033656398173</v>
      </c>
      <c r="I343" s="9">
        <f t="shared" si="6"/>
        <v>-20.033656398172752</v>
      </c>
    </row>
    <row r="344" spans="1:9" ht="15" customHeight="1" x14ac:dyDescent="0.2">
      <c r="A344">
        <f>'1. Data'!A347</f>
        <v>343</v>
      </c>
      <c r="B344" s="8">
        <f>'1. Data'!D$504*'1. Data'!D347/'1. Data'!D346</f>
        <v>11181.623473204681</v>
      </c>
      <c r="C344" s="8">
        <f>'1. Data'!H$504*'1. Data'!H347/'1. Data'!H346</f>
        <v>9488.9322620661205</v>
      </c>
      <c r="D344" s="8">
        <f>'1. Data'!L$504*'1. Data'!L347/'1. Data'!L346</f>
        <v>6203.5215625928886</v>
      </c>
      <c r="E344" s="8">
        <f>'1. Data'!P$504*'1. Data'!P347/'1. Data'!P346</f>
        <v>108.85906532880233</v>
      </c>
      <c r="G344" s="9">
        <f>$L$2*B344/'1. Data'!D$504+$M$2*C344/'1. Data'!H$504+$N$2*D344/'1. Data'!L$504+$O$2*E344/'1. Data'!P$504</f>
        <v>9953.4805974953306</v>
      </c>
      <c r="I344" s="9">
        <f t="shared" si="6"/>
        <v>46.519402504669415</v>
      </c>
    </row>
    <row r="345" spans="1:9" ht="15" customHeight="1" x14ac:dyDescent="0.2">
      <c r="A345">
        <f>'1. Data'!A348</f>
        <v>344</v>
      </c>
      <c r="B345" s="8">
        <f>'1. Data'!D$504*'1. Data'!D348/'1. Data'!D347</f>
        <v>11107.867997697007</v>
      </c>
      <c r="C345" s="8">
        <f>'1. Data'!H$504*'1. Data'!H348/'1. Data'!H347</f>
        <v>9759.5954436386874</v>
      </c>
      <c r="D345" s="8">
        <f>'1. Data'!L$504*'1. Data'!L348/'1. Data'!L347</f>
        <v>6307.3923869120126</v>
      </c>
      <c r="E345" s="8">
        <f>'1. Data'!P$504*'1. Data'!P348/'1. Data'!P347</f>
        <v>116.05096464900654</v>
      </c>
      <c r="G345" s="9">
        <f>$L$2*B345/'1. Data'!D$504+$M$2*C345/'1. Data'!H$504+$N$2*D345/'1. Data'!L$504+$O$2*E345/'1. Data'!P$504</f>
        <v>10155.540476194434</v>
      </c>
      <c r="I345" s="9">
        <f t="shared" si="6"/>
        <v>-155.54047619443372</v>
      </c>
    </row>
    <row r="346" spans="1:9" ht="15" customHeight="1" x14ac:dyDescent="0.2">
      <c r="A346">
        <f>'1. Data'!A349</f>
        <v>345</v>
      </c>
      <c r="B346" s="8">
        <f>'1. Data'!D$504*'1. Data'!D349/'1. Data'!D348</f>
        <v>10988.968120141342</v>
      </c>
      <c r="C346" s="8">
        <f>'1. Data'!H$504*'1. Data'!H349/'1. Data'!H348</f>
        <v>9527.0344166807718</v>
      </c>
      <c r="D346" s="8">
        <f>'1. Data'!L$504*'1. Data'!L349/'1. Data'!L348</f>
        <v>6123.3600608752176</v>
      </c>
      <c r="E346" s="8">
        <f>'1. Data'!P$504*'1. Data'!P349/'1. Data'!P348</f>
        <v>111.25449046047815</v>
      </c>
      <c r="G346" s="9">
        <f>$L$2*B346/'1. Data'!D$504+$M$2*C346/'1. Data'!H$504+$N$2*D346/'1. Data'!L$504+$O$2*E346/'1. Data'!P$504</f>
        <v>9925.006669876806</v>
      </c>
      <c r="I346" s="9">
        <f t="shared" si="6"/>
        <v>74.993330123194028</v>
      </c>
    </row>
    <row r="347" spans="1:9" ht="15" customHeight="1" x14ac:dyDescent="0.2">
      <c r="A347">
        <f>'1. Data'!A350</f>
        <v>346</v>
      </c>
      <c r="B347" s="8">
        <f>'1. Data'!D$504*'1. Data'!D350/'1. Data'!D349</f>
        <v>11205.89342951724</v>
      </c>
      <c r="C347" s="8">
        <f>'1. Data'!H$504*'1. Data'!H350/'1. Data'!H349</f>
        <v>9668.3341312158282</v>
      </c>
      <c r="D347" s="8">
        <f>'1. Data'!L$504*'1. Data'!L350/'1. Data'!L349</f>
        <v>6203.8428565032209</v>
      </c>
      <c r="E347" s="8">
        <f>'1. Data'!P$504*'1. Data'!P350/'1. Data'!P349</f>
        <v>116.02729442926926</v>
      </c>
      <c r="G347" s="9">
        <f>$L$2*B347/'1. Data'!D$504+$M$2*C347/'1. Data'!H$504+$N$2*D347/'1. Data'!L$504+$O$2*E347/'1. Data'!P$504</f>
        <v>10145.475210456545</v>
      </c>
      <c r="I347" s="9">
        <f t="shared" si="6"/>
        <v>-145.47521045654503</v>
      </c>
    </row>
    <row r="348" spans="1:9" ht="15" customHeight="1" x14ac:dyDescent="0.2">
      <c r="A348">
        <f>'1. Data'!A351</f>
        <v>347</v>
      </c>
      <c r="B348" s="8">
        <f>'1. Data'!D$504*'1. Data'!D351/'1. Data'!D350</f>
        <v>11102.941321148173</v>
      </c>
      <c r="C348" s="8">
        <f>'1. Data'!H$504*'1. Data'!H351/'1. Data'!H350</f>
        <v>9746.780474437177</v>
      </c>
      <c r="D348" s="8">
        <f>'1. Data'!L$504*'1. Data'!L351/'1. Data'!L350</f>
        <v>6345.7658756642204</v>
      </c>
      <c r="E348" s="8">
        <f>'1. Data'!P$504*'1. Data'!P351/'1. Data'!P350</f>
        <v>112.1048231830532</v>
      </c>
      <c r="G348" s="9">
        <f>$L$2*B348/'1. Data'!D$504+$M$2*C348/'1. Data'!H$504+$N$2*D348/'1. Data'!L$504+$O$2*E348/'1. Data'!P$504</f>
        <v>10085.983370299582</v>
      </c>
      <c r="I348" s="9">
        <f t="shared" si="6"/>
        <v>-85.98337029958202</v>
      </c>
    </row>
    <row r="349" spans="1:9" ht="15" customHeight="1" x14ac:dyDescent="0.2">
      <c r="A349">
        <f>'1. Data'!A352</f>
        <v>348</v>
      </c>
      <c r="B349" s="8">
        <f>'1. Data'!D$504*'1. Data'!D352/'1. Data'!D351</f>
        <v>10928.620826464958</v>
      </c>
      <c r="C349" s="8">
        <f>'1. Data'!H$504*'1. Data'!H352/'1. Data'!H351</f>
        <v>9629.7276935848658</v>
      </c>
      <c r="D349" s="8">
        <f>'1. Data'!L$504*'1. Data'!L352/'1. Data'!L351</f>
        <v>6192.1370685010279</v>
      </c>
      <c r="E349" s="8">
        <f>'1. Data'!P$504*'1. Data'!P352/'1. Data'!P351</f>
        <v>115.27754304827997</v>
      </c>
      <c r="G349" s="9">
        <f>$L$2*B349/'1. Data'!D$504+$M$2*C349/'1. Data'!H$504+$N$2*D349/'1. Data'!L$504+$O$2*E349/'1. Data'!P$504</f>
        <v>10017.607200365346</v>
      </c>
      <c r="I349" s="9">
        <f t="shared" si="6"/>
        <v>-17.607200365346216</v>
      </c>
    </row>
    <row r="350" spans="1:9" ht="15" customHeight="1" x14ac:dyDescent="0.2">
      <c r="A350">
        <f>'1. Data'!A353</f>
        <v>349</v>
      </c>
      <c r="B350" s="8">
        <f>'1. Data'!D$504*'1. Data'!D353/'1. Data'!D352</f>
        <v>10699.270825838374</v>
      </c>
      <c r="C350" s="8">
        <f>'1. Data'!H$504*'1. Data'!H353/'1. Data'!H352</f>
        <v>9295.3627058189395</v>
      </c>
      <c r="D350" s="8">
        <f>'1. Data'!L$504*'1. Data'!L353/'1. Data'!L352</f>
        <v>5885.3177255930068</v>
      </c>
      <c r="E350" s="8">
        <f>'1. Data'!P$504*'1. Data'!P353/'1. Data'!P352</f>
        <v>111.74598666974811</v>
      </c>
      <c r="G350" s="9">
        <f>$L$2*B350/'1. Data'!D$504+$M$2*C350/'1. Data'!H$504+$N$2*D350/'1. Data'!L$504+$O$2*E350/'1. Data'!P$504</f>
        <v>9717.7961547953873</v>
      </c>
      <c r="I350" s="9">
        <f t="shared" si="6"/>
        <v>282.20384520461266</v>
      </c>
    </row>
    <row r="351" spans="1:9" ht="15" customHeight="1" x14ac:dyDescent="0.2">
      <c r="A351">
        <f>'1. Data'!A354</f>
        <v>350</v>
      </c>
      <c r="B351" s="8">
        <f>'1. Data'!D$504*'1. Data'!D354/'1. Data'!D353</f>
        <v>10963.620785592979</v>
      </c>
      <c r="C351" s="8">
        <f>'1. Data'!H$504*'1. Data'!H354/'1. Data'!H353</f>
        <v>9590.4771654048182</v>
      </c>
      <c r="D351" s="8">
        <f>'1. Data'!L$504*'1. Data'!L354/'1. Data'!L353</f>
        <v>6258.1730713903507</v>
      </c>
      <c r="E351" s="8">
        <f>'1. Data'!P$504*'1. Data'!P354/'1. Data'!P353</f>
        <v>107.69897361347034</v>
      </c>
      <c r="G351" s="9">
        <f>$L$2*B351/'1. Data'!D$504+$M$2*C351/'1. Data'!H$504+$N$2*D351/'1. Data'!L$504+$O$2*E351/'1. Data'!P$504</f>
        <v>9894.3478997950806</v>
      </c>
      <c r="I351" s="9">
        <f t="shared" si="6"/>
        <v>105.65210020491941</v>
      </c>
    </row>
    <row r="352" spans="1:9" ht="15" customHeight="1" x14ac:dyDescent="0.2">
      <c r="A352">
        <f>'1. Data'!A355</f>
        <v>351</v>
      </c>
      <c r="B352" s="8">
        <f>'1. Data'!D$504*'1. Data'!D355/'1. Data'!D354</f>
        <v>11064.431342366046</v>
      </c>
      <c r="C352" s="8">
        <f>'1. Data'!H$504*'1. Data'!H355/'1. Data'!H354</f>
        <v>9263.9411724369802</v>
      </c>
      <c r="D352" s="8">
        <f>'1. Data'!L$504*'1. Data'!L355/'1. Data'!L354</f>
        <v>6016.7660591687054</v>
      </c>
      <c r="E352" s="8">
        <f>'1. Data'!P$504*'1. Data'!P355/'1. Data'!P354</f>
        <v>113.87956175854772</v>
      </c>
      <c r="G352" s="9">
        <f>$L$2*B352/'1. Data'!D$504+$M$2*C352/'1. Data'!H$504+$N$2*D352/'1. Data'!L$504+$O$2*E352/'1. Data'!P$504</f>
        <v>9899.5186200226453</v>
      </c>
      <c r="I352" s="9">
        <f t="shared" si="6"/>
        <v>100.48137997735466</v>
      </c>
    </row>
    <row r="353" spans="1:9" ht="15" customHeight="1" x14ac:dyDescent="0.2">
      <c r="A353">
        <f>'1. Data'!A356</f>
        <v>352</v>
      </c>
      <c r="B353" s="8">
        <f>'1. Data'!D$504*'1. Data'!D356/'1. Data'!D355</f>
        <v>10963.67827123377</v>
      </c>
      <c r="C353" s="8">
        <f>'1. Data'!H$504*'1. Data'!H356/'1. Data'!H355</f>
        <v>9724.3379022477966</v>
      </c>
      <c r="D353" s="8">
        <f>'1. Data'!L$504*'1. Data'!L356/'1. Data'!L355</f>
        <v>6179.134441395965</v>
      </c>
      <c r="E353" s="8">
        <f>'1. Data'!P$504*'1. Data'!P356/'1. Data'!P355</f>
        <v>110.34084761937682</v>
      </c>
      <c r="G353" s="9">
        <f>$L$2*B353/'1. Data'!D$504+$M$2*C353/'1. Data'!H$504+$N$2*D353/'1. Data'!L$504+$O$2*E353/'1. Data'!P$504</f>
        <v>9970.2858869132833</v>
      </c>
      <c r="I353" s="9">
        <f t="shared" si="6"/>
        <v>29.714113086716679</v>
      </c>
    </row>
    <row r="354" spans="1:9" ht="15" customHeight="1" x14ac:dyDescent="0.2">
      <c r="A354">
        <f>'1. Data'!A357</f>
        <v>353</v>
      </c>
      <c r="B354" s="8">
        <f>'1. Data'!D$504*'1. Data'!D357/'1. Data'!D356</f>
        <v>11195.124943224215</v>
      </c>
      <c r="C354" s="8">
        <f>'1. Data'!H$504*'1. Data'!H357/'1. Data'!H356</f>
        <v>9879.5788389255267</v>
      </c>
      <c r="D354" s="8">
        <f>'1. Data'!L$504*'1. Data'!L357/'1. Data'!L356</f>
        <v>6414.7882109310858</v>
      </c>
      <c r="E354" s="8">
        <f>'1. Data'!P$504*'1. Data'!P357/'1. Data'!P356</f>
        <v>112.8840402136553</v>
      </c>
      <c r="G354" s="9">
        <f>$L$2*B354/'1. Data'!D$504+$M$2*C354/'1. Data'!H$504+$N$2*D354/'1. Data'!L$504+$O$2*E354/'1. Data'!P$504</f>
        <v>10185.882644240743</v>
      </c>
      <c r="I354" s="9">
        <f t="shared" si="6"/>
        <v>-185.88264424074259</v>
      </c>
    </row>
    <row r="355" spans="1:9" ht="15" customHeight="1" x14ac:dyDescent="0.2">
      <c r="A355">
        <f>'1. Data'!A358</f>
        <v>354</v>
      </c>
      <c r="B355" s="8">
        <f>'1. Data'!D$504*'1. Data'!D358/'1. Data'!D357</f>
        <v>11181.359254595134</v>
      </c>
      <c r="C355" s="8">
        <f>'1. Data'!H$504*'1. Data'!H358/'1. Data'!H357</f>
        <v>9562.5362929987841</v>
      </c>
      <c r="D355" s="8">
        <f>'1. Data'!L$504*'1. Data'!L358/'1. Data'!L357</f>
        <v>6207.4368990552521</v>
      </c>
      <c r="E355" s="8">
        <f>'1. Data'!P$504*'1. Data'!P358/'1. Data'!P357</f>
        <v>112.37631496589161</v>
      </c>
      <c r="G355" s="9">
        <f>$L$2*B355/'1. Data'!D$504+$M$2*C355/'1. Data'!H$504+$N$2*D355/'1. Data'!L$504+$O$2*E355/'1. Data'!P$504</f>
        <v>10039.368034350553</v>
      </c>
      <c r="I355" s="9">
        <f t="shared" si="6"/>
        <v>-39.368034350552989</v>
      </c>
    </row>
    <row r="356" spans="1:9" ht="15" customHeight="1" x14ac:dyDescent="0.2">
      <c r="A356">
        <f>'1. Data'!A359</f>
        <v>355</v>
      </c>
      <c r="B356" s="8">
        <f>'1. Data'!D$504*'1. Data'!D359/'1. Data'!D358</f>
        <v>10868.165058889886</v>
      </c>
      <c r="C356" s="8">
        <f>'1. Data'!H$504*'1. Data'!H359/'1. Data'!H358</f>
        <v>9643.0959005094355</v>
      </c>
      <c r="D356" s="8">
        <f>'1. Data'!L$504*'1. Data'!L359/'1. Data'!L358</f>
        <v>6229.0415638089153</v>
      </c>
      <c r="E356" s="8">
        <f>'1. Data'!P$504*'1. Data'!P359/'1. Data'!P358</f>
        <v>117.71690656004402</v>
      </c>
      <c r="G356" s="9">
        <f>$L$2*B356/'1. Data'!D$504+$M$2*C356/'1. Data'!H$504+$N$2*D356/'1. Data'!L$504+$O$2*E356/'1. Data'!P$504</f>
        <v>10049.039497274665</v>
      </c>
      <c r="I356" s="9">
        <f t="shared" si="6"/>
        <v>-49.039497274665337</v>
      </c>
    </row>
    <row r="357" spans="1:9" ht="15" customHeight="1" x14ac:dyDescent="0.2">
      <c r="A357">
        <f>'1. Data'!A360</f>
        <v>356</v>
      </c>
      <c r="B357" s="8">
        <f>'1. Data'!D$504*'1. Data'!D360/'1. Data'!D359</f>
        <v>10996.439479792323</v>
      </c>
      <c r="C357" s="8">
        <f>'1. Data'!H$504*'1. Data'!H360/'1. Data'!H359</f>
        <v>9407.0339296566035</v>
      </c>
      <c r="D357" s="8">
        <f>'1. Data'!L$504*'1. Data'!L360/'1. Data'!L359</f>
        <v>6118.1763782852722</v>
      </c>
      <c r="E357" s="8">
        <f>'1. Data'!P$504*'1. Data'!P360/'1. Data'!P359</f>
        <v>113.3663333167295</v>
      </c>
      <c r="G357" s="9">
        <f>$L$2*B357/'1. Data'!D$504+$M$2*C357/'1. Data'!H$504+$N$2*D357/'1. Data'!L$504+$O$2*E357/'1. Data'!P$504</f>
        <v>9926.8181977950899</v>
      </c>
      <c r="I357" s="9">
        <f t="shared" si="6"/>
        <v>73.181802204910127</v>
      </c>
    </row>
    <row r="358" spans="1:9" ht="15" customHeight="1" x14ac:dyDescent="0.2">
      <c r="A358">
        <f>'1. Data'!A361</f>
        <v>357</v>
      </c>
      <c r="B358" s="8">
        <f>'1. Data'!D$504*'1. Data'!D361/'1. Data'!D360</f>
        <v>11012.250283498579</v>
      </c>
      <c r="C358" s="8">
        <f>'1. Data'!H$504*'1. Data'!H361/'1. Data'!H360</f>
        <v>9839.3154312397201</v>
      </c>
      <c r="D358" s="8">
        <f>'1. Data'!L$504*'1. Data'!L361/'1. Data'!L360</f>
        <v>6371.9803306069498</v>
      </c>
      <c r="E358" s="8">
        <f>'1. Data'!P$504*'1. Data'!P361/'1. Data'!P360</f>
        <v>114.02785269445621</v>
      </c>
      <c r="G358" s="9">
        <f>$L$2*B358/'1. Data'!D$504+$M$2*C358/'1. Data'!H$504+$N$2*D358/'1. Data'!L$504+$O$2*E358/'1. Data'!P$504</f>
        <v>10120.305746658774</v>
      </c>
      <c r="I358" s="9">
        <f t="shared" si="6"/>
        <v>-120.3057466587743</v>
      </c>
    </row>
    <row r="359" spans="1:9" ht="15" customHeight="1" x14ac:dyDescent="0.2">
      <c r="A359">
        <f>'1. Data'!A362</f>
        <v>358</v>
      </c>
      <c r="B359" s="8">
        <f>'1. Data'!D$504*'1. Data'!D362/'1. Data'!D361</f>
        <v>11102.501645881326</v>
      </c>
      <c r="C359" s="8">
        <f>'1. Data'!H$504*'1. Data'!H362/'1. Data'!H361</f>
        <v>9429.9744612990798</v>
      </c>
      <c r="D359" s="8">
        <f>'1. Data'!L$504*'1. Data'!L362/'1. Data'!L361</f>
        <v>6067.4705901731422</v>
      </c>
      <c r="E359" s="8">
        <f>'1. Data'!P$504*'1. Data'!P362/'1. Data'!P361</f>
        <v>108.65696641022654</v>
      </c>
      <c r="G359" s="9">
        <f>$L$2*B359/'1. Data'!D$504+$M$2*C359/'1. Data'!H$504+$N$2*D359/'1. Data'!L$504+$O$2*E359/'1. Data'!P$504</f>
        <v>9880.8171856659774</v>
      </c>
      <c r="I359" s="9">
        <f t="shared" si="6"/>
        <v>119.18281433402262</v>
      </c>
    </row>
    <row r="360" spans="1:9" ht="15" customHeight="1" x14ac:dyDescent="0.2">
      <c r="A360">
        <f>'1. Data'!A363</f>
        <v>359</v>
      </c>
      <c r="B360" s="8">
        <f>'1. Data'!D$504*'1. Data'!D363/'1. Data'!D362</f>
        <v>10895.265059071749</v>
      </c>
      <c r="C360" s="8">
        <f>'1. Data'!H$504*'1. Data'!H363/'1. Data'!H362</f>
        <v>9759.3705691573996</v>
      </c>
      <c r="D360" s="8">
        <f>'1. Data'!L$504*'1. Data'!L363/'1. Data'!L362</f>
        <v>6320.8163786460709</v>
      </c>
      <c r="E360" s="8">
        <f>'1. Data'!P$504*'1. Data'!P363/'1. Data'!P362</f>
        <v>116.58656912580622</v>
      </c>
      <c r="G360" s="9">
        <f>$L$2*B360/'1. Data'!D$504+$M$2*C360/'1. Data'!H$504+$N$2*D360/'1. Data'!L$504+$O$2*E360/'1. Data'!P$504</f>
        <v>10089.974467416183</v>
      </c>
      <c r="I360" s="9">
        <f t="shared" si="6"/>
        <v>-89.974467416182961</v>
      </c>
    </row>
    <row r="361" spans="1:9" ht="15" customHeight="1" x14ac:dyDescent="0.2">
      <c r="A361">
        <f>'1. Data'!A364</f>
        <v>360</v>
      </c>
      <c r="B361" s="8">
        <f>'1. Data'!D$504*'1. Data'!D364/'1. Data'!D363</f>
        <v>11108.841798165138</v>
      </c>
      <c r="C361" s="8">
        <f>'1. Data'!H$504*'1. Data'!H364/'1. Data'!H363</f>
        <v>9562.2404428044665</v>
      </c>
      <c r="D361" s="8">
        <f>'1. Data'!L$504*'1. Data'!L364/'1. Data'!L363</f>
        <v>6166.6587342068424</v>
      </c>
      <c r="E361" s="8">
        <f>'1. Data'!P$504*'1. Data'!P364/'1. Data'!P363</f>
        <v>111.84624533842876</v>
      </c>
      <c r="G361" s="9">
        <f>$L$2*B361/'1. Data'!D$504+$M$2*C361/'1. Data'!H$504+$N$2*D361/'1. Data'!L$504+$O$2*E361/'1. Data'!P$504</f>
        <v>9996.9851157609373</v>
      </c>
      <c r="I361" s="9">
        <f t="shared" si="6"/>
        <v>3.0148842390626669</v>
      </c>
    </row>
    <row r="362" spans="1:9" ht="15" customHeight="1" x14ac:dyDescent="0.2">
      <c r="A362">
        <f>'1. Data'!A365</f>
        <v>361</v>
      </c>
      <c r="B362" s="8">
        <f>'1. Data'!D$504*'1. Data'!D365/'1. Data'!D364</f>
        <v>11190.493113911452</v>
      </c>
      <c r="C362" s="8">
        <f>'1. Data'!H$504*'1. Data'!H365/'1. Data'!H364</f>
        <v>9786.3296578798891</v>
      </c>
      <c r="D362" s="8">
        <f>'1. Data'!L$504*'1. Data'!L365/'1. Data'!L364</f>
        <v>6328.6781651486481</v>
      </c>
      <c r="E362" s="8">
        <f>'1. Data'!P$504*'1. Data'!P365/'1. Data'!P364</f>
        <v>115.06715003352332</v>
      </c>
      <c r="G362" s="9">
        <f>$L$2*B362/'1. Data'!D$504+$M$2*C362/'1. Data'!H$504+$N$2*D362/'1. Data'!L$504+$O$2*E362/'1. Data'!P$504</f>
        <v>10179.873238245582</v>
      </c>
      <c r="I362" s="9">
        <f t="shared" si="6"/>
        <v>-179.87323824558189</v>
      </c>
    </row>
    <row r="363" spans="1:9" ht="15" customHeight="1" x14ac:dyDescent="0.2">
      <c r="A363">
        <f>'1. Data'!A366</f>
        <v>362</v>
      </c>
      <c r="B363" s="8">
        <f>'1. Data'!D$504*'1. Data'!D366/'1. Data'!D365</f>
        <v>11122.633441196733</v>
      </c>
      <c r="C363" s="8">
        <f>'1. Data'!H$504*'1. Data'!H366/'1. Data'!H365</f>
        <v>9761.8324167103656</v>
      </c>
      <c r="D363" s="8">
        <f>'1. Data'!L$504*'1. Data'!L366/'1. Data'!L365</f>
        <v>6289.6736801977231</v>
      </c>
      <c r="E363" s="8">
        <f>'1. Data'!P$504*'1. Data'!P366/'1. Data'!P365</f>
        <v>112.55176051764684</v>
      </c>
      <c r="G363" s="9">
        <f>$L$2*B363/'1. Data'!D$504+$M$2*C363/'1. Data'!H$504+$N$2*D363/'1. Data'!L$504+$O$2*E363/'1. Data'!P$504</f>
        <v>10096.70990788509</v>
      </c>
      <c r="I363" s="9">
        <f t="shared" si="6"/>
        <v>-96.709907885089706</v>
      </c>
    </row>
    <row r="364" spans="1:9" ht="15" customHeight="1" x14ac:dyDescent="0.2">
      <c r="A364">
        <f>'1. Data'!A367</f>
        <v>363</v>
      </c>
      <c r="B364" s="8">
        <f>'1. Data'!D$504*'1. Data'!D367/'1. Data'!D366</f>
        <v>11030.193002147431</v>
      </c>
      <c r="C364" s="8">
        <f>'1. Data'!H$504*'1. Data'!H367/'1. Data'!H366</f>
        <v>9661.908934740135</v>
      </c>
      <c r="D364" s="8">
        <f>'1. Data'!L$504*'1. Data'!L367/'1. Data'!L366</f>
        <v>6284.8812095241365</v>
      </c>
      <c r="E364" s="8">
        <f>'1. Data'!P$504*'1. Data'!P367/'1. Data'!P366</f>
        <v>115.7227374343535</v>
      </c>
      <c r="G364" s="9">
        <f>$L$2*B364/'1. Data'!D$504+$M$2*C364/'1. Data'!H$504+$N$2*D364/'1. Data'!L$504+$O$2*E364/'1. Data'!P$504</f>
        <v>10087.375104154838</v>
      </c>
      <c r="I364" s="9">
        <f t="shared" si="6"/>
        <v>-87.375104154838482</v>
      </c>
    </row>
    <row r="365" spans="1:9" ht="15" customHeight="1" x14ac:dyDescent="0.2">
      <c r="A365">
        <f>'1. Data'!A368</f>
        <v>364</v>
      </c>
      <c r="B365" s="8">
        <f>'1. Data'!D$504*'1. Data'!D368/'1. Data'!D367</f>
        <v>10924.726955038017</v>
      </c>
      <c r="C365" s="8">
        <f>'1. Data'!H$504*'1. Data'!H368/'1. Data'!H367</f>
        <v>9430.0657634651325</v>
      </c>
      <c r="D365" s="8">
        <f>'1. Data'!L$504*'1. Data'!L368/'1. Data'!L367</f>
        <v>6104.3057353482109</v>
      </c>
      <c r="E365" s="8">
        <f>'1. Data'!P$504*'1. Data'!P368/'1. Data'!P367</f>
        <v>112.76546325637167</v>
      </c>
      <c r="G365" s="9">
        <f>$L$2*B365/'1. Data'!D$504+$M$2*C365/'1. Data'!H$504+$N$2*D365/'1. Data'!L$504+$O$2*E365/'1. Data'!P$504</f>
        <v>9895.1019391680693</v>
      </c>
      <c r="I365" s="9">
        <f t="shared" si="6"/>
        <v>104.89806083193071</v>
      </c>
    </row>
    <row r="366" spans="1:9" ht="15" customHeight="1" x14ac:dyDescent="0.2">
      <c r="A366">
        <f>'1. Data'!A369</f>
        <v>365</v>
      </c>
      <c r="B366" s="8">
        <f>'1. Data'!D$504*'1. Data'!D369/'1. Data'!D368</f>
        <v>10745.426195094968</v>
      </c>
      <c r="C366" s="8">
        <f>'1. Data'!H$504*'1. Data'!H369/'1. Data'!H368</f>
        <v>9467.0072855443432</v>
      </c>
      <c r="D366" s="8">
        <f>'1. Data'!L$504*'1. Data'!L369/'1. Data'!L368</f>
        <v>6105.3618082285757</v>
      </c>
      <c r="E366" s="8">
        <f>'1. Data'!P$504*'1. Data'!P369/'1. Data'!P368</f>
        <v>111.97736861936383</v>
      </c>
      <c r="G366" s="9">
        <f>$L$2*B366/'1. Data'!D$504+$M$2*C366/'1. Data'!H$504+$N$2*D366/'1. Data'!L$504+$O$2*E366/'1. Data'!P$504</f>
        <v>9827.7762590371731</v>
      </c>
      <c r="I366" s="9">
        <f t="shared" si="6"/>
        <v>172.22374096282692</v>
      </c>
    </row>
    <row r="367" spans="1:9" ht="15" customHeight="1" x14ac:dyDescent="0.2">
      <c r="A367">
        <f>'1. Data'!A370</f>
        <v>366</v>
      </c>
      <c r="B367" s="8">
        <f>'1. Data'!D$504*'1. Data'!D370/'1. Data'!D369</f>
        <v>11015.329802329781</v>
      </c>
      <c r="C367" s="8">
        <f>'1. Data'!H$504*'1. Data'!H370/'1. Data'!H369</f>
        <v>9460.7393705004342</v>
      </c>
      <c r="D367" s="8">
        <f>'1. Data'!L$504*'1. Data'!L370/'1. Data'!L369</f>
        <v>6146.6683112274732</v>
      </c>
      <c r="E367" s="8">
        <f>'1. Data'!P$504*'1. Data'!P370/'1. Data'!P369</f>
        <v>108.49585390301409</v>
      </c>
      <c r="G367" s="9">
        <f>$L$2*B367/'1. Data'!D$504+$M$2*C367/'1. Data'!H$504+$N$2*D367/'1. Data'!L$504+$O$2*E367/'1. Data'!P$504</f>
        <v>9868.7128780534822</v>
      </c>
      <c r="I367" s="9">
        <f t="shared" si="6"/>
        <v>131.2871219465178</v>
      </c>
    </row>
    <row r="368" spans="1:9" ht="15" customHeight="1" x14ac:dyDescent="0.2">
      <c r="A368">
        <f>'1. Data'!A371</f>
        <v>367</v>
      </c>
      <c r="B368" s="8">
        <f>'1. Data'!D$504*'1. Data'!D371/'1. Data'!D370</f>
        <v>10981.510284609547</v>
      </c>
      <c r="C368" s="8">
        <f>'1. Data'!H$504*'1. Data'!H371/'1. Data'!H370</f>
        <v>9533.2001800840226</v>
      </c>
      <c r="D368" s="8">
        <f>'1. Data'!L$504*'1. Data'!L371/'1. Data'!L370</f>
        <v>6127.0990109778722</v>
      </c>
      <c r="E368" s="8">
        <f>'1. Data'!P$504*'1. Data'!P371/'1. Data'!P370</f>
        <v>113.48155228138381</v>
      </c>
      <c r="G368" s="9">
        <f>$L$2*B368/'1. Data'!D$504+$M$2*C368/'1. Data'!H$504+$N$2*D368/'1. Data'!L$504+$O$2*E368/'1. Data'!P$504</f>
        <v>9964.3091667880635</v>
      </c>
      <c r="I368" s="9">
        <f t="shared" si="6"/>
        <v>35.690833211936479</v>
      </c>
    </row>
    <row r="369" spans="1:9" ht="15" customHeight="1" x14ac:dyDescent="0.2">
      <c r="A369">
        <f>'1. Data'!A372</f>
        <v>368</v>
      </c>
      <c r="B369" s="8">
        <f>'1. Data'!D$504*'1. Data'!D372/'1. Data'!D371</f>
        <v>11059.230958374954</v>
      </c>
      <c r="C369" s="8">
        <f>'1. Data'!H$504*'1. Data'!H372/'1. Data'!H371</f>
        <v>9760.3655856361893</v>
      </c>
      <c r="D369" s="8">
        <f>'1. Data'!L$504*'1. Data'!L372/'1. Data'!L371</f>
        <v>6321.6008002941444</v>
      </c>
      <c r="E369" s="8">
        <f>'1. Data'!P$504*'1. Data'!P372/'1. Data'!P371</f>
        <v>111.37877273545274</v>
      </c>
      <c r="G369" s="9">
        <f>$L$2*B369/'1. Data'!D$504+$M$2*C369/'1. Data'!H$504+$N$2*D369/'1. Data'!L$504+$O$2*E369/'1. Data'!P$504</f>
        <v>10057.597842570805</v>
      </c>
      <c r="I369" s="9">
        <f t="shared" si="6"/>
        <v>-57.597842570805369</v>
      </c>
    </row>
    <row r="370" spans="1:9" ht="15" customHeight="1" x14ac:dyDescent="0.2">
      <c r="A370">
        <f>'1. Data'!A373</f>
        <v>369</v>
      </c>
      <c r="B370" s="8">
        <f>'1. Data'!D$504*'1. Data'!D373/'1. Data'!D372</f>
        <v>10829.050125981334</v>
      </c>
      <c r="C370" s="8">
        <f>'1. Data'!H$504*'1. Data'!H373/'1. Data'!H372</f>
        <v>9550.6862216538284</v>
      </c>
      <c r="D370" s="8">
        <f>'1. Data'!L$504*'1. Data'!L373/'1. Data'!L372</f>
        <v>6133.8251242407496</v>
      </c>
      <c r="E370" s="8">
        <f>'1. Data'!P$504*'1. Data'!P373/'1. Data'!P372</f>
        <v>115.90869287450241</v>
      </c>
      <c r="G370" s="9">
        <f>$L$2*B370/'1. Data'!D$504+$M$2*C370/'1. Data'!H$504+$N$2*D370/'1. Data'!L$504+$O$2*E370/'1. Data'!P$504</f>
        <v>9958.5552729520005</v>
      </c>
      <c r="I370" s="9">
        <f t="shared" si="6"/>
        <v>41.44472704799955</v>
      </c>
    </row>
    <row r="371" spans="1:9" ht="15" customHeight="1" x14ac:dyDescent="0.2">
      <c r="A371">
        <f>'1. Data'!A374</f>
        <v>370</v>
      </c>
      <c r="B371" s="8">
        <f>'1. Data'!D$504*'1. Data'!D374/'1. Data'!D373</f>
        <v>10887.767323267768</v>
      </c>
      <c r="C371" s="8">
        <f>'1. Data'!H$504*'1. Data'!H374/'1. Data'!H373</f>
        <v>9511.3845267551242</v>
      </c>
      <c r="D371" s="8">
        <f>'1. Data'!L$504*'1. Data'!L374/'1. Data'!L373</f>
        <v>6121.1366885459374</v>
      </c>
      <c r="E371" s="8">
        <f>'1. Data'!P$504*'1. Data'!P374/'1. Data'!P373</f>
        <v>109.2453428203923</v>
      </c>
      <c r="G371" s="9">
        <f>$L$2*B371/'1. Data'!D$504+$M$2*C371/'1. Data'!H$504+$N$2*D371/'1. Data'!L$504+$O$2*E371/'1. Data'!P$504</f>
        <v>9847.414604982916</v>
      </c>
      <c r="I371" s="9">
        <f t="shared" si="6"/>
        <v>152.58539501708401</v>
      </c>
    </row>
    <row r="372" spans="1:9" ht="15" customHeight="1" x14ac:dyDescent="0.2">
      <c r="A372">
        <f>'1. Data'!A375</f>
        <v>371</v>
      </c>
      <c r="B372" s="8">
        <f>'1. Data'!D$504*'1. Data'!D375/'1. Data'!D374</f>
        <v>10879.772190884409</v>
      </c>
      <c r="C372" s="8">
        <f>'1. Data'!H$504*'1. Data'!H375/'1. Data'!H374</f>
        <v>9492.4233206809658</v>
      </c>
      <c r="D372" s="8">
        <f>'1. Data'!L$504*'1. Data'!L375/'1. Data'!L374</f>
        <v>6136.2864455161443</v>
      </c>
      <c r="E372" s="8">
        <f>'1. Data'!P$504*'1. Data'!P375/'1. Data'!P374</f>
        <v>111.86982221015587</v>
      </c>
      <c r="G372" s="9">
        <f>$L$2*B372/'1. Data'!D$504+$M$2*C372/'1. Data'!H$504+$N$2*D372/'1. Data'!L$504+$O$2*E372/'1. Data'!P$504</f>
        <v>9887.5552156313515</v>
      </c>
      <c r="I372" s="9">
        <f t="shared" si="6"/>
        <v>112.44478436864847</v>
      </c>
    </row>
    <row r="373" spans="1:9" ht="15" customHeight="1" x14ac:dyDescent="0.2">
      <c r="A373">
        <f>'1. Data'!A376</f>
        <v>372</v>
      </c>
      <c r="B373" s="8">
        <f>'1. Data'!D$504*'1. Data'!D376/'1. Data'!D375</f>
        <v>11413.234858890219</v>
      </c>
      <c r="C373" s="8">
        <f>'1. Data'!H$504*'1. Data'!H376/'1. Data'!H375</f>
        <v>9642.3613745642924</v>
      </c>
      <c r="D373" s="8">
        <f>'1. Data'!L$504*'1. Data'!L376/'1. Data'!L375</f>
        <v>6265.4711828447053</v>
      </c>
      <c r="E373" s="8">
        <f>'1. Data'!P$504*'1. Data'!P376/'1. Data'!P375</f>
        <v>112.78366404442222</v>
      </c>
      <c r="G373" s="9">
        <f>$L$2*B373/'1. Data'!D$504+$M$2*C373/'1. Data'!H$504+$N$2*D373/'1. Data'!L$504+$O$2*E373/'1. Data'!P$504</f>
        <v>10165.044135405464</v>
      </c>
      <c r="I373" s="9">
        <f t="shared" si="6"/>
        <v>-165.04413540546375</v>
      </c>
    </row>
    <row r="374" spans="1:9" ht="15" customHeight="1" x14ac:dyDescent="0.2">
      <c r="A374">
        <f>'1. Data'!A377</f>
        <v>373</v>
      </c>
      <c r="B374" s="8">
        <f>'1. Data'!D$504*'1. Data'!D377/'1. Data'!D376</f>
        <v>10979.836971573957</v>
      </c>
      <c r="C374" s="8">
        <f>'1. Data'!H$504*'1. Data'!H377/'1. Data'!H376</f>
        <v>9829.1217755476009</v>
      </c>
      <c r="D374" s="8">
        <f>'1. Data'!L$504*'1. Data'!L377/'1. Data'!L376</f>
        <v>6361.6529200420255</v>
      </c>
      <c r="E374" s="8">
        <f>'1. Data'!P$504*'1. Data'!P377/'1. Data'!P376</f>
        <v>115.16743245992019</v>
      </c>
      <c r="G374" s="9">
        <f>$L$2*B374/'1. Data'!D$504+$M$2*C374/'1. Data'!H$504+$N$2*D374/'1. Data'!L$504+$O$2*E374/'1. Data'!P$504</f>
        <v>10123.892875516616</v>
      </c>
      <c r="I374" s="9">
        <f t="shared" si="6"/>
        <v>-123.89287551661619</v>
      </c>
    </row>
    <row r="375" spans="1:9" ht="15" customHeight="1" x14ac:dyDescent="0.2">
      <c r="A375">
        <f>'1. Data'!A378</f>
        <v>374</v>
      </c>
      <c r="B375" s="8">
        <f>'1. Data'!D$504*'1. Data'!D378/'1. Data'!D377</f>
        <v>11054.370105332348</v>
      </c>
      <c r="C375" s="8">
        <f>'1. Data'!H$504*'1. Data'!H378/'1. Data'!H377</f>
        <v>9507.1073388325167</v>
      </c>
      <c r="D375" s="8">
        <f>'1. Data'!L$504*'1. Data'!L378/'1. Data'!L377</f>
        <v>6147.3134801443848</v>
      </c>
      <c r="E375" s="8">
        <f>'1. Data'!P$504*'1. Data'!P378/'1. Data'!P377</f>
        <v>111.03287342456014</v>
      </c>
      <c r="G375" s="9">
        <f>$L$2*B375/'1. Data'!D$504+$M$2*C375/'1. Data'!H$504+$N$2*D375/'1. Data'!L$504+$O$2*E375/'1. Data'!P$504</f>
        <v>9942.4489311244906</v>
      </c>
      <c r="I375" s="9">
        <f t="shared" si="6"/>
        <v>57.551068875509372</v>
      </c>
    </row>
    <row r="376" spans="1:9" ht="15" customHeight="1" x14ac:dyDescent="0.2">
      <c r="A376">
        <f>'1. Data'!A379</f>
        <v>375</v>
      </c>
      <c r="B376" s="8">
        <f>'1. Data'!D$504*'1. Data'!D379/'1. Data'!D378</f>
        <v>10845.418315014153</v>
      </c>
      <c r="C376" s="8">
        <f>'1. Data'!H$504*'1. Data'!H379/'1. Data'!H378</f>
        <v>9488.6464753890632</v>
      </c>
      <c r="D376" s="8">
        <f>'1. Data'!L$504*'1. Data'!L379/'1. Data'!L378</f>
        <v>6157.1318374615039</v>
      </c>
      <c r="E376" s="8">
        <f>'1. Data'!P$504*'1. Data'!P379/'1. Data'!P378</f>
        <v>111.5025715431758</v>
      </c>
      <c r="G376" s="9">
        <f>$L$2*B376/'1. Data'!D$504+$M$2*C376/'1. Data'!H$504+$N$2*D376/'1. Data'!L$504+$O$2*E376/'1. Data'!P$504</f>
        <v>9870.7593083497723</v>
      </c>
      <c r="I376" s="9">
        <f t="shared" si="6"/>
        <v>129.24069165022775</v>
      </c>
    </row>
    <row r="377" spans="1:9" ht="15" customHeight="1" x14ac:dyDescent="0.2">
      <c r="A377">
        <f>'1. Data'!A380</f>
        <v>376</v>
      </c>
      <c r="B377" s="8">
        <f>'1. Data'!D$504*'1. Data'!D380/'1. Data'!D379</f>
        <v>11041.575106120026</v>
      </c>
      <c r="C377" s="8">
        <f>'1. Data'!H$504*'1. Data'!H380/'1. Data'!H379</f>
        <v>9100.7605893054952</v>
      </c>
      <c r="D377" s="8">
        <f>'1. Data'!L$504*'1. Data'!L380/'1. Data'!L379</f>
        <v>6044.1625333571683</v>
      </c>
      <c r="E377" s="8">
        <f>'1. Data'!P$504*'1. Data'!P380/'1. Data'!P379</f>
        <v>112.33642891455716</v>
      </c>
      <c r="G377" s="9">
        <f>$L$2*B377/'1. Data'!D$504+$M$2*C377/'1. Data'!H$504+$N$2*D377/'1. Data'!L$504+$O$2*E377/'1. Data'!P$504</f>
        <v>9817.292780938842</v>
      </c>
      <c r="I377" s="9">
        <f t="shared" si="6"/>
        <v>182.70721906115796</v>
      </c>
    </row>
    <row r="378" spans="1:9" ht="15" customHeight="1" x14ac:dyDescent="0.2">
      <c r="A378">
        <f>'1. Data'!A381</f>
        <v>377</v>
      </c>
      <c r="B378" s="8">
        <f>'1. Data'!D$504*'1. Data'!D381/'1. Data'!D380</f>
        <v>11409.103725665602</v>
      </c>
      <c r="C378" s="8">
        <f>'1. Data'!H$504*'1. Data'!H381/'1. Data'!H380</f>
        <v>10041.589919244829</v>
      </c>
      <c r="D378" s="8">
        <f>'1. Data'!L$504*'1. Data'!L381/'1. Data'!L380</f>
        <v>6420.557955365286</v>
      </c>
      <c r="E378" s="8">
        <f>'1. Data'!P$504*'1. Data'!P381/'1. Data'!P380</f>
        <v>112.96258802036792</v>
      </c>
      <c r="G378" s="9">
        <f>$L$2*B378/'1. Data'!D$504+$M$2*C378/'1. Data'!H$504+$N$2*D378/'1. Data'!L$504+$O$2*E378/'1. Data'!P$504</f>
        <v>10316.489339021746</v>
      </c>
      <c r="I378" s="9">
        <f t="shared" si="6"/>
        <v>-316.48933902174576</v>
      </c>
    </row>
    <row r="379" spans="1:9" ht="15" customHeight="1" x14ac:dyDescent="0.2">
      <c r="A379">
        <f>'1. Data'!A382</f>
        <v>378</v>
      </c>
      <c r="B379" s="8">
        <f>'1. Data'!D$504*'1. Data'!D382/'1. Data'!D381</f>
        <v>10761.465133361198</v>
      </c>
      <c r="C379" s="8">
        <f>'1. Data'!H$504*'1. Data'!H382/'1. Data'!H381</f>
        <v>9329.5527275212589</v>
      </c>
      <c r="D379" s="8">
        <f>'1. Data'!L$504*'1. Data'!L382/'1. Data'!L381</f>
        <v>6109.389898739566</v>
      </c>
      <c r="E379" s="8">
        <f>'1. Data'!P$504*'1. Data'!P382/'1. Data'!P381</f>
        <v>114.32430821268314</v>
      </c>
      <c r="G379" s="9">
        <f>$L$2*B379/'1. Data'!D$504+$M$2*C379/'1. Data'!H$504+$N$2*D379/'1. Data'!L$504+$O$2*E379/'1. Data'!P$504</f>
        <v>9832.8958192770042</v>
      </c>
      <c r="I379" s="9">
        <f t="shared" si="6"/>
        <v>167.10418072299581</v>
      </c>
    </row>
    <row r="380" spans="1:9" ht="15" customHeight="1" x14ac:dyDescent="0.2">
      <c r="A380">
        <f>'1. Data'!A383</f>
        <v>379</v>
      </c>
      <c r="B380" s="8">
        <f>'1. Data'!D$504*'1. Data'!D383/'1. Data'!D382</f>
        <v>11416.442210442276</v>
      </c>
      <c r="C380" s="8">
        <f>'1. Data'!H$504*'1. Data'!H383/'1. Data'!H382</f>
        <v>9917.24411420877</v>
      </c>
      <c r="D380" s="8">
        <f>'1. Data'!L$504*'1. Data'!L383/'1. Data'!L382</f>
        <v>6366.6309657451629</v>
      </c>
      <c r="E380" s="8">
        <f>'1. Data'!P$504*'1. Data'!P383/'1. Data'!P382</f>
        <v>116.42764435035821</v>
      </c>
      <c r="G380" s="9">
        <f>$L$2*B380/'1. Data'!D$504+$M$2*C380/'1. Data'!H$504+$N$2*D380/'1. Data'!L$504+$O$2*E380/'1. Data'!P$504</f>
        <v>10333.021840344118</v>
      </c>
      <c r="I380" s="9">
        <f t="shared" si="6"/>
        <v>-333.02184034411766</v>
      </c>
    </row>
    <row r="381" spans="1:9" ht="15" customHeight="1" x14ac:dyDescent="0.2">
      <c r="A381">
        <f>'1. Data'!A384</f>
        <v>380</v>
      </c>
      <c r="B381" s="8">
        <f>'1. Data'!D$504*'1. Data'!D384/'1. Data'!D383</f>
        <v>10925.546837176642</v>
      </c>
      <c r="C381" s="8">
        <f>'1. Data'!H$504*'1. Data'!H384/'1. Data'!H383</f>
        <v>9561.9776523663659</v>
      </c>
      <c r="D381" s="8">
        <f>'1. Data'!L$504*'1. Data'!L384/'1. Data'!L383</f>
        <v>6245.4102334047175</v>
      </c>
      <c r="E381" s="8">
        <f>'1. Data'!P$504*'1. Data'!P384/'1. Data'!P383</f>
        <v>113.55845989969758</v>
      </c>
      <c r="G381" s="9">
        <f>$L$2*B381/'1. Data'!D$504+$M$2*C381/'1. Data'!H$504+$N$2*D381/'1. Data'!L$504+$O$2*E381/'1. Data'!P$504</f>
        <v>9973.4371867267018</v>
      </c>
      <c r="I381" s="9">
        <f t="shared" si="6"/>
        <v>26.562813273298161</v>
      </c>
    </row>
    <row r="382" spans="1:9" ht="15" customHeight="1" x14ac:dyDescent="0.2">
      <c r="A382">
        <f>'1. Data'!A385</f>
        <v>381</v>
      </c>
      <c r="B382" s="8">
        <f>'1. Data'!D$504*'1. Data'!D385/'1. Data'!D384</f>
        <v>10915.236287585947</v>
      </c>
      <c r="C382" s="8">
        <f>'1. Data'!H$504*'1. Data'!H385/'1. Data'!H384</f>
        <v>9734.0355991342531</v>
      </c>
      <c r="D382" s="8">
        <f>'1. Data'!L$504*'1. Data'!L385/'1. Data'!L384</f>
        <v>6272.0345958578446</v>
      </c>
      <c r="E382" s="8">
        <f>'1. Data'!P$504*'1. Data'!P385/'1. Data'!P384</f>
        <v>111.07563974487572</v>
      </c>
      <c r="G382" s="9">
        <f>$L$2*B382/'1. Data'!D$504+$M$2*C382/'1. Data'!H$504+$N$2*D382/'1. Data'!L$504+$O$2*E382/'1. Data'!P$504</f>
        <v>9983.7450519968734</v>
      </c>
      <c r="I382" s="9">
        <f t="shared" si="6"/>
        <v>16.254948003126628</v>
      </c>
    </row>
    <row r="383" spans="1:9" ht="15" customHeight="1" x14ac:dyDescent="0.2">
      <c r="A383">
        <f>'1. Data'!A386</f>
        <v>382</v>
      </c>
      <c r="B383" s="8">
        <f>'1. Data'!D$504*'1. Data'!D386/'1. Data'!D385</f>
        <v>10944.956844728615</v>
      </c>
      <c r="C383" s="8">
        <f>'1. Data'!H$504*'1. Data'!H386/'1. Data'!H385</f>
        <v>9460.1352248990497</v>
      </c>
      <c r="D383" s="8">
        <f>'1. Data'!L$504*'1. Data'!L386/'1. Data'!L385</f>
        <v>6153.8231758666907</v>
      </c>
      <c r="E383" s="8">
        <f>'1. Data'!P$504*'1. Data'!P386/'1. Data'!P385</f>
        <v>114.93864880243822</v>
      </c>
      <c r="G383" s="9">
        <f>$L$2*B383/'1. Data'!D$504+$M$2*C383/'1. Data'!H$504+$N$2*D383/'1. Data'!L$504+$O$2*E383/'1. Data'!P$504</f>
        <v>9958.3506234775068</v>
      </c>
      <c r="I383" s="9">
        <f t="shared" si="6"/>
        <v>41.649376522493185</v>
      </c>
    </row>
    <row r="384" spans="1:9" ht="15" customHeight="1" x14ac:dyDescent="0.2">
      <c r="A384">
        <f>'1. Data'!A387</f>
        <v>383</v>
      </c>
      <c r="B384" s="8">
        <f>'1. Data'!D$504*'1. Data'!D387/'1. Data'!D386</f>
        <v>11064.004891244556</v>
      </c>
      <c r="C384" s="8">
        <f>'1. Data'!H$504*'1. Data'!H387/'1. Data'!H386</f>
        <v>9608.6439442172195</v>
      </c>
      <c r="D384" s="8">
        <f>'1. Data'!L$504*'1. Data'!L387/'1. Data'!L386</f>
        <v>6249.5865513807266</v>
      </c>
      <c r="E384" s="8">
        <f>'1. Data'!P$504*'1. Data'!P387/'1. Data'!P386</f>
        <v>110.44820692385947</v>
      </c>
      <c r="G384" s="9">
        <f>$L$2*B384/'1. Data'!D$504+$M$2*C384/'1. Data'!H$504+$N$2*D384/'1. Data'!L$504+$O$2*E384/'1. Data'!P$504</f>
        <v>9983.8062105369409</v>
      </c>
      <c r="I384" s="9">
        <f t="shared" si="6"/>
        <v>16.193789463059147</v>
      </c>
    </row>
    <row r="385" spans="1:9" ht="15" customHeight="1" x14ac:dyDescent="0.2">
      <c r="A385">
        <f>'1. Data'!A388</f>
        <v>384</v>
      </c>
      <c r="B385" s="8">
        <f>'1. Data'!D$504*'1. Data'!D388/'1. Data'!D387</f>
        <v>11373.91880556704</v>
      </c>
      <c r="C385" s="8">
        <f>'1. Data'!H$504*'1. Data'!H388/'1. Data'!H387</f>
        <v>9793.7845739032637</v>
      </c>
      <c r="D385" s="8">
        <f>'1. Data'!L$504*'1. Data'!L388/'1. Data'!L387</f>
        <v>6308.7823754439405</v>
      </c>
      <c r="E385" s="8">
        <f>'1. Data'!P$504*'1. Data'!P388/'1. Data'!P387</f>
        <v>111.3820921969221</v>
      </c>
      <c r="G385" s="9">
        <f>$L$2*B385/'1. Data'!D$504+$M$2*C385/'1. Data'!H$504+$N$2*D385/'1. Data'!L$504+$O$2*E385/'1. Data'!P$504</f>
        <v>10180.23579095732</v>
      </c>
      <c r="I385" s="9">
        <f t="shared" si="6"/>
        <v>-180.23579095732021</v>
      </c>
    </row>
    <row r="386" spans="1:9" ht="15" customHeight="1" x14ac:dyDescent="0.2">
      <c r="A386">
        <f>'1. Data'!A389</f>
        <v>385</v>
      </c>
      <c r="B386" s="8">
        <f>'1. Data'!D$504*'1. Data'!D389/'1. Data'!D388</f>
        <v>10982.481356244012</v>
      </c>
      <c r="C386" s="8">
        <f>'1. Data'!H$504*'1. Data'!H389/'1. Data'!H388</f>
        <v>9732.2178888057715</v>
      </c>
      <c r="D386" s="8">
        <f>'1. Data'!L$504*'1. Data'!L389/'1. Data'!L388</f>
        <v>6264.8346452545757</v>
      </c>
      <c r="E386" s="8">
        <f>'1. Data'!P$504*'1. Data'!P389/'1. Data'!P388</f>
        <v>116.62257270583466</v>
      </c>
      <c r="G386" s="9">
        <f>$L$2*B386/'1. Data'!D$504+$M$2*C386/'1. Data'!H$504+$N$2*D386/'1. Data'!L$504+$O$2*E386/'1. Data'!P$504</f>
        <v>10104.750207557034</v>
      </c>
      <c r="I386" s="9">
        <f t="shared" si="6"/>
        <v>-104.75020755703372</v>
      </c>
    </row>
    <row r="387" spans="1:9" ht="15" customHeight="1" x14ac:dyDescent="0.2">
      <c r="A387">
        <f>'1. Data'!A390</f>
        <v>386</v>
      </c>
      <c r="B387" s="8">
        <f>'1. Data'!D$504*'1. Data'!D390/'1. Data'!D389</f>
        <v>11037.016669294437</v>
      </c>
      <c r="C387" s="8">
        <f>'1. Data'!H$504*'1. Data'!H390/'1. Data'!H389</f>
        <v>9627.0482343222066</v>
      </c>
      <c r="D387" s="8">
        <f>'1. Data'!L$504*'1. Data'!L390/'1. Data'!L389</f>
        <v>6179.6211728747767</v>
      </c>
      <c r="E387" s="8">
        <f>'1. Data'!P$504*'1. Data'!P390/'1. Data'!P389</f>
        <v>115.0079242057672</v>
      </c>
      <c r="G387" s="9">
        <f>$L$2*B387/'1. Data'!D$504+$M$2*C387/'1. Data'!H$504+$N$2*D387/'1. Data'!L$504+$O$2*E387/'1. Data'!P$504</f>
        <v>10049.30953791</v>
      </c>
      <c r="I387" s="9">
        <f t="shared" ref="I387:I450" si="7">10000-G387</f>
        <v>-49.309537909999563</v>
      </c>
    </row>
    <row r="388" spans="1:9" ht="15" customHeight="1" x14ac:dyDescent="0.2">
      <c r="A388">
        <f>'1. Data'!A391</f>
        <v>387</v>
      </c>
      <c r="B388" s="8">
        <f>'1. Data'!D$504*'1. Data'!D391/'1. Data'!D390</f>
        <v>11007.560080658764</v>
      </c>
      <c r="C388" s="8">
        <f>'1. Data'!H$504*'1. Data'!H391/'1. Data'!H390</f>
        <v>9686.4533748618887</v>
      </c>
      <c r="D388" s="8">
        <f>'1. Data'!L$504*'1. Data'!L391/'1. Data'!L390</f>
        <v>6259.9637736341983</v>
      </c>
      <c r="E388" s="8">
        <f>'1. Data'!P$504*'1. Data'!P391/'1. Data'!P390</f>
        <v>112.77943589256738</v>
      </c>
      <c r="G388" s="9">
        <f>$L$2*B388/'1. Data'!D$504+$M$2*C388/'1. Data'!H$504+$N$2*D388/'1. Data'!L$504+$O$2*E388/'1. Data'!P$504</f>
        <v>10030.636991289377</v>
      </c>
      <c r="I388" s="9">
        <f t="shared" si="7"/>
        <v>-30.636991289376965</v>
      </c>
    </row>
    <row r="389" spans="1:9" ht="15" customHeight="1" x14ac:dyDescent="0.2">
      <c r="A389">
        <f>'1. Data'!A392</f>
        <v>388</v>
      </c>
      <c r="B389" s="8">
        <f>'1. Data'!D$504*'1. Data'!D392/'1. Data'!D391</f>
        <v>11024.691080620678</v>
      </c>
      <c r="C389" s="8">
        <f>'1. Data'!H$504*'1. Data'!H392/'1. Data'!H391</f>
        <v>9686.2989718709341</v>
      </c>
      <c r="D389" s="8">
        <f>'1. Data'!L$504*'1. Data'!L392/'1. Data'!L391</f>
        <v>6242.9320708720697</v>
      </c>
      <c r="E389" s="8">
        <f>'1. Data'!P$504*'1. Data'!P392/'1. Data'!P391</f>
        <v>113.08585070344976</v>
      </c>
      <c r="G389" s="9">
        <f>$L$2*B389/'1. Data'!D$504+$M$2*C389/'1. Data'!H$504+$N$2*D389/'1. Data'!L$504+$O$2*E389/'1. Data'!P$504</f>
        <v>10039.490674680917</v>
      </c>
      <c r="I389" s="9">
        <f t="shared" si="7"/>
        <v>-39.490674680917436</v>
      </c>
    </row>
    <row r="390" spans="1:9" ht="15" customHeight="1" x14ac:dyDescent="0.2">
      <c r="A390">
        <f>'1. Data'!A393</f>
        <v>389</v>
      </c>
      <c r="B390" s="8">
        <f>'1. Data'!D$504*'1. Data'!D393/'1. Data'!D392</f>
        <v>10990.608175141508</v>
      </c>
      <c r="C390" s="8">
        <f>'1. Data'!H$504*'1. Data'!H393/'1. Data'!H392</f>
        <v>9457.8021286417043</v>
      </c>
      <c r="D390" s="8">
        <f>'1. Data'!L$504*'1. Data'!L393/'1. Data'!L392</f>
        <v>6159.4140820901139</v>
      </c>
      <c r="E390" s="8">
        <f>'1. Data'!P$504*'1. Data'!P393/'1. Data'!P392</f>
        <v>111.09199851077837</v>
      </c>
      <c r="G390" s="9">
        <f>$L$2*B390/'1. Data'!D$504+$M$2*C390/'1. Data'!H$504+$N$2*D390/'1. Data'!L$504+$O$2*E390/'1. Data'!P$504</f>
        <v>9906.9008360751359</v>
      </c>
      <c r="I390" s="9">
        <f t="shared" si="7"/>
        <v>93.099163924864115</v>
      </c>
    </row>
    <row r="391" spans="1:9" ht="15" customHeight="1" x14ac:dyDescent="0.2">
      <c r="A391">
        <f>'1. Data'!A394</f>
        <v>390</v>
      </c>
      <c r="B391" s="8">
        <f>'1. Data'!D$504*'1. Data'!D394/'1. Data'!D393</f>
        <v>10978.95838214948</v>
      </c>
      <c r="C391" s="8">
        <f>'1. Data'!H$504*'1. Data'!H394/'1. Data'!H393</f>
        <v>9618.5490090571893</v>
      </c>
      <c r="D391" s="8">
        <f>'1. Data'!L$504*'1. Data'!L394/'1. Data'!L393</f>
        <v>6179.9707406452226</v>
      </c>
      <c r="E391" s="8">
        <f>'1. Data'!P$504*'1. Data'!P394/'1. Data'!P393</f>
        <v>111.95902220354665</v>
      </c>
      <c r="G391" s="9">
        <f>$L$2*B391/'1. Data'!D$504+$M$2*C391/'1. Data'!H$504+$N$2*D391/'1. Data'!L$504+$O$2*E391/'1. Data'!P$504</f>
        <v>9971.5920829902225</v>
      </c>
      <c r="I391" s="9">
        <f t="shared" si="7"/>
        <v>28.40791700977752</v>
      </c>
    </row>
    <row r="392" spans="1:9" ht="15" customHeight="1" x14ac:dyDescent="0.2">
      <c r="A392">
        <f>'1. Data'!A395</f>
        <v>391</v>
      </c>
      <c r="B392" s="8">
        <f>'1. Data'!D$504*'1. Data'!D395/'1. Data'!D394</f>
        <v>11070.205174858667</v>
      </c>
      <c r="C392" s="8">
        <f>'1. Data'!H$504*'1. Data'!H395/'1. Data'!H394</f>
        <v>9592.0369585471435</v>
      </c>
      <c r="D392" s="8">
        <f>'1. Data'!L$504*'1. Data'!L395/'1. Data'!L394</f>
        <v>6185.4979656333908</v>
      </c>
      <c r="E392" s="8">
        <f>'1. Data'!P$504*'1. Data'!P395/'1. Data'!P394</f>
        <v>112.82254300766235</v>
      </c>
      <c r="G392" s="9">
        <f>$L$2*B392/'1. Data'!D$504+$M$2*C392/'1. Data'!H$504+$N$2*D392/'1. Data'!L$504+$O$2*E392/'1. Data'!P$504</f>
        <v>10012.620304011298</v>
      </c>
      <c r="I392" s="9">
        <f t="shared" si="7"/>
        <v>-12.620304011297776</v>
      </c>
    </row>
    <row r="393" spans="1:9" ht="15" customHeight="1" x14ac:dyDescent="0.2">
      <c r="A393">
        <f>'1. Data'!A396</f>
        <v>392</v>
      </c>
      <c r="B393" s="8">
        <f>'1. Data'!D$504*'1. Data'!D396/'1. Data'!D395</f>
        <v>10797.308433585174</v>
      </c>
      <c r="C393" s="8">
        <f>'1. Data'!H$504*'1. Data'!H396/'1. Data'!H395</f>
        <v>9453.3639732794163</v>
      </c>
      <c r="D393" s="8">
        <f>'1. Data'!L$504*'1. Data'!L396/'1. Data'!L395</f>
        <v>6133.5597545454702</v>
      </c>
      <c r="E393" s="8">
        <f>'1. Data'!P$504*'1. Data'!P396/'1. Data'!P395</f>
        <v>115.99390681975152</v>
      </c>
      <c r="G393" s="9">
        <f>$L$2*B393/'1. Data'!D$504+$M$2*C393/'1. Data'!H$504+$N$2*D393/'1. Data'!L$504+$O$2*E393/'1. Data'!P$504</f>
        <v>9918.0902068570467</v>
      </c>
      <c r="I393" s="9">
        <f t="shared" si="7"/>
        <v>81.909793142953276</v>
      </c>
    </row>
    <row r="394" spans="1:9" ht="15" customHeight="1" x14ac:dyDescent="0.2">
      <c r="A394">
        <f>'1. Data'!A397</f>
        <v>393</v>
      </c>
      <c r="B394" s="8">
        <f>'1. Data'!D$504*'1. Data'!D397/'1. Data'!D396</f>
        <v>11001.170219237965</v>
      </c>
      <c r="C394" s="8">
        <f>'1. Data'!H$504*'1. Data'!H397/'1. Data'!H396</f>
        <v>9555.0909411042794</v>
      </c>
      <c r="D394" s="8">
        <f>'1. Data'!L$504*'1. Data'!L397/'1. Data'!L396</f>
        <v>6167.5717704409381</v>
      </c>
      <c r="E394" s="8">
        <f>'1. Data'!P$504*'1. Data'!P397/'1. Data'!P396</f>
        <v>109.7950289021425</v>
      </c>
      <c r="G394" s="9">
        <f>$L$2*B394/'1. Data'!D$504+$M$2*C394/'1. Data'!H$504+$N$2*D394/'1. Data'!L$504+$O$2*E394/'1. Data'!P$504</f>
        <v>9919.4612336928658</v>
      </c>
      <c r="I394" s="9">
        <f t="shared" si="7"/>
        <v>80.53876630713421</v>
      </c>
    </row>
    <row r="395" spans="1:9" ht="15" customHeight="1" x14ac:dyDescent="0.2">
      <c r="A395">
        <f>'1. Data'!A398</f>
        <v>394</v>
      </c>
      <c r="B395" s="8">
        <f>'1. Data'!D$504*'1. Data'!D398/'1. Data'!D397</f>
        <v>11076.184483590552</v>
      </c>
      <c r="C395" s="8">
        <f>'1. Data'!H$504*'1. Data'!H398/'1. Data'!H397</f>
        <v>9618.9612971889546</v>
      </c>
      <c r="D395" s="8">
        <f>'1. Data'!L$504*'1. Data'!L398/'1. Data'!L397</f>
        <v>6204.113574460016</v>
      </c>
      <c r="E395" s="8">
        <f>'1. Data'!P$504*'1. Data'!P398/'1. Data'!P397</f>
        <v>112.75503787417695</v>
      </c>
      <c r="G395" s="9">
        <f>$L$2*B395/'1. Data'!D$504+$M$2*C395/'1. Data'!H$504+$N$2*D395/'1. Data'!L$504+$O$2*E395/'1. Data'!P$504</f>
        <v>10025.009852140189</v>
      </c>
      <c r="I395" s="9">
        <f t="shared" si="7"/>
        <v>-25.009852140188741</v>
      </c>
    </row>
    <row r="396" spans="1:9" ht="15" customHeight="1" x14ac:dyDescent="0.2">
      <c r="A396">
        <f>'1. Data'!A399</f>
        <v>395</v>
      </c>
      <c r="B396" s="8">
        <f>'1. Data'!D$504*'1. Data'!D399/'1. Data'!D398</f>
        <v>11251.016269095091</v>
      </c>
      <c r="C396" s="8">
        <f>'1. Data'!H$504*'1. Data'!H399/'1. Data'!H398</f>
        <v>9893.3864363101584</v>
      </c>
      <c r="D396" s="8">
        <f>'1. Data'!L$504*'1. Data'!L399/'1. Data'!L398</f>
        <v>6355.1655262920412</v>
      </c>
      <c r="E396" s="8">
        <f>'1. Data'!P$504*'1. Data'!P399/'1. Data'!P398</f>
        <v>114.21813756386275</v>
      </c>
      <c r="G396" s="9">
        <f>$L$2*B396/'1. Data'!D$504+$M$2*C396/'1. Data'!H$504+$N$2*D396/'1. Data'!L$504+$O$2*E396/'1. Data'!P$504</f>
        <v>10224.514628010536</v>
      </c>
      <c r="I396" s="9">
        <f t="shared" si="7"/>
        <v>-224.5146280105364</v>
      </c>
    </row>
    <row r="397" spans="1:9" ht="15" customHeight="1" x14ac:dyDescent="0.2">
      <c r="A397">
        <f>'1. Data'!A400</f>
        <v>396</v>
      </c>
      <c r="B397" s="8">
        <f>'1. Data'!D$504*'1. Data'!D400/'1. Data'!D399</f>
        <v>11023.125585663827</v>
      </c>
      <c r="C397" s="8">
        <f>'1. Data'!H$504*'1. Data'!H400/'1. Data'!H399</f>
        <v>9542.0408377179156</v>
      </c>
      <c r="D397" s="8">
        <f>'1. Data'!L$504*'1. Data'!L400/'1. Data'!L399</f>
        <v>6191.6118148977857</v>
      </c>
      <c r="E397" s="8">
        <f>'1. Data'!P$504*'1. Data'!P400/'1. Data'!P399</f>
        <v>113.79564532264902</v>
      </c>
      <c r="G397" s="9">
        <f>$L$2*B397/'1. Data'!D$504+$M$2*C397/'1. Data'!H$504+$N$2*D397/'1. Data'!L$504+$O$2*E397/'1. Data'!P$504</f>
        <v>9998.147010785915</v>
      </c>
      <c r="I397" s="9">
        <f t="shared" si="7"/>
        <v>1.8529892140850279</v>
      </c>
    </row>
    <row r="398" spans="1:9" ht="15" customHeight="1" x14ac:dyDescent="0.2">
      <c r="A398">
        <f>'1. Data'!A401</f>
        <v>397</v>
      </c>
      <c r="B398" s="8">
        <f>'1. Data'!D$504*'1. Data'!D401/'1. Data'!D400</f>
        <v>11221.942799495106</v>
      </c>
      <c r="C398" s="8">
        <f>'1. Data'!H$504*'1. Data'!H401/'1. Data'!H400</f>
        <v>9779.3455365722548</v>
      </c>
      <c r="D398" s="8">
        <f>'1. Data'!L$504*'1. Data'!L401/'1. Data'!L400</f>
        <v>6259.6527779913495</v>
      </c>
      <c r="E398" s="8">
        <f>'1. Data'!P$504*'1. Data'!P401/'1. Data'!P400</f>
        <v>111.20971917332808</v>
      </c>
      <c r="G398" s="9">
        <f>$L$2*B398/'1. Data'!D$504+$M$2*C398/'1. Data'!H$504+$N$2*D398/'1. Data'!L$504+$O$2*E398/'1. Data'!P$504</f>
        <v>10109.590866936982</v>
      </c>
      <c r="I398" s="9">
        <f t="shared" si="7"/>
        <v>-109.59086693698191</v>
      </c>
    </row>
    <row r="399" spans="1:9" ht="15" customHeight="1" x14ac:dyDescent="0.2">
      <c r="A399">
        <f>'1. Data'!A402</f>
        <v>398</v>
      </c>
      <c r="B399" s="8">
        <f>'1. Data'!D$504*'1. Data'!D402/'1. Data'!D401</f>
        <v>11001.181377220342</v>
      </c>
      <c r="C399" s="8">
        <f>'1. Data'!H$504*'1. Data'!H402/'1. Data'!H401</f>
        <v>9515.5667268038178</v>
      </c>
      <c r="D399" s="8">
        <f>'1. Data'!L$504*'1. Data'!L402/'1. Data'!L401</f>
        <v>6208.5218079332035</v>
      </c>
      <c r="E399" s="8">
        <f>'1. Data'!P$504*'1. Data'!P402/'1. Data'!P401</f>
        <v>116.14350883035473</v>
      </c>
      <c r="G399" s="9">
        <f>$L$2*B399/'1. Data'!D$504+$M$2*C399/'1. Data'!H$504+$N$2*D399/'1. Data'!L$504+$O$2*E399/'1. Data'!P$504</f>
        <v>10026.257890194991</v>
      </c>
      <c r="I399" s="9">
        <f t="shared" si="7"/>
        <v>-26.257890194990978</v>
      </c>
    </row>
    <row r="400" spans="1:9" ht="15" customHeight="1" x14ac:dyDescent="0.2">
      <c r="A400">
        <f>'1. Data'!A403</f>
        <v>399</v>
      </c>
      <c r="B400" s="8">
        <f>'1. Data'!D$504*'1. Data'!D403/'1. Data'!D402</f>
        <v>10932.001530898197</v>
      </c>
      <c r="C400" s="8">
        <f>'1. Data'!H$504*'1. Data'!H403/'1. Data'!H402</f>
        <v>9637.07105819955</v>
      </c>
      <c r="D400" s="8">
        <f>'1. Data'!L$504*'1. Data'!L403/'1. Data'!L402</f>
        <v>6174.4020904245572</v>
      </c>
      <c r="E400" s="8">
        <f>'1. Data'!P$504*'1. Data'!P403/'1. Data'!P402</f>
        <v>111.53210313295426</v>
      </c>
      <c r="G400" s="9">
        <f>$L$2*B400/'1. Data'!D$504+$M$2*C400/'1. Data'!H$504+$N$2*D400/'1. Data'!L$504+$O$2*E400/'1. Data'!P$504</f>
        <v>9951.8731259962115</v>
      </c>
      <c r="I400" s="9">
        <f t="shared" si="7"/>
        <v>48.126874003788544</v>
      </c>
    </row>
    <row r="401" spans="1:9" ht="15" customHeight="1" x14ac:dyDescent="0.2">
      <c r="A401">
        <f>'1. Data'!A404</f>
        <v>400</v>
      </c>
      <c r="B401" s="8">
        <f>'1. Data'!D$504*'1. Data'!D404/'1. Data'!D403</f>
        <v>11059.310769789539</v>
      </c>
      <c r="C401" s="8">
        <f>'1. Data'!H$504*'1. Data'!H404/'1. Data'!H403</f>
        <v>9608.7866300434889</v>
      </c>
      <c r="D401" s="8">
        <f>'1. Data'!L$504*'1. Data'!L404/'1. Data'!L403</f>
        <v>6254.0642588301762</v>
      </c>
      <c r="E401" s="8">
        <f>'1. Data'!P$504*'1. Data'!P404/'1. Data'!P403</f>
        <v>112.61384007430702</v>
      </c>
      <c r="G401" s="9">
        <f>$L$2*B401/'1. Data'!D$504+$M$2*C401/'1. Data'!H$504+$N$2*D401/'1. Data'!L$504+$O$2*E401/'1. Data'!P$504</f>
        <v>10021.259650816864</v>
      </c>
      <c r="I401" s="9">
        <f t="shared" si="7"/>
        <v>-21.25965081686445</v>
      </c>
    </row>
    <row r="402" spans="1:9" ht="15" customHeight="1" x14ac:dyDescent="0.2">
      <c r="A402">
        <f>'1. Data'!A405</f>
        <v>401</v>
      </c>
      <c r="B402" s="8">
        <f>'1. Data'!D$504*'1. Data'!D405/'1. Data'!D404</f>
        <v>11096.094703139179</v>
      </c>
      <c r="C402" s="8">
        <f>'1. Data'!H$504*'1. Data'!H405/'1. Data'!H404</f>
        <v>9511.8212003952049</v>
      </c>
      <c r="D402" s="8">
        <f>'1. Data'!L$504*'1. Data'!L405/'1. Data'!L404</f>
        <v>6112.5518985997514</v>
      </c>
      <c r="E402" s="8">
        <f>'1. Data'!P$504*'1. Data'!P405/'1. Data'!P404</f>
        <v>112.07136391992695</v>
      </c>
      <c r="G402" s="9">
        <f>$L$2*B402/'1. Data'!D$504+$M$2*C402/'1. Data'!H$504+$N$2*D402/'1. Data'!L$504+$O$2*E402/'1. Data'!P$504</f>
        <v>9971.8672358986732</v>
      </c>
      <c r="I402" s="9">
        <f t="shared" si="7"/>
        <v>28.132764101326757</v>
      </c>
    </row>
    <row r="403" spans="1:9" ht="15" customHeight="1" x14ac:dyDescent="0.2">
      <c r="A403">
        <f>'1. Data'!A406</f>
        <v>402</v>
      </c>
      <c r="B403" s="8">
        <f>'1. Data'!D$504*'1. Data'!D406/'1. Data'!D405</f>
        <v>11058.868968405979</v>
      </c>
      <c r="C403" s="8">
        <f>'1. Data'!H$504*'1. Data'!H406/'1. Data'!H405</f>
        <v>9741.8740598102358</v>
      </c>
      <c r="D403" s="8">
        <f>'1. Data'!L$504*'1. Data'!L406/'1. Data'!L405</f>
        <v>6244.9318564597816</v>
      </c>
      <c r="E403" s="8">
        <f>'1. Data'!P$504*'1. Data'!P406/'1. Data'!P405</f>
        <v>115.3879918339869</v>
      </c>
      <c r="G403" s="9">
        <f>$L$2*B403/'1. Data'!D$504+$M$2*C403/'1. Data'!H$504+$N$2*D403/'1. Data'!L$504+$O$2*E403/'1. Data'!P$504</f>
        <v>10110.394149559752</v>
      </c>
      <c r="I403" s="9">
        <f t="shared" si="7"/>
        <v>-110.3941495597519</v>
      </c>
    </row>
    <row r="404" spans="1:9" ht="15" customHeight="1" x14ac:dyDescent="0.2">
      <c r="A404">
        <f>'1. Data'!A407</f>
        <v>403</v>
      </c>
      <c r="B404" s="8">
        <f>'1. Data'!D$504*'1. Data'!D407/'1. Data'!D406</f>
        <v>11004.866699219507</v>
      </c>
      <c r="C404" s="8">
        <f>'1. Data'!H$504*'1. Data'!H407/'1. Data'!H406</f>
        <v>9628.2477984445122</v>
      </c>
      <c r="D404" s="8">
        <f>'1. Data'!L$504*'1. Data'!L407/'1. Data'!L406</f>
        <v>6236.579671821527</v>
      </c>
      <c r="E404" s="8">
        <f>'1. Data'!P$504*'1. Data'!P407/'1. Data'!P406</f>
        <v>112.6840136981867</v>
      </c>
      <c r="G404" s="9">
        <f>$L$2*B404/'1. Data'!D$504+$M$2*C404/'1. Data'!H$504+$N$2*D404/'1. Data'!L$504+$O$2*E404/'1. Data'!P$504</f>
        <v>10006.007165386374</v>
      </c>
      <c r="I404" s="9">
        <f t="shared" si="7"/>
        <v>-6.007165386374254</v>
      </c>
    </row>
    <row r="405" spans="1:9" ht="15" customHeight="1" x14ac:dyDescent="0.2">
      <c r="A405">
        <f>'1. Data'!A408</f>
        <v>404</v>
      </c>
      <c r="B405" s="8">
        <f>'1. Data'!D$504*'1. Data'!D408/'1. Data'!D407</f>
        <v>10977.857872301745</v>
      </c>
      <c r="C405" s="8">
        <f>'1. Data'!H$504*'1. Data'!H408/'1. Data'!H407</f>
        <v>9525.2668981658826</v>
      </c>
      <c r="D405" s="8">
        <f>'1. Data'!L$504*'1. Data'!L408/'1. Data'!L407</f>
        <v>6152.4367592476165</v>
      </c>
      <c r="E405" s="8">
        <f>'1. Data'!P$504*'1. Data'!P408/'1. Data'!P407</f>
        <v>112.4402331063627</v>
      </c>
      <c r="G405" s="9">
        <f>$L$2*B405/'1. Data'!D$504+$M$2*C405/'1. Data'!H$504+$N$2*D405/'1. Data'!L$504+$O$2*E405/'1. Data'!P$504</f>
        <v>9946.1314847097019</v>
      </c>
      <c r="I405" s="9">
        <f t="shared" si="7"/>
        <v>53.868515290298092</v>
      </c>
    </row>
    <row r="406" spans="1:9" ht="15" customHeight="1" x14ac:dyDescent="0.2">
      <c r="A406">
        <f>'1. Data'!A409</f>
        <v>405</v>
      </c>
      <c r="B406" s="8">
        <f>'1. Data'!D$504*'1. Data'!D409/'1. Data'!D408</f>
        <v>11226.739814026847</v>
      </c>
      <c r="C406" s="8">
        <f>'1. Data'!H$504*'1. Data'!H409/'1. Data'!H408</f>
        <v>9775.8406644025617</v>
      </c>
      <c r="D406" s="8">
        <f>'1. Data'!L$504*'1. Data'!L409/'1. Data'!L408</f>
        <v>6224.3194404064488</v>
      </c>
      <c r="E406" s="8">
        <f>'1. Data'!P$504*'1. Data'!P409/'1. Data'!P408</f>
        <v>113.56519291991538</v>
      </c>
      <c r="G406" s="9">
        <f>$L$2*B406/'1. Data'!D$504+$M$2*C406/'1. Data'!H$504+$N$2*D406/'1. Data'!L$504+$O$2*E406/'1. Data'!P$504</f>
        <v>10146.293429797943</v>
      </c>
      <c r="I406" s="9">
        <f t="shared" si="7"/>
        <v>-146.29342979794274</v>
      </c>
    </row>
    <row r="407" spans="1:9" ht="15" customHeight="1" x14ac:dyDescent="0.2">
      <c r="A407">
        <f>'1. Data'!A410</f>
        <v>406</v>
      </c>
      <c r="B407" s="8">
        <f>'1. Data'!D$504*'1. Data'!D410/'1. Data'!D409</f>
        <v>10816.233061294817</v>
      </c>
      <c r="C407" s="8">
        <f>'1. Data'!H$504*'1. Data'!H410/'1. Data'!H409</f>
        <v>9554.6211254318569</v>
      </c>
      <c r="D407" s="8">
        <f>'1. Data'!L$504*'1. Data'!L410/'1. Data'!L409</f>
        <v>6203.4222404171669</v>
      </c>
      <c r="E407" s="8">
        <f>'1. Data'!P$504*'1. Data'!P410/'1. Data'!P409</f>
        <v>113.22799965116192</v>
      </c>
      <c r="G407" s="9">
        <f>$L$2*B407/'1. Data'!D$504+$M$2*C407/'1. Data'!H$504+$N$2*D407/'1. Data'!L$504+$O$2*E407/'1. Data'!P$504</f>
        <v>9918.8374421295193</v>
      </c>
      <c r="I407" s="9">
        <f t="shared" si="7"/>
        <v>81.162557870480668</v>
      </c>
    </row>
    <row r="408" spans="1:9" ht="15" customHeight="1" x14ac:dyDescent="0.2">
      <c r="A408">
        <f>'1. Data'!A411</f>
        <v>407</v>
      </c>
      <c r="B408" s="8">
        <f>'1. Data'!D$504*'1. Data'!D411/'1. Data'!D410</f>
        <v>11067.156833300167</v>
      </c>
      <c r="C408" s="8">
        <f>'1. Data'!H$504*'1. Data'!H411/'1. Data'!H410</f>
        <v>9639.067840726615</v>
      </c>
      <c r="D408" s="8">
        <f>'1. Data'!L$504*'1. Data'!L411/'1. Data'!L410</f>
        <v>6185.8163225110129</v>
      </c>
      <c r="E408" s="8">
        <f>'1. Data'!P$504*'1. Data'!P411/'1. Data'!P410</f>
        <v>113.3999374695296</v>
      </c>
      <c r="G408" s="9">
        <f>$L$2*B408/'1. Data'!D$504+$M$2*C408/'1. Data'!H$504+$N$2*D408/'1. Data'!L$504+$O$2*E408/'1. Data'!P$504</f>
        <v>10036.498168872129</v>
      </c>
      <c r="I408" s="9">
        <f t="shared" si="7"/>
        <v>-36.498168872129099</v>
      </c>
    </row>
    <row r="409" spans="1:9" ht="15" customHeight="1" x14ac:dyDescent="0.2">
      <c r="A409">
        <f>'1. Data'!A412</f>
        <v>408</v>
      </c>
      <c r="B409" s="8">
        <f>'1. Data'!D$504*'1. Data'!D412/'1. Data'!D411</f>
        <v>10918.493524626983</v>
      </c>
      <c r="C409" s="8">
        <f>'1. Data'!H$504*'1. Data'!H412/'1. Data'!H411</f>
        <v>9449.1811038488886</v>
      </c>
      <c r="D409" s="8">
        <f>'1. Data'!L$504*'1. Data'!L412/'1. Data'!L411</f>
        <v>6088.5535017496277</v>
      </c>
      <c r="E409" s="8">
        <f>'1. Data'!P$504*'1. Data'!P412/'1. Data'!P411</f>
        <v>110.90984761942551</v>
      </c>
      <c r="G409" s="9">
        <f>$L$2*B409/'1. Data'!D$504+$M$2*C409/'1. Data'!H$504+$N$2*D409/'1. Data'!L$504+$O$2*E409/'1. Data'!P$504</f>
        <v>9863.3783245118411</v>
      </c>
      <c r="I409" s="9">
        <f t="shared" si="7"/>
        <v>136.62167548815887</v>
      </c>
    </row>
    <row r="410" spans="1:9" ht="15" customHeight="1" x14ac:dyDescent="0.2">
      <c r="A410">
        <f>'1. Data'!A413</f>
        <v>409</v>
      </c>
      <c r="B410" s="8">
        <f>'1. Data'!D$504*'1. Data'!D413/'1. Data'!D412</f>
        <v>11134.625123020145</v>
      </c>
      <c r="C410" s="8">
        <f>'1. Data'!H$504*'1. Data'!H413/'1. Data'!H412</f>
        <v>9699.1763711578715</v>
      </c>
      <c r="D410" s="8">
        <f>'1. Data'!L$504*'1. Data'!L413/'1. Data'!L412</f>
        <v>6247.9189755689495</v>
      </c>
      <c r="E410" s="8">
        <f>'1. Data'!P$504*'1. Data'!P413/'1. Data'!P412</f>
        <v>113.06742179848787</v>
      </c>
      <c r="G410" s="9">
        <f>$L$2*B410/'1. Data'!D$504+$M$2*C410/'1. Data'!H$504+$N$2*D410/'1. Data'!L$504+$O$2*E410/'1. Data'!P$504</f>
        <v>10083.888508856588</v>
      </c>
      <c r="I410" s="9">
        <f t="shared" si="7"/>
        <v>-83.888508856587578</v>
      </c>
    </row>
    <row r="411" spans="1:9" ht="15" customHeight="1" x14ac:dyDescent="0.2">
      <c r="A411">
        <f>'1. Data'!A414</f>
        <v>410</v>
      </c>
      <c r="B411" s="8">
        <f>'1. Data'!D$504*'1. Data'!D414/'1. Data'!D413</f>
        <v>10984.506730775354</v>
      </c>
      <c r="C411" s="8">
        <f>'1. Data'!H$504*'1. Data'!H414/'1. Data'!H413</f>
        <v>9514.6176357066088</v>
      </c>
      <c r="D411" s="8">
        <f>'1. Data'!L$504*'1. Data'!L414/'1. Data'!L413</f>
        <v>6222.5938399188708</v>
      </c>
      <c r="E411" s="8">
        <f>'1. Data'!P$504*'1. Data'!P414/'1. Data'!P413</f>
        <v>113.69367441908534</v>
      </c>
      <c r="G411" s="9">
        <f>$L$2*B411/'1. Data'!D$504+$M$2*C411/'1. Data'!H$504+$N$2*D411/'1. Data'!L$504+$O$2*E411/'1. Data'!P$504</f>
        <v>9978.7511975097132</v>
      </c>
      <c r="I411" s="9">
        <f t="shared" si="7"/>
        <v>21.248802490286835</v>
      </c>
    </row>
    <row r="412" spans="1:9" ht="15" customHeight="1" x14ac:dyDescent="0.2">
      <c r="A412">
        <f>'1. Data'!A415</f>
        <v>411</v>
      </c>
      <c r="B412" s="8">
        <f>'1. Data'!D$504*'1. Data'!D415/'1. Data'!D414</f>
        <v>11078.921762537619</v>
      </c>
      <c r="C412" s="8">
        <f>'1. Data'!H$504*'1. Data'!H415/'1. Data'!H414</f>
        <v>9582.5459246757346</v>
      </c>
      <c r="D412" s="8">
        <f>'1. Data'!L$504*'1. Data'!L415/'1. Data'!L414</f>
        <v>6257.9667324134798</v>
      </c>
      <c r="E412" s="8">
        <f>'1. Data'!P$504*'1. Data'!P415/'1. Data'!P414</f>
        <v>113.27631573322653</v>
      </c>
      <c r="G412" s="9">
        <f>$L$2*B412/'1. Data'!D$504+$M$2*C412/'1. Data'!H$504+$N$2*D412/'1. Data'!L$504+$O$2*E412/'1. Data'!P$504</f>
        <v>10032.549451291259</v>
      </c>
      <c r="I412" s="9">
        <f t="shared" si="7"/>
        <v>-32.549451291259174</v>
      </c>
    </row>
    <row r="413" spans="1:9" ht="15" customHeight="1" x14ac:dyDescent="0.2">
      <c r="A413">
        <f>'1. Data'!A416</f>
        <v>412</v>
      </c>
      <c r="B413" s="8">
        <f>'1. Data'!D$504*'1. Data'!D416/'1. Data'!D415</f>
        <v>11102.625142041095</v>
      </c>
      <c r="C413" s="8">
        <f>'1. Data'!H$504*'1. Data'!H416/'1. Data'!H415</f>
        <v>9678.558343807772</v>
      </c>
      <c r="D413" s="8">
        <f>'1. Data'!L$504*'1. Data'!L416/'1. Data'!L415</f>
        <v>6211.8211524523558</v>
      </c>
      <c r="E413" s="8">
        <f>'1. Data'!P$504*'1. Data'!P416/'1. Data'!P415</f>
        <v>114.37541819707306</v>
      </c>
      <c r="G413" s="9">
        <f>$L$2*B413/'1. Data'!D$504+$M$2*C413/'1. Data'!H$504+$N$2*D413/'1. Data'!L$504+$O$2*E413/'1. Data'!P$504</f>
        <v>10083.197260851639</v>
      </c>
      <c r="I413" s="9">
        <f t="shared" si="7"/>
        <v>-83.19726085163893</v>
      </c>
    </row>
    <row r="414" spans="1:9" ht="15" customHeight="1" x14ac:dyDescent="0.2">
      <c r="A414">
        <f>'1. Data'!A417</f>
        <v>413</v>
      </c>
      <c r="B414" s="8">
        <f>'1. Data'!D$504*'1. Data'!D417/'1. Data'!D416</f>
        <v>11017.088787669345</v>
      </c>
      <c r="C414" s="8">
        <f>'1. Data'!H$504*'1. Data'!H417/'1. Data'!H416</f>
        <v>9716.8212314550528</v>
      </c>
      <c r="D414" s="8">
        <f>'1. Data'!L$504*'1. Data'!L417/'1. Data'!L416</f>
        <v>6255.5797872320554</v>
      </c>
      <c r="E414" s="8">
        <f>'1. Data'!P$504*'1. Data'!P417/'1. Data'!P416</f>
        <v>113.3562622228573</v>
      </c>
      <c r="G414" s="9">
        <f>$L$2*B414/'1. Data'!D$504+$M$2*C414/'1. Data'!H$504+$N$2*D414/'1. Data'!L$504+$O$2*E414/'1. Data'!P$504</f>
        <v>10053.103458921052</v>
      </c>
      <c r="I414" s="9">
        <f t="shared" si="7"/>
        <v>-53.103458921052152</v>
      </c>
    </row>
    <row r="415" spans="1:9" ht="15" customHeight="1" x14ac:dyDescent="0.2">
      <c r="A415">
        <f>'1. Data'!A418</f>
        <v>414</v>
      </c>
      <c r="B415" s="8">
        <f>'1. Data'!D$504*'1. Data'!D418/'1. Data'!D417</f>
        <v>11057.162750608311</v>
      </c>
      <c r="C415" s="8">
        <f>'1. Data'!H$504*'1. Data'!H418/'1. Data'!H417</f>
        <v>9685.4883626754618</v>
      </c>
      <c r="D415" s="8">
        <f>'1. Data'!L$504*'1. Data'!L418/'1. Data'!L417</f>
        <v>6263.0301835753044</v>
      </c>
      <c r="E415" s="8">
        <f>'1. Data'!P$504*'1. Data'!P418/'1. Data'!P417</f>
        <v>112.78640767849868</v>
      </c>
      <c r="G415" s="9">
        <f>$L$2*B415/'1. Data'!D$504+$M$2*C415/'1. Data'!H$504+$N$2*D415/'1. Data'!L$504+$O$2*E415/'1. Data'!P$504</f>
        <v>10048.954795306114</v>
      </c>
      <c r="I415" s="9">
        <f t="shared" si="7"/>
        <v>-48.954795306113738</v>
      </c>
    </row>
    <row r="416" spans="1:9" ht="15" customHeight="1" x14ac:dyDescent="0.2">
      <c r="A416">
        <f>'1. Data'!A419</f>
        <v>415</v>
      </c>
      <c r="B416" s="8">
        <f>'1. Data'!D$504*'1. Data'!D419/'1. Data'!D418</f>
        <v>10853.296296698843</v>
      </c>
      <c r="C416" s="8">
        <f>'1. Data'!H$504*'1. Data'!H419/'1. Data'!H418</f>
        <v>9415.7585319179725</v>
      </c>
      <c r="D416" s="8">
        <f>'1. Data'!L$504*'1. Data'!L419/'1. Data'!L418</f>
        <v>6143.834615246511</v>
      </c>
      <c r="E416" s="8">
        <f>'1. Data'!P$504*'1. Data'!P419/'1. Data'!P418</f>
        <v>112.64622708608931</v>
      </c>
      <c r="G416" s="9">
        <f>$L$2*B416/'1. Data'!D$504+$M$2*C416/'1. Data'!H$504+$N$2*D416/'1. Data'!L$504+$O$2*E416/'1. Data'!P$504</f>
        <v>9868.9696006604245</v>
      </c>
      <c r="I416" s="9">
        <f t="shared" si="7"/>
        <v>131.03039933957552</v>
      </c>
    </row>
    <row r="417" spans="1:9" ht="15" customHeight="1" x14ac:dyDescent="0.2">
      <c r="A417">
        <f>'1. Data'!A420</f>
        <v>416</v>
      </c>
      <c r="B417" s="8">
        <f>'1. Data'!D$504*'1. Data'!D420/'1. Data'!D419</f>
        <v>10826.606654106268</v>
      </c>
      <c r="C417" s="8">
        <f>'1. Data'!H$504*'1. Data'!H420/'1. Data'!H419</f>
        <v>9588.9843891922155</v>
      </c>
      <c r="D417" s="8">
        <f>'1. Data'!L$504*'1. Data'!L420/'1. Data'!L419</f>
        <v>6218.4091200979556</v>
      </c>
      <c r="E417" s="8">
        <f>'1. Data'!P$504*'1. Data'!P420/'1. Data'!P419</f>
        <v>111.5718131923923</v>
      </c>
      <c r="G417" s="9">
        <f>$L$2*B417/'1. Data'!D$504+$M$2*C417/'1. Data'!H$504+$N$2*D417/'1. Data'!L$504+$O$2*E417/'1. Data'!P$504</f>
        <v>9906.3985748255618</v>
      </c>
      <c r="I417" s="9">
        <f t="shared" si="7"/>
        <v>93.601425174438191</v>
      </c>
    </row>
    <row r="418" spans="1:9" ht="15" customHeight="1" x14ac:dyDescent="0.2">
      <c r="A418">
        <f>'1. Data'!A421</f>
        <v>417</v>
      </c>
      <c r="B418" s="8">
        <f>'1. Data'!D$504*'1. Data'!D421/'1. Data'!D420</f>
        <v>11043.428531527577</v>
      </c>
      <c r="C418" s="8">
        <f>'1. Data'!H$504*'1. Data'!H421/'1. Data'!H420</f>
        <v>9657.2076495096371</v>
      </c>
      <c r="D418" s="8">
        <f>'1. Data'!L$504*'1. Data'!L421/'1. Data'!L420</f>
        <v>6181.3954794457532</v>
      </c>
      <c r="E418" s="8">
        <f>'1. Data'!P$504*'1. Data'!P421/'1. Data'!P420</f>
        <v>112.50388521427924</v>
      </c>
      <c r="G418" s="9">
        <f>$L$2*B418/'1. Data'!D$504+$M$2*C418/'1. Data'!H$504+$N$2*D418/'1. Data'!L$504+$O$2*E418/'1. Data'!P$504</f>
        <v>10016.958385019974</v>
      </c>
      <c r="I418" s="9">
        <f t="shared" si="7"/>
        <v>-16.95838501997423</v>
      </c>
    </row>
    <row r="419" spans="1:9" ht="15" customHeight="1" x14ac:dyDescent="0.2">
      <c r="A419">
        <f>'1. Data'!A422</f>
        <v>418</v>
      </c>
      <c r="B419" s="8">
        <f>'1. Data'!D$504*'1. Data'!D422/'1. Data'!D421</f>
        <v>10894.611958684007</v>
      </c>
      <c r="C419" s="8">
        <f>'1. Data'!H$504*'1. Data'!H422/'1. Data'!H421</f>
        <v>9456.7925335657765</v>
      </c>
      <c r="D419" s="8">
        <f>'1. Data'!L$504*'1. Data'!L422/'1. Data'!L421</f>
        <v>6103.4421942836179</v>
      </c>
      <c r="E419" s="8">
        <f>'1. Data'!P$504*'1. Data'!P422/'1. Data'!P421</f>
        <v>113.72900317614562</v>
      </c>
      <c r="G419" s="9">
        <f>$L$2*B419/'1. Data'!D$504+$M$2*C419/'1. Data'!H$504+$N$2*D419/'1. Data'!L$504+$O$2*E419/'1. Data'!P$504</f>
        <v>9909.4665727607353</v>
      </c>
      <c r="I419" s="9">
        <f t="shared" si="7"/>
        <v>90.533427239264711</v>
      </c>
    </row>
    <row r="420" spans="1:9" ht="15" customHeight="1" x14ac:dyDescent="0.2">
      <c r="A420">
        <f>'1. Data'!A423</f>
        <v>419</v>
      </c>
      <c r="B420" s="8">
        <f>'1. Data'!D$504*'1. Data'!D423/'1. Data'!D422</f>
        <v>11082.75378364583</v>
      </c>
      <c r="C420" s="8">
        <f>'1. Data'!H$504*'1. Data'!H423/'1. Data'!H422</f>
        <v>9519.7694745062854</v>
      </c>
      <c r="D420" s="8">
        <f>'1. Data'!L$504*'1. Data'!L423/'1. Data'!L422</f>
        <v>6147.782416059601</v>
      </c>
      <c r="E420" s="8">
        <f>'1. Data'!P$504*'1. Data'!P423/'1. Data'!P422</f>
        <v>111.08040159760645</v>
      </c>
      <c r="G420" s="9">
        <f>$L$2*B420/'1. Data'!D$504+$M$2*C420/'1. Data'!H$504+$N$2*D420/'1. Data'!L$504+$O$2*E420/'1. Data'!P$504</f>
        <v>9957.6247333012525</v>
      </c>
      <c r="I420" s="9">
        <f t="shared" si="7"/>
        <v>42.37526669874751</v>
      </c>
    </row>
    <row r="421" spans="1:9" ht="15" customHeight="1" x14ac:dyDescent="0.2">
      <c r="A421">
        <f>'1. Data'!A424</f>
        <v>420</v>
      </c>
      <c r="B421" s="8">
        <f>'1. Data'!D$504*'1. Data'!D424/'1. Data'!D423</f>
        <v>11062.183817139306</v>
      </c>
      <c r="C421" s="8">
        <f>'1. Data'!H$504*'1. Data'!H424/'1. Data'!H423</f>
        <v>9646.7088458583694</v>
      </c>
      <c r="D421" s="8">
        <f>'1. Data'!L$504*'1. Data'!L424/'1. Data'!L423</f>
        <v>6244.6625790218359</v>
      </c>
      <c r="E421" s="8">
        <f>'1. Data'!P$504*'1. Data'!P424/'1. Data'!P423</f>
        <v>110.6381595249938</v>
      </c>
      <c r="G421" s="9">
        <f>$L$2*B421/'1. Data'!D$504+$M$2*C421/'1. Data'!H$504+$N$2*D421/'1. Data'!L$504+$O$2*E421/'1. Data'!P$504</f>
        <v>9997.6138900398146</v>
      </c>
      <c r="I421" s="9">
        <f t="shared" si="7"/>
        <v>2.3861099601854221</v>
      </c>
    </row>
    <row r="422" spans="1:9" ht="15" customHeight="1" x14ac:dyDescent="0.2">
      <c r="A422">
        <f>'1. Data'!A425</f>
        <v>421</v>
      </c>
      <c r="B422" s="8">
        <f>'1. Data'!D$504*'1. Data'!D425/'1. Data'!D424</f>
        <v>11067.735713921595</v>
      </c>
      <c r="C422" s="8">
        <f>'1. Data'!H$504*'1. Data'!H425/'1. Data'!H424</f>
        <v>9579.1129612694076</v>
      </c>
      <c r="D422" s="8">
        <f>'1. Data'!L$504*'1. Data'!L425/'1. Data'!L424</f>
        <v>6168.7737293279679</v>
      </c>
      <c r="E422" s="8">
        <f>'1. Data'!P$504*'1. Data'!P425/'1. Data'!P424</f>
        <v>115.50982327682699</v>
      </c>
      <c r="G422" s="9">
        <f>$L$2*B422/'1. Data'!D$504+$M$2*C422/'1. Data'!H$504+$N$2*D422/'1. Data'!L$504+$O$2*E422/'1. Data'!P$504</f>
        <v>10052.625510077576</v>
      </c>
      <c r="I422" s="9">
        <f t="shared" si="7"/>
        <v>-52.625510077576109</v>
      </c>
    </row>
    <row r="423" spans="1:9" ht="15" customHeight="1" x14ac:dyDescent="0.2">
      <c r="A423">
        <f>'1. Data'!A426</f>
        <v>422</v>
      </c>
      <c r="B423" s="8">
        <f>'1. Data'!D$504*'1. Data'!D426/'1. Data'!D425</f>
        <v>11015.174600726541</v>
      </c>
      <c r="C423" s="8">
        <f>'1. Data'!H$504*'1. Data'!H426/'1. Data'!H425</f>
        <v>9573.4097580575926</v>
      </c>
      <c r="D423" s="8">
        <f>'1. Data'!L$504*'1. Data'!L426/'1. Data'!L425</f>
        <v>6251.1337476577628</v>
      </c>
      <c r="E423" s="8">
        <f>'1. Data'!P$504*'1. Data'!P426/'1. Data'!P425</f>
        <v>114.35846549903333</v>
      </c>
      <c r="G423" s="9">
        <f>$L$2*B423/'1. Data'!D$504+$M$2*C423/'1. Data'!H$504+$N$2*D423/'1. Data'!L$504+$O$2*E423/'1. Data'!P$504</f>
        <v>10024.641244719787</v>
      </c>
      <c r="I423" s="9">
        <f t="shared" si="7"/>
        <v>-24.64124471978721</v>
      </c>
    </row>
    <row r="424" spans="1:9" ht="15" customHeight="1" x14ac:dyDescent="0.2">
      <c r="A424">
        <f>'1. Data'!A427</f>
        <v>423</v>
      </c>
      <c r="B424" s="8">
        <f>'1. Data'!D$504*'1. Data'!D427/'1. Data'!D426</f>
        <v>10904.760622392851</v>
      </c>
      <c r="C424" s="8">
        <f>'1. Data'!H$504*'1. Data'!H427/'1. Data'!H426</f>
        <v>9466.8466842808139</v>
      </c>
      <c r="D424" s="8">
        <f>'1. Data'!L$504*'1. Data'!L427/'1. Data'!L426</f>
        <v>6097.8841865051691</v>
      </c>
      <c r="E424" s="8">
        <f>'1. Data'!P$504*'1. Data'!P427/'1. Data'!P426</f>
        <v>114.73005764151989</v>
      </c>
      <c r="G424" s="9">
        <f>$L$2*B424/'1. Data'!D$504+$M$2*C424/'1. Data'!H$504+$N$2*D424/'1. Data'!L$504+$O$2*E424/'1. Data'!P$504</f>
        <v>9933.1408822533576</v>
      </c>
      <c r="I424" s="9">
        <f t="shared" si="7"/>
        <v>66.859117746642369</v>
      </c>
    </row>
    <row r="425" spans="1:9" ht="15" customHeight="1" x14ac:dyDescent="0.2">
      <c r="A425">
        <f>'1. Data'!A428</f>
        <v>424</v>
      </c>
      <c r="B425" s="8">
        <f>'1. Data'!D$504*'1. Data'!D428/'1. Data'!D427</f>
        <v>10933.055407947331</v>
      </c>
      <c r="C425" s="8">
        <f>'1. Data'!H$504*'1. Data'!H428/'1. Data'!H427</f>
        <v>9693.7585982902856</v>
      </c>
      <c r="D425" s="8">
        <f>'1. Data'!L$504*'1. Data'!L428/'1. Data'!L427</f>
        <v>6234.2241632873292</v>
      </c>
      <c r="E425" s="8">
        <f>'1. Data'!P$504*'1. Data'!P428/'1. Data'!P427</f>
        <v>110.26869469386227</v>
      </c>
      <c r="G425" s="9">
        <f>$L$2*B425/'1. Data'!D$504+$M$2*C425/'1. Data'!H$504+$N$2*D425/'1. Data'!L$504+$O$2*E425/'1. Data'!P$504</f>
        <v>9957.2222689200462</v>
      </c>
      <c r="I425" s="9">
        <f t="shared" si="7"/>
        <v>42.77773107995381</v>
      </c>
    </row>
    <row r="426" spans="1:9" ht="15" customHeight="1" x14ac:dyDescent="0.2">
      <c r="A426">
        <f>'1. Data'!A429</f>
        <v>425</v>
      </c>
      <c r="B426" s="8">
        <f>'1. Data'!D$504*'1. Data'!D429/'1. Data'!D428</f>
        <v>11011.067132860591</v>
      </c>
      <c r="C426" s="8">
        <f>'1. Data'!H$504*'1. Data'!H429/'1. Data'!H428</f>
        <v>9399.4925183451433</v>
      </c>
      <c r="D426" s="8">
        <f>'1. Data'!L$504*'1. Data'!L429/'1. Data'!L428</f>
        <v>6110.275341356999</v>
      </c>
      <c r="E426" s="8">
        <f>'1. Data'!P$504*'1. Data'!P429/'1. Data'!P428</f>
        <v>114.87075691047511</v>
      </c>
      <c r="G426" s="9">
        <f>$L$2*B426/'1. Data'!D$504+$M$2*C426/'1. Data'!H$504+$N$2*D426/'1. Data'!L$504+$O$2*E426/'1. Data'!P$504</f>
        <v>9955.1646504961209</v>
      </c>
      <c r="I426" s="9">
        <f t="shared" si="7"/>
        <v>44.835349503879115</v>
      </c>
    </row>
    <row r="427" spans="1:9" ht="15" customHeight="1" x14ac:dyDescent="0.2">
      <c r="A427">
        <f>'1. Data'!A430</f>
        <v>426</v>
      </c>
      <c r="B427" s="8">
        <f>'1. Data'!D$504*'1. Data'!D430/'1. Data'!D429</f>
        <v>11212.398887452302</v>
      </c>
      <c r="C427" s="8">
        <f>'1. Data'!H$504*'1. Data'!H430/'1. Data'!H429</f>
        <v>9645.3543477406001</v>
      </c>
      <c r="D427" s="8">
        <f>'1. Data'!L$504*'1. Data'!L430/'1. Data'!L429</f>
        <v>6224.911637019567</v>
      </c>
      <c r="E427" s="8">
        <f>'1. Data'!P$504*'1. Data'!P430/'1. Data'!P429</f>
        <v>110.9431364315892</v>
      </c>
      <c r="G427" s="9">
        <f>$L$2*B427/'1. Data'!D$504+$M$2*C427/'1. Data'!H$504+$N$2*D427/'1. Data'!L$504+$O$2*E427/'1. Data'!P$504</f>
        <v>10053.925840280363</v>
      </c>
      <c r="I427" s="9">
        <f t="shared" si="7"/>
        <v>-53.925840280362536</v>
      </c>
    </row>
    <row r="428" spans="1:9" ht="15" customHeight="1" x14ac:dyDescent="0.2">
      <c r="A428">
        <f>'1. Data'!A431</f>
        <v>427</v>
      </c>
      <c r="B428" s="8">
        <f>'1. Data'!D$504*'1. Data'!D431/'1. Data'!D430</f>
        <v>10676.963961823007</v>
      </c>
      <c r="C428" s="8">
        <f>'1. Data'!H$504*'1. Data'!H431/'1. Data'!H430</f>
        <v>9531.2531237916828</v>
      </c>
      <c r="D428" s="8">
        <f>'1. Data'!L$504*'1. Data'!L431/'1. Data'!L430</f>
        <v>6137.3884531091935</v>
      </c>
      <c r="E428" s="8">
        <f>'1. Data'!P$504*'1. Data'!P431/'1. Data'!P430</f>
        <v>114.84398423407572</v>
      </c>
      <c r="G428" s="9">
        <f>$L$2*B428/'1. Data'!D$504+$M$2*C428/'1. Data'!H$504+$N$2*D428/'1. Data'!L$504+$O$2*E428/'1. Data'!P$504</f>
        <v>9878.9895758631519</v>
      </c>
      <c r="I428" s="9">
        <f t="shared" si="7"/>
        <v>121.01042413684809</v>
      </c>
    </row>
    <row r="429" spans="1:9" ht="15" customHeight="1" x14ac:dyDescent="0.2">
      <c r="A429">
        <f>'1. Data'!A432</f>
        <v>428</v>
      </c>
      <c r="B429" s="8">
        <f>'1. Data'!D$504*'1. Data'!D432/'1. Data'!D431</f>
        <v>11085.71090452677</v>
      </c>
      <c r="C429" s="8">
        <f>'1. Data'!H$504*'1. Data'!H432/'1. Data'!H431</f>
        <v>9585.4179774135519</v>
      </c>
      <c r="D429" s="8">
        <f>'1. Data'!L$504*'1. Data'!L432/'1. Data'!L431</f>
        <v>6202.7175765536049</v>
      </c>
      <c r="E429" s="8">
        <f>'1. Data'!P$504*'1. Data'!P432/'1. Data'!P431</f>
        <v>109.64262659305602</v>
      </c>
      <c r="G429" s="9">
        <f>$L$2*B429/'1. Data'!D$504+$M$2*C429/'1. Data'!H$504+$N$2*D429/'1. Data'!L$504+$O$2*E429/'1. Data'!P$504</f>
        <v>9962.5857492803261</v>
      </c>
      <c r="I429" s="9">
        <f t="shared" si="7"/>
        <v>37.414250719673873</v>
      </c>
    </row>
    <row r="430" spans="1:9" ht="15" customHeight="1" x14ac:dyDescent="0.2">
      <c r="A430">
        <f>'1. Data'!A433</f>
        <v>429</v>
      </c>
      <c r="B430" s="8">
        <f>'1. Data'!D$504*'1. Data'!D433/'1. Data'!D432</f>
        <v>11030.532763445904</v>
      </c>
      <c r="C430" s="8">
        <f>'1. Data'!H$504*'1. Data'!H433/'1. Data'!H432</f>
        <v>9402.6597781062956</v>
      </c>
      <c r="D430" s="8">
        <f>'1. Data'!L$504*'1. Data'!L433/'1. Data'!L432</f>
        <v>6053.7959624811783</v>
      </c>
      <c r="E430" s="8">
        <f>'1. Data'!P$504*'1. Data'!P433/'1. Data'!P432</f>
        <v>110.38201410721078</v>
      </c>
      <c r="G430" s="9">
        <f>$L$2*B430/'1. Data'!D$504+$M$2*C430/'1. Data'!H$504+$N$2*D430/'1. Data'!L$504+$O$2*E430/'1. Data'!P$504</f>
        <v>9874.5376440061318</v>
      </c>
      <c r="I430" s="9">
        <f t="shared" si="7"/>
        <v>125.46235599386819</v>
      </c>
    </row>
    <row r="431" spans="1:9" ht="15" customHeight="1" x14ac:dyDescent="0.2">
      <c r="A431">
        <f>'1. Data'!A434</f>
        <v>430</v>
      </c>
      <c r="B431" s="8">
        <f>'1. Data'!D$504*'1. Data'!D434/'1. Data'!D433</f>
        <v>10837.318057163036</v>
      </c>
      <c r="C431" s="8">
        <f>'1. Data'!H$504*'1. Data'!H434/'1. Data'!H433</f>
        <v>9480.7162827434931</v>
      </c>
      <c r="D431" s="8">
        <f>'1. Data'!L$504*'1. Data'!L434/'1. Data'!L433</f>
        <v>6092.578770305804</v>
      </c>
      <c r="E431" s="8">
        <f>'1. Data'!P$504*'1. Data'!P434/'1. Data'!P433</f>
        <v>114.57710099471339</v>
      </c>
      <c r="G431" s="9">
        <f>$L$2*B431/'1. Data'!D$504+$M$2*C431/'1. Data'!H$504+$N$2*D431/'1. Data'!L$504+$O$2*E431/'1. Data'!P$504</f>
        <v>9909.4325697430668</v>
      </c>
      <c r="I431" s="9">
        <f t="shared" si="7"/>
        <v>90.567430256933221</v>
      </c>
    </row>
    <row r="432" spans="1:9" ht="15" customHeight="1" x14ac:dyDescent="0.2">
      <c r="A432">
        <f>'1. Data'!A435</f>
        <v>431</v>
      </c>
      <c r="B432" s="8">
        <f>'1. Data'!D$504*'1. Data'!D435/'1. Data'!D434</f>
        <v>11074.790670030958</v>
      </c>
      <c r="C432" s="8">
        <f>'1. Data'!H$504*'1. Data'!H435/'1. Data'!H434</f>
        <v>9625.0608779678714</v>
      </c>
      <c r="D432" s="8">
        <f>'1. Data'!L$504*'1. Data'!L435/'1. Data'!L434</f>
        <v>6167.6330444325113</v>
      </c>
      <c r="E432" s="8">
        <f>'1. Data'!P$504*'1. Data'!P435/'1. Data'!P434</f>
        <v>109.18797004304761</v>
      </c>
      <c r="G432" s="9">
        <f>$L$2*B432/'1. Data'!D$504+$M$2*C432/'1. Data'!H$504+$N$2*D432/'1. Data'!L$504+$O$2*E432/'1. Data'!P$504</f>
        <v>9957.2931002802452</v>
      </c>
      <c r="I432" s="9">
        <f t="shared" si="7"/>
        <v>42.706899719754801</v>
      </c>
    </row>
    <row r="433" spans="1:9" ht="15" customHeight="1" x14ac:dyDescent="0.2">
      <c r="A433">
        <f>'1. Data'!A436</f>
        <v>432</v>
      </c>
      <c r="B433" s="8">
        <f>'1. Data'!D$504*'1. Data'!D436/'1. Data'!D435</f>
        <v>11172.54510047292</v>
      </c>
      <c r="C433" s="8">
        <f>'1. Data'!H$504*'1. Data'!H436/'1. Data'!H435</f>
        <v>9614.3572483335793</v>
      </c>
      <c r="D433" s="8">
        <f>'1. Data'!L$504*'1. Data'!L436/'1. Data'!L435</f>
        <v>6184.1095054199532</v>
      </c>
      <c r="E433" s="8">
        <f>'1. Data'!P$504*'1. Data'!P436/'1. Data'!P435</f>
        <v>113.52417025338326</v>
      </c>
      <c r="G433" s="9">
        <f>$L$2*B433/'1. Data'!D$504+$M$2*C433/'1. Data'!H$504+$N$2*D433/'1. Data'!L$504+$O$2*E433/'1. Data'!P$504</f>
        <v>10068.949333618164</v>
      </c>
      <c r="I433" s="9">
        <f t="shared" si="7"/>
        <v>-68.949333618164019</v>
      </c>
    </row>
    <row r="434" spans="1:9" ht="15" customHeight="1" x14ac:dyDescent="0.2">
      <c r="A434">
        <f>'1. Data'!A437</f>
        <v>433</v>
      </c>
      <c r="B434" s="8">
        <f>'1. Data'!D$504*'1. Data'!D437/'1. Data'!D436</f>
        <v>10987.786640080927</v>
      </c>
      <c r="C434" s="8">
        <f>'1. Data'!H$504*'1. Data'!H437/'1. Data'!H436</f>
        <v>9679.9973506763872</v>
      </c>
      <c r="D434" s="8">
        <f>'1. Data'!L$504*'1. Data'!L437/'1. Data'!L436</f>
        <v>6214.5995337352961</v>
      </c>
      <c r="E434" s="8">
        <f>'1. Data'!P$504*'1. Data'!P437/'1. Data'!P436</f>
        <v>115.61707301780045</v>
      </c>
      <c r="G434" s="9">
        <f>$L$2*B434/'1. Data'!D$504+$M$2*C434/'1. Data'!H$504+$N$2*D434/'1. Data'!L$504+$O$2*E434/'1. Data'!P$504</f>
        <v>10064.430016567247</v>
      </c>
      <c r="I434" s="9">
        <f t="shared" si="7"/>
        <v>-64.430016567246639</v>
      </c>
    </row>
    <row r="435" spans="1:9" ht="15" customHeight="1" x14ac:dyDescent="0.2">
      <c r="A435">
        <f>'1. Data'!A438</f>
        <v>434</v>
      </c>
      <c r="B435" s="8">
        <f>'1. Data'!D$504*'1. Data'!D438/'1. Data'!D437</f>
        <v>10924.33631682245</v>
      </c>
      <c r="C435" s="8">
        <f>'1. Data'!H$504*'1. Data'!H438/'1. Data'!H437</f>
        <v>9656.991332252559</v>
      </c>
      <c r="D435" s="8">
        <f>'1. Data'!L$504*'1. Data'!L438/'1. Data'!L437</f>
        <v>6255.8647961639626</v>
      </c>
      <c r="E435" s="8">
        <f>'1. Data'!P$504*'1. Data'!P438/'1. Data'!P437</f>
        <v>112.920961756346</v>
      </c>
      <c r="G435" s="9">
        <f>$L$2*B435/'1. Data'!D$504+$M$2*C435/'1. Data'!H$504+$N$2*D435/'1. Data'!L$504+$O$2*E435/'1. Data'!P$504</f>
        <v>9993.0751373398962</v>
      </c>
      <c r="I435" s="9">
        <f t="shared" si="7"/>
        <v>6.9248626601038268</v>
      </c>
    </row>
    <row r="436" spans="1:9" ht="15" customHeight="1" x14ac:dyDescent="0.2">
      <c r="A436">
        <f>'1. Data'!A439</f>
        <v>435</v>
      </c>
      <c r="B436" s="8">
        <f>'1. Data'!D$504*'1. Data'!D439/'1. Data'!D438</f>
        <v>10903.104451666488</v>
      </c>
      <c r="C436" s="8">
        <f>'1. Data'!H$504*'1. Data'!H439/'1. Data'!H438</f>
        <v>9455.9470674735057</v>
      </c>
      <c r="D436" s="8">
        <f>'1. Data'!L$504*'1. Data'!L439/'1. Data'!L438</f>
        <v>6115.7230980943277</v>
      </c>
      <c r="E436" s="8">
        <f>'1. Data'!P$504*'1. Data'!P439/'1. Data'!P438</f>
        <v>113.89619168320529</v>
      </c>
      <c r="G436" s="9">
        <f>$L$2*B436/'1. Data'!D$504+$M$2*C436/'1. Data'!H$504+$N$2*D436/'1. Data'!L$504+$O$2*E436/'1. Data'!P$504</f>
        <v>9917.2287787215901</v>
      </c>
      <c r="I436" s="9">
        <f t="shared" si="7"/>
        <v>82.771221278409939</v>
      </c>
    </row>
    <row r="437" spans="1:9" ht="15" customHeight="1" x14ac:dyDescent="0.2">
      <c r="A437">
        <f>'1. Data'!A440</f>
        <v>436</v>
      </c>
      <c r="B437" s="8">
        <f>'1. Data'!D$504*'1. Data'!D440/'1. Data'!D439</f>
        <v>11053.241214641876</v>
      </c>
      <c r="C437" s="8">
        <f>'1. Data'!H$504*'1. Data'!H440/'1. Data'!H439</f>
        <v>9580.7521665916593</v>
      </c>
      <c r="D437" s="8">
        <f>'1. Data'!L$504*'1. Data'!L440/'1. Data'!L439</f>
        <v>6153.1649916712904</v>
      </c>
      <c r="E437" s="8">
        <f>'1. Data'!P$504*'1. Data'!P440/'1. Data'!P439</f>
        <v>110.22171655964681</v>
      </c>
      <c r="G437" s="9">
        <f>$L$2*B437/'1. Data'!D$504+$M$2*C437/'1. Data'!H$504+$N$2*D437/'1. Data'!L$504+$O$2*E437/'1. Data'!P$504</f>
        <v>9951.6178370178168</v>
      </c>
      <c r="I437" s="9">
        <f t="shared" si="7"/>
        <v>48.382162982183218</v>
      </c>
    </row>
    <row r="438" spans="1:9" ht="15" customHeight="1" x14ac:dyDescent="0.2">
      <c r="A438">
        <f>'1. Data'!A441</f>
        <v>437</v>
      </c>
      <c r="B438" s="8">
        <f>'1. Data'!D$504*'1. Data'!D441/'1. Data'!D440</f>
        <v>10820.680252024978</v>
      </c>
      <c r="C438" s="8">
        <f>'1. Data'!H$504*'1. Data'!H441/'1. Data'!H440</f>
        <v>9474.160358298217</v>
      </c>
      <c r="D438" s="8">
        <f>'1. Data'!L$504*'1. Data'!L441/'1. Data'!L440</f>
        <v>6145.661833375164</v>
      </c>
      <c r="E438" s="8">
        <f>'1. Data'!P$504*'1. Data'!P441/'1. Data'!P440</f>
        <v>111.93191140288472</v>
      </c>
      <c r="G438" s="9">
        <f>$L$2*B438/'1. Data'!D$504+$M$2*C438/'1. Data'!H$504+$N$2*D438/'1. Data'!L$504+$O$2*E438/'1. Data'!P$504</f>
        <v>9863.0157277453382</v>
      </c>
      <c r="I438" s="9">
        <f t="shared" si="7"/>
        <v>136.98427225466185</v>
      </c>
    </row>
    <row r="439" spans="1:9" ht="15" customHeight="1" x14ac:dyDescent="0.2">
      <c r="A439">
        <f>'1. Data'!A442</f>
        <v>438</v>
      </c>
      <c r="B439" s="8">
        <f>'1. Data'!D$504*'1. Data'!D442/'1. Data'!D441</f>
        <v>11021.752867093541</v>
      </c>
      <c r="C439" s="8">
        <f>'1. Data'!H$504*'1. Data'!H442/'1. Data'!H441</f>
        <v>9599.7766771417919</v>
      </c>
      <c r="D439" s="8">
        <f>'1. Data'!L$504*'1. Data'!L442/'1. Data'!L441</f>
        <v>6144.6895997205629</v>
      </c>
      <c r="E439" s="8">
        <f>'1. Data'!P$504*'1. Data'!P442/'1. Data'!P441</f>
        <v>111.58672670578414</v>
      </c>
      <c r="G439" s="9">
        <f>$L$2*B439/'1. Data'!D$504+$M$2*C439/'1. Data'!H$504+$N$2*D439/'1. Data'!L$504+$O$2*E439/'1. Data'!P$504</f>
        <v>9968.9663194701207</v>
      </c>
      <c r="I439" s="9">
        <f t="shared" si="7"/>
        <v>31.033680529879348</v>
      </c>
    </row>
    <row r="440" spans="1:9" ht="15" customHeight="1" x14ac:dyDescent="0.2">
      <c r="A440">
        <f>'1. Data'!A443</f>
        <v>439</v>
      </c>
      <c r="B440" s="8">
        <f>'1. Data'!D$504*'1. Data'!D443/'1. Data'!D442</f>
        <v>10989.549541290755</v>
      </c>
      <c r="C440" s="8">
        <f>'1. Data'!H$504*'1. Data'!H443/'1. Data'!H442</f>
        <v>9601.8396707855682</v>
      </c>
      <c r="D440" s="8">
        <f>'1. Data'!L$504*'1. Data'!L443/'1. Data'!L442</f>
        <v>6191.8505857637447</v>
      </c>
      <c r="E440" s="8">
        <f>'1. Data'!P$504*'1. Data'!P443/'1. Data'!P442</f>
        <v>112.97756120186757</v>
      </c>
      <c r="G440" s="9">
        <f>$L$2*B440/'1. Data'!D$504+$M$2*C440/'1. Data'!H$504+$N$2*D440/'1. Data'!L$504+$O$2*E440/'1. Data'!P$504</f>
        <v>9990.1856249696339</v>
      </c>
      <c r="I440" s="9">
        <f t="shared" si="7"/>
        <v>9.8143750303661363</v>
      </c>
    </row>
    <row r="441" spans="1:9" ht="15" customHeight="1" x14ac:dyDescent="0.2">
      <c r="A441">
        <f>'1. Data'!A444</f>
        <v>440</v>
      </c>
      <c r="B441" s="8">
        <f>'1. Data'!D$504*'1. Data'!D444/'1. Data'!D443</f>
        <v>11026.167334449579</v>
      </c>
      <c r="C441" s="8">
        <f>'1. Data'!H$504*'1. Data'!H444/'1. Data'!H443</f>
        <v>9638.2127703129008</v>
      </c>
      <c r="D441" s="8">
        <f>'1. Data'!L$504*'1. Data'!L444/'1. Data'!L443</f>
        <v>6275.3169922950274</v>
      </c>
      <c r="E441" s="8">
        <f>'1. Data'!P$504*'1. Data'!P444/'1. Data'!P443</f>
        <v>112.18302428588107</v>
      </c>
      <c r="G441" s="9">
        <f>$L$2*B441/'1. Data'!D$504+$M$2*C441/'1. Data'!H$504+$N$2*D441/'1. Data'!L$504+$O$2*E441/'1. Data'!P$504</f>
        <v>10014.217941430165</v>
      </c>
      <c r="I441" s="9">
        <f t="shared" si="7"/>
        <v>-14.217941430164501</v>
      </c>
    </row>
    <row r="442" spans="1:9" ht="15" customHeight="1" x14ac:dyDescent="0.2">
      <c r="A442">
        <f>'1. Data'!A445</f>
        <v>441</v>
      </c>
      <c r="B442" s="8">
        <f>'1. Data'!D$504*'1. Data'!D445/'1. Data'!D444</f>
        <v>10687.614234644419</v>
      </c>
      <c r="C442" s="8">
        <f>'1. Data'!H$504*'1. Data'!H445/'1. Data'!H444</f>
        <v>9449.0800361331258</v>
      </c>
      <c r="D442" s="8">
        <f>'1. Data'!L$504*'1. Data'!L445/'1. Data'!L444</f>
        <v>6121.3622487806097</v>
      </c>
      <c r="E442" s="8">
        <f>'1. Data'!P$504*'1. Data'!P445/'1. Data'!P444</f>
        <v>113.7910460306165</v>
      </c>
      <c r="G442" s="9">
        <f>$L$2*B442/'1. Data'!D$504+$M$2*C442/'1. Data'!H$504+$N$2*D442/'1. Data'!L$504+$O$2*E442/'1. Data'!P$504</f>
        <v>9835.9251260788897</v>
      </c>
      <c r="I442" s="9">
        <f t="shared" si="7"/>
        <v>164.07487392111034</v>
      </c>
    </row>
    <row r="443" spans="1:9" ht="15" customHeight="1" x14ac:dyDescent="0.2">
      <c r="A443">
        <f>'1. Data'!A446</f>
        <v>442</v>
      </c>
      <c r="B443" s="8">
        <f>'1. Data'!D$504*'1. Data'!D446/'1. Data'!D445</f>
        <v>10919.176456516918</v>
      </c>
      <c r="C443" s="8">
        <f>'1. Data'!H$504*'1. Data'!H446/'1. Data'!H445</f>
        <v>9631.860795985458</v>
      </c>
      <c r="D443" s="8">
        <f>'1. Data'!L$504*'1. Data'!L446/'1. Data'!L445</f>
        <v>6160.9239633772313</v>
      </c>
      <c r="E443" s="8">
        <f>'1. Data'!P$504*'1. Data'!P446/'1. Data'!P445</f>
        <v>111.64698224124531</v>
      </c>
      <c r="G443" s="9">
        <f>$L$2*B443/'1. Data'!D$504+$M$2*C443/'1. Data'!H$504+$N$2*D443/'1. Data'!L$504+$O$2*E443/'1. Data'!P$504</f>
        <v>9945.4532841361288</v>
      </c>
      <c r="I443" s="9">
        <f t="shared" si="7"/>
        <v>54.546715863871214</v>
      </c>
    </row>
    <row r="444" spans="1:9" ht="15" customHeight="1" x14ac:dyDescent="0.2">
      <c r="A444">
        <f>'1. Data'!A447</f>
        <v>443</v>
      </c>
      <c r="B444" s="8">
        <f>'1. Data'!D$504*'1. Data'!D447/'1. Data'!D446</f>
        <v>11025.459918565268</v>
      </c>
      <c r="C444" s="8">
        <f>'1. Data'!H$504*'1. Data'!H447/'1. Data'!H446</f>
        <v>9760.1785854435147</v>
      </c>
      <c r="D444" s="8">
        <f>'1. Data'!L$504*'1. Data'!L447/'1. Data'!L446</f>
        <v>6255.2853400337344</v>
      </c>
      <c r="E444" s="8">
        <f>'1. Data'!P$504*'1. Data'!P447/'1. Data'!P446</f>
        <v>112.4352180238259</v>
      </c>
      <c r="G444" s="9">
        <f>$L$2*B444/'1. Data'!D$504+$M$2*C444/'1. Data'!H$504+$N$2*D444/'1. Data'!L$504+$O$2*E444/'1. Data'!P$504</f>
        <v>10053.315872973606</v>
      </c>
      <c r="I444" s="9">
        <f t="shared" si="7"/>
        <v>-53.31587297360602</v>
      </c>
    </row>
    <row r="445" spans="1:9" ht="15" customHeight="1" x14ac:dyDescent="0.2">
      <c r="A445">
        <f>'1. Data'!A448</f>
        <v>444</v>
      </c>
      <c r="B445" s="8">
        <f>'1. Data'!D$504*'1. Data'!D448/'1. Data'!D447</f>
        <v>11053.378160512633</v>
      </c>
      <c r="C445" s="8">
        <f>'1. Data'!H$504*'1. Data'!H448/'1. Data'!H447</f>
        <v>9356.8757993634663</v>
      </c>
      <c r="D445" s="8">
        <f>'1. Data'!L$504*'1. Data'!L448/'1. Data'!L447</f>
        <v>6068.521178657269</v>
      </c>
      <c r="E445" s="8">
        <f>'1. Data'!P$504*'1. Data'!P448/'1. Data'!P447</f>
        <v>112.66997626862351</v>
      </c>
      <c r="G445" s="9">
        <f>$L$2*B445/'1. Data'!D$504+$M$2*C445/'1. Data'!H$504+$N$2*D445/'1. Data'!L$504+$O$2*E445/'1. Data'!P$504</f>
        <v>9911.4544241755357</v>
      </c>
      <c r="I445" s="9">
        <f t="shared" si="7"/>
        <v>88.545575824464322</v>
      </c>
    </row>
    <row r="446" spans="1:9" ht="15" customHeight="1" x14ac:dyDescent="0.2">
      <c r="A446">
        <f>'1. Data'!A449</f>
        <v>445</v>
      </c>
      <c r="B446" s="8">
        <f>'1. Data'!D$504*'1. Data'!D449/'1. Data'!D448</f>
        <v>10860.586926550615</v>
      </c>
      <c r="C446" s="8">
        <f>'1. Data'!H$504*'1. Data'!H449/'1. Data'!H448</f>
        <v>9509.8186909338219</v>
      </c>
      <c r="D446" s="8">
        <f>'1. Data'!L$504*'1. Data'!L449/'1. Data'!L448</f>
        <v>6180.3211484959902</v>
      </c>
      <c r="E446" s="8">
        <f>'1. Data'!P$504*'1. Data'!P449/'1. Data'!P448</f>
        <v>111.23534877455415</v>
      </c>
      <c r="G446" s="9">
        <f>$L$2*B446/'1. Data'!D$504+$M$2*C446/'1. Data'!H$504+$N$2*D446/'1. Data'!L$504+$O$2*E446/'1. Data'!P$504</f>
        <v>9881.8834239263597</v>
      </c>
      <c r="I446" s="9">
        <f t="shared" si="7"/>
        <v>118.11657607364032</v>
      </c>
    </row>
    <row r="447" spans="1:9" ht="15" customHeight="1" x14ac:dyDescent="0.2">
      <c r="A447">
        <f>'1. Data'!A450</f>
        <v>446</v>
      </c>
      <c r="B447" s="8">
        <f>'1. Data'!D$504*'1. Data'!D450/'1. Data'!D449</f>
        <v>11093.820519245224</v>
      </c>
      <c r="C447" s="8">
        <f>'1. Data'!H$504*'1. Data'!H450/'1. Data'!H449</f>
        <v>9642.6838727938048</v>
      </c>
      <c r="D447" s="8">
        <f>'1. Data'!L$504*'1. Data'!L450/'1. Data'!L449</f>
        <v>6208.8703420266684</v>
      </c>
      <c r="E447" s="8">
        <f>'1. Data'!P$504*'1. Data'!P450/'1. Data'!P449</f>
        <v>112.04218529447982</v>
      </c>
      <c r="G447" s="9">
        <f>$L$2*B447/'1. Data'!D$504+$M$2*C447/'1. Data'!H$504+$N$2*D447/'1. Data'!L$504+$O$2*E447/'1. Data'!P$504</f>
        <v>10026.953923379509</v>
      </c>
      <c r="I447" s="9">
        <f t="shared" si="7"/>
        <v>-26.953923379509433</v>
      </c>
    </row>
    <row r="448" spans="1:9" ht="15" customHeight="1" x14ac:dyDescent="0.2">
      <c r="A448">
        <f>'1. Data'!A451</f>
        <v>447</v>
      </c>
      <c r="B448" s="8">
        <f>'1. Data'!D$504*'1. Data'!D451/'1. Data'!D450</f>
        <v>10966.825356144685</v>
      </c>
      <c r="C448" s="8">
        <f>'1. Data'!H$504*'1. Data'!H451/'1. Data'!H450</f>
        <v>9598.8444092558984</v>
      </c>
      <c r="D448" s="8">
        <f>'1. Data'!L$504*'1. Data'!L451/'1. Data'!L450</f>
        <v>6178.9792386211311</v>
      </c>
      <c r="E448" s="8">
        <f>'1. Data'!P$504*'1. Data'!P451/'1. Data'!P450</f>
        <v>112.73932114805922</v>
      </c>
      <c r="G448" s="9">
        <f>$L$2*B448/'1. Data'!D$504+$M$2*C448/'1. Data'!H$504+$N$2*D448/'1. Data'!L$504+$O$2*E448/'1. Data'!P$504</f>
        <v>9974.7036169977091</v>
      </c>
      <c r="I448" s="9">
        <f t="shared" si="7"/>
        <v>25.296383002290895</v>
      </c>
    </row>
    <row r="449" spans="1:9" ht="15" customHeight="1" x14ac:dyDescent="0.2">
      <c r="A449">
        <f>'1. Data'!A452</f>
        <v>448</v>
      </c>
      <c r="B449" s="8">
        <f>'1. Data'!D$504*'1. Data'!D452/'1. Data'!D451</f>
        <v>11171.464790882446</v>
      </c>
      <c r="C449" s="8">
        <f>'1. Data'!H$504*'1. Data'!H452/'1. Data'!H451</f>
        <v>9485.2322576985243</v>
      </c>
      <c r="D449" s="8">
        <f>'1. Data'!L$504*'1. Data'!L452/'1. Data'!L451</f>
        <v>6110.5042692612906</v>
      </c>
      <c r="E449" s="8">
        <f>'1. Data'!P$504*'1. Data'!P452/'1. Data'!P451</f>
        <v>110.37943953511663</v>
      </c>
      <c r="G449" s="9">
        <f>$L$2*B449/'1. Data'!D$504+$M$2*C449/'1. Data'!H$504+$N$2*D449/'1. Data'!L$504+$O$2*E449/'1. Data'!P$504</f>
        <v>9960.5875344366013</v>
      </c>
      <c r="I449" s="9">
        <f t="shared" si="7"/>
        <v>39.412465563398655</v>
      </c>
    </row>
    <row r="450" spans="1:9" ht="15" customHeight="1" x14ac:dyDescent="0.2">
      <c r="A450">
        <f>'1. Data'!A453</f>
        <v>449</v>
      </c>
      <c r="B450" s="8">
        <f>'1. Data'!D$504*'1. Data'!D453/'1. Data'!D452</f>
        <v>10792.822033887289</v>
      </c>
      <c r="C450" s="8">
        <f>'1. Data'!H$504*'1. Data'!H453/'1. Data'!H452</f>
        <v>9790.7662254270381</v>
      </c>
      <c r="D450" s="8">
        <f>'1. Data'!L$504*'1. Data'!L453/'1. Data'!L452</f>
        <v>6315.0628846029849</v>
      </c>
      <c r="E450" s="8">
        <f>'1. Data'!P$504*'1. Data'!P453/'1. Data'!P452</f>
        <v>113.08178389795528</v>
      </c>
      <c r="G450" s="9">
        <f>$L$2*B450/'1. Data'!D$504+$M$2*C450/'1. Data'!H$504+$N$2*D450/'1. Data'!L$504+$O$2*E450/'1. Data'!P$504</f>
        <v>9999.5509401577438</v>
      </c>
      <c r="I450" s="9">
        <f t="shared" si="7"/>
        <v>0.44905984225624707</v>
      </c>
    </row>
    <row r="451" spans="1:9" ht="15" customHeight="1" x14ac:dyDescent="0.2">
      <c r="A451">
        <f>'1. Data'!A454</f>
        <v>450</v>
      </c>
      <c r="B451" s="8">
        <f>'1. Data'!D$504*'1. Data'!D454/'1. Data'!D453</f>
        <v>11102.722435034411</v>
      </c>
      <c r="C451" s="8">
        <f>'1. Data'!H$504*'1. Data'!H454/'1. Data'!H453</f>
        <v>9383.8597427806817</v>
      </c>
      <c r="D451" s="8">
        <f>'1. Data'!L$504*'1. Data'!L454/'1. Data'!L453</f>
        <v>6068.8613080637506</v>
      </c>
      <c r="E451" s="8">
        <f>'1. Data'!P$504*'1. Data'!P454/'1. Data'!P453</f>
        <v>113.19551574408456</v>
      </c>
      <c r="G451" s="9">
        <f>$L$2*B451/'1. Data'!D$504+$M$2*C451/'1. Data'!H$504+$N$2*D451/'1. Data'!L$504+$O$2*E451/'1. Data'!P$504</f>
        <v>9947.1655606762251</v>
      </c>
      <c r="I451" s="9">
        <f t="shared" ref="I451:I501" si="8">10000-G451</f>
        <v>52.834439323774859</v>
      </c>
    </row>
    <row r="452" spans="1:9" ht="15" customHeight="1" x14ac:dyDescent="0.2">
      <c r="A452">
        <f>'1. Data'!A455</f>
        <v>451</v>
      </c>
      <c r="B452" s="8">
        <f>'1. Data'!D$504*'1. Data'!D455/'1. Data'!D454</f>
        <v>10895.947991222743</v>
      </c>
      <c r="C452" s="8">
        <f>'1. Data'!H$504*'1. Data'!H455/'1. Data'!H454</f>
        <v>9391.211634930236</v>
      </c>
      <c r="D452" s="8">
        <f>'1. Data'!L$504*'1. Data'!L455/'1. Data'!L454</f>
        <v>6052.532111971248</v>
      </c>
      <c r="E452" s="8">
        <f>'1. Data'!P$504*'1. Data'!P455/'1. Data'!P454</f>
        <v>113.48697236879377</v>
      </c>
      <c r="G452" s="9">
        <f>$L$2*B452/'1. Data'!D$504+$M$2*C452/'1. Data'!H$504+$N$2*D452/'1. Data'!L$504+$O$2*E452/'1. Data'!P$504</f>
        <v>9876.9559186021906</v>
      </c>
      <c r="I452" s="9">
        <f t="shared" si="8"/>
        <v>123.04408139780935</v>
      </c>
    </row>
    <row r="453" spans="1:9" ht="15" customHeight="1" x14ac:dyDescent="0.2">
      <c r="A453">
        <f>'1. Data'!A456</f>
        <v>452</v>
      </c>
      <c r="B453" s="8">
        <f>'1. Data'!D$504*'1. Data'!D456/'1. Data'!D455</f>
        <v>10977.03062115897</v>
      </c>
      <c r="C453" s="8">
        <f>'1. Data'!H$504*'1. Data'!H456/'1. Data'!H455</f>
        <v>9687.2258872049752</v>
      </c>
      <c r="D453" s="8">
        <f>'1. Data'!L$504*'1. Data'!L456/'1. Data'!L455</f>
        <v>6258.7577507373271</v>
      </c>
      <c r="E453" s="8">
        <f>'1. Data'!P$504*'1. Data'!P456/'1. Data'!P455</f>
        <v>112.133061565676</v>
      </c>
      <c r="G453" s="9">
        <f>$L$2*B453/'1. Data'!D$504+$M$2*C453/'1. Data'!H$504+$N$2*D453/'1. Data'!L$504+$O$2*E453/'1. Data'!P$504</f>
        <v>10008.146203398532</v>
      </c>
      <c r="I453" s="9">
        <f t="shared" si="8"/>
        <v>-8.1462033985317248</v>
      </c>
    </row>
    <row r="454" spans="1:9" ht="15" customHeight="1" x14ac:dyDescent="0.2">
      <c r="A454">
        <f>'1. Data'!A457</f>
        <v>453</v>
      </c>
      <c r="B454" s="8">
        <f>'1. Data'!D$504*'1. Data'!D457/'1. Data'!D456</f>
        <v>10929.687651899243</v>
      </c>
      <c r="C454" s="8">
        <f>'1. Data'!H$504*'1. Data'!H457/'1. Data'!H456</f>
        <v>9428.7712243340575</v>
      </c>
      <c r="D454" s="8">
        <f>'1. Data'!L$504*'1. Data'!L457/'1. Data'!L456</f>
        <v>6107.7152575456494</v>
      </c>
      <c r="E454" s="8">
        <f>'1. Data'!P$504*'1. Data'!P457/'1. Data'!P456</f>
        <v>112.80986555268935</v>
      </c>
      <c r="G454" s="9">
        <f>$L$2*B454/'1. Data'!D$504+$M$2*C454/'1. Data'!H$504+$N$2*D454/'1. Data'!L$504+$O$2*E454/'1. Data'!P$504</f>
        <v>9897.834679008829</v>
      </c>
      <c r="I454" s="9">
        <f t="shared" si="8"/>
        <v>102.16532099117103</v>
      </c>
    </row>
    <row r="455" spans="1:9" ht="15" customHeight="1" x14ac:dyDescent="0.2">
      <c r="A455">
        <f>'1. Data'!A458</f>
        <v>454</v>
      </c>
      <c r="B455" s="8">
        <f>'1. Data'!D$504*'1. Data'!D458/'1. Data'!D457</f>
        <v>11300.302531785515</v>
      </c>
      <c r="C455" s="8">
        <f>'1. Data'!H$504*'1. Data'!H458/'1. Data'!H457</f>
        <v>9519.3530063812541</v>
      </c>
      <c r="D455" s="8">
        <f>'1. Data'!L$504*'1. Data'!L458/'1. Data'!L457</f>
        <v>6219.1201300279672</v>
      </c>
      <c r="E455" s="8">
        <f>'1. Data'!P$504*'1. Data'!P458/'1. Data'!P457</f>
        <v>112.40344945237639</v>
      </c>
      <c r="G455" s="9">
        <f>$L$2*B455/'1. Data'!D$504+$M$2*C455/'1. Data'!H$504+$N$2*D455/'1. Data'!L$504+$O$2*E455/'1. Data'!P$504</f>
        <v>10071.403934052554</v>
      </c>
      <c r="I455" s="9">
        <f t="shared" si="8"/>
        <v>-71.403934052554177</v>
      </c>
    </row>
    <row r="456" spans="1:9" ht="15" customHeight="1" x14ac:dyDescent="0.2">
      <c r="A456">
        <f>'1. Data'!A459</f>
        <v>455</v>
      </c>
      <c r="B456" s="8">
        <f>'1. Data'!D$504*'1. Data'!D459/'1. Data'!D458</f>
        <v>11225.431995608258</v>
      </c>
      <c r="C456" s="8">
        <f>'1. Data'!H$504*'1. Data'!H459/'1. Data'!H458</f>
        <v>9905.1383363431796</v>
      </c>
      <c r="D456" s="8">
        <f>'1. Data'!L$504*'1. Data'!L459/'1. Data'!L458</f>
        <v>6396.8819692916995</v>
      </c>
      <c r="E456" s="8">
        <f>'1. Data'!P$504*'1. Data'!P459/'1. Data'!P458</f>
        <v>113.08314403804957</v>
      </c>
      <c r="G456" s="9">
        <f>$L$2*B456/'1. Data'!D$504+$M$2*C456/'1. Data'!H$504+$N$2*D456/'1. Data'!L$504+$O$2*E456/'1. Data'!P$504</f>
        <v>10205.510359183578</v>
      </c>
      <c r="I456" s="9">
        <f t="shared" si="8"/>
        <v>-205.51035918357775</v>
      </c>
    </row>
    <row r="457" spans="1:9" ht="15" customHeight="1" x14ac:dyDescent="0.2">
      <c r="A457">
        <f>'1. Data'!A460</f>
        <v>456</v>
      </c>
      <c r="B457" s="8">
        <f>'1. Data'!D$504*'1. Data'!D460/'1. Data'!D459</f>
        <v>11070.118648950873</v>
      </c>
      <c r="C457" s="8">
        <f>'1. Data'!H$504*'1. Data'!H460/'1. Data'!H459</f>
        <v>9711.9508763958565</v>
      </c>
      <c r="D457" s="8">
        <f>'1. Data'!L$504*'1. Data'!L460/'1. Data'!L459</f>
        <v>6296.0448558615544</v>
      </c>
      <c r="E457" s="8">
        <f>'1. Data'!P$504*'1. Data'!P460/'1. Data'!P459</f>
        <v>110.90839900854316</v>
      </c>
      <c r="G457" s="9">
        <f>$L$2*B457/'1. Data'!D$504+$M$2*C457/'1. Data'!H$504+$N$2*D457/'1. Data'!L$504+$O$2*E457/'1. Data'!P$504</f>
        <v>10033.959334209003</v>
      </c>
      <c r="I457" s="9">
        <f t="shared" si="8"/>
        <v>-33.959334209002918</v>
      </c>
    </row>
    <row r="458" spans="1:9" ht="15" customHeight="1" x14ac:dyDescent="0.2">
      <c r="A458">
        <f>'1. Data'!A461</f>
        <v>457</v>
      </c>
      <c r="B458" s="8">
        <f>'1. Data'!D$504*'1. Data'!D461/'1. Data'!D460</f>
        <v>11123.617839929648</v>
      </c>
      <c r="C458" s="8">
        <f>'1. Data'!H$504*'1. Data'!H461/'1. Data'!H460</f>
        <v>9579.3753340501898</v>
      </c>
      <c r="D458" s="8">
        <f>'1. Data'!L$504*'1. Data'!L461/'1. Data'!L460</f>
        <v>6233.7149683982652</v>
      </c>
      <c r="E458" s="8">
        <f>'1. Data'!P$504*'1. Data'!P461/'1. Data'!P460</f>
        <v>116.00775302539482</v>
      </c>
      <c r="G458" s="9">
        <f>$L$2*B458/'1. Data'!D$504+$M$2*C458/'1. Data'!H$504+$N$2*D458/'1. Data'!L$504+$O$2*E458/'1. Data'!P$504</f>
        <v>10092.288139743032</v>
      </c>
      <c r="I458" s="9">
        <f t="shared" si="8"/>
        <v>-92.288139743031934</v>
      </c>
    </row>
    <row r="459" spans="1:9" ht="15" customHeight="1" x14ac:dyDescent="0.2">
      <c r="A459">
        <f>'1. Data'!A462</f>
        <v>458</v>
      </c>
      <c r="B459" s="8">
        <f>'1. Data'!D$504*'1. Data'!D462/'1. Data'!D461</f>
        <v>11050.44518877828</v>
      </c>
      <c r="C459" s="8">
        <f>'1. Data'!H$504*'1. Data'!H462/'1. Data'!H461</f>
        <v>9753.9394621872689</v>
      </c>
      <c r="D459" s="8">
        <f>'1. Data'!L$504*'1. Data'!L462/'1. Data'!L461</f>
        <v>6261.6195882042239</v>
      </c>
      <c r="E459" s="8">
        <f>'1. Data'!P$504*'1. Data'!P462/'1. Data'!P461</f>
        <v>112.92407960651707</v>
      </c>
      <c r="G459" s="9">
        <f>$L$2*B459/'1. Data'!D$504+$M$2*C459/'1. Data'!H$504+$N$2*D459/'1. Data'!L$504+$O$2*E459/'1. Data'!P$504</f>
        <v>10070.121141757776</v>
      </c>
      <c r="I459" s="9">
        <f t="shared" si="8"/>
        <v>-70.121141757776059</v>
      </c>
    </row>
    <row r="460" spans="1:9" ht="15" customHeight="1" x14ac:dyDescent="0.2">
      <c r="A460">
        <f>'1. Data'!A463</f>
        <v>459</v>
      </c>
      <c r="B460" s="8">
        <f>'1. Data'!D$504*'1. Data'!D463/'1. Data'!D462</f>
        <v>10753.813503066442</v>
      </c>
      <c r="C460" s="8">
        <f>'1. Data'!H$504*'1. Data'!H463/'1. Data'!H462</f>
        <v>9380.3103097583571</v>
      </c>
      <c r="D460" s="8">
        <f>'1. Data'!L$504*'1. Data'!L463/'1. Data'!L462</f>
        <v>6105.3749667939119</v>
      </c>
      <c r="E460" s="8">
        <f>'1. Data'!P$504*'1. Data'!P463/'1. Data'!P462</f>
        <v>115.4972030840525</v>
      </c>
      <c r="G460" s="9">
        <f>$L$2*B460/'1. Data'!D$504+$M$2*C460/'1. Data'!H$504+$N$2*D460/'1. Data'!L$504+$O$2*E460/'1. Data'!P$504</f>
        <v>9866.1252922019721</v>
      </c>
      <c r="I460" s="9">
        <f t="shared" si="8"/>
        <v>133.87470779802788</v>
      </c>
    </row>
    <row r="461" spans="1:9" ht="15" customHeight="1" x14ac:dyDescent="0.2">
      <c r="A461">
        <f>'1. Data'!A464</f>
        <v>460</v>
      </c>
      <c r="B461" s="8">
        <f>'1. Data'!D$504*'1. Data'!D464/'1. Data'!D463</f>
        <v>11042.85271148478</v>
      </c>
      <c r="C461" s="8">
        <f>'1. Data'!H$504*'1. Data'!H464/'1. Data'!H463</f>
        <v>9604.2795338881187</v>
      </c>
      <c r="D461" s="8">
        <f>'1. Data'!L$504*'1. Data'!L464/'1. Data'!L463</f>
        <v>6242.0220984366861</v>
      </c>
      <c r="E461" s="8">
        <f>'1. Data'!P$504*'1. Data'!P464/'1. Data'!P463</f>
        <v>110.31809655846493</v>
      </c>
      <c r="G461" s="9">
        <f>$L$2*B461/'1. Data'!D$504+$M$2*C461/'1. Data'!H$504+$N$2*D461/'1. Data'!L$504+$O$2*E461/'1. Data'!P$504</f>
        <v>9971.2395464319925</v>
      </c>
      <c r="I461" s="9">
        <f t="shared" si="8"/>
        <v>28.760453568007506</v>
      </c>
    </row>
    <row r="462" spans="1:9" ht="15" customHeight="1" x14ac:dyDescent="0.2">
      <c r="A462">
        <f>'1. Data'!A465</f>
        <v>461</v>
      </c>
      <c r="B462" s="8">
        <f>'1. Data'!D$504*'1. Data'!D465/'1. Data'!D464</f>
        <v>10789.796540473797</v>
      </c>
      <c r="C462" s="8">
        <f>'1. Data'!H$504*'1. Data'!H465/'1. Data'!H464</f>
        <v>9546.3765989803142</v>
      </c>
      <c r="D462" s="8">
        <f>'1. Data'!L$504*'1. Data'!L465/'1. Data'!L464</f>
        <v>6151.732468461797</v>
      </c>
      <c r="E462" s="8">
        <f>'1. Data'!P$504*'1. Data'!P465/'1. Data'!P464</f>
        <v>113.27699671906575</v>
      </c>
      <c r="G462" s="9">
        <f>$L$2*B462/'1. Data'!D$504+$M$2*C462/'1. Data'!H$504+$N$2*D462/'1. Data'!L$504+$O$2*E462/'1. Data'!P$504</f>
        <v>9899.1990050331187</v>
      </c>
      <c r="I462" s="9">
        <f t="shared" si="8"/>
        <v>100.80099496688126</v>
      </c>
    </row>
    <row r="463" spans="1:9" ht="15" customHeight="1" x14ac:dyDescent="0.2">
      <c r="A463">
        <f>'1. Data'!A466</f>
        <v>462</v>
      </c>
      <c r="B463" s="8">
        <f>'1. Data'!D$504*'1. Data'!D466/'1. Data'!D465</f>
        <v>11285.930042152242</v>
      </c>
      <c r="C463" s="8">
        <f>'1. Data'!H$504*'1. Data'!H466/'1. Data'!H465</f>
        <v>9561.6222589374993</v>
      </c>
      <c r="D463" s="8">
        <f>'1. Data'!L$504*'1. Data'!L466/'1. Data'!L465</f>
        <v>6138.683651903978</v>
      </c>
      <c r="E463" s="8">
        <f>'1. Data'!P$504*'1. Data'!P466/'1. Data'!P465</f>
        <v>110.59452913073541</v>
      </c>
      <c r="G463" s="9">
        <f>$L$2*B463/'1. Data'!D$504+$M$2*C463/'1. Data'!H$504+$N$2*D463/'1. Data'!L$504+$O$2*E463/'1. Data'!P$504</f>
        <v>10034.357751776681</v>
      </c>
      <c r="I463" s="9">
        <f t="shared" si="8"/>
        <v>-34.357751776680743</v>
      </c>
    </row>
    <row r="464" spans="1:9" ht="15" customHeight="1" x14ac:dyDescent="0.2">
      <c r="A464">
        <f>'1. Data'!A467</f>
        <v>463</v>
      </c>
      <c r="B464" s="8">
        <f>'1. Data'!D$504*'1. Data'!D467/'1. Data'!D466</f>
        <v>11202.057826534803</v>
      </c>
      <c r="C464" s="8">
        <f>'1. Data'!H$504*'1. Data'!H467/'1. Data'!H466</f>
        <v>9775.6734703293168</v>
      </c>
      <c r="D464" s="8">
        <f>'1. Data'!L$504*'1. Data'!L467/'1. Data'!L466</f>
        <v>6300.5520199433622</v>
      </c>
      <c r="E464" s="8">
        <f>'1. Data'!P$504*'1. Data'!P467/'1. Data'!P466</f>
        <v>114.59772390304904</v>
      </c>
      <c r="G464" s="9">
        <f>$L$2*B464/'1. Data'!D$504+$M$2*C464/'1. Data'!H$504+$N$2*D464/'1. Data'!L$504+$O$2*E464/'1. Data'!P$504</f>
        <v>10167.882365922609</v>
      </c>
      <c r="I464" s="9">
        <f t="shared" si="8"/>
        <v>-167.8823659226091</v>
      </c>
    </row>
    <row r="465" spans="1:9" ht="15" customHeight="1" x14ac:dyDescent="0.2">
      <c r="A465">
        <f>'1. Data'!A468</f>
        <v>464</v>
      </c>
      <c r="B465" s="8">
        <f>'1. Data'!D$504*'1. Data'!D468/'1. Data'!D467</f>
        <v>10826.361817451951</v>
      </c>
      <c r="C465" s="8">
        <f>'1. Data'!H$504*'1. Data'!H468/'1. Data'!H467</f>
        <v>9592.5457284573858</v>
      </c>
      <c r="D465" s="8">
        <f>'1. Data'!L$504*'1. Data'!L468/'1. Data'!L467</f>
        <v>6206.2380347082599</v>
      </c>
      <c r="E465" s="8">
        <f>'1. Data'!P$504*'1. Data'!P468/'1. Data'!P467</f>
        <v>113.03405534881671</v>
      </c>
      <c r="G465" s="9">
        <f>$L$2*B465/'1. Data'!D$504+$M$2*C465/'1. Data'!H$504+$N$2*D465/'1. Data'!L$504+$O$2*E465/'1. Data'!P$504</f>
        <v>9931.3808951773281</v>
      </c>
      <c r="I465" s="9">
        <f t="shared" si="8"/>
        <v>68.619104822671943</v>
      </c>
    </row>
    <row r="466" spans="1:9" ht="15" customHeight="1" x14ac:dyDescent="0.2">
      <c r="A466">
        <f>'1. Data'!A469</f>
        <v>465</v>
      </c>
      <c r="B466" s="8">
        <f>'1. Data'!D$504*'1. Data'!D469/'1. Data'!D468</f>
        <v>10971.977428339904</v>
      </c>
      <c r="C466" s="8">
        <f>'1. Data'!H$504*'1. Data'!H469/'1. Data'!H468</f>
        <v>9464.3913359717499</v>
      </c>
      <c r="D466" s="8">
        <f>'1. Data'!L$504*'1. Data'!L469/'1. Data'!L468</f>
        <v>6075.094130011682</v>
      </c>
      <c r="E466" s="8">
        <f>'1. Data'!P$504*'1. Data'!P469/'1. Data'!P468</f>
        <v>110.99645482142691</v>
      </c>
      <c r="G466" s="9">
        <f>$L$2*B466/'1. Data'!D$504+$M$2*C466/'1. Data'!H$504+$N$2*D466/'1. Data'!L$504+$O$2*E466/'1. Data'!P$504</f>
        <v>9886.9058990911781</v>
      </c>
      <c r="I466" s="9">
        <f t="shared" si="8"/>
        <v>113.09410090882193</v>
      </c>
    </row>
    <row r="467" spans="1:9" ht="15" customHeight="1" x14ac:dyDescent="0.2">
      <c r="A467">
        <f>'1. Data'!A470</f>
        <v>466</v>
      </c>
      <c r="B467" s="8">
        <f>'1. Data'!D$504*'1. Data'!D470/'1. Data'!D469</f>
        <v>10981.02281667832</v>
      </c>
      <c r="C467" s="8">
        <f>'1. Data'!H$504*'1. Data'!H470/'1. Data'!H469</f>
        <v>9498.4237768070798</v>
      </c>
      <c r="D467" s="8">
        <f>'1. Data'!L$504*'1. Data'!L470/'1. Data'!L469</f>
        <v>6170.1959050746646</v>
      </c>
      <c r="E467" s="8">
        <f>'1. Data'!P$504*'1. Data'!P470/'1. Data'!P469</f>
        <v>110.96703844716974</v>
      </c>
      <c r="G467" s="9">
        <f>$L$2*B467/'1. Data'!D$504+$M$2*C467/'1. Data'!H$504+$N$2*D467/'1. Data'!L$504+$O$2*E467/'1. Data'!P$504</f>
        <v>9915.640349821555</v>
      </c>
      <c r="I467" s="9">
        <f t="shared" si="8"/>
        <v>84.359650178445008</v>
      </c>
    </row>
    <row r="468" spans="1:9" ht="15" customHeight="1" x14ac:dyDescent="0.2">
      <c r="A468">
        <f>'1. Data'!A471</f>
        <v>467</v>
      </c>
      <c r="B468" s="8">
        <f>'1. Data'!D$504*'1. Data'!D471/'1. Data'!D470</f>
        <v>11345.977666567707</v>
      </c>
      <c r="C468" s="8">
        <f>'1. Data'!H$504*'1. Data'!H471/'1. Data'!H470</f>
        <v>9788.6578381872714</v>
      </c>
      <c r="D468" s="8">
        <f>'1. Data'!L$504*'1. Data'!L471/'1. Data'!L470</f>
        <v>6303.3463607111989</v>
      </c>
      <c r="E468" s="8">
        <f>'1. Data'!P$504*'1. Data'!P471/'1. Data'!P470</f>
        <v>112.58757441968243</v>
      </c>
      <c r="G468" s="9">
        <f>$L$2*B468/'1. Data'!D$504+$M$2*C468/'1. Data'!H$504+$N$2*D468/'1. Data'!L$504+$O$2*E468/'1. Data'!P$504</f>
        <v>10188.986477542045</v>
      </c>
      <c r="I468" s="9">
        <f t="shared" si="8"/>
        <v>-188.98647754204467</v>
      </c>
    </row>
    <row r="469" spans="1:9" ht="15" customHeight="1" x14ac:dyDescent="0.2">
      <c r="A469">
        <f>'1. Data'!A472</f>
        <v>468</v>
      </c>
      <c r="B469" s="8">
        <f>'1. Data'!D$504*'1. Data'!D472/'1. Data'!D471</f>
        <v>11060.300169872507</v>
      </c>
      <c r="C469" s="8">
        <f>'1. Data'!H$504*'1. Data'!H472/'1. Data'!H471</f>
        <v>9634.7709705384441</v>
      </c>
      <c r="D469" s="8">
        <f>'1. Data'!L$504*'1. Data'!L472/'1. Data'!L471</f>
        <v>6260.8594410905007</v>
      </c>
      <c r="E469" s="8">
        <f>'1. Data'!P$504*'1. Data'!P472/'1. Data'!P471</f>
        <v>114.63790172500757</v>
      </c>
      <c r="G469" s="9">
        <f>$L$2*B469/'1. Data'!D$504+$M$2*C469/'1. Data'!H$504+$N$2*D469/'1. Data'!L$504+$O$2*E469/'1. Data'!P$504</f>
        <v>10066.715413849906</v>
      </c>
      <c r="I469" s="9">
        <f t="shared" si="8"/>
        <v>-66.715413849906327</v>
      </c>
    </row>
    <row r="470" spans="1:9" ht="15" customHeight="1" x14ac:dyDescent="0.2">
      <c r="A470">
        <f>'1. Data'!A473</f>
        <v>469</v>
      </c>
      <c r="B470" s="8">
        <f>'1. Data'!D$504*'1. Data'!D473/'1. Data'!D472</f>
        <v>10809.638870202392</v>
      </c>
      <c r="C470" s="8">
        <f>'1. Data'!H$504*'1. Data'!H473/'1. Data'!H472</f>
        <v>9553.4045499621334</v>
      </c>
      <c r="D470" s="8">
        <f>'1. Data'!L$504*'1. Data'!L473/'1. Data'!L472</f>
        <v>6194.9301481217663</v>
      </c>
      <c r="E470" s="8">
        <f>'1. Data'!P$504*'1. Data'!P473/'1. Data'!P472</f>
        <v>111.25771379965951</v>
      </c>
      <c r="G470" s="9">
        <f>$L$2*B470/'1. Data'!D$504+$M$2*C470/'1. Data'!H$504+$N$2*D470/'1. Data'!L$504+$O$2*E470/'1. Data'!P$504</f>
        <v>9879.7672679038751</v>
      </c>
      <c r="I470" s="9">
        <f t="shared" si="8"/>
        <v>120.23273209612489</v>
      </c>
    </row>
    <row r="471" spans="1:9" ht="15" customHeight="1" x14ac:dyDescent="0.2">
      <c r="A471">
        <f>'1. Data'!A474</f>
        <v>470</v>
      </c>
      <c r="B471" s="8">
        <f>'1. Data'!D$504*'1. Data'!D474/'1. Data'!D473</f>
        <v>11314.103231109319</v>
      </c>
      <c r="C471" s="8">
        <f>'1. Data'!H$504*'1. Data'!H474/'1. Data'!H473</f>
        <v>9479.3930309015796</v>
      </c>
      <c r="D471" s="8">
        <f>'1. Data'!L$504*'1. Data'!L474/'1. Data'!L473</f>
        <v>6108.3393273888414</v>
      </c>
      <c r="E471" s="8">
        <f>'1. Data'!P$504*'1. Data'!P474/'1. Data'!P473</f>
        <v>112.58921039154914</v>
      </c>
      <c r="G471" s="9">
        <f>$L$2*B471/'1. Data'!D$504+$M$2*C471/'1. Data'!H$504+$N$2*D471/'1. Data'!L$504+$O$2*E471/'1. Data'!P$504</f>
        <v>10049.350959462974</v>
      </c>
      <c r="I471" s="9">
        <f t="shared" si="8"/>
        <v>-49.35095946297406</v>
      </c>
    </row>
    <row r="472" spans="1:9" ht="15" customHeight="1" x14ac:dyDescent="0.2">
      <c r="A472">
        <f>'1. Data'!A475</f>
        <v>471</v>
      </c>
      <c r="B472" s="8">
        <f>'1. Data'!D$504*'1. Data'!D475/'1. Data'!D474</f>
        <v>11067.174633127443</v>
      </c>
      <c r="C472" s="8">
        <f>'1. Data'!H$504*'1. Data'!H475/'1. Data'!H474</f>
        <v>9700.4886974832061</v>
      </c>
      <c r="D472" s="8">
        <f>'1. Data'!L$504*'1. Data'!L475/'1. Data'!L474</f>
        <v>6251.6209565215595</v>
      </c>
      <c r="E472" s="8">
        <f>'1. Data'!P$504*'1. Data'!P475/'1. Data'!P474</f>
        <v>115.3642987182169</v>
      </c>
      <c r="G472" s="9">
        <f>$L$2*B472/'1. Data'!D$504+$M$2*C472/'1. Data'!H$504+$N$2*D472/'1. Data'!L$504+$O$2*E472/'1. Data'!P$504</f>
        <v>10101.134093687164</v>
      </c>
      <c r="I472" s="9">
        <f t="shared" si="8"/>
        <v>-101.13409368716384</v>
      </c>
    </row>
    <row r="473" spans="1:9" ht="15" customHeight="1" x14ac:dyDescent="0.2">
      <c r="A473">
        <f>'1. Data'!A476</f>
        <v>472</v>
      </c>
      <c r="B473" s="8">
        <f>'1. Data'!D$504*'1. Data'!D476/'1. Data'!D475</f>
        <v>10891.206159059948</v>
      </c>
      <c r="C473" s="8">
        <f>'1. Data'!H$504*'1. Data'!H476/'1. Data'!H475</f>
        <v>9505.7591742137793</v>
      </c>
      <c r="D473" s="8">
        <f>'1. Data'!L$504*'1. Data'!L476/'1. Data'!L475</f>
        <v>6136.2431806110371</v>
      </c>
      <c r="E473" s="8">
        <f>'1. Data'!P$504*'1. Data'!P476/'1. Data'!P475</f>
        <v>111.92582610444374</v>
      </c>
      <c r="G473" s="9">
        <f>$L$2*B473/'1. Data'!D$504+$M$2*C473/'1. Data'!H$504+$N$2*D473/'1. Data'!L$504+$O$2*E473/'1. Data'!P$504</f>
        <v>9896.8580033734106</v>
      </c>
      <c r="I473" s="9">
        <f t="shared" si="8"/>
        <v>103.14199662658939</v>
      </c>
    </row>
    <row r="474" spans="1:9" ht="15" customHeight="1" x14ac:dyDescent="0.2">
      <c r="A474">
        <f>'1. Data'!A477</f>
        <v>473</v>
      </c>
      <c r="B474" s="8">
        <f>'1. Data'!D$504*'1. Data'!D477/'1. Data'!D476</f>
        <v>10918.38562586805</v>
      </c>
      <c r="C474" s="8">
        <f>'1. Data'!H$504*'1. Data'!H477/'1. Data'!H476</f>
        <v>9270.9586679866934</v>
      </c>
      <c r="D474" s="8">
        <f>'1. Data'!L$504*'1. Data'!L477/'1. Data'!L476</f>
        <v>6024.8222385271829</v>
      </c>
      <c r="E474" s="8">
        <f>'1. Data'!P$504*'1. Data'!P477/'1. Data'!P476</f>
        <v>111.55098450265548</v>
      </c>
      <c r="G474" s="9">
        <f>$L$2*B474/'1. Data'!D$504+$M$2*C474/'1. Data'!H$504+$N$2*D474/'1. Data'!L$504+$O$2*E474/'1. Data'!P$504</f>
        <v>9808.7309335825357</v>
      </c>
      <c r="I474" s="9">
        <f t="shared" si="8"/>
        <v>191.26906641746427</v>
      </c>
    </row>
    <row r="475" spans="1:9" ht="15" customHeight="1" x14ac:dyDescent="0.2">
      <c r="A475">
        <f>'1. Data'!A478</f>
        <v>474</v>
      </c>
      <c r="B475" s="8">
        <f>'1. Data'!D$504*'1. Data'!D478/'1. Data'!D477</f>
        <v>11101.354501862488</v>
      </c>
      <c r="C475" s="8">
        <f>'1. Data'!H$504*'1. Data'!H478/'1. Data'!H477</f>
        <v>9738.3307569474346</v>
      </c>
      <c r="D475" s="8">
        <f>'1. Data'!L$504*'1. Data'!L478/'1. Data'!L477</f>
        <v>6237.7159670255496</v>
      </c>
      <c r="E475" s="8">
        <f>'1. Data'!P$504*'1. Data'!P478/'1. Data'!P477</f>
        <v>111.28529047320173</v>
      </c>
      <c r="G475" s="9">
        <f>$L$2*B475/'1. Data'!D$504+$M$2*C475/'1. Data'!H$504+$N$2*D475/'1. Data'!L$504+$O$2*E475/'1. Data'!P$504</f>
        <v>10050.812771020028</v>
      </c>
      <c r="I475" s="9">
        <f t="shared" si="8"/>
        <v>-50.812771020027867</v>
      </c>
    </row>
    <row r="476" spans="1:9" ht="15" customHeight="1" x14ac:dyDescent="0.2">
      <c r="A476">
        <f>'1. Data'!A479</f>
        <v>475</v>
      </c>
      <c r="B476" s="8">
        <f>'1. Data'!D$504*'1. Data'!D479/'1. Data'!D478</f>
        <v>11063.782012632651</v>
      </c>
      <c r="C476" s="8">
        <f>'1. Data'!H$504*'1. Data'!H479/'1. Data'!H478</f>
        <v>9464.5509098183447</v>
      </c>
      <c r="D476" s="8">
        <f>'1. Data'!L$504*'1. Data'!L479/'1. Data'!L478</f>
        <v>6158.2062495251739</v>
      </c>
      <c r="E476" s="8">
        <f>'1. Data'!P$504*'1. Data'!P479/'1. Data'!P478</f>
        <v>112.47432107801468</v>
      </c>
      <c r="G476" s="9">
        <f>$L$2*B476/'1. Data'!D$504+$M$2*C476/'1. Data'!H$504+$N$2*D476/'1. Data'!L$504+$O$2*E476/'1. Data'!P$504</f>
        <v>9959.8749258498065</v>
      </c>
      <c r="I476" s="9">
        <f t="shared" si="8"/>
        <v>40.125074150193541</v>
      </c>
    </row>
    <row r="477" spans="1:9" ht="15" customHeight="1" x14ac:dyDescent="0.2">
      <c r="A477">
        <f>'1. Data'!A480</f>
        <v>476</v>
      </c>
      <c r="B477" s="8">
        <f>'1. Data'!D$504*'1. Data'!D480/'1. Data'!D479</f>
        <v>10851.424569970583</v>
      </c>
      <c r="C477" s="8">
        <f>'1. Data'!H$504*'1. Data'!H480/'1. Data'!H479</f>
        <v>9605.1877322190212</v>
      </c>
      <c r="D477" s="8">
        <f>'1. Data'!L$504*'1. Data'!L480/'1. Data'!L479</f>
        <v>6201.0269645129983</v>
      </c>
      <c r="E477" s="8">
        <f>'1. Data'!P$504*'1. Data'!P480/'1. Data'!P479</f>
        <v>114.27388847463506</v>
      </c>
      <c r="G477" s="9">
        <f>$L$2*B477/'1. Data'!D$504+$M$2*C477/'1. Data'!H$504+$N$2*D477/'1. Data'!L$504+$O$2*E477/'1. Data'!P$504</f>
        <v>9965.5651561443847</v>
      </c>
      <c r="I477" s="9">
        <f t="shared" si="8"/>
        <v>34.434843855615327</v>
      </c>
    </row>
    <row r="478" spans="1:9" ht="15" customHeight="1" x14ac:dyDescent="0.2">
      <c r="A478">
        <f>'1. Data'!A481</f>
        <v>477</v>
      </c>
      <c r="B478" s="8">
        <f>'1. Data'!D$504*'1. Data'!D481/'1. Data'!D480</f>
        <v>10896.432564186773</v>
      </c>
      <c r="C478" s="8">
        <f>'1. Data'!H$504*'1. Data'!H481/'1. Data'!H480</f>
        <v>9352.6868522151308</v>
      </c>
      <c r="D478" s="8">
        <f>'1. Data'!L$504*'1. Data'!L481/'1. Data'!L480</f>
        <v>6038.6559377937319</v>
      </c>
      <c r="E478" s="8">
        <f>'1. Data'!P$504*'1. Data'!P481/'1. Data'!P480</f>
        <v>110.78027652187892</v>
      </c>
      <c r="G478" s="9">
        <f>$L$2*B478/'1. Data'!D$504+$M$2*C478/'1. Data'!H$504+$N$2*D478/'1. Data'!L$504+$O$2*E478/'1. Data'!P$504</f>
        <v>9814.8730506360207</v>
      </c>
      <c r="I478" s="9">
        <f t="shared" si="8"/>
        <v>185.12694936397929</v>
      </c>
    </row>
    <row r="479" spans="1:9" ht="15" customHeight="1" x14ac:dyDescent="0.2">
      <c r="A479">
        <f>'1. Data'!A482</f>
        <v>478</v>
      </c>
      <c r="B479" s="8">
        <f>'1. Data'!D$504*'1. Data'!D482/'1. Data'!D481</f>
        <v>11088.958369641938</v>
      </c>
      <c r="C479" s="8">
        <f>'1. Data'!H$504*'1. Data'!H482/'1. Data'!H481</f>
        <v>9674.4240507824707</v>
      </c>
      <c r="D479" s="8">
        <f>'1. Data'!L$504*'1. Data'!L482/'1. Data'!L481</f>
        <v>6257.8563884140285</v>
      </c>
      <c r="E479" s="8">
        <f>'1. Data'!P$504*'1. Data'!P482/'1. Data'!P481</f>
        <v>112.540873588731</v>
      </c>
      <c r="G479" s="9">
        <f>$L$2*B479/'1. Data'!D$504+$M$2*C479/'1. Data'!H$504+$N$2*D479/'1. Data'!L$504+$O$2*E479/'1. Data'!P$504</f>
        <v>10051.849046228881</v>
      </c>
      <c r="I479" s="9">
        <f t="shared" si="8"/>
        <v>-51.849046228880979</v>
      </c>
    </row>
    <row r="480" spans="1:9" ht="15" customHeight="1" x14ac:dyDescent="0.2">
      <c r="A480">
        <f>'1. Data'!A483</f>
        <v>479</v>
      </c>
      <c r="B480" s="8">
        <f>'1. Data'!D$504*'1. Data'!D483/'1. Data'!D482</f>
        <v>11034.397446062729</v>
      </c>
      <c r="C480" s="8">
        <f>'1. Data'!H$504*'1. Data'!H483/'1. Data'!H482</f>
        <v>9687.4017907577363</v>
      </c>
      <c r="D480" s="8">
        <f>'1. Data'!L$504*'1. Data'!L483/'1. Data'!L482</f>
        <v>6177.075987872804</v>
      </c>
      <c r="E480" s="8">
        <f>'1. Data'!P$504*'1. Data'!P483/'1. Data'!P482</f>
        <v>113.64468786400433</v>
      </c>
      <c r="G480" s="9">
        <f>$L$2*B480/'1. Data'!D$504+$M$2*C480/'1. Data'!H$504+$N$2*D480/'1. Data'!L$504+$O$2*E480/'1. Data'!P$504</f>
        <v>10042.643079682384</v>
      </c>
      <c r="I480" s="9">
        <f t="shared" si="8"/>
        <v>-42.643079682384268</v>
      </c>
    </row>
    <row r="481" spans="1:9" ht="15" customHeight="1" x14ac:dyDescent="0.2">
      <c r="A481">
        <f>'1. Data'!A484</f>
        <v>480</v>
      </c>
      <c r="B481" s="8">
        <f>'1. Data'!D$504*'1. Data'!D484/'1. Data'!D483</f>
        <v>11212.845171138588</v>
      </c>
      <c r="C481" s="8">
        <f>'1. Data'!H$504*'1. Data'!H484/'1. Data'!H483</f>
        <v>9748.0400328286523</v>
      </c>
      <c r="D481" s="8">
        <f>'1. Data'!L$504*'1. Data'!L484/'1. Data'!L483</f>
        <v>6310.2739364820854</v>
      </c>
      <c r="E481" s="8">
        <f>'1. Data'!P$504*'1. Data'!P484/'1. Data'!P483</f>
        <v>110.35739740258532</v>
      </c>
      <c r="G481" s="9">
        <f>$L$2*B481/'1. Data'!D$504+$M$2*C481/'1. Data'!H$504+$N$2*D481/'1. Data'!L$504+$O$2*E481/'1. Data'!P$504</f>
        <v>10089.561242389334</v>
      </c>
      <c r="I481" s="9">
        <f t="shared" si="8"/>
        <v>-89.561242389334438</v>
      </c>
    </row>
    <row r="482" spans="1:9" ht="15" customHeight="1" x14ac:dyDescent="0.2">
      <c r="A482">
        <f>'1. Data'!A485</f>
        <v>481</v>
      </c>
      <c r="B482" s="8">
        <f>'1. Data'!D$504*'1. Data'!D485/'1. Data'!D484</f>
        <v>10818.084694454621</v>
      </c>
      <c r="C482" s="8">
        <f>'1. Data'!H$504*'1. Data'!H485/'1. Data'!H484</f>
        <v>9438.4283055682499</v>
      </c>
      <c r="D482" s="8">
        <f>'1. Data'!L$504*'1. Data'!L485/'1. Data'!L484</f>
        <v>6086.9136552041273</v>
      </c>
      <c r="E482" s="8">
        <f>'1. Data'!P$504*'1. Data'!P485/'1. Data'!P484</f>
        <v>113.91898810648871</v>
      </c>
      <c r="G482" s="9">
        <f>$L$2*B482/'1. Data'!D$504+$M$2*C482/'1. Data'!H$504+$N$2*D482/'1. Data'!L$504+$O$2*E482/'1. Data'!P$504</f>
        <v>9876.6574345693116</v>
      </c>
      <c r="I482" s="9">
        <f t="shared" si="8"/>
        <v>123.34256543068841</v>
      </c>
    </row>
    <row r="483" spans="1:9" ht="15" customHeight="1" x14ac:dyDescent="0.2">
      <c r="A483">
        <f>'1. Data'!A486</f>
        <v>482</v>
      </c>
      <c r="B483" s="8">
        <f>'1. Data'!D$504*'1. Data'!D486/'1. Data'!D485</f>
        <v>11108.630464607062</v>
      </c>
      <c r="C483" s="8">
        <f>'1. Data'!H$504*'1. Data'!H486/'1. Data'!H485</f>
        <v>9699.0401904418904</v>
      </c>
      <c r="D483" s="8">
        <f>'1. Data'!L$504*'1. Data'!L486/'1. Data'!L485</f>
        <v>6231.473988409507</v>
      </c>
      <c r="E483" s="8">
        <f>'1. Data'!P$504*'1. Data'!P486/'1. Data'!P485</f>
        <v>112.7076472148019</v>
      </c>
      <c r="G483" s="9">
        <f>$L$2*B483/'1. Data'!D$504+$M$2*C483/'1. Data'!H$504+$N$2*D483/'1. Data'!L$504+$O$2*E483/'1. Data'!P$504</f>
        <v>10065.382288528113</v>
      </c>
      <c r="I483" s="9">
        <f t="shared" si="8"/>
        <v>-65.382288528113349</v>
      </c>
    </row>
    <row r="484" spans="1:9" ht="15" customHeight="1" x14ac:dyDescent="0.2">
      <c r="A484">
        <f>'1. Data'!A487</f>
        <v>483</v>
      </c>
      <c r="B484" s="8">
        <f>'1. Data'!D$504*'1. Data'!D487/'1. Data'!D486</f>
        <v>11225.846956081759</v>
      </c>
      <c r="C484" s="8">
        <f>'1. Data'!H$504*'1. Data'!H487/'1. Data'!H486</f>
        <v>9678.691154670305</v>
      </c>
      <c r="D484" s="8">
        <f>'1. Data'!L$504*'1. Data'!L487/'1. Data'!L486</f>
        <v>6331.3359788814796</v>
      </c>
      <c r="E484" s="8">
        <f>'1. Data'!P$504*'1. Data'!P487/'1. Data'!P486</f>
        <v>113.28776187455692</v>
      </c>
      <c r="G484" s="9">
        <f>$L$2*B484/'1. Data'!D$504+$M$2*C484/'1. Data'!H$504+$N$2*D484/'1. Data'!L$504+$O$2*E484/'1. Data'!P$504</f>
        <v>10127.951464586982</v>
      </c>
      <c r="I484" s="9">
        <f t="shared" si="8"/>
        <v>-127.95146458698218</v>
      </c>
    </row>
    <row r="485" spans="1:9" ht="15" customHeight="1" x14ac:dyDescent="0.2">
      <c r="A485">
        <f>'1. Data'!A488</f>
        <v>484</v>
      </c>
      <c r="B485" s="8">
        <f>'1. Data'!D$504*'1. Data'!D488/'1. Data'!D487</f>
        <v>10860.584362596219</v>
      </c>
      <c r="C485" s="8">
        <f>'1. Data'!H$504*'1. Data'!H488/'1. Data'!H487</f>
        <v>9631.5232712259913</v>
      </c>
      <c r="D485" s="8">
        <f>'1. Data'!L$504*'1. Data'!L488/'1. Data'!L487</f>
        <v>6229.7338820302211</v>
      </c>
      <c r="E485" s="8">
        <f>'1. Data'!P$504*'1. Data'!P488/'1. Data'!P487</f>
        <v>116.46114448213687</v>
      </c>
      <c r="G485" s="9">
        <f>$L$2*B485/'1. Data'!D$504+$M$2*C485/'1. Data'!H$504+$N$2*D485/'1. Data'!L$504+$O$2*E485/'1. Data'!P$504</f>
        <v>10020.522650078688</v>
      </c>
      <c r="I485" s="9">
        <f t="shared" si="8"/>
        <v>-20.522650078688457</v>
      </c>
    </row>
    <row r="486" spans="1:9" ht="15" customHeight="1" x14ac:dyDescent="0.2">
      <c r="A486">
        <f>'1. Data'!A489</f>
        <v>485</v>
      </c>
      <c r="B486" s="8">
        <f>'1. Data'!D$504*'1. Data'!D489/'1. Data'!D488</f>
        <v>10996.633033616175</v>
      </c>
      <c r="C486" s="8">
        <f>'1. Data'!H$504*'1. Data'!H489/'1. Data'!H488</f>
        <v>9376.5014769557729</v>
      </c>
      <c r="D486" s="8">
        <f>'1. Data'!L$504*'1. Data'!L489/'1. Data'!L488</f>
        <v>6192.8114493606417</v>
      </c>
      <c r="E486" s="8">
        <f>'1. Data'!P$504*'1. Data'!P489/'1. Data'!P488</f>
        <v>108.50291301964512</v>
      </c>
      <c r="G486" s="9">
        <f>$L$2*B486/'1. Data'!D$504+$M$2*C486/'1. Data'!H$504+$N$2*D486/'1. Data'!L$504+$O$2*E486/'1. Data'!P$504</f>
        <v>9843.1701435067371</v>
      </c>
      <c r="I486" s="9">
        <f t="shared" si="8"/>
        <v>156.82985649326292</v>
      </c>
    </row>
    <row r="487" spans="1:9" ht="15" customHeight="1" x14ac:dyDescent="0.2">
      <c r="A487">
        <f>'1. Data'!A490</f>
        <v>486</v>
      </c>
      <c r="B487" s="8">
        <f>'1. Data'!D$504*'1. Data'!D490/'1. Data'!D489</f>
        <v>11037.334229359933</v>
      </c>
      <c r="C487" s="8">
        <f>'1. Data'!H$504*'1. Data'!H490/'1. Data'!H489</f>
        <v>9341.1769122163951</v>
      </c>
      <c r="D487" s="8">
        <f>'1. Data'!L$504*'1. Data'!L490/'1. Data'!L489</f>
        <v>6049.3327689117941</v>
      </c>
      <c r="E487" s="8">
        <f>'1. Data'!P$504*'1. Data'!P490/'1. Data'!P489</f>
        <v>113.9683048419602</v>
      </c>
      <c r="G487" s="9">
        <f>$L$2*B487/'1. Data'!D$504+$M$2*C487/'1. Data'!H$504+$N$2*D487/'1. Data'!L$504+$O$2*E487/'1. Data'!P$504</f>
        <v>9920.6467797184559</v>
      </c>
      <c r="I487" s="9">
        <f t="shared" si="8"/>
        <v>79.353220281544054</v>
      </c>
    </row>
    <row r="488" spans="1:9" ht="15" customHeight="1" x14ac:dyDescent="0.2">
      <c r="A488">
        <f>'1. Data'!A491</f>
        <v>487</v>
      </c>
      <c r="B488" s="8">
        <f>'1. Data'!D$504*'1. Data'!D491/'1. Data'!D490</f>
        <v>10692.675407513127</v>
      </c>
      <c r="C488" s="8">
        <f>'1. Data'!H$504*'1. Data'!H491/'1. Data'!H490</f>
        <v>9338.1107145994265</v>
      </c>
      <c r="D488" s="8">
        <f>'1. Data'!L$504*'1. Data'!L491/'1. Data'!L490</f>
        <v>5968.0599510685843</v>
      </c>
      <c r="E488" s="8">
        <f>'1. Data'!P$504*'1. Data'!P491/'1. Data'!P490</f>
        <v>112.00033630013536</v>
      </c>
      <c r="G488" s="9">
        <f>$L$2*B488/'1. Data'!D$504+$M$2*C488/'1. Data'!H$504+$N$2*D488/'1. Data'!L$504+$O$2*E488/'1. Data'!P$504</f>
        <v>9746.6150439002067</v>
      </c>
      <c r="I488" s="9">
        <f t="shared" si="8"/>
        <v>253.38495609979327</v>
      </c>
    </row>
    <row r="489" spans="1:9" ht="15" customHeight="1" x14ac:dyDescent="0.2">
      <c r="A489">
        <f>'1. Data'!A492</f>
        <v>488</v>
      </c>
      <c r="B489" s="8">
        <f>'1. Data'!D$504*'1. Data'!D492/'1. Data'!D491</f>
        <v>11054.303886995529</v>
      </c>
      <c r="C489" s="8">
        <f>'1. Data'!H$504*'1. Data'!H492/'1. Data'!H491</f>
        <v>9353.4360291877092</v>
      </c>
      <c r="D489" s="8">
        <f>'1. Data'!L$504*'1. Data'!L492/'1. Data'!L491</f>
        <v>5997.449701616024</v>
      </c>
      <c r="E489" s="8">
        <f>'1. Data'!P$504*'1. Data'!P492/'1. Data'!P491</f>
        <v>111.40902193140225</v>
      </c>
      <c r="G489" s="9">
        <f>$L$2*B489/'1. Data'!D$504+$M$2*C489/'1. Data'!H$504+$N$2*D489/'1. Data'!L$504+$O$2*E489/'1. Data'!P$504</f>
        <v>9876.9000664505347</v>
      </c>
      <c r="I489" s="9">
        <f t="shared" si="8"/>
        <v>123.09993354946528</v>
      </c>
    </row>
    <row r="490" spans="1:9" ht="15" customHeight="1" x14ac:dyDescent="0.2">
      <c r="A490">
        <f>'1. Data'!A493</f>
        <v>489</v>
      </c>
      <c r="B490" s="8">
        <f>'1. Data'!D$504*'1. Data'!D493/'1. Data'!D492</f>
        <v>11306.703430401676</v>
      </c>
      <c r="C490" s="8">
        <f>'1. Data'!H$504*'1. Data'!H493/'1. Data'!H492</f>
        <v>9962.3992120777002</v>
      </c>
      <c r="D490" s="8">
        <f>'1. Data'!L$504*'1. Data'!L493/'1. Data'!L492</f>
        <v>6386.0224484982891</v>
      </c>
      <c r="E490" s="8">
        <f>'1. Data'!P$504*'1. Data'!P493/'1. Data'!P492</f>
        <v>114.9885654079426</v>
      </c>
      <c r="G490" s="9">
        <f>$L$2*B490/'1. Data'!D$504+$M$2*C490/'1. Data'!H$504+$N$2*D490/'1. Data'!L$504+$O$2*E490/'1. Data'!P$504</f>
        <v>10284.924691581415</v>
      </c>
      <c r="I490" s="9">
        <f t="shared" si="8"/>
        <v>-284.92469158141466</v>
      </c>
    </row>
    <row r="491" spans="1:9" ht="15" customHeight="1" x14ac:dyDescent="0.2">
      <c r="A491">
        <f>'1. Data'!A494</f>
        <v>490</v>
      </c>
      <c r="B491" s="8">
        <f>'1. Data'!D$504*'1. Data'!D494/'1. Data'!D493</f>
        <v>10753.937618589247</v>
      </c>
      <c r="C491" s="8">
        <f>'1. Data'!H$504*'1. Data'!H494/'1. Data'!H493</f>
        <v>9544.7030661369499</v>
      </c>
      <c r="D491" s="8">
        <f>'1. Data'!L$504*'1. Data'!L494/'1. Data'!L493</f>
        <v>6102.2710553272454</v>
      </c>
      <c r="E491" s="8">
        <f>'1. Data'!P$504*'1. Data'!P494/'1. Data'!P493</f>
        <v>111.34793321187169</v>
      </c>
      <c r="G491" s="9">
        <f>$L$2*B491/'1. Data'!D$504+$M$2*C491/'1. Data'!H$504+$N$2*D491/'1. Data'!L$504+$O$2*E491/'1. Data'!P$504</f>
        <v>9843.4888250608765</v>
      </c>
      <c r="I491" s="9">
        <f t="shared" si="8"/>
        <v>156.51117493912352</v>
      </c>
    </row>
    <row r="492" spans="1:9" ht="15" customHeight="1" x14ac:dyDescent="0.2">
      <c r="A492">
        <f>'1. Data'!A495</f>
        <v>491</v>
      </c>
      <c r="B492" s="8">
        <f>'1. Data'!D$504*'1. Data'!D495/'1. Data'!D494</f>
        <v>11059.540419474068</v>
      </c>
      <c r="C492" s="8">
        <f>'1. Data'!H$504*'1. Data'!H495/'1. Data'!H494</f>
        <v>9464.3397543080664</v>
      </c>
      <c r="D492" s="8">
        <f>'1. Data'!L$504*'1. Data'!L495/'1. Data'!L494</f>
        <v>6152.5014663003203</v>
      </c>
      <c r="E492" s="8">
        <f>'1. Data'!P$504*'1. Data'!P495/'1. Data'!P494</f>
        <v>112.22620622846416</v>
      </c>
      <c r="G492" s="9">
        <f>$L$2*B492/'1. Data'!D$504+$M$2*C492/'1. Data'!H$504+$N$2*D492/'1. Data'!L$504+$O$2*E492/'1. Data'!P$504</f>
        <v>9952.9512240555359</v>
      </c>
      <c r="I492" s="9">
        <f t="shared" si="8"/>
        <v>47.048775944464069</v>
      </c>
    </row>
    <row r="493" spans="1:9" ht="15" customHeight="1" x14ac:dyDescent="0.2">
      <c r="A493">
        <f>'1. Data'!A496</f>
        <v>492</v>
      </c>
      <c r="B493" s="8">
        <f>'1. Data'!D$504*'1. Data'!D496/'1. Data'!D495</f>
        <v>11183.240065827069</v>
      </c>
      <c r="C493" s="8">
        <f>'1. Data'!H$504*'1. Data'!H496/'1. Data'!H495</f>
        <v>9489.9931966199565</v>
      </c>
      <c r="D493" s="8">
        <f>'1. Data'!L$504*'1. Data'!L496/'1. Data'!L495</f>
        <v>6092.0966554990709</v>
      </c>
      <c r="E493" s="8">
        <f>'1. Data'!P$504*'1. Data'!P496/'1. Data'!P495</f>
        <v>111.67103705613151</v>
      </c>
      <c r="G493" s="9">
        <f>$L$2*B493/'1. Data'!D$504+$M$2*C493/'1. Data'!H$504+$N$2*D493/'1. Data'!L$504+$O$2*E493/'1. Data'!P$504</f>
        <v>9986.2760868041296</v>
      </c>
      <c r="I493" s="9">
        <f t="shared" si="8"/>
        <v>13.723913195870409</v>
      </c>
    </row>
    <row r="494" spans="1:9" ht="15" customHeight="1" x14ac:dyDescent="0.2">
      <c r="A494">
        <f>'1. Data'!A497</f>
        <v>493</v>
      </c>
      <c r="B494" s="8">
        <f>'1. Data'!D$504*'1. Data'!D497/'1. Data'!D496</f>
        <v>11010.761957352426</v>
      </c>
      <c r="C494" s="8">
        <f>'1. Data'!H$504*'1. Data'!H497/'1. Data'!H496</f>
        <v>9973.918787484552</v>
      </c>
      <c r="D494" s="8">
        <f>'1. Data'!L$504*'1. Data'!L497/'1. Data'!L496</f>
        <v>6437.0977119163308</v>
      </c>
      <c r="E494" s="8">
        <f>'1. Data'!P$504*'1. Data'!P497/'1. Data'!P496</f>
        <v>113.05141828308136</v>
      </c>
      <c r="G494" s="9">
        <f>$L$2*B494/'1. Data'!D$504+$M$2*C494/'1. Data'!H$504+$N$2*D494/'1. Data'!L$504+$O$2*E494/'1. Data'!P$504</f>
        <v>10155.022474345689</v>
      </c>
      <c r="I494" s="9">
        <f t="shared" si="8"/>
        <v>-155.02247434568926</v>
      </c>
    </row>
    <row r="495" spans="1:9" ht="15" customHeight="1" x14ac:dyDescent="0.2">
      <c r="A495">
        <f>'1. Data'!A498</f>
        <v>494</v>
      </c>
      <c r="B495" s="8">
        <f>'1. Data'!D$504*'1. Data'!D498/'1. Data'!D497</f>
        <v>10671.799045630401</v>
      </c>
      <c r="C495" s="8">
        <f>'1. Data'!H$504*'1. Data'!H498/'1. Data'!H497</f>
        <v>8848.9081635078564</v>
      </c>
      <c r="D495" s="8">
        <f>'1. Data'!L$504*'1. Data'!L498/'1. Data'!L497</f>
        <v>5825.4593579789571</v>
      </c>
      <c r="E495" s="8">
        <f>'1. Data'!P$504*'1. Data'!P498/'1. Data'!P497</f>
        <v>109.68726889024423</v>
      </c>
      <c r="G495" s="9">
        <f>$L$2*B495/'1. Data'!D$504+$M$2*C495/'1. Data'!H$504+$N$2*D495/'1. Data'!L$504+$O$2*E495/'1. Data'!P$504</f>
        <v>9522.1589989664026</v>
      </c>
      <c r="I495" s="9">
        <f t="shared" si="8"/>
        <v>477.84100103359742</v>
      </c>
    </row>
    <row r="496" spans="1:9" ht="15" customHeight="1" x14ac:dyDescent="0.2">
      <c r="A496">
        <f>'1. Data'!A499</f>
        <v>495</v>
      </c>
      <c r="B496" s="8">
        <f>'1. Data'!D$504*'1. Data'!D499/'1. Data'!D498</f>
        <v>10574.201791804335</v>
      </c>
      <c r="C496" s="8">
        <f>'1. Data'!H$504*'1. Data'!H499/'1. Data'!H498</f>
        <v>9495.7833461562877</v>
      </c>
      <c r="D496" s="8">
        <f>'1. Data'!L$504*'1. Data'!L499/'1. Data'!L498</f>
        <v>6099.8454119399512</v>
      </c>
      <c r="E496" s="8">
        <f>'1. Data'!P$504*'1. Data'!P499/'1. Data'!P498</f>
        <v>114.33591418003729</v>
      </c>
      <c r="G496" s="9">
        <f>$L$2*B496/'1. Data'!D$504+$M$2*C496/'1. Data'!H$504+$N$2*D496/'1. Data'!L$504+$O$2*E496/'1. Data'!P$504</f>
        <v>9815.5503706421387</v>
      </c>
      <c r="I496" s="9">
        <f t="shared" si="8"/>
        <v>184.44962935786134</v>
      </c>
    </row>
    <row r="497" spans="1:10" ht="15" customHeight="1" x14ac:dyDescent="0.2">
      <c r="A497">
        <f>'1. Data'!A500</f>
        <v>496</v>
      </c>
      <c r="B497" s="8">
        <f>'1. Data'!D$504*'1. Data'!D500/'1. Data'!D499</f>
        <v>11448.027963327759</v>
      </c>
      <c r="C497" s="8">
        <f>'1. Data'!H$504*'1. Data'!H500/'1. Data'!H499</f>
        <v>9662.9925808950975</v>
      </c>
      <c r="D497" s="8">
        <f>'1. Data'!L$504*'1. Data'!L500/'1. Data'!L499</f>
        <v>6214.2824881544811</v>
      </c>
      <c r="E497" s="8">
        <f>'1. Data'!P$504*'1. Data'!P500/'1. Data'!P499</f>
        <v>110.1841367790651</v>
      </c>
      <c r="G497" s="9">
        <f>$L$2*B497/'1. Data'!D$504+$M$2*C497/'1. Data'!H$504+$N$2*D497/'1. Data'!L$504+$O$2*E497/'1. Data'!P$504</f>
        <v>10129.780585226028</v>
      </c>
      <c r="I497" s="9">
        <f t="shared" si="8"/>
        <v>-129.78058522602805</v>
      </c>
    </row>
    <row r="498" spans="1:10" ht="15" customHeight="1" x14ac:dyDescent="0.2">
      <c r="A498">
        <f>'1. Data'!A501</f>
        <v>497</v>
      </c>
      <c r="B498" s="8">
        <f>'1. Data'!D$504*'1. Data'!D501/'1. Data'!D500</f>
        <v>11390.889306904277</v>
      </c>
      <c r="C498" s="8">
        <f>'1. Data'!H$504*'1. Data'!H501/'1. Data'!H500</f>
        <v>10525.305436293929</v>
      </c>
      <c r="D498" s="8">
        <f>'1. Data'!L$504*'1. Data'!L501/'1. Data'!L500</f>
        <v>6789.0190279491753</v>
      </c>
      <c r="E498" s="8">
        <f>'1. Data'!P$504*'1. Data'!P501/'1. Data'!P500</f>
        <v>114.95548545360636</v>
      </c>
      <c r="G498" s="9">
        <f>$L$2*B498/'1. Data'!D$504+$M$2*C498/'1. Data'!H$504+$N$2*D498/'1. Data'!L$504+$O$2*E498/'1. Data'!P$504</f>
        <v>10555.795411414247</v>
      </c>
      <c r="I498" s="9">
        <f t="shared" si="8"/>
        <v>-555.7954114142467</v>
      </c>
    </row>
    <row r="499" spans="1:10" ht="15" customHeight="1" x14ac:dyDescent="0.2">
      <c r="A499">
        <f>'1. Data'!A502</f>
        <v>498</v>
      </c>
      <c r="B499" s="8">
        <f>'1. Data'!D$504*'1. Data'!D502/'1. Data'!D501</f>
        <v>10661.301821970348</v>
      </c>
      <c r="C499" s="8">
        <f>'1. Data'!H$504*'1. Data'!H502/'1. Data'!H501</f>
        <v>9523.2111253390831</v>
      </c>
      <c r="D499" s="8">
        <f>'1. Data'!L$504*'1. Data'!L502/'1. Data'!L501</f>
        <v>6152.571267773762</v>
      </c>
      <c r="E499" s="8">
        <f>'1. Data'!P$504*'1. Data'!P502/'1. Data'!P501</f>
        <v>114.44992134209765</v>
      </c>
      <c r="G499" s="9">
        <f>$L$2*B499/'1. Data'!D$504+$M$2*C499/'1. Data'!H$504+$N$2*D499/'1. Data'!L$504+$O$2*E499/'1. Data'!P$504</f>
        <v>9866.2556238157031</v>
      </c>
      <c r="I499" s="9">
        <f t="shared" si="8"/>
        <v>133.74437618429693</v>
      </c>
    </row>
    <row r="500" spans="1:10" ht="15" customHeight="1" x14ac:dyDescent="0.2">
      <c r="A500">
        <f>'1. Data'!A503</f>
        <v>499</v>
      </c>
      <c r="B500" s="8">
        <f>'1. Data'!D$504*'1. Data'!D503/'1. Data'!D502</f>
        <v>10831.429828744271</v>
      </c>
      <c r="C500" s="8">
        <f>'1. Data'!H$504*'1. Data'!H503/'1. Data'!H502</f>
        <v>9383.4880274546395</v>
      </c>
      <c r="D500" s="8">
        <f>'1. Data'!L$504*'1. Data'!L503/'1. Data'!L502</f>
        <v>6051.9364840975459</v>
      </c>
      <c r="E500" s="8">
        <f>'1. Data'!P$504*'1. Data'!P503/'1. Data'!P502</f>
        <v>113.84983632081834</v>
      </c>
      <c r="G500" s="9">
        <f>$L$2*B500/'1. Data'!D$504+$M$2*C500/'1. Data'!H$504+$N$2*D500/'1. Data'!L$504+$O$2*E500/'1. Data'!P$504</f>
        <v>9857.464505567943</v>
      </c>
      <c r="I500" s="9">
        <f t="shared" si="8"/>
        <v>142.53549443205702</v>
      </c>
    </row>
    <row r="501" spans="1:10" ht="15" customHeight="1" x14ac:dyDescent="0.2">
      <c r="A501">
        <f>'1. Data'!A504</f>
        <v>500</v>
      </c>
      <c r="B501" s="8">
        <f>'1. Data'!D$504*'1. Data'!D504/'1. Data'!D503</f>
        <v>11222.531068204933</v>
      </c>
      <c r="C501" s="8">
        <f>'1. Data'!H$504*'1. Data'!H504/'1. Data'!H503</f>
        <v>9763.9740789397802</v>
      </c>
      <c r="D501" s="8">
        <f>'1. Data'!L$504*'1. Data'!L504/'1. Data'!L503</f>
        <v>6371.4498070793261</v>
      </c>
      <c r="E501" s="8">
        <f>'1. Data'!P$504*'1. Data'!P504/'1. Data'!P503</f>
        <v>111.40194644849787</v>
      </c>
      <c r="G501" s="9">
        <f>$L$2*B501/'1. Data'!D$504+$M$2*C501/'1. Data'!H$504+$N$2*D501/'1. Data'!L$504+$O$2*E501/'1. Data'!P$504</f>
        <v>10126.438967187263</v>
      </c>
      <c r="I501" s="9">
        <f t="shared" si="8"/>
        <v>-126.43896718726319</v>
      </c>
    </row>
    <row r="503" spans="1:10" ht="15" customHeight="1" x14ac:dyDescent="0.2">
      <c r="H503" s="9" t="s">
        <v>8</v>
      </c>
      <c r="I503"/>
      <c r="J503" s="9">
        <f>AVERAGE(I2:I501)</f>
        <v>0.87009613562409138</v>
      </c>
    </row>
    <row r="504" spans="1:10" ht="15" customHeight="1" x14ac:dyDescent="0.2">
      <c r="H504" s="9" t="s">
        <v>9</v>
      </c>
      <c r="I504"/>
      <c r="J504" s="9">
        <f>STDEV(I2:I501)</f>
        <v>93.698408069657063</v>
      </c>
    </row>
    <row r="505" spans="1:10" ht="15" customHeight="1" x14ac:dyDescent="0.2">
      <c r="H505" s="9" t="s">
        <v>10</v>
      </c>
      <c r="I505"/>
      <c r="J505" s="9">
        <f>SKEW(I2:I501)</f>
        <v>-8.2179573584349463E-2</v>
      </c>
    </row>
    <row r="506" spans="1:10" ht="15" customHeight="1" x14ac:dyDescent="0.2">
      <c r="H506" s="9" t="s">
        <v>11</v>
      </c>
      <c r="I506"/>
      <c r="J506" s="9">
        <f>KURT(I2:I501)</f>
        <v>4.2197047528558329</v>
      </c>
    </row>
    <row r="507" spans="1:10" ht="15" customHeight="1" x14ac:dyDescent="0.2">
      <c r="I507"/>
    </row>
    <row r="508" spans="1:10" ht="15" customHeight="1" x14ac:dyDescent="0.2">
      <c r="H508" s="9" t="s">
        <v>19</v>
      </c>
      <c r="I508"/>
      <c r="J508" s="9">
        <f>NORMINV(0.99, J503,J504)</f>
        <v>218.84518854948197</v>
      </c>
    </row>
    <row r="509" spans="1:10" ht="15" customHeight="1" x14ac:dyDescent="0.2">
      <c r="H509" s="9" t="s">
        <v>17</v>
      </c>
      <c r="I509"/>
      <c r="J509" s="10">
        <f>NORMDIST(J508, J503,J504,FALSE)</f>
        <v>2.8444605145953389E-4</v>
      </c>
    </row>
    <row r="510" spans="1:10" ht="15" customHeight="1" x14ac:dyDescent="0.2">
      <c r="H510" s="9" t="s">
        <v>18</v>
      </c>
      <c r="I510"/>
      <c r="J510" s="9">
        <f>(1/J509)*SQRT(0.01*0.99/500)</f>
        <v>15.643455303475806</v>
      </c>
    </row>
  </sheetData>
  <mergeCells count="1">
    <mergeCell ref="K4:Q5"/>
  </mergeCells>
  <pageMargins left="0.7" right="0.7" top="0.75" bottom="0.75" header="0.3" footer="0.3"/>
  <pageSetup orientation="portrait" horizontalDpi="1200" verticalDpi="12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10"/>
  <sheetViews>
    <sheetView workbookViewId="0"/>
  </sheetViews>
  <sheetFormatPr baseColWidth="10" defaultColWidth="10.83203125" defaultRowHeight="15" customHeight="1" x14ac:dyDescent="0.2"/>
  <cols>
    <col min="2" max="2" width="10.83203125" style="9"/>
  </cols>
  <sheetData>
    <row r="1" spans="1:10" ht="15" customHeight="1" x14ac:dyDescent="0.2">
      <c r="A1" t="s">
        <v>2</v>
      </c>
      <c r="B1" s="9" t="s">
        <v>7</v>
      </c>
      <c r="C1" t="s">
        <v>29</v>
      </c>
      <c r="D1" s="15" t="s">
        <v>31</v>
      </c>
      <c r="E1" s="15"/>
    </row>
    <row r="2" spans="1:10" ht="15" customHeight="1" x14ac:dyDescent="0.2">
      <c r="A2">
        <v>494</v>
      </c>
      <c r="B2" s="11">
        <v>477.8410010335956</v>
      </c>
      <c r="C2">
        <f>1/500</f>
        <v>2E-3</v>
      </c>
      <c r="D2">
        <f>SUM($C$2:C2)</f>
        <v>2E-3</v>
      </c>
    </row>
    <row r="3" spans="1:10" ht="15" customHeight="1" x14ac:dyDescent="0.2">
      <c r="A3">
        <v>339</v>
      </c>
      <c r="B3" s="12">
        <v>345.43507527311704</v>
      </c>
      <c r="C3">
        <f t="shared" ref="C3:C66" si="0">1/500</f>
        <v>2E-3</v>
      </c>
      <c r="D3">
        <f>SUM($C$2:C3)</f>
        <v>4.0000000000000001E-3</v>
      </c>
    </row>
    <row r="4" spans="1:10" ht="15" customHeight="1" x14ac:dyDescent="0.2">
      <c r="A4">
        <v>349</v>
      </c>
      <c r="B4" s="12">
        <v>282.20384520461266</v>
      </c>
      <c r="C4">
        <f t="shared" si="0"/>
        <v>2E-3</v>
      </c>
      <c r="D4">
        <f>SUM($C$2:C4)</f>
        <v>6.0000000000000001E-3</v>
      </c>
    </row>
    <row r="5" spans="1:10" ht="15" customHeight="1" x14ac:dyDescent="0.2">
      <c r="A5">
        <v>329</v>
      </c>
      <c r="B5" s="13">
        <v>277.04129403526531</v>
      </c>
      <c r="C5">
        <f t="shared" si="0"/>
        <v>2E-3</v>
      </c>
      <c r="D5">
        <f>SUM($C$2:C5)</f>
        <v>8.0000000000000002E-3</v>
      </c>
      <c r="F5" s="28" t="s">
        <v>63</v>
      </c>
      <c r="G5" s="28"/>
      <c r="H5" s="28"/>
      <c r="I5" s="28"/>
      <c r="J5" s="28"/>
    </row>
    <row r="6" spans="1:10" ht="15" customHeight="1" x14ac:dyDescent="0.2">
      <c r="A6">
        <v>487</v>
      </c>
      <c r="B6" s="14">
        <v>253.38495609979509</v>
      </c>
      <c r="C6">
        <f t="shared" si="0"/>
        <v>2E-3</v>
      </c>
      <c r="D6">
        <f>SUM($C$2:C6)</f>
        <v>0.01</v>
      </c>
      <c r="F6" s="28"/>
      <c r="G6" s="28"/>
      <c r="H6" s="28"/>
      <c r="I6" s="28"/>
      <c r="J6" s="28"/>
    </row>
    <row r="7" spans="1:10" ht="15" customHeight="1" x14ac:dyDescent="0.2">
      <c r="A7">
        <v>227</v>
      </c>
      <c r="B7" s="9">
        <v>217.97395897909701</v>
      </c>
      <c r="C7">
        <f t="shared" si="0"/>
        <v>2E-3</v>
      </c>
      <c r="D7">
        <f>SUM($C$2:C7)</f>
        <v>1.2E-2</v>
      </c>
    </row>
    <row r="8" spans="1:10" ht="15" customHeight="1" x14ac:dyDescent="0.2">
      <c r="A8">
        <v>131</v>
      </c>
      <c r="B8" s="9">
        <v>202.25553909110386</v>
      </c>
      <c r="C8">
        <f t="shared" si="0"/>
        <v>2E-3</v>
      </c>
      <c r="D8">
        <f>SUM($C$2:C8)</f>
        <v>1.4E-2</v>
      </c>
    </row>
    <row r="9" spans="1:10" ht="15" customHeight="1" x14ac:dyDescent="0.2">
      <c r="A9">
        <v>238</v>
      </c>
      <c r="B9" s="9">
        <v>201.38921638536704</v>
      </c>
      <c r="C9">
        <f t="shared" si="0"/>
        <v>2E-3</v>
      </c>
      <c r="D9">
        <f>SUM($C$2:C9)</f>
        <v>1.6E-2</v>
      </c>
    </row>
    <row r="10" spans="1:10" ht="15" customHeight="1" x14ac:dyDescent="0.2">
      <c r="A10">
        <v>473</v>
      </c>
      <c r="B10" s="9">
        <v>191.26906641746427</v>
      </c>
      <c r="C10">
        <f t="shared" si="0"/>
        <v>2E-3</v>
      </c>
      <c r="D10">
        <f>SUM($C$2:C10)</f>
        <v>1.8000000000000002E-2</v>
      </c>
      <c r="F10" t="s">
        <v>49</v>
      </c>
      <c r="G10" s="9">
        <f>B6</f>
        <v>253.38495609979509</v>
      </c>
    </row>
    <row r="11" spans="1:10" ht="15" customHeight="1" x14ac:dyDescent="0.2">
      <c r="A11">
        <v>306</v>
      </c>
      <c r="B11" s="9">
        <v>191.04965748705581</v>
      </c>
      <c r="C11">
        <f t="shared" si="0"/>
        <v>2E-3</v>
      </c>
      <c r="D11">
        <f>SUM($C$2:C11)</f>
        <v>2.0000000000000004E-2</v>
      </c>
      <c r="F11" t="s">
        <v>55</v>
      </c>
      <c r="G11" s="9">
        <f>AVERAGE(B2:B5)</f>
        <v>345.63030388664765</v>
      </c>
    </row>
    <row r="12" spans="1:10" ht="15" customHeight="1" x14ac:dyDescent="0.2">
      <c r="A12">
        <v>477</v>
      </c>
      <c r="B12" s="9">
        <v>185.12694936397929</v>
      </c>
      <c r="C12">
        <f t="shared" si="0"/>
        <v>2E-3</v>
      </c>
      <c r="D12">
        <f>SUM($C$2:C12)</f>
        <v>2.2000000000000006E-2</v>
      </c>
    </row>
    <row r="13" spans="1:10" ht="15" customHeight="1" x14ac:dyDescent="0.2">
      <c r="A13">
        <v>495</v>
      </c>
      <c r="B13" s="9">
        <v>184.44962935786134</v>
      </c>
      <c r="C13">
        <f t="shared" si="0"/>
        <v>2E-3</v>
      </c>
      <c r="D13">
        <f>SUM($C$2:C13)</f>
        <v>2.4000000000000007E-2</v>
      </c>
    </row>
    <row r="14" spans="1:10" ht="15" customHeight="1" x14ac:dyDescent="0.2">
      <c r="A14">
        <v>376</v>
      </c>
      <c r="B14" s="9">
        <v>182.70721906115796</v>
      </c>
      <c r="C14">
        <f t="shared" si="0"/>
        <v>2E-3</v>
      </c>
      <c r="D14">
        <f>SUM($C$2:C14)</f>
        <v>2.6000000000000009E-2</v>
      </c>
    </row>
    <row r="15" spans="1:10" ht="15" customHeight="1" x14ac:dyDescent="0.2">
      <c r="A15">
        <v>237</v>
      </c>
      <c r="B15" s="9">
        <v>180.10475010029404</v>
      </c>
      <c r="C15">
        <f t="shared" si="0"/>
        <v>2E-3</v>
      </c>
      <c r="D15">
        <f>SUM($C$2:C15)</f>
        <v>2.8000000000000011E-2</v>
      </c>
    </row>
    <row r="16" spans="1:10" ht="15" customHeight="1" x14ac:dyDescent="0.2">
      <c r="A16">
        <v>365</v>
      </c>
      <c r="B16" s="9">
        <v>172.22374096282692</v>
      </c>
      <c r="C16">
        <f t="shared" si="0"/>
        <v>2E-3</v>
      </c>
      <c r="D16">
        <f>SUM($C$2:C16)</f>
        <v>3.0000000000000013E-2</v>
      </c>
    </row>
    <row r="17" spans="1:4" ht="15" customHeight="1" x14ac:dyDescent="0.2">
      <c r="A17">
        <v>283</v>
      </c>
      <c r="B17" s="9">
        <v>172.21194565829501</v>
      </c>
      <c r="C17">
        <f t="shared" si="0"/>
        <v>2E-3</v>
      </c>
      <c r="D17">
        <f>SUM($C$2:C17)</f>
        <v>3.2000000000000015E-2</v>
      </c>
    </row>
    <row r="18" spans="1:4" ht="15" customHeight="1" x14ac:dyDescent="0.2">
      <c r="A18">
        <v>378</v>
      </c>
      <c r="B18" s="9">
        <v>167.10418072299581</v>
      </c>
      <c r="C18">
        <f t="shared" si="0"/>
        <v>2E-3</v>
      </c>
      <c r="D18">
        <f>SUM($C$2:C18)</f>
        <v>3.4000000000000016E-2</v>
      </c>
    </row>
    <row r="19" spans="1:4" ht="15" customHeight="1" x14ac:dyDescent="0.2">
      <c r="A19">
        <v>320</v>
      </c>
      <c r="B19" s="9">
        <v>167.06585266724323</v>
      </c>
      <c r="C19">
        <f t="shared" si="0"/>
        <v>2E-3</v>
      </c>
      <c r="D19">
        <f>SUM($C$2:C19)</f>
        <v>3.6000000000000018E-2</v>
      </c>
    </row>
    <row r="20" spans="1:4" ht="15" customHeight="1" x14ac:dyDescent="0.2">
      <c r="A20">
        <v>242</v>
      </c>
      <c r="B20" s="9">
        <v>166.79971104959441</v>
      </c>
      <c r="C20">
        <f t="shared" si="0"/>
        <v>2E-3</v>
      </c>
      <c r="D20">
        <f>SUM($C$2:C20)</f>
        <v>3.800000000000002E-2</v>
      </c>
    </row>
    <row r="21" spans="1:4" ht="15" customHeight="1" x14ac:dyDescent="0.2">
      <c r="A21">
        <v>322</v>
      </c>
      <c r="B21" s="9">
        <v>166.5165397828132</v>
      </c>
      <c r="C21">
        <f t="shared" si="0"/>
        <v>2E-3</v>
      </c>
      <c r="D21">
        <f>SUM($C$2:C21)</f>
        <v>4.0000000000000022E-2</v>
      </c>
    </row>
    <row r="22" spans="1:4" ht="15" customHeight="1" x14ac:dyDescent="0.2">
      <c r="A22">
        <v>441</v>
      </c>
      <c r="B22" s="9">
        <v>164.07487392111034</v>
      </c>
      <c r="C22">
        <f t="shared" si="0"/>
        <v>2E-3</v>
      </c>
      <c r="D22">
        <f>SUM($C$2:C22)</f>
        <v>4.2000000000000023E-2</v>
      </c>
    </row>
    <row r="23" spans="1:4" ht="15" customHeight="1" x14ac:dyDescent="0.2">
      <c r="A23">
        <v>304</v>
      </c>
      <c r="B23" s="9">
        <v>160.77775746024417</v>
      </c>
      <c r="C23">
        <f t="shared" si="0"/>
        <v>2E-3</v>
      </c>
      <c r="D23">
        <f>SUM($C$2:C23)</f>
        <v>4.4000000000000025E-2</v>
      </c>
    </row>
    <row r="24" spans="1:4" ht="15" customHeight="1" x14ac:dyDescent="0.2">
      <c r="A24">
        <v>292</v>
      </c>
      <c r="B24" s="9">
        <v>157.59697152135959</v>
      </c>
      <c r="C24">
        <f t="shared" si="0"/>
        <v>2E-3</v>
      </c>
      <c r="D24">
        <f>SUM($C$2:C24)</f>
        <v>4.6000000000000027E-2</v>
      </c>
    </row>
    <row r="25" spans="1:4" ht="15" customHeight="1" x14ac:dyDescent="0.2">
      <c r="A25">
        <v>485</v>
      </c>
      <c r="B25" s="9">
        <v>156.82985649326474</v>
      </c>
      <c r="C25">
        <f t="shared" si="0"/>
        <v>2E-3</v>
      </c>
      <c r="D25">
        <f>SUM($C$2:C25)</f>
        <v>4.8000000000000029E-2</v>
      </c>
    </row>
    <row r="26" spans="1:4" ht="15" customHeight="1" x14ac:dyDescent="0.2">
      <c r="A26">
        <v>490</v>
      </c>
      <c r="B26" s="9">
        <v>156.51117493912352</v>
      </c>
      <c r="C26">
        <f t="shared" si="0"/>
        <v>2E-3</v>
      </c>
      <c r="D26">
        <f>SUM($C$2:C26)</f>
        <v>5.0000000000000031E-2</v>
      </c>
    </row>
    <row r="27" spans="1:4" ht="15" customHeight="1" x14ac:dyDescent="0.2">
      <c r="A27">
        <v>249</v>
      </c>
      <c r="B27" s="9">
        <v>152.98155537234743</v>
      </c>
      <c r="C27">
        <f t="shared" si="0"/>
        <v>2E-3</v>
      </c>
      <c r="D27">
        <f>SUM($C$2:C27)</f>
        <v>5.2000000000000032E-2</v>
      </c>
    </row>
    <row r="28" spans="1:4" ht="15" customHeight="1" x14ac:dyDescent="0.2">
      <c r="A28">
        <v>370</v>
      </c>
      <c r="B28" s="9">
        <v>152.58539501708401</v>
      </c>
      <c r="C28">
        <f t="shared" si="0"/>
        <v>2E-3</v>
      </c>
      <c r="D28">
        <f>SUM($C$2:C28)</f>
        <v>5.4000000000000034E-2</v>
      </c>
    </row>
    <row r="29" spans="1:4" ht="15" customHeight="1" x14ac:dyDescent="0.2">
      <c r="A29">
        <v>228</v>
      </c>
      <c r="B29" s="9">
        <v>151.05667825214914</v>
      </c>
      <c r="C29">
        <f t="shared" si="0"/>
        <v>2E-3</v>
      </c>
      <c r="D29">
        <f>SUM($C$2:C29)</f>
        <v>5.6000000000000036E-2</v>
      </c>
    </row>
    <row r="30" spans="1:4" ht="15" customHeight="1" x14ac:dyDescent="0.2">
      <c r="A30">
        <v>336</v>
      </c>
      <c r="B30" s="9">
        <v>145.72147568348373</v>
      </c>
      <c r="C30">
        <f t="shared" si="0"/>
        <v>2E-3</v>
      </c>
      <c r="D30">
        <f>SUM($C$2:C30)</f>
        <v>5.8000000000000038E-2</v>
      </c>
    </row>
    <row r="31" spans="1:4" ht="15" customHeight="1" x14ac:dyDescent="0.2">
      <c r="A31">
        <v>499</v>
      </c>
      <c r="B31" s="9">
        <v>142.53549443205884</v>
      </c>
      <c r="C31">
        <f t="shared" si="0"/>
        <v>2E-3</v>
      </c>
      <c r="D31">
        <f>SUM($C$2:C31)</f>
        <v>6.0000000000000039E-2</v>
      </c>
    </row>
    <row r="32" spans="1:4" ht="15" customHeight="1" x14ac:dyDescent="0.2">
      <c r="A32">
        <v>135</v>
      </c>
      <c r="B32" s="9">
        <v>139.73733091412578</v>
      </c>
      <c r="C32">
        <f t="shared" si="0"/>
        <v>2E-3</v>
      </c>
      <c r="D32">
        <f>SUM($C$2:C32)</f>
        <v>6.2000000000000041E-2</v>
      </c>
    </row>
    <row r="33" spans="1:4" ht="15" customHeight="1" x14ac:dyDescent="0.2">
      <c r="A33">
        <v>437</v>
      </c>
      <c r="B33" s="9">
        <v>136.98427225466185</v>
      </c>
      <c r="C33">
        <f t="shared" si="0"/>
        <v>2E-3</v>
      </c>
      <c r="D33">
        <f>SUM($C$2:C33)</f>
        <v>6.4000000000000043E-2</v>
      </c>
    </row>
    <row r="34" spans="1:4" ht="15" customHeight="1" x14ac:dyDescent="0.2">
      <c r="A34">
        <v>408</v>
      </c>
      <c r="B34" s="9">
        <v>136.62167548815887</v>
      </c>
      <c r="C34">
        <f t="shared" si="0"/>
        <v>2E-3</v>
      </c>
      <c r="D34">
        <f>SUM($C$2:C34)</f>
        <v>6.6000000000000045E-2</v>
      </c>
    </row>
    <row r="35" spans="1:4" ht="15" customHeight="1" x14ac:dyDescent="0.2">
      <c r="A35">
        <v>256</v>
      </c>
      <c r="B35" s="9">
        <v>133.91624239557859</v>
      </c>
      <c r="C35">
        <f t="shared" si="0"/>
        <v>2E-3</v>
      </c>
      <c r="D35">
        <f>SUM($C$2:C35)</f>
        <v>6.8000000000000047E-2</v>
      </c>
    </row>
    <row r="36" spans="1:4" ht="15" customHeight="1" x14ac:dyDescent="0.2">
      <c r="A36">
        <v>459</v>
      </c>
      <c r="B36" s="9">
        <v>133.87470779802788</v>
      </c>
      <c r="C36">
        <f t="shared" si="0"/>
        <v>2E-3</v>
      </c>
      <c r="D36">
        <f>SUM($C$2:C36)</f>
        <v>7.0000000000000048E-2</v>
      </c>
    </row>
    <row r="37" spans="1:4" ht="15" customHeight="1" x14ac:dyDescent="0.2">
      <c r="A37">
        <v>498</v>
      </c>
      <c r="B37" s="9">
        <v>133.74437618429511</v>
      </c>
      <c r="C37">
        <f t="shared" si="0"/>
        <v>2E-3</v>
      </c>
      <c r="D37">
        <f>SUM($C$2:C37)</f>
        <v>7.200000000000005E-2</v>
      </c>
    </row>
    <row r="38" spans="1:4" ht="15" customHeight="1" x14ac:dyDescent="0.2">
      <c r="A38">
        <v>366</v>
      </c>
      <c r="B38" s="9">
        <v>131.2871219465178</v>
      </c>
      <c r="C38">
        <f t="shared" si="0"/>
        <v>2E-3</v>
      </c>
      <c r="D38">
        <f>SUM($C$2:C38)</f>
        <v>7.4000000000000052E-2</v>
      </c>
    </row>
    <row r="39" spans="1:4" ht="15" customHeight="1" x14ac:dyDescent="0.2">
      <c r="A39">
        <v>415</v>
      </c>
      <c r="B39" s="9">
        <v>131.03039933957552</v>
      </c>
      <c r="C39">
        <f t="shared" si="0"/>
        <v>2E-3</v>
      </c>
      <c r="D39">
        <f>SUM($C$2:C39)</f>
        <v>7.6000000000000054E-2</v>
      </c>
    </row>
    <row r="40" spans="1:4" ht="15" customHeight="1" x14ac:dyDescent="0.2">
      <c r="A40">
        <v>375</v>
      </c>
      <c r="B40" s="9">
        <v>129.24069165022775</v>
      </c>
      <c r="C40">
        <f t="shared" si="0"/>
        <v>2E-3</v>
      </c>
      <c r="D40">
        <f>SUM($C$2:C40)</f>
        <v>7.8000000000000055E-2</v>
      </c>
    </row>
    <row r="41" spans="1:4" ht="15" customHeight="1" x14ac:dyDescent="0.2">
      <c r="A41">
        <v>298</v>
      </c>
      <c r="B41" s="9">
        <v>128.27438934693782</v>
      </c>
      <c r="C41">
        <f t="shared" si="0"/>
        <v>2E-3</v>
      </c>
      <c r="D41">
        <f>SUM($C$2:C41)</f>
        <v>8.0000000000000057E-2</v>
      </c>
    </row>
    <row r="42" spans="1:4" ht="15" customHeight="1" x14ac:dyDescent="0.2">
      <c r="A42">
        <v>241</v>
      </c>
      <c r="B42" s="9">
        <v>127.92112130559872</v>
      </c>
      <c r="C42">
        <f t="shared" si="0"/>
        <v>2E-3</v>
      </c>
      <c r="D42">
        <f>SUM($C$2:C42)</f>
        <v>8.2000000000000059E-2</v>
      </c>
    </row>
    <row r="43" spans="1:4" ht="15" customHeight="1" x14ac:dyDescent="0.2">
      <c r="A43">
        <v>142</v>
      </c>
      <c r="B43" s="9">
        <v>127.69298705638721</v>
      </c>
      <c r="C43">
        <f t="shared" si="0"/>
        <v>2E-3</v>
      </c>
      <c r="D43">
        <f>SUM($C$2:C43)</f>
        <v>8.4000000000000061E-2</v>
      </c>
    </row>
    <row r="44" spans="1:4" ht="15" customHeight="1" x14ac:dyDescent="0.2">
      <c r="A44">
        <v>429</v>
      </c>
      <c r="B44" s="9">
        <v>125.46235599386819</v>
      </c>
      <c r="C44">
        <f t="shared" si="0"/>
        <v>2E-3</v>
      </c>
      <c r="D44">
        <f>SUM($C$2:C44)</f>
        <v>8.6000000000000063E-2</v>
      </c>
    </row>
    <row r="45" spans="1:4" ht="15" customHeight="1" x14ac:dyDescent="0.2">
      <c r="A45">
        <v>98</v>
      </c>
      <c r="B45" s="9">
        <v>124.43121451282605</v>
      </c>
      <c r="C45">
        <f t="shared" si="0"/>
        <v>2E-3</v>
      </c>
      <c r="D45">
        <f>SUM($C$2:C45)</f>
        <v>8.8000000000000064E-2</v>
      </c>
    </row>
    <row r="46" spans="1:4" ht="15" customHeight="1" x14ac:dyDescent="0.2">
      <c r="A46">
        <v>481</v>
      </c>
      <c r="B46" s="9">
        <v>123.34256543068841</v>
      </c>
      <c r="C46">
        <f t="shared" si="0"/>
        <v>2E-3</v>
      </c>
      <c r="D46">
        <f>SUM($C$2:C46)</f>
        <v>9.0000000000000066E-2</v>
      </c>
    </row>
    <row r="47" spans="1:4" ht="15" customHeight="1" x14ac:dyDescent="0.2">
      <c r="A47">
        <v>488</v>
      </c>
      <c r="B47" s="9">
        <v>123.09993354946528</v>
      </c>
      <c r="C47">
        <f t="shared" si="0"/>
        <v>2E-3</v>
      </c>
      <c r="D47">
        <f>SUM($C$2:C47)</f>
        <v>9.2000000000000068E-2</v>
      </c>
    </row>
    <row r="48" spans="1:4" ht="15" customHeight="1" x14ac:dyDescent="0.2">
      <c r="A48">
        <v>451</v>
      </c>
      <c r="B48" s="9">
        <v>123.04408139780935</v>
      </c>
      <c r="C48">
        <f t="shared" si="0"/>
        <v>2E-3</v>
      </c>
      <c r="D48">
        <f>SUM($C$2:C48)</f>
        <v>9.400000000000007E-2</v>
      </c>
    </row>
    <row r="49" spans="1:4" ht="15" customHeight="1" x14ac:dyDescent="0.2">
      <c r="A49">
        <v>240</v>
      </c>
      <c r="B49" s="9">
        <v>122.93748785324169</v>
      </c>
      <c r="C49">
        <f t="shared" si="0"/>
        <v>2E-3</v>
      </c>
      <c r="D49">
        <f>SUM($C$2:C49)</f>
        <v>9.6000000000000071E-2</v>
      </c>
    </row>
    <row r="50" spans="1:4" ht="15" customHeight="1" x14ac:dyDescent="0.2">
      <c r="A50">
        <v>141</v>
      </c>
      <c r="B50" s="9">
        <v>122.608223349529</v>
      </c>
      <c r="C50">
        <f t="shared" si="0"/>
        <v>2E-3</v>
      </c>
      <c r="D50">
        <f>SUM($C$2:C50)</f>
        <v>9.8000000000000073E-2</v>
      </c>
    </row>
    <row r="51" spans="1:4" ht="15" customHeight="1" x14ac:dyDescent="0.2">
      <c r="A51">
        <v>296</v>
      </c>
      <c r="B51" s="9">
        <v>121.03198824976243</v>
      </c>
      <c r="C51">
        <f t="shared" si="0"/>
        <v>2E-3</v>
      </c>
      <c r="D51">
        <f>SUM($C$2:C51)</f>
        <v>0.10000000000000007</v>
      </c>
    </row>
    <row r="52" spans="1:4" ht="15" customHeight="1" x14ac:dyDescent="0.2">
      <c r="A52">
        <v>427</v>
      </c>
      <c r="B52" s="9">
        <v>121.01042413684809</v>
      </c>
      <c r="C52">
        <f t="shared" si="0"/>
        <v>2E-3</v>
      </c>
      <c r="D52">
        <f>SUM($C$2:C52)</f>
        <v>0.10200000000000008</v>
      </c>
    </row>
    <row r="53" spans="1:4" ht="15" customHeight="1" x14ac:dyDescent="0.2">
      <c r="A53">
        <v>469</v>
      </c>
      <c r="B53" s="9">
        <v>120.23273209612671</v>
      </c>
      <c r="C53">
        <f t="shared" si="0"/>
        <v>2E-3</v>
      </c>
      <c r="D53">
        <f>SUM($C$2:C53)</f>
        <v>0.10400000000000008</v>
      </c>
    </row>
    <row r="54" spans="1:4" ht="15" customHeight="1" x14ac:dyDescent="0.2">
      <c r="A54">
        <v>358</v>
      </c>
      <c r="B54" s="9">
        <v>119.18281433402262</v>
      </c>
      <c r="C54">
        <f t="shared" si="0"/>
        <v>2E-3</v>
      </c>
      <c r="D54">
        <f>SUM($C$2:C54)</f>
        <v>0.10600000000000008</v>
      </c>
    </row>
    <row r="55" spans="1:4" ht="15" customHeight="1" x14ac:dyDescent="0.2">
      <c r="A55">
        <v>445</v>
      </c>
      <c r="B55" s="9">
        <v>118.11657607364032</v>
      </c>
      <c r="C55">
        <f t="shared" si="0"/>
        <v>2E-3</v>
      </c>
      <c r="D55">
        <f>SUM($C$2:C55)</f>
        <v>0.10800000000000008</v>
      </c>
    </row>
    <row r="56" spans="1:4" ht="15" customHeight="1" x14ac:dyDescent="0.2">
      <c r="A56">
        <v>21</v>
      </c>
      <c r="B56" s="9">
        <v>118.08934495997528</v>
      </c>
      <c r="C56">
        <f t="shared" si="0"/>
        <v>2E-3</v>
      </c>
      <c r="D56">
        <f>SUM($C$2:C56)</f>
        <v>0.11000000000000008</v>
      </c>
    </row>
    <row r="57" spans="1:4" ht="15" customHeight="1" x14ac:dyDescent="0.2">
      <c r="A57">
        <v>302</v>
      </c>
      <c r="B57" s="9">
        <v>117.99525083352819</v>
      </c>
      <c r="C57">
        <f t="shared" si="0"/>
        <v>2E-3</v>
      </c>
      <c r="D57">
        <f>SUM($C$2:C57)</f>
        <v>0.11200000000000009</v>
      </c>
    </row>
    <row r="58" spans="1:4" ht="15" customHeight="1" x14ac:dyDescent="0.2">
      <c r="A58">
        <v>225</v>
      </c>
      <c r="B58" s="9">
        <v>117.81808259283571</v>
      </c>
      <c r="C58">
        <f t="shared" si="0"/>
        <v>2E-3</v>
      </c>
      <c r="D58">
        <f>SUM($C$2:C58)</f>
        <v>0.11400000000000009</v>
      </c>
    </row>
    <row r="59" spans="1:4" ht="15" customHeight="1" x14ac:dyDescent="0.2">
      <c r="A59">
        <v>334</v>
      </c>
      <c r="B59" s="9">
        <v>117.38142640046135</v>
      </c>
      <c r="C59">
        <f t="shared" si="0"/>
        <v>2E-3</v>
      </c>
      <c r="D59">
        <f>SUM($C$2:C59)</f>
        <v>0.11600000000000009</v>
      </c>
    </row>
    <row r="60" spans="1:4" ht="15" customHeight="1" x14ac:dyDescent="0.2">
      <c r="A60">
        <v>132</v>
      </c>
      <c r="B60" s="9">
        <v>113.97078774600232</v>
      </c>
      <c r="C60">
        <f t="shared" si="0"/>
        <v>2E-3</v>
      </c>
      <c r="D60">
        <f>SUM($C$2:C60)</f>
        <v>0.11800000000000009</v>
      </c>
    </row>
    <row r="61" spans="1:4" ht="15" customHeight="1" x14ac:dyDescent="0.2">
      <c r="A61">
        <v>465</v>
      </c>
      <c r="B61" s="9">
        <v>113.09410090882193</v>
      </c>
      <c r="C61">
        <f t="shared" si="0"/>
        <v>2E-3</v>
      </c>
      <c r="D61">
        <f>SUM($C$2:C61)</f>
        <v>0.12000000000000009</v>
      </c>
    </row>
    <row r="62" spans="1:4" ht="15" customHeight="1" x14ac:dyDescent="0.2">
      <c r="A62">
        <v>371</v>
      </c>
      <c r="B62" s="9">
        <v>112.44478436864847</v>
      </c>
      <c r="C62">
        <f t="shared" si="0"/>
        <v>2E-3</v>
      </c>
      <c r="D62">
        <f>SUM($C$2:C62)</f>
        <v>0.12200000000000009</v>
      </c>
    </row>
    <row r="63" spans="1:4" ht="15" customHeight="1" x14ac:dyDescent="0.2">
      <c r="A63">
        <v>254</v>
      </c>
      <c r="B63" s="9">
        <v>112.42275590583085</v>
      </c>
      <c r="C63">
        <f t="shared" si="0"/>
        <v>2E-3</v>
      </c>
      <c r="D63">
        <f>SUM($C$2:C63)</f>
        <v>0.1240000000000001</v>
      </c>
    </row>
    <row r="64" spans="1:4" ht="15" customHeight="1" x14ac:dyDescent="0.2">
      <c r="A64">
        <v>233</v>
      </c>
      <c r="B64" s="9">
        <v>108.81012583367374</v>
      </c>
      <c r="C64">
        <f t="shared" si="0"/>
        <v>2E-3</v>
      </c>
      <c r="D64">
        <f>SUM($C$2:C64)</f>
        <v>0.12600000000000008</v>
      </c>
    </row>
    <row r="65" spans="1:4" ht="15" customHeight="1" x14ac:dyDescent="0.2">
      <c r="A65">
        <v>194</v>
      </c>
      <c r="B65" s="9">
        <v>106.08073291957953</v>
      </c>
      <c r="C65">
        <f t="shared" si="0"/>
        <v>2E-3</v>
      </c>
      <c r="D65">
        <f>SUM($C$2:C65)</f>
        <v>0.12800000000000009</v>
      </c>
    </row>
    <row r="66" spans="1:4" ht="15" customHeight="1" x14ac:dyDescent="0.2">
      <c r="A66">
        <v>350</v>
      </c>
      <c r="B66" s="9">
        <v>105.65210020491941</v>
      </c>
      <c r="C66">
        <f t="shared" si="0"/>
        <v>2E-3</v>
      </c>
      <c r="D66">
        <f>SUM($C$2:C66)</f>
        <v>0.13000000000000009</v>
      </c>
    </row>
    <row r="67" spans="1:4" ht="15" customHeight="1" x14ac:dyDescent="0.2">
      <c r="A67">
        <v>364</v>
      </c>
      <c r="B67" s="9">
        <v>104.89806083193071</v>
      </c>
      <c r="C67">
        <f t="shared" ref="C67:C130" si="1">1/500</f>
        <v>2E-3</v>
      </c>
      <c r="D67">
        <f>SUM($C$2:C67)</f>
        <v>0.13200000000000009</v>
      </c>
    </row>
    <row r="68" spans="1:4" ht="15" customHeight="1" x14ac:dyDescent="0.2">
      <c r="A68">
        <v>472</v>
      </c>
      <c r="B68" s="9">
        <v>103.14199662658939</v>
      </c>
      <c r="C68">
        <f t="shared" si="1"/>
        <v>2E-3</v>
      </c>
      <c r="D68">
        <f>SUM($C$2:C68)</f>
        <v>0.13400000000000009</v>
      </c>
    </row>
    <row r="69" spans="1:4" ht="15" customHeight="1" x14ac:dyDescent="0.2">
      <c r="A69">
        <v>453</v>
      </c>
      <c r="B69" s="9">
        <v>102.16532099117103</v>
      </c>
      <c r="C69">
        <f t="shared" si="1"/>
        <v>2E-3</v>
      </c>
      <c r="D69">
        <f>SUM($C$2:C69)</f>
        <v>0.13600000000000009</v>
      </c>
    </row>
    <row r="70" spans="1:4" ht="15" customHeight="1" x14ac:dyDescent="0.2">
      <c r="A70">
        <v>20</v>
      </c>
      <c r="B70" s="9">
        <v>101.20088325966572</v>
      </c>
      <c r="C70">
        <f t="shared" si="1"/>
        <v>2E-3</v>
      </c>
      <c r="D70">
        <f>SUM($C$2:C70)</f>
        <v>0.13800000000000009</v>
      </c>
    </row>
    <row r="71" spans="1:4" ht="15" customHeight="1" x14ac:dyDescent="0.2">
      <c r="A71">
        <v>461</v>
      </c>
      <c r="B71" s="9">
        <v>100.80099496688126</v>
      </c>
      <c r="C71">
        <f t="shared" si="1"/>
        <v>2E-3</v>
      </c>
      <c r="D71">
        <f>SUM($C$2:C71)</f>
        <v>0.1400000000000001</v>
      </c>
    </row>
    <row r="72" spans="1:4" ht="15" customHeight="1" x14ac:dyDescent="0.2">
      <c r="A72">
        <v>351</v>
      </c>
      <c r="B72" s="9">
        <v>100.48137997735466</v>
      </c>
      <c r="C72">
        <f t="shared" si="1"/>
        <v>2E-3</v>
      </c>
      <c r="D72">
        <f>SUM($C$2:C72)</f>
        <v>0.1420000000000001</v>
      </c>
    </row>
    <row r="73" spans="1:4" ht="15" customHeight="1" x14ac:dyDescent="0.2">
      <c r="A73">
        <v>193</v>
      </c>
      <c r="B73" s="9">
        <v>99.966077181925357</v>
      </c>
      <c r="C73">
        <f t="shared" si="1"/>
        <v>2E-3</v>
      </c>
      <c r="D73">
        <f>SUM($C$2:C73)</f>
        <v>0.1440000000000001</v>
      </c>
    </row>
    <row r="74" spans="1:4" ht="15" customHeight="1" x14ac:dyDescent="0.2">
      <c r="A74">
        <v>175</v>
      </c>
      <c r="B74" s="9">
        <v>99.588270163307243</v>
      </c>
      <c r="C74">
        <f t="shared" si="1"/>
        <v>2E-3</v>
      </c>
      <c r="D74">
        <f>SUM($C$2:C74)</f>
        <v>0.1460000000000001</v>
      </c>
    </row>
    <row r="75" spans="1:4" ht="15" customHeight="1" x14ac:dyDescent="0.2">
      <c r="A75">
        <v>318</v>
      </c>
      <c r="B75" s="9">
        <v>98.372581884139436</v>
      </c>
      <c r="C75">
        <f t="shared" si="1"/>
        <v>2E-3</v>
      </c>
      <c r="D75">
        <f>SUM($C$2:C75)</f>
        <v>0.1480000000000001</v>
      </c>
    </row>
    <row r="76" spans="1:4" ht="15" customHeight="1" x14ac:dyDescent="0.2">
      <c r="A76">
        <v>321</v>
      </c>
      <c r="B76" s="9">
        <v>97.34824603116067</v>
      </c>
      <c r="C76">
        <f t="shared" si="1"/>
        <v>2E-3</v>
      </c>
      <c r="D76">
        <f>SUM($C$2:C76)</f>
        <v>0.15000000000000011</v>
      </c>
    </row>
    <row r="77" spans="1:4" ht="15" customHeight="1" x14ac:dyDescent="0.2">
      <c r="A77">
        <v>335</v>
      </c>
      <c r="B77" s="9">
        <v>96.385817169086295</v>
      </c>
      <c r="C77">
        <f t="shared" si="1"/>
        <v>2E-3</v>
      </c>
      <c r="D77">
        <f>SUM($C$2:C77)</f>
        <v>0.15200000000000011</v>
      </c>
    </row>
    <row r="78" spans="1:4" ht="15" customHeight="1" x14ac:dyDescent="0.2">
      <c r="A78">
        <v>284</v>
      </c>
      <c r="B78" s="9">
        <v>95.038025661948268</v>
      </c>
      <c r="C78">
        <f t="shared" si="1"/>
        <v>2E-3</v>
      </c>
      <c r="D78">
        <f>SUM($C$2:C78)</f>
        <v>0.15400000000000011</v>
      </c>
    </row>
    <row r="79" spans="1:4" ht="15" customHeight="1" x14ac:dyDescent="0.2">
      <c r="A79">
        <v>416</v>
      </c>
      <c r="B79" s="9">
        <v>93.601425174438191</v>
      </c>
      <c r="C79">
        <f t="shared" si="1"/>
        <v>2E-3</v>
      </c>
      <c r="D79">
        <f>SUM($C$2:C79)</f>
        <v>0.15600000000000011</v>
      </c>
    </row>
    <row r="80" spans="1:4" ht="15" customHeight="1" x14ac:dyDescent="0.2">
      <c r="A80">
        <v>389</v>
      </c>
      <c r="B80" s="9">
        <v>93.099163924864115</v>
      </c>
      <c r="C80">
        <f t="shared" si="1"/>
        <v>2E-3</v>
      </c>
      <c r="D80">
        <f>SUM($C$2:C80)</f>
        <v>0.15800000000000011</v>
      </c>
    </row>
    <row r="81" spans="1:4" ht="15" customHeight="1" x14ac:dyDescent="0.2">
      <c r="A81">
        <v>430</v>
      </c>
      <c r="B81" s="9">
        <v>90.567430256933221</v>
      </c>
      <c r="C81">
        <f t="shared" si="1"/>
        <v>2E-3</v>
      </c>
      <c r="D81">
        <f>SUM($C$2:C81)</f>
        <v>0.16000000000000011</v>
      </c>
    </row>
    <row r="82" spans="1:4" ht="15" customHeight="1" x14ac:dyDescent="0.2">
      <c r="A82">
        <v>418</v>
      </c>
      <c r="B82" s="9">
        <v>90.533427239264711</v>
      </c>
      <c r="C82">
        <f t="shared" si="1"/>
        <v>2E-3</v>
      </c>
      <c r="D82">
        <f>SUM($C$2:C82)</f>
        <v>0.16200000000000012</v>
      </c>
    </row>
    <row r="83" spans="1:4" ht="15" customHeight="1" x14ac:dyDescent="0.2">
      <c r="A83">
        <v>444</v>
      </c>
      <c r="B83" s="9">
        <v>88.545575824466141</v>
      </c>
      <c r="C83">
        <f t="shared" si="1"/>
        <v>2E-3</v>
      </c>
      <c r="D83">
        <f>SUM($C$2:C83)</f>
        <v>0.16400000000000012</v>
      </c>
    </row>
    <row r="84" spans="1:4" ht="15" customHeight="1" x14ac:dyDescent="0.2">
      <c r="A84">
        <v>299</v>
      </c>
      <c r="B84" s="9">
        <v>86.96428468583872</v>
      </c>
      <c r="C84">
        <f t="shared" si="1"/>
        <v>2E-3</v>
      </c>
      <c r="D84">
        <f>SUM($C$2:C84)</f>
        <v>0.16600000000000012</v>
      </c>
    </row>
    <row r="85" spans="1:4" ht="15" customHeight="1" x14ac:dyDescent="0.2">
      <c r="A85">
        <v>466</v>
      </c>
      <c r="B85" s="9">
        <v>84.359650178445008</v>
      </c>
      <c r="C85">
        <f t="shared" si="1"/>
        <v>2E-3</v>
      </c>
      <c r="D85">
        <f>SUM($C$2:C85)</f>
        <v>0.16800000000000012</v>
      </c>
    </row>
    <row r="86" spans="1:4" ht="15" customHeight="1" x14ac:dyDescent="0.2">
      <c r="A86">
        <v>435</v>
      </c>
      <c r="B86" s="9">
        <v>82.771221278409939</v>
      </c>
      <c r="C86">
        <f t="shared" si="1"/>
        <v>2E-3</v>
      </c>
      <c r="D86">
        <f>SUM($C$2:C86)</f>
        <v>0.17000000000000012</v>
      </c>
    </row>
    <row r="87" spans="1:4" ht="15" customHeight="1" x14ac:dyDescent="0.2">
      <c r="A87">
        <v>134</v>
      </c>
      <c r="B87" s="9">
        <v>81.942326419741221</v>
      </c>
      <c r="C87">
        <f t="shared" si="1"/>
        <v>2E-3</v>
      </c>
      <c r="D87">
        <f>SUM($C$2:C87)</f>
        <v>0.17200000000000013</v>
      </c>
    </row>
    <row r="88" spans="1:4" ht="15" customHeight="1" x14ac:dyDescent="0.2">
      <c r="A88">
        <v>392</v>
      </c>
      <c r="B88" s="9">
        <v>81.909793142953276</v>
      </c>
      <c r="C88">
        <f t="shared" si="1"/>
        <v>2E-3</v>
      </c>
      <c r="D88">
        <f>SUM($C$2:C88)</f>
        <v>0.17400000000000013</v>
      </c>
    </row>
    <row r="89" spans="1:4" ht="15" customHeight="1" x14ac:dyDescent="0.2">
      <c r="A89">
        <v>294</v>
      </c>
      <c r="B89" s="9">
        <v>81.74057500199342</v>
      </c>
      <c r="C89">
        <f t="shared" si="1"/>
        <v>2E-3</v>
      </c>
      <c r="D89">
        <f>SUM($C$2:C89)</f>
        <v>0.17600000000000013</v>
      </c>
    </row>
    <row r="90" spans="1:4" ht="15" customHeight="1" x14ac:dyDescent="0.2">
      <c r="A90">
        <v>406</v>
      </c>
      <c r="B90" s="9">
        <v>81.162557870480668</v>
      </c>
      <c r="C90">
        <f t="shared" si="1"/>
        <v>2E-3</v>
      </c>
      <c r="D90">
        <f>SUM($C$2:C90)</f>
        <v>0.17800000000000013</v>
      </c>
    </row>
    <row r="91" spans="1:4" ht="15" customHeight="1" x14ac:dyDescent="0.2">
      <c r="A91">
        <v>393</v>
      </c>
      <c r="B91" s="9">
        <v>80.53876630713421</v>
      </c>
      <c r="C91">
        <f t="shared" si="1"/>
        <v>2E-3</v>
      </c>
      <c r="D91">
        <f>SUM($C$2:C91)</f>
        <v>0.18000000000000013</v>
      </c>
    </row>
    <row r="92" spans="1:4" ht="15" customHeight="1" x14ac:dyDescent="0.2">
      <c r="A92">
        <v>486</v>
      </c>
      <c r="B92" s="9">
        <v>79.353220281544054</v>
      </c>
      <c r="C92">
        <f t="shared" si="1"/>
        <v>2E-3</v>
      </c>
      <c r="D92">
        <f>SUM($C$2:C92)</f>
        <v>0.18200000000000013</v>
      </c>
    </row>
    <row r="93" spans="1:4" ht="15" customHeight="1" x14ac:dyDescent="0.2">
      <c r="A93">
        <v>337</v>
      </c>
      <c r="B93" s="9">
        <v>77.734542978660102</v>
      </c>
      <c r="C93">
        <f t="shared" si="1"/>
        <v>2E-3</v>
      </c>
      <c r="D93">
        <f>SUM($C$2:C93)</f>
        <v>0.18400000000000014</v>
      </c>
    </row>
    <row r="94" spans="1:4" ht="15" customHeight="1" x14ac:dyDescent="0.2">
      <c r="A94">
        <v>313</v>
      </c>
      <c r="B94" s="9">
        <v>77.6971183570422</v>
      </c>
      <c r="C94">
        <f t="shared" si="1"/>
        <v>2E-3</v>
      </c>
      <c r="D94">
        <f>SUM($C$2:C94)</f>
        <v>0.18600000000000014</v>
      </c>
    </row>
    <row r="95" spans="1:4" ht="15" customHeight="1" x14ac:dyDescent="0.2">
      <c r="A95">
        <v>221</v>
      </c>
      <c r="B95" s="9">
        <v>76.827023197807648</v>
      </c>
      <c r="C95">
        <f t="shared" si="1"/>
        <v>2E-3</v>
      </c>
      <c r="D95">
        <f>SUM($C$2:C95)</f>
        <v>0.18800000000000014</v>
      </c>
    </row>
    <row r="96" spans="1:4" ht="15" customHeight="1" x14ac:dyDescent="0.2">
      <c r="A96">
        <v>74</v>
      </c>
      <c r="B96" s="9">
        <v>76.726569187892892</v>
      </c>
      <c r="C96">
        <f t="shared" si="1"/>
        <v>2E-3</v>
      </c>
      <c r="D96">
        <f>SUM($C$2:C96)</f>
        <v>0.19000000000000014</v>
      </c>
    </row>
    <row r="97" spans="1:4" ht="15" customHeight="1" x14ac:dyDescent="0.2">
      <c r="A97">
        <v>345</v>
      </c>
      <c r="B97" s="9">
        <v>74.993330123194028</v>
      </c>
      <c r="C97">
        <f t="shared" si="1"/>
        <v>2E-3</v>
      </c>
      <c r="D97">
        <f>SUM($C$2:C97)</f>
        <v>0.19200000000000014</v>
      </c>
    </row>
    <row r="98" spans="1:4" ht="15" customHeight="1" x14ac:dyDescent="0.2">
      <c r="A98">
        <v>331</v>
      </c>
      <c r="B98" s="9">
        <v>74.736998641259561</v>
      </c>
      <c r="C98">
        <f t="shared" si="1"/>
        <v>2E-3</v>
      </c>
      <c r="D98">
        <f>SUM($C$2:C98)</f>
        <v>0.19400000000000014</v>
      </c>
    </row>
    <row r="99" spans="1:4" ht="15" customHeight="1" x14ac:dyDescent="0.2">
      <c r="A99">
        <v>205</v>
      </c>
      <c r="B99" s="9">
        <v>74.376110768313083</v>
      </c>
      <c r="C99">
        <f t="shared" si="1"/>
        <v>2E-3</v>
      </c>
      <c r="D99">
        <f>SUM($C$2:C99)</f>
        <v>0.19600000000000015</v>
      </c>
    </row>
    <row r="100" spans="1:4" ht="15" customHeight="1" x14ac:dyDescent="0.2">
      <c r="A100">
        <v>356</v>
      </c>
      <c r="B100" s="9">
        <v>73.181802204910127</v>
      </c>
      <c r="C100">
        <f t="shared" si="1"/>
        <v>2E-3</v>
      </c>
      <c r="D100">
        <f>SUM($C$2:C100)</f>
        <v>0.19800000000000015</v>
      </c>
    </row>
    <row r="101" spans="1:4" ht="15" customHeight="1" x14ac:dyDescent="0.2">
      <c r="A101">
        <v>127</v>
      </c>
      <c r="B101" s="9">
        <v>70.760172174293984</v>
      </c>
      <c r="C101">
        <f t="shared" si="1"/>
        <v>2E-3</v>
      </c>
      <c r="D101">
        <f>SUM($C$2:C101)</f>
        <v>0.20000000000000015</v>
      </c>
    </row>
    <row r="102" spans="1:4" ht="15" customHeight="1" x14ac:dyDescent="0.2">
      <c r="A102">
        <v>23</v>
      </c>
      <c r="B102" s="9">
        <v>70.545222813823784</v>
      </c>
      <c r="C102">
        <f t="shared" si="1"/>
        <v>2E-3</v>
      </c>
      <c r="D102">
        <f>SUM($C$2:C102)</f>
        <v>0.20200000000000015</v>
      </c>
    </row>
    <row r="103" spans="1:4" ht="15" customHeight="1" x14ac:dyDescent="0.2">
      <c r="A103">
        <v>280</v>
      </c>
      <c r="B103" s="9">
        <v>70.031677358780144</v>
      </c>
      <c r="C103">
        <f t="shared" si="1"/>
        <v>2E-3</v>
      </c>
      <c r="D103">
        <f>SUM($C$2:C103)</f>
        <v>0.20400000000000015</v>
      </c>
    </row>
    <row r="104" spans="1:4" ht="15" customHeight="1" x14ac:dyDescent="0.2">
      <c r="A104">
        <v>185</v>
      </c>
      <c r="B104" s="9">
        <v>69.843817755114287</v>
      </c>
      <c r="C104">
        <f t="shared" si="1"/>
        <v>2E-3</v>
      </c>
      <c r="D104">
        <f>SUM($C$2:C104)</f>
        <v>0.20600000000000016</v>
      </c>
    </row>
    <row r="105" spans="1:4" ht="15" customHeight="1" x14ac:dyDescent="0.2">
      <c r="A105">
        <v>197</v>
      </c>
      <c r="B105" s="9">
        <v>68.742833969195999</v>
      </c>
      <c r="C105">
        <f t="shared" si="1"/>
        <v>2E-3</v>
      </c>
      <c r="D105">
        <f>SUM($C$2:C105)</f>
        <v>0.20800000000000016</v>
      </c>
    </row>
    <row r="106" spans="1:4" ht="15" customHeight="1" x14ac:dyDescent="0.2">
      <c r="A106">
        <v>464</v>
      </c>
      <c r="B106" s="9">
        <v>68.619104822671943</v>
      </c>
      <c r="C106">
        <f t="shared" si="1"/>
        <v>2E-3</v>
      </c>
      <c r="D106">
        <f>SUM($C$2:C106)</f>
        <v>0.21000000000000016</v>
      </c>
    </row>
    <row r="107" spans="1:4" ht="15" customHeight="1" x14ac:dyDescent="0.2">
      <c r="A107">
        <v>423</v>
      </c>
      <c r="B107" s="9">
        <v>66.859117746642369</v>
      </c>
      <c r="C107">
        <f t="shared" si="1"/>
        <v>2E-3</v>
      </c>
      <c r="D107">
        <f>SUM($C$2:C107)</f>
        <v>0.21200000000000016</v>
      </c>
    </row>
    <row r="108" spans="1:4" ht="15" customHeight="1" x14ac:dyDescent="0.2">
      <c r="A108">
        <v>257</v>
      </c>
      <c r="B108" s="9">
        <v>65.949462420956479</v>
      </c>
      <c r="C108">
        <f t="shared" si="1"/>
        <v>2E-3</v>
      </c>
      <c r="D108">
        <f>SUM($C$2:C108)</f>
        <v>0.21400000000000016</v>
      </c>
    </row>
    <row r="109" spans="1:4" ht="15" customHeight="1" x14ac:dyDescent="0.2">
      <c r="A109">
        <v>100</v>
      </c>
      <c r="B109" s="9">
        <v>65.274593593121608</v>
      </c>
      <c r="C109">
        <f t="shared" si="1"/>
        <v>2E-3</v>
      </c>
      <c r="D109">
        <f>SUM($C$2:C109)</f>
        <v>0.21600000000000016</v>
      </c>
    </row>
    <row r="110" spans="1:4" ht="15" customHeight="1" x14ac:dyDescent="0.2">
      <c r="A110">
        <v>111</v>
      </c>
      <c r="B110" s="9">
        <v>64.899406574546447</v>
      </c>
      <c r="C110">
        <f t="shared" si="1"/>
        <v>2E-3</v>
      </c>
      <c r="D110">
        <f>SUM($C$2:C110)</f>
        <v>0.21800000000000017</v>
      </c>
    </row>
    <row r="111" spans="1:4" ht="15" customHeight="1" x14ac:dyDescent="0.2">
      <c r="A111">
        <v>231</v>
      </c>
      <c r="B111" s="9">
        <v>63.470986382713818</v>
      </c>
      <c r="C111">
        <f t="shared" si="1"/>
        <v>2E-3</v>
      </c>
      <c r="D111">
        <f>SUM($C$2:C111)</f>
        <v>0.22000000000000017</v>
      </c>
    </row>
    <row r="112" spans="1:4" ht="15" customHeight="1" x14ac:dyDescent="0.2">
      <c r="A112">
        <v>31</v>
      </c>
      <c r="B112" s="9">
        <v>62.820878858023207</v>
      </c>
      <c r="C112">
        <f t="shared" si="1"/>
        <v>2E-3</v>
      </c>
      <c r="D112">
        <f>SUM($C$2:C112)</f>
        <v>0.22200000000000017</v>
      </c>
    </row>
    <row r="113" spans="1:4" ht="15" customHeight="1" x14ac:dyDescent="0.2">
      <c r="A113">
        <v>110</v>
      </c>
      <c r="B113" s="9">
        <v>60.567651861278136</v>
      </c>
      <c r="C113">
        <f t="shared" si="1"/>
        <v>2E-3</v>
      </c>
      <c r="D113">
        <f>SUM($C$2:C113)</f>
        <v>0.22400000000000017</v>
      </c>
    </row>
    <row r="114" spans="1:4" ht="15" customHeight="1" x14ac:dyDescent="0.2">
      <c r="A114">
        <v>338</v>
      </c>
      <c r="B114" s="9">
        <v>59.425550734591525</v>
      </c>
      <c r="C114">
        <f t="shared" si="1"/>
        <v>2E-3</v>
      </c>
      <c r="D114">
        <f>SUM($C$2:C114)</f>
        <v>0.22600000000000017</v>
      </c>
    </row>
    <row r="115" spans="1:4" ht="15" customHeight="1" x14ac:dyDescent="0.2">
      <c r="A115">
        <v>133</v>
      </c>
      <c r="B115" s="9">
        <v>59.06638542447763</v>
      </c>
      <c r="C115">
        <f t="shared" si="1"/>
        <v>2E-3</v>
      </c>
      <c r="D115">
        <f>SUM($C$2:C115)</f>
        <v>0.22800000000000017</v>
      </c>
    </row>
    <row r="116" spans="1:4" ht="15" customHeight="1" x14ac:dyDescent="0.2">
      <c r="A116">
        <v>223</v>
      </c>
      <c r="B116" s="9">
        <v>58.904445030450006</v>
      </c>
      <c r="C116">
        <f t="shared" si="1"/>
        <v>2E-3</v>
      </c>
      <c r="D116">
        <f>SUM($C$2:C116)</f>
        <v>0.23000000000000018</v>
      </c>
    </row>
    <row r="117" spans="1:4" ht="15" customHeight="1" x14ac:dyDescent="0.2">
      <c r="A117">
        <v>279</v>
      </c>
      <c r="B117" s="9">
        <v>58.066200834919073</v>
      </c>
      <c r="C117">
        <f t="shared" si="1"/>
        <v>2E-3</v>
      </c>
      <c r="D117">
        <f>SUM($C$2:C117)</f>
        <v>0.23200000000000018</v>
      </c>
    </row>
    <row r="118" spans="1:4" ht="15" customHeight="1" x14ac:dyDescent="0.2">
      <c r="A118">
        <v>374</v>
      </c>
      <c r="B118" s="9">
        <v>57.551068875509372</v>
      </c>
      <c r="C118">
        <f t="shared" si="1"/>
        <v>2E-3</v>
      </c>
      <c r="D118">
        <f>SUM($C$2:C118)</f>
        <v>0.23400000000000018</v>
      </c>
    </row>
    <row r="119" spans="1:4" ht="15" customHeight="1" x14ac:dyDescent="0.2">
      <c r="A119">
        <v>324</v>
      </c>
      <c r="B119" s="9">
        <v>56.143111055313057</v>
      </c>
      <c r="C119">
        <f t="shared" si="1"/>
        <v>2E-3</v>
      </c>
      <c r="D119">
        <f>SUM($C$2:C119)</f>
        <v>0.23600000000000018</v>
      </c>
    </row>
    <row r="120" spans="1:4" ht="15" customHeight="1" x14ac:dyDescent="0.2">
      <c r="A120">
        <v>216</v>
      </c>
      <c r="B120" s="9">
        <v>55.459022986871787</v>
      </c>
      <c r="C120">
        <f t="shared" si="1"/>
        <v>2E-3</v>
      </c>
      <c r="D120">
        <f>SUM($C$2:C120)</f>
        <v>0.23800000000000018</v>
      </c>
    </row>
    <row r="121" spans="1:4" ht="15" customHeight="1" x14ac:dyDescent="0.2">
      <c r="A121">
        <v>293</v>
      </c>
      <c r="B121" s="9">
        <v>55.267326009172393</v>
      </c>
      <c r="C121">
        <f t="shared" si="1"/>
        <v>2E-3</v>
      </c>
      <c r="D121">
        <f>SUM($C$2:C121)</f>
        <v>0.24000000000000019</v>
      </c>
    </row>
    <row r="122" spans="1:4" ht="15" customHeight="1" x14ac:dyDescent="0.2">
      <c r="A122">
        <v>442</v>
      </c>
      <c r="B122" s="9">
        <v>54.546715863871214</v>
      </c>
      <c r="C122">
        <f t="shared" si="1"/>
        <v>2E-3</v>
      </c>
      <c r="D122">
        <f>SUM($C$2:C122)</f>
        <v>0.24200000000000019</v>
      </c>
    </row>
    <row r="123" spans="1:4" ht="15" customHeight="1" x14ac:dyDescent="0.2">
      <c r="A123">
        <v>404</v>
      </c>
      <c r="B123" s="9">
        <v>53.868515290298092</v>
      </c>
      <c r="C123">
        <f t="shared" si="1"/>
        <v>2E-3</v>
      </c>
      <c r="D123">
        <f>SUM($C$2:C123)</f>
        <v>0.24400000000000019</v>
      </c>
    </row>
    <row r="124" spans="1:4" ht="15" customHeight="1" x14ac:dyDescent="0.2">
      <c r="A124">
        <v>3</v>
      </c>
      <c r="B124" s="9">
        <v>53.264059162311241</v>
      </c>
      <c r="C124">
        <f t="shared" si="1"/>
        <v>2E-3</v>
      </c>
      <c r="D124">
        <f>SUM($C$2:C124)</f>
        <v>0.24600000000000019</v>
      </c>
    </row>
    <row r="125" spans="1:4" ht="15" customHeight="1" x14ac:dyDescent="0.2">
      <c r="A125">
        <v>450</v>
      </c>
      <c r="B125" s="9">
        <v>52.834439323774859</v>
      </c>
      <c r="C125">
        <f t="shared" si="1"/>
        <v>2E-3</v>
      </c>
      <c r="D125">
        <f>SUM($C$2:C125)</f>
        <v>0.24800000000000019</v>
      </c>
    </row>
    <row r="126" spans="1:4" ht="15" customHeight="1" x14ac:dyDescent="0.2">
      <c r="A126">
        <v>120</v>
      </c>
      <c r="B126" s="9">
        <v>51.672309483385106</v>
      </c>
      <c r="C126">
        <f t="shared" si="1"/>
        <v>2E-3</v>
      </c>
      <c r="D126">
        <f>SUM($C$2:C126)</f>
        <v>0.25000000000000017</v>
      </c>
    </row>
    <row r="127" spans="1:4" ht="15" customHeight="1" x14ac:dyDescent="0.2">
      <c r="A127">
        <v>41</v>
      </c>
      <c r="B127" s="9">
        <v>51.421138136094669</v>
      </c>
      <c r="C127">
        <f t="shared" si="1"/>
        <v>2E-3</v>
      </c>
      <c r="D127">
        <f>SUM($C$2:C127)</f>
        <v>0.25200000000000017</v>
      </c>
    </row>
    <row r="128" spans="1:4" ht="15" customHeight="1" x14ac:dyDescent="0.2">
      <c r="A128">
        <v>56</v>
      </c>
      <c r="B128" s="9">
        <v>51.261844210452182</v>
      </c>
      <c r="C128">
        <f t="shared" si="1"/>
        <v>2E-3</v>
      </c>
      <c r="D128">
        <f>SUM($C$2:C128)</f>
        <v>0.25400000000000017</v>
      </c>
    </row>
    <row r="129" spans="1:4" ht="15" customHeight="1" x14ac:dyDescent="0.2">
      <c r="A129">
        <v>70</v>
      </c>
      <c r="B129" s="9">
        <v>49.799432483365308</v>
      </c>
      <c r="C129">
        <f t="shared" si="1"/>
        <v>2E-3</v>
      </c>
      <c r="D129">
        <f>SUM($C$2:C129)</f>
        <v>0.25600000000000017</v>
      </c>
    </row>
    <row r="130" spans="1:4" ht="15" customHeight="1" x14ac:dyDescent="0.2">
      <c r="A130">
        <v>436</v>
      </c>
      <c r="B130" s="9">
        <v>48.382162982183218</v>
      </c>
      <c r="C130">
        <f t="shared" si="1"/>
        <v>2E-3</v>
      </c>
      <c r="D130">
        <f>SUM($C$2:C130)</f>
        <v>0.25800000000000017</v>
      </c>
    </row>
    <row r="131" spans="1:4" ht="15" customHeight="1" x14ac:dyDescent="0.2">
      <c r="A131">
        <v>399</v>
      </c>
      <c r="B131" s="9">
        <v>48.126874003788544</v>
      </c>
      <c r="C131">
        <f t="shared" ref="C131:C194" si="2">1/500</f>
        <v>2E-3</v>
      </c>
      <c r="D131">
        <f>SUM($C$2:C131)</f>
        <v>0.26000000000000018</v>
      </c>
    </row>
    <row r="132" spans="1:4" ht="15" customHeight="1" x14ac:dyDescent="0.2">
      <c r="A132">
        <v>226</v>
      </c>
      <c r="B132" s="9">
        <v>47.245018210913258</v>
      </c>
      <c r="C132">
        <f t="shared" si="2"/>
        <v>2E-3</v>
      </c>
      <c r="D132">
        <f>SUM($C$2:C132)</f>
        <v>0.26200000000000018</v>
      </c>
    </row>
    <row r="133" spans="1:4" ht="15" customHeight="1" x14ac:dyDescent="0.2">
      <c r="A133">
        <v>491</v>
      </c>
      <c r="B133" s="9">
        <v>47.048775944464069</v>
      </c>
      <c r="C133">
        <f t="shared" si="2"/>
        <v>2E-3</v>
      </c>
      <c r="D133">
        <f>SUM($C$2:C133)</f>
        <v>0.26400000000000018</v>
      </c>
    </row>
    <row r="134" spans="1:4" ht="15" customHeight="1" x14ac:dyDescent="0.2">
      <c r="A134">
        <v>343</v>
      </c>
      <c r="B134" s="9">
        <v>46.519402504669415</v>
      </c>
      <c r="C134">
        <f t="shared" si="2"/>
        <v>2E-3</v>
      </c>
      <c r="D134">
        <f>SUM($C$2:C134)</f>
        <v>0.26600000000000018</v>
      </c>
    </row>
    <row r="135" spans="1:4" ht="15" customHeight="1" x14ac:dyDescent="0.2">
      <c r="A135">
        <v>297</v>
      </c>
      <c r="B135" s="9">
        <v>45.30601771561669</v>
      </c>
      <c r="C135">
        <f t="shared" si="2"/>
        <v>2E-3</v>
      </c>
      <c r="D135">
        <f>SUM($C$2:C135)</f>
        <v>0.26800000000000018</v>
      </c>
    </row>
    <row r="136" spans="1:4" ht="15" customHeight="1" x14ac:dyDescent="0.2">
      <c r="A136">
        <v>425</v>
      </c>
      <c r="B136" s="9">
        <v>44.835349503879115</v>
      </c>
      <c r="C136">
        <f t="shared" si="2"/>
        <v>2E-3</v>
      </c>
      <c r="D136">
        <f>SUM($C$2:C136)</f>
        <v>0.27000000000000018</v>
      </c>
    </row>
    <row r="137" spans="1:4" ht="15" customHeight="1" x14ac:dyDescent="0.2">
      <c r="A137">
        <v>290</v>
      </c>
      <c r="B137" s="9">
        <v>44.719708930526394</v>
      </c>
      <c r="C137">
        <f t="shared" si="2"/>
        <v>2E-3</v>
      </c>
      <c r="D137">
        <f>SUM($C$2:C137)</f>
        <v>0.27200000000000019</v>
      </c>
    </row>
    <row r="138" spans="1:4" ht="15" customHeight="1" x14ac:dyDescent="0.2">
      <c r="A138">
        <v>150</v>
      </c>
      <c r="B138" s="9">
        <v>43.489243206859101</v>
      </c>
      <c r="C138">
        <f t="shared" si="2"/>
        <v>2E-3</v>
      </c>
      <c r="D138">
        <f>SUM($C$2:C138)</f>
        <v>0.27400000000000019</v>
      </c>
    </row>
    <row r="139" spans="1:4" ht="15" customHeight="1" x14ac:dyDescent="0.2">
      <c r="A139">
        <v>303</v>
      </c>
      <c r="B139" s="9">
        <v>43.330577313707181</v>
      </c>
      <c r="C139">
        <f t="shared" si="2"/>
        <v>2E-3</v>
      </c>
      <c r="D139">
        <f>SUM($C$2:C139)</f>
        <v>0.27600000000000019</v>
      </c>
    </row>
    <row r="140" spans="1:4" ht="15" customHeight="1" x14ac:dyDescent="0.2">
      <c r="A140">
        <v>424</v>
      </c>
      <c r="B140" s="9">
        <v>42.77773107995381</v>
      </c>
      <c r="C140">
        <f t="shared" si="2"/>
        <v>2E-3</v>
      </c>
      <c r="D140">
        <f>SUM($C$2:C140)</f>
        <v>0.27800000000000019</v>
      </c>
    </row>
    <row r="141" spans="1:4" ht="15" customHeight="1" x14ac:dyDescent="0.2">
      <c r="A141">
        <v>431</v>
      </c>
      <c r="B141" s="9">
        <v>42.70689971975662</v>
      </c>
      <c r="C141">
        <f t="shared" si="2"/>
        <v>2E-3</v>
      </c>
      <c r="D141">
        <f>SUM($C$2:C141)</f>
        <v>0.28000000000000019</v>
      </c>
    </row>
    <row r="142" spans="1:4" ht="15" customHeight="1" x14ac:dyDescent="0.2">
      <c r="A142">
        <v>419</v>
      </c>
      <c r="B142" s="9">
        <v>42.37526669874751</v>
      </c>
      <c r="C142">
        <f t="shared" si="2"/>
        <v>2E-3</v>
      </c>
      <c r="D142">
        <f>SUM($C$2:C142)</f>
        <v>0.28200000000000019</v>
      </c>
    </row>
    <row r="143" spans="1:4" ht="15" customHeight="1" x14ac:dyDescent="0.2">
      <c r="A143">
        <v>12</v>
      </c>
      <c r="B143" s="9">
        <v>42.100045235552898</v>
      </c>
      <c r="C143">
        <f t="shared" si="2"/>
        <v>2E-3</v>
      </c>
      <c r="D143">
        <f>SUM($C$2:C143)</f>
        <v>0.2840000000000002</v>
      </c>
    </row>
    <row r="144" spans="1:4" ht="15" customHeight="1" x14ac:dyDescent="0.2">
      <c r="A144">
        <v>382</v>
      </c>
      <c r="B144" s="9">
        <v>41.649376522493185</v>
      </c>
      <c r="C144">
        <f t="shared" si="2"/>
        <v>2E-3</v>
      </c>
      <c r="D144">
        <f>SUM($C$2:C144)</f>
        <v>0.2860000000000002</v>
      </c>
    </row>
    <row r="145" spans="1:4" ht="15" customHeight="1" x14ac:dyDescent="0.2">
      <c r="A145">
        <v>369</v>
      </c>
      <c r="B145" s="9">
        <v>41.44472704799955</v>
      </c>
      <c r="C145">
        <f t="shared" si="2"/>
        <v>2E-3</v>
      </c>
      <c r="D145">
        <f>SUM($C$2:C145)</f>
        <v>0.2880000000000002</v>
      </c>
    </row>
    <row r="146" spans="1:4" ht="15" customHeight="1" x14ac:dyDescent="0.2">
      <c r="A146">
        <v>475</v>
      </c>
      <c r="B146" s="9">
        <v>40.125074150193541</v>
      </c>
      <c r="C146">
        <f t="shared" si="2"/>
        <v>2E-3</v>
      </c>
      <c r="D146">
        <f>SUM($C$2:C146)</f>
        <v>0.2900000000000002</v>
      </c>
    </row>
    <row r="147" spans="1:4" ht="15" customHeight="1" x14ac:dyDescent="0.2">
      <c r="A147">
        <v>165</v>
      </c>
      <c r="B147" s="9">
        <v>39.965420581183935</v>
      </c>
      <c r="C147">
        <f t="shared" si="2"/>
        <v>2E-3</v>
      </c>
      <c r="D147">
        <f>SUM($C$2:C147)</f>
        <v>0.2920000000000002</v>
      </c>
    </row>
    <row r="148" spans="1:4" ht="15" customHeight="1" x14ac:dyDescent="0.2">
      <c r="A148">
        <v>448</v>
      </c>
      <c r="B148" s="9">
        <v>39.412465563398655</v>
      </c>
      <c r="C148">
        <f t="shared" si="2"/>
        <v>2E-3</v>
      </c>
      <c r="D148">
        <f>SUM($C$2:C148)</f>
        <v>0.29400000000000021</v>
      </c>
    </row>
    <row r="149" spans="1:4" ht="15" customHeight="1" x14ac:dyDescent="0.2">
      <c r="A149">
        <v>63</v>
      </c>
      <c r="B149" s="9">
        <v>38.06411497586123</v>
      </c>
      <c r="C149">
        <f t="shared" si="2"/>
        <v>2E-3</v>
      </c>
      <c r="D149">
        <f>SUM($C$2:C149)</f>
        <v>0.29600000000000021</v>
      </c>
    </row>
    <row r="150" spans="1:4" ht="15" customHeight="1" x14ac:dyDescent="0.2">
      <c r="A150">
        <v>62</v>
      </c>
      <c r="B150" s="9">
        <v>37.966521516747889</v>
      </c>
      <c r="C150">
        <f t="shared" si="2"/>
        <v>2E-3</v>
      </c>
      <c r="D150">
        <f>SUM($C$2:C150)</f>
        <v>0.29800000000000021</v>
      </c>
    </row>
    <row r="151" spans="1:4" ht="15" customHeight="1" x14ac:dyDescent="0.2">
      <c r="A151">
        <v>428</v>
      </c>
      <c r="B151" s="9">
        <v>37.414250719673873</v>
      </c>
      <c r="C151">
        <f t="shared" si="2"/>
        <v>2E-3</v>
      </c>
      <c r="D151">
        <f>SUM($C$2:C151)</f>
        <v>0.30000000000000021</v>
      </c>
    </row>
    <row r="152" spans="1:4" ht="15" customHeight="1" x14ac:dyDescent="0.2">
      <c r="A152">
        <v>47</v>
      </c>
      <c r="B152" s="9">
        <v>36.334046200441662</v>
      </c>
      <c r="C152">
        <f t="shared" si="2"/>
        <v>2E-3</v>
      </c>
      <c r="D152">
        <f>SUM($C$2:C152)</f>
        <v>0.30200000000000021</v>
      </c>
    </row>
    <row r="153" spans="1:4" ht="15" customHeight="1" x14ac:dyDescent="0.2">
      <c r="A153">
        <v>367</v>
      </c>
      <c r="B153" s="9">
        <v>35.69083321193466</v>
      </c>
      <c r="C153">
        <f t="shared" si="2"/>
        <v>2E-3</v>
      </c>
      <c r="D153">
        <f>SUM($C$2:C153)</f>
        <v>0.30400000000000021</v>
      </c>
    </row>
    <row r="154" spans="1:4" ht="15" customHeight="1" x14ac:dyDescent="0.2">
      <c r="A154">
        <v>151</v>
      </c>
      <c r="B154" s="9">
        <v>35.544016705925969</v>
      </c>
      <c r="C154">
        <f t="shared" si="2"/>
        <v>2E-3</v>
      </c>
      <c r="D154">
        <f>SUM($C$2:C154)</f>
        <v>0.30600000000000022</v>
      </c>
    </row>
    <row r="155" spans="1:4" ht="15" customHeight="1" x14ac:dyDescent="0.2">
      <c r="A155">
        <v>93</v>
      </c>
      <c r="B155" s="9">
        <v>34.950311239830626</v>
      </c>
      <c r="C155">
        <f t="shared" si="2"/>
        <v>2E-3</v>
      </c>
      <c r="D155">
        <f>SUM($C$2:C155)</f>
        <v>0.30800000000000022</v>
      </c>
    </row>
    <row r="156" spans="1:4" ht="15" customHeight="1" x14ac:dyDescent="0.2">
      <c r="A156">
        <v>476</v>
      </c>
      <c r="B156" s="9">
        <v>34.434843855615327</v>
      </c>
      <c r="C156">
        <f t="shared" si="2"/>
        <v>2E-3</v>
      </c>
      <c r="D156">
        <f>SUM($C$2:C156)</f>
        <v>0.31000000000000022</v>
      </c>
    </row>
    <row r="157" spans="1:4" ht="15" customHeight="1" x14ac:dyDescent="0.2">
      <c r="A157">
        <v>14</v>
      </c>
      <c r="B157" s="9">
        <v>34.097057896084152</v>
      </c>
      <c r="C157">
        <f t="shared" si="2"/>
        <v>2E-3</v>
      </c>
      <c r="D157">
        <f>SUM($C$2:C157)</f>
        <v>0.31200000000000022</v>
      </c>
    </row>
    <row r="158" spans="1:4" ht="15" customHeight="1" x14ac:dyDescent="0.2">
      <c r="A158">
        <v>330</v>
      </c>
      <c r="B158" s="9">
        <v>32.90564005457054</v>
      </c>
      <c r="C158">
        <f t="shared" si="2"/>
        <v>2E-3</v>
      </c>
      <c r="D158">
        <f>SUM($C$2:C158)</f>
        <v>0.31400000000000022</v>
      </c>
    </row>
    <row r="159" spans="1:4" ht="15" customHeight="1" x14ac:dyDescent="0.2">
      <c r="A159">
        <v>438</v>
      </c>
      <c r="B159" s="9">
        <v>31.033680529881167</v>
      </c>
      <c r="C159">
        <f t="shared" si="2"/>
        <v>2E-3</v>
      </c>
      <c r="D159">
        <f>SUM($C$2:C159)</f>
        <v>0.31600000000000023</v>
      </c>
    </row>
    <row r="160" spans="1:4" ht="15" customHeight="1" x14ac:dyDescent="0.2">
      <c r="A160">
        <v>65</v>
      </c>
      <c r="B160" s="9">
        <v>30.414433623716832</v>
      </c>
      <c r="C160">
        <f t="shared" si="2"/>
        <v>2E-3</v>
      </c>
      <c r="D160">
        <f>SUM($C$2:C160)</f>
        <v>0.31800000000000023</v>
      </c>
    </row>
    <row r="161" spans="1:4" ht="15" customHeight="1" x14ac:dyDescent="0.2">
      <c r="A161">
        <v>312</v>
      </c>
      <c r="B161" s="9">
        <v>30.033040300642824</v>
      </c>
      <c r="C161">
        <f t="shared" si="2"/>
        <v>2E-3</v>
      </c>
      <c r="D161">
        <f>SUM($C$2:C161)</f>
        <v>0.32000000000000023</v>
      </c>
    </row>
    <row r="162" spans="1:4" ht="15" customHeight="1" x14ac:dyDescent="0.2">
      <c r="A162">
        <v>352</v>
      </c>
      <c r="B162" s="9">
        <v>29.714113086716679</v>
      </c>
      <c r="C162">
        <f t="shared" si="2"/>
        <v>2E-3</v>
      </c>
      <c r="D162">
        <f>SUM($C$2:C162)</f>
        <v>0.32200000000000023</v>
      </c>
    </row>
    <row r="163" spans="1:4" ht="15" customHeight="1" x14ac:dyDescent="0.2">
      <c r="A163">
        <v>203</v>
      </c>
      <c r="B163" s="9">
        <v>29.4999993688416</v>
      </c>
      <c r="C163">
        <f t="shared" si="2"/>
        <v>2E-3</v>
      </c>
      <c r="D163">
        <f>SUM($C$2:C163)</f>
        <v>0.32400000000000023</v>
      </c>
    </row>
    <row r="164" spans="1:4" ht="15" customHeight="1" x14ac:dyDescent="0.2">
      <c r="A164">
        <v>192</v>
      </c>
      <c r="B164" s="9">
        <v>29.492662898668641</v>
      </c>
      <c r="C164">
        <f t="shared" si="2"/>
        <v>2E-3</v>
      </c>
      <c r="D164">
        <f>SUM($C$2:C164)</f>
        <v>0.32600000000000023</v>
      </c>
    </row>
    <row r="165" spans="1:4" ht="15" customHeight="1" x14ac:dyDescent="0.2">
      <c r="A165">
        <v>107</v>
      </c>
      <c r="B165" s="9">
        <v>29.048133751541172</v>
      </c>
      <c r="C165">
        <f t="shared" si="2"/>
        <v>2E-3</v>
      </c>
      <c r="D165">
        <f>SUM($C$2:C165)</f>
        <v>0.32800000000000024</v>
      </c>
    </row>
    <row r="166" spans="1:4" ht="15" customHeight="1" x14ac:dyDescent="0.2">
      <c r="A166">
        <v>460</v>
      </c>
      <c r="B166" s="9">
        <v>28.760453568009325</v>
      </c>
      <c r="C166">
        <f t="shared" si="2"/>
        <v>2E-3</v>
      </c>
      <c r="D166">
        <f>SUM($C$2:C166)</f>
        <v>0.33000000000000024</v>
      </c>
    </row>
    <row r="167" spans="1:4" ht="15" customHeight="1" x14ac:dyDescent="0.2">
      <c r="A167">
        <v>390</v>
      </c>
      <c r="B167" s="9">
        <v>28.407917009775701</v>
      </c>
      <c r="C167">
        <f t="shared" si="2"/>
        <v>2E-3</v>
      </c>
      <c r="D167">
        <f>SUM($C$2:C167)</f>
        <v>0.33200000000000024</v>
      </c>
    </row>
    <row r="168" spans="1:4" ht="15" customHeight="1" x14ac:dyDescent="0.2">
      <c r="A168">
        <v>401</v>
      </c>
      <c r="B168" s="9">
        <v>28.132764101326757</v>
      </c>
      <c r="C168">
        <f t="shared" si="2"/>
        <v>2E-3</v>
      </c>
      <c r="D168">
        <f>SUM($C$2:C168)</f>
        <v>0.33400000000000024</v>
      </c>
    </row>
    <row r="169" spans="1:4" ht="15" customHeight="1" x14ac:dyDescent="0.2">
      <c r="A169">
        <v>159</v>
      </c>
      <c r="B169" s="9">
        <v>26.814799178344401</v>
      </c>
      <c r="C169">
        <f t="shared" si="2"/>
        <v>2E-3</v>
      </c>
      <c r="D169">
        <f>SUM($C$2:C169)</f>
        <v>0.33600000000000024</v>
      </c>
    </row>
    <row r="170" spans="1:4" ht="15" customHeight="1" x14ac:dyDescent="0.2">
      <c r="A170">
        <v>380</v>
      </c>
      <c r="B170" s="9">
        <v>26.562813273298161</v>
      </c>
      <c r="C170">
        <f t="shared" si="2"/>
        <v>2E-3</v>
      </c>
      <c r="D170">
        <f>SUM($C$2:C170)</f>
        <v>0.33800000000000024</v>
      </c>
    </row>
    <row r="171" spans="1:4" ht="15" customHeight="1" x14ac:dyDescent="0.2">
      <c r="A171">
        <v>92</v>
      </c>
      <c r="B171" s="9">
        <v>26.368146574946877</v>
      </c>
      <c r="C171">
        <f t="shared" si="2"/>
        <v>2E-3</v>
      </c>
      <c r="D171">
        <f>SUM($C$2:C171)</f>
        <v>0.34000000000000025</v>
      </c>
    </row>
    <row r="172" spans="1:4" ht="15" customHeight="1" x14ac:dyDescent="0.2">
      <c r="A172">
        <v>266</v>
      </c>
      <c r="B172" s="9">
        <v>25.301010824408877</v>
      </c>
      <c r="C172">
        <f t="shared" si="2"/>
        <v>2E-3</v>
      </c>
      <c r="D172">
        <f>SUM($C$2:C172)</f>
        <v>0.34200000000000025</v>
      </c>
    </row>
    <row r="173" spans="1:4" ht="15" customHeight="1" x14ac:dyDescent="0.2">
      <c r="A173">
        <v>447</v>
      </c>
      <c r="B173" s="9">
        <v>25.296383002289076</v>
      </c>
      <c r="C173">
        <f t="shared" si="2"/>
        <v>2E-3</v>
      </c>
      <c r="D173">
        <f>SUM($C$2:C173)</f>
        <v>0.34400000000000025</v>
      </c>
    </row>
    <row r="174" spans="1:4" ht="15" customHeight="1" x14ac:dyDescent="0.2">
      <c r="A174">
        <v>4</v>
      </c>
      <c r="B174" s="9">
        <v>25.139366356226674</v>
      </c>
      <c r="C174">
        <f t="shared" si="2"/>
        <v>2E-3</v>
      </c>
      <c r="D174">
        <f>SUM($C$2:C174)</f>
        <v>0.34600000000000025</v>
      </c>
    </row>
    <row r="175" spans="1:4" ht="15" customHeight="1" x14ac:dyDescent="0.2">
      <c r="A175">
        <v>27</v>
      </c>
      <c r="B175" s="9">
        <v>24.954395007904168</v>
      </c>
      <c r="C175">
        <f t="shared" si="2"/>
        <v>2E-3</v>
      </c>
      <c r="D175">
        <f>SUM($C$2:C175)</f>
        <v>0.34800000000000025</v>
      </c>
    </row>
    <row r="176" spans="1:4" ht="15" customHeight="1" x14ac:dyDescent="0.2">
      <c r="A176">
        <v>286</v>
      </c>
      <c r="B176" s="9">
        <v>24.877059392490992</v>
      </c>
      <c r="C176">
        <f t="shared" si="2"/>
        <v>2E-3</v>
      </c>
      <c r="D176">
        <f>SUM($C$2:C176)</f>
        <v>0.35000000000000026</v>
      </c>
    </row>
    <row r="177" spans="1:4" ht="15" customHeight="1" x14ac:dyDescent="0.2">
      <c r="A177">
        <v>96</v>
      </c>
      <c r="B177" s="9">
        <v>24.711204333267233</v>
      </c>
      <c r="C177">
        <f t="shared" si="2"/>
        <v>2E-3</v>
      </c>
      <c r="D177">
        <f>SUM($C$2:C177)</f>
        <v>0.35200000000000026</v>
      </c>
    </row>
    <row r="178" spans="1:4" ht="15" customHeight="1" x14ac:dyDescent="0.2">
      <c r="A178">
        <v>55</v>
      </c>
      <c r="B178" s="9">
        <v>23.889557894206519</v>
      </c>
      <c r="C178">
        <f t="shared" si="2"/>
        <v>2E-3</v>
      </c>
      <c r="D178">
        <f>SUM($C$2:C178)</f>
        <v>0.35400000000000026</v>
      </c>
    </row>
    <row r="179" spans="1:4" ht="15" customHeight="1" x14ac:dyDescent="0.2">
      <c r="A179">
        <v>167</v>
      </c>
      <c r="B179" s="9">
        <v>23.725278044581501</v>
      </c>
      <c r="C179">
        <f t="shared" si="2"/>
        <v>2E-3</v>
      </c>
      <c r="D179">
        <f>SUM($C$2:C179)</f>
        <v>0.35600000000000026</v>
      </c>
    </row>
    <row r="180" spans="1:4" ht="15" customHeight="1" x14ac:dyDescent="0.2">
      <c r="A180">
        <v>180</v>
      </c>
      <c r="B180" s="9">
        <v>23.406372812918562</v>
      </c>
      <c r="C180">
        <f t="shared" si="2"/>
        <v>2E-3</v>
      </c>
      <c r="D180">
        <f>SUM($C$2:C180)</f>
        <v>0.35800000000000026</v>
      </c>
    </row>
    <row r="181" spans="1:4" ht="15" customHeight="1" x14ac:dyDescent="0.2">
      <c r="A181">
        <v>89</v>
      </c>
      <c r="B181" s="9">
        <v>22.258024167100302</v>
      </c>
      <c r="C181">
        <f t="shared" si="2"/>
        <v>2E-3</v>
      </c>
      <c r="D181">
        <f>SUM($C$2:C181)</f>
        <v>0.36000000000000026</v>
      </c>
    </row>
    <row r="182" spans="1:4" ht="15" customHeight="1" x14ac:dyDescent="0.2">
      <c r="A182">
        <v>84</v>
      </c>
      <c r="B182" s="9">
        <v>22.230922941373137</v>
      </c>
      <c r="C182">
        <f t="shared" si="2"/>
        <v>2E-3</v>
      </c>
      <c r="D182">
        <f>SUM($C$2:C182)</f>
        <v>0.36200000000000027</v>
      </c>
    </row>
    <row r="183" spans="1:4" ht="15" customHeight="1" x14ac:dyDescent="0.2">
      <c r="A183">
        <v>149</v>
      </c>
      <c r="B183" s="9">
        <v>22.214133582243448</v>
      </c>
      <c r="C183">
        <f t="shared" si="2"/>
        <v>2E-3</v>
      </c>
      <c r="D183">
        <f>SUM($C$2:C183)</f>
        <v>0.36400000000000027</v>
      </c>
    </row>
    <row r="184" spans="1:4" ht="15" customHeight="1" x14ac:dyDescent="0.2">
      <c r="A184">
        <v>69</v>
      </c>
      <c r="B184" s="9">
        <v>21.56316278894883</v>
      </c>
      <c r="C184">
        <f t="shared" si="2"/>
        <v>2E-3</v>
      </c>
      <c r="D184">
        <f>SUM($C$2:C184)</f>
        <v>0.36600000000000027</v>
      </c>
    </row>
    <row r="185" spans="1:4" ht="15" customHeight="1" x14ac:dyDescent="0.2">
      <c r="A185">
        <v>59</v>
      </c>
      <c r="B185" s="9">
        <v>21.274368484217121</v>
      </c>
      <c r="C185">
        <f t="shared" si="2"/>
        <v>2E-3</v>
      </c>
      <c r="D185">
        <f>SUM($C$2:C185)</f>
        <v>0.36800000000000027</v>
      </c>
    </row>
    <row r="186" spans="1:4" ht="15" customHeight="1" x14ac:dyDescent="0.2">
      <c r="A186">
        <v>410</v>
      </c>
      <c r="B186" s="9">
        <v>21.248802490286835</v>
      </c>
      <c r="C186">
        <f t="shared" si="2"/>
        <v>2E-3</v>
      </c>
      <c r="D186">
        <f>SUM($C$2:C186)</f>
        <v>0.37000000000000027</v>
      </c>
    </row>
    <row r="187" spans="1:4" ht="15" customHeight="1" x14ac:dyDescent="0.2">
      <c r="A187">
        <v>36</v>
      </c>
      <c r="B187" s="9">
        <v>20.55059599701417</v>
      </c>
      <c r="C187">
        <f t="shared" si="2"/>
        <v>2E-3</v>
      </c>
      <c r="D187">
        <f>SUM($C$2:C187)</f>
        <v>0.37200000000000027</v>
      </c>
    </row>
    <row r="188" spans="1:4" ht="15" customHeight="1" x14ac:dyDescent="0.2">
      <c r="A188">
        <v>117</v>
      </c>
      <c r="B188" s="9">
        <v>18.897972272448897</v>
      </c>
      <c r="C188">
        <f t="shared" si="2"/>
        <v>2E-3</v>
      </c>
      <c r="D188">
        <f>SUM($C$2:C188)</f>
        <v>0.37400000000000028</v>
      </c>
    </row>
    <row r="189" spans="1:4" ht="15" customHeight="1" x14ac:dyDescent="0.2">
      <c r="A189">
        <v>333</v>
      </c>
      <c r="B189" s="9">
        <v>17.866682106339795</v>
      </c>
      <c r="C189">
        <f t="shared" si="2"/>
        <v>2E-3</v>
      </c>
      <c r="D189">
        <f>SUM($C$2:C189)</f>
        <v>0.37600000000000028</v>
      </c>
    </row>
    <row r="190" spans="1:4" ht="15" customHeight="1" x14ac:dyDescent="0.2">
      <c r="A190">
        <v>213</v>
      </c>
      <c r="B190" s="9">
        <v>17.295357949140453</v>
      </c>
      <c r="C190">
        <f t="shared" si="2"/>
        <v>2E-3</v>
      </c>
      <c r="D190">
        <f>SUM($C$2:C190)</f>
        <v>0.37800000000000028</v>
      </c>
    </row>
    <row r="191" spans="1:4" ht="15" customHeight="1" x14ac:dyDescent="0.2">
      <c r="A191">
        <v>332</v>
      </c>
      <c r="B191" s="9">
        <v>17.073320050705661</v>
      </c>
      <c r="C191">
        <f t="shared" si="2"/>
        <v>2E-3</v>
      </c>
      <c r="D191">
        <f>SUM($C$2:C191)</f>
        <v>0.38000000000000028</v>
      </c>
    </row>
    <row r="192" spans="1:4" ht="15" customHeight="1" x14ac:dyDescent="0.2">
      <c r="A192">
        <v>204</v>
      </c>
      <c r="B192" s="9">
        <v>16.81363384008182</v>
      </c>
      <c r="C192">
        <f t="shared" si="2"/>
        <v>2E-3</v>
      </c>
      <c r="D192">
        <f>SUM($C$2:C192)</f>
        <v>0.38200000000000028</v>
      </c>
    </row>
    <row r="193" spans="1:4" ht="15" customHeight="1" x14ac:dyDescent="0.2">
      <c r="A193">
        <v>381</v>
      </c>
      <c r="B193" s="9">
        <v>16.254948003126628</v>
      </c>
      <c r="C193">
        <f t="shared" si="2"/>
        <v>2E-3</v>
      </c>
      <c r="D193">
        <f>SUM($C$2:C193)</f>
        <v>0.38400000000000029</v>
      </c>
    </row>
    <row r="194" spans="1:4" ht="15" customHeight="1" x14ac:dyDescent="0.2">
      <c r="A194">
        <v>383</v>
      </c>
      <c r="B194" s="9">
        <v>16.193789463059147</v>
      </c>
      <c r="C194">
        <f t="shared" si="2"/>
        <v>2E-3</v>
      </c>
      <c r="D194">
        <f>SUM($C$2:C194)</f>
        <v>0.38600000000000029</v>
      </c>
    </row>
    <row r="195" spans="1:4" ht="15" customHeight="1" x14ac:dyDescent="0.2">
      <c r="A195">
        <v>73</v>
      </c>
      <c r="B195" s="9">
        <v>14.87273368410024</v>
      </c>
      <c r="C195">
        <f t="shared" ref="C195:C258" si="3">1/500</f>
        <v>2E-3</v>
      </c>
      <c r="D195">
        <f>SUM($C$2:C195)</f>
        <v>0.38800000000000029</v>
      </c>
    </row>
    <row r="196" spans="1:4" ht="15" customHeight="1" x14ac:dyDescent="0.2">
      <c r="A196">
        <v>125</v>
      </c>
      <c r="B196" s="9">
        <v>14.348166850888447</v>
      </c>
      <c r="C196">
        <f t="shared" si="3"/>
        <v>2E-3</v>
      </c>
      <c r="D196">
        <f>SUM($C$2:C196)</f>
        <v>0.39000000000000029</v>
      </c>
    </row>
    <row r="197" spans="1:4" ht="15" customHeight="1" x14ac:dyDescent="0.2">
      <c r="A197">
        <v>492</v>
      </c>
      <c r="B197" s="9">
        <v>13.723913195870409</v>
      </c>
      <c r="C197">
        <f t="shared" si="3"/>
        <v>2E-3</v>
      </c>
      <c r="D197">
        <f>SUM($C$2:C197)</f>
        <v>0.39200000000000029</v>
      </c>
    </row>
    <row r="198" spans="1:4" ht="15" customHeight="1" x14ac:dyDescent="0.2">
      <c r="A198">
        <v>261</v>
      </c>
      <c r="B198" s="9">
        <v>13.678304442426452</v>
      </c>
      <c r="C198">
        <f t="shared" si="3"/>
        <v>2E-3</v>
      </c>
      <c r="D198">
        <f>SUM($C$2:C198)</f>
        <v>0.39400000000000029</v>
      </c>
    </row>
    <row r="199" spans="1:4" ht="15" customHeight="1" x14ac:dyDescent="0.2">
      <c r="A199">
        <v>195</v>
      </c>
      <c r="B199" s="9">
        <v>13.30309859872068</v>
      </c>
      <c r="C199">
        <f t="shared" si="3"/>
        <v>2E-3</v>
      </c>
      <c r="D199">
        <f>SUM($C$2:C199)</f>
        <v>0.3960000000000003</v>
      </c>
    </row>
    <row r="200" spans="1:4" ht="15" customHeight="1" x14ac:dyDescent="0.2">
      <c r="A200">
        <v>207</v>
      </c>
      <c r="B200" s="9">
        <v>12.763839065692082</v>
      </c>
      <c r="C200">
        <f t="shared" si="3"/>
        <v>2E-3</v>
      </c>
      <c r="D200">
        <f>SUM($C$2:C200)</f>
        <v>0.3980000000000003</v>
      </c>
    </row>
    <row r="201" spans="1:4" ht="15" customHeight="1" x14ac:dyDescent="0.2">
      <c r="A201">
        <v>13</v>
      </c>
      <c r="B201" s="9">
        <v>12.222645628822647</v>
      </c>
      <c r="C201">
        <f t="shared" si="3"/>
        <v>2E-3</v>
      </c>
      <c r="D201">
        <f>SUM($C$2:C201)</f>
        <v>0.4000000000000003</v>
      </c>
    </row>
    <row r="202" spans="1:4" ht="15" customHeight="1" x14ac:dyDescent="0.2">
      <c r="A202">
        <v>43</v>
      </c>
      <c r="B202" s="9">
        <v>10.295646975262571</v>
      </c>
      <c r="C202">
        <f t="shared" si="3"/>
        <v>2E-3</v>
      </c>
      <c r="D202">
        <f>SUM($C$2:C202)</f>
        <v>0.4020000000000003</v>
      </c>
    </row>
    <row r="203" spans="1:4" ht="15" customHeight="1" x14ac:dyDescent="0.2">
      <c r="A203">
        <v>144</v>
      </c>
      <c r="B203" s="9">
        <v>10.060692955694321</v>
      </c>
      <c r="C203">
        <f t="shared" si="3"/>
        <v>2E-3</v>
      </c>
      <c r="D203">
        <f>SUM($C$2:C203)</f>
        <v>0.4040000000000003</v>
      </c>
    </row>
    <row r="204" spans="1:4" ht="15" customHeight="1" x14ac:dyDescent="0.2">
      <c r="A204">
        <v>170</v>
      </c>
      <c r="B204" s="9">
        <v>9.8616032395384536</v>
      </c>
      <c r="C204">
        <f t="shared" si="3"/>
        <v>2E-3</v>
      </c>
      <c r="D204">
        <f>SUM($C$2:C204)</f>
        <v>0.40600000000000031</v>
      </c>
    </row>
    <row r="205" spans="1:4" ht="15" customHeight="1" x14ac:dyDescent="0.2">
      <c r="A205">
        <v>439</v>
      </c>
      <c r="B205" s="9">
        <v>9.8143750303661363</v>
      </c>
      <c r="C205">
        <f t="shared" si="3"/>
        <v>2E-3</v>
      </c>
      <c r="D205">
        <f>SUM($C$2:C205)</f>
        <v>0.40800000000000031</v>
      </c>
    </row>
    <row r="206" spans="1:4" ht="15" customHeight="1" x14ac:dyDescent="0.2">
      <c r="A206">
        <v>208</v>
      </c>
      <c r="B206" s="9">
        <v>9.7739061018619395</v>
      </c>
      <c r="C206">
        <f t="shared" si="3"/>
        <v>2E-3</v>
      </c>
      <c r="D206">
        <f>SUM($C$2:C206)</f>
        <v>0.41000000000000031</v>
      </c>
    </row>
    <row r="207" spans="1:4" ht="15" customHeight="1" x14ac:dyDescent="0.2">
      <c r="A207">
        <v>153</v>
      </c>
      <c r="B207" s="9">
        <v>9.560846326947285</v>
      </c>
      <c r="C207">
        <f t="shared" si="3"/>
        <v>2E-3</v>
      </c>
      <c r="D207">
        <f>SUM($C$2:C207)</f>
        <v>0.41200000000000031</v>
      </c>
    </row>
    <row r="208" spans="1:4" ht="15" customHeight="1" x14ac:dyDescent="0.2">
      <c r="A208">
        <v>28</v>
      </c>
      <c r="B208" s="9">
        <v>9.5143992215071194</v>
      </c>
      <c r="C208">
        <f t="shared" si="3"/>
        <v>2E-3</v>
      </c>
      <c r="D208">
        <f>SUM($C$2:C208)</f>
        <v>0.41400000000000031</v>
      </c>
    </row>
    <row r="209" spans="1:4" ht="15" customHeight="1" x14ac:dyDescent="0.2">
      <c r="A209">
        <v>11</v>
      </c>
      <c r="B209" s="9">
        <v>8.9818697747614351</v>
      </c>
      <c r="C209">
        <f t="shared" si="3"/>
        <v>2E-3</v>
      </c>
      <c r="D209">
        <f>SUM($C$2:C209)</f>
        <v>0.41600000000000031</v>
      </c>
    </row>
    <row r="210" spans="1:4" ht="15" customHeight="1" x14ac:dyDescent="0.2">
      <c r="A210">
        <v>272</v>
      </c>
      <c r="B210" s="9">
        <v>8.0865113946583733</v>
      </c>
      <c r="C210">
        <f t="shared" si="3"/>
        <v>2E-3</v>
      </c>
      <c r="D210">
        <f>SUM($C$2:C210)</f>
        <v>0.41800000000000032</v>
      </c>
    </row>
    <row r="211" spans="1:4" ht="15" customHeight="1" x14ac:dyDescent="0.2">
      <c r="A211">
        <v>90</v>
      </c>
      <c r="B211" s="9">
        <v>7.7259798975428566</v>
      </c>
      <c r="C211">
        <f t="shared" si="3"/>
        <v>2E-3</v>
      </c>
      <c r="D211">
        <f>SUM($C$2:C211)</f>
        <v>0.42000000000000032</v>
      </c>
    </row>
    <row r="212" spans="1:4" ht="15" customHeight="1" x14ac:dyDescent="0.2">
      <c r="A212">
        <v>434</v>
      </c>
      <c r="B212" s="9">
        <v>6.9248626601056458</v>
      </c>
      <c r="C212">
        <f t="shared" si="3"/>
        <v>2E-3</v>
      </c>
      <c r="D212">
        <f>SUM($C$2:C212)</f>
        <v>0.42200000000000032</v>
      </c>
    </row>
    <row r="213" spans="1:4" ht="15" customHeight="1" x14ac:dyDescent="0.2">
      <c r="A213">
        <v>171</v>
      </c>
      <c r="B213" s="9">
        <v>6.6603117091799504</v>
      </c>
      <c r="C213">
        <f t="shared" si="3"/>
        <v>2E-3</v>
      </c>
      <c r="D213">
        <f>SUM($C$2:C213)</f>
        <v>0.42400000000000032</v>
      </c>
    </row>
    <row r="214" spans="1:4" ht="15" customHeight="1" x14ac:dyDescent="0.2">
      <c r="A214">
        <v>328</v>
      </c>
      <c r="B214" s="9">
        <v>6.5873081759618799</v>
      </c>
      <c r="C214">
        <f t="shared" si="3"/>
        <v>2E-3</v>
      </c>
      <c r="D214">
        <f>SUM($C$2:C214)</f>
        <v>0.42600000000000032</v>
      </c>
    </row>
    <row r="215" spans="1:4" ht="15" customHeight="1" x14ac:dyDescent="0.2">
      <c r="A215">
        <v>182</v>
      </c>
      <c r="B215" s="9">
        <v>6.3928647945995181</v>
      </c>
      <c r="C215">
        <f t="shared" si="3"/>
        <v>2E-3</v>
      </c>
      <c r="D215">
        <f>SUM($C$2:C215)</f>
        <v>0.42800000000000032</v>
      </c>
    </row>
    <row r="216" spans="1:4" ht="15" customHeight="1" x14ac:dyDescent="0.2">
      <c r="A216">
        <v>8</v>
      </c>
      <c r="B216" s="9">
        <v>6.0627711778543016</v>
      </c>
      <c r="C216">
        <f t="shared" si="3"/>
        <v>2E-3</v>
      </c>
      <c r="D216">
        <f>SUM($C$2:C216)</f>
        <v>0.43000000000000033</v>
      </c>
    </row>
    <row r="217" spans="1:4" ht="15" customHeight="1" x14ac:dyDescent="0.2">
      <c r="A217">
        <v>95</v>
      </c>
      <c r="B217" s="9">
        <v>5.138619933710288</v>
      </c>
      <c r="C217">
        <f t="shared" si="3"/>
        <v>2E-3</v>
      </c>
      <c r="D217">
        <f>SUM($C$2:C217)</f>
        <v>0.43200000000000033</v>
      </c>
    </row>
    <row r="218" spans="1:4" ht="15" customHeight="1" x14ac:dyDescent="0.2">
      <c r="A218">
        <v>168</v>
      </c>
      <c r="B218" s="9">
        <v>5.058918026403262</v>
      </c>
      <c r="C218">
        <f t="shared" si="3"/>
        <v>2E-3</v>
      </c>
      <c r="D218">
        <f>SUM($C$2:C218)</f>
        <v>0.43400000000000033</v>
      </c>
    </row>
    <row r="219" spans="1:4" ht="15" customHeight="1" x14ac:dyDescent="0.2">
      <c r="A219">
        <v>116</v>
      </c>
      <c r="B219" s="9">
        <v>4.2944215029638144</v>
      </c>
      <c r="C219">
        <f t="shared" si="3"/>
        <v>2E-3</v>
      </c>
      <c r="D219">
        <f>SUM($C$2:C219)</f>
        <v>0.43600000000000033</v>
      </c>
    </row>
    <row r="220" spans="1:4" ht="15" customHeight="1" x14ac:dyDescent="0.2">
      <c r="A220">
        <v>186</v>
      </c>
      <c r="B220" s="9">
        <v>3.8366845419459423</v>
      </c>
      <c r="C220">
        <f t="shared" si="3"/>
        <v>2E-3</v>
      </c>
      <c r="D220">
        <f>SUM($C$2:C220)</f>
        <v>0.43800000000000033</v>
      </c>
    </row>
    <row r="221" spans="1:4" ht="15" customHeight="1" x14ac:dyDescent="0.2">
      <c r="A221">
        <v>360</v>
      </c>
      <c r="B221" s="9">
        <v>3.0148842390626669</v>
      </c>
      <c r="C221">
        <f t="shared" si="3"/>
        <v>2E-3</v>
      </c>
      <c r="D221">
        <f>SUM($C$2:C221)</f>
        <v>0.44000000000000034</v>
      </c>
    </row>
    <row r="222" spans="1:4" ht="15" customHeight="1" x14ac:dyDescent="0.2">
      <c r="A222">
        <v>202</v>
      </c>
      <c r="B222" s="9">
        <v>3.0051257913437439</v>
      </c>
      <c r="C222">
        <f t="shared" si="3"/>
        <v>2E-3</v>
      </c>
      <c r="D222">
        <f>SUM($C$2:C222)</f>
        <v>0.44200000000000034</v>
      </c>
    </row>
    <row r="223" spans="1:4" ht="15" customHeight="1" x14ac:dyDescent="0.2">
      <c r="A223">
        <v>420</v>
      </c>
      <c r="B223" s="9">
        <v>2.3861099601854221</v>
      </c>
      <c r="C223">
        <f t="shared" si="3"/>
        <v>2E-3</v>
      </c>
      <c r="D223">
        <f>SUM($C$2:C223)</f>
        <v>0.44400000000000034</v>
      </c>
    </row>
    <row r="224" spans="1:4" ht="15" customHeight="1" x14ac:dyDescent="0.2">
      <c r="A224">
        <v>396</v>
      </c>
      <c r="B224" s="9">
        <v>1.8529892140850279</v>
      </c>
      <c r="C224">
        <f t="shared" si="3"/>
        <v>2E-3</v>
      </c>
      <c r="D224">
        <f>SUM($C$2:C224)</f>
        <v>0.44600000000000034</v>
      </c>
    </row>
    <row r="225" spans="1:4" ht="15" customHeight="1" x14ac:dyDescent="0.2">
      <c r="A225">
        <v>58</v>
      </c>
      <c r="B225" s="9">
        <v>1.7819744260395964</v>
      </c>
      <c r="C225">
        <f t="shared" si="3"/>
        <v>2E-3</v>
      </c>
      <c r="D225">
        <f>SUM($C$2:C225)</f>
        <v>0.44800000000000034</v>
      </c>
    </row>
    <row r="226" spans="1:4" ht="15" customHeight="1" x14ac:dyDescent="0.2">
      <c r="A226">
        <v>9</v>
      </c>
      <c r="B226" s="9">
        <v>1.4634609149652533</v>
      </c>
      <c r="C226">
        <f t="shared" si="3"/>
        <v>2E-3</v>
      </c>
      <c r="D226">
        <f>SUM($C$2:C226)</f>
        <v>0.45000000000000034</v>
      </c>
    </row>
    <row r="227" spans="1:4" ht="15" customHeight="1" x14ac:dyDescent="0.2">
      <c r="A227">
        <v>278</v>
      </c>
      <c r="B227" s="9">
        <v>0.70909178559122665</v>
      </c>
      <c r="C227">
        <f t="shared" si="3"/>
        <v>2E-3</v>
      </c>
      <c r="D227">
        <f>SUM($C$2:C227)</f>
        <v>0.45200000000000035</v>
      </c>
    </row>
    <row r="228" spans="1:4" ht="15" customHeight="1" x14ac:dyDescent="0.2">
      <c r="A228">
        <v>449</v>
      </c>
      <c r="B228" s="9">
        <v>0.44905984225806606</v>
      </c>
      <c r="C228">
        <f t="shared" si="3"/>
        <v>2E-3</v>
      </c>
      <c r="D228">
        <f>SUM($C$2:C228)</f>
        <v>0.45400000000000035</v>
      </c>
    </row>
    <row r="229" spans="1:4" ht="15" customHeight="1" x14ac:dyDescent="0.2">
      <c r="A229">
        <v>105</v>
      </c>
      <c r="B229" s="9">
        <v>0.2364998298635328</v>
      </c>
      <c r="C229">
        <f t="shared" si="3"/>
        <v>2E-3</v>
      </c>
      <c r="D229">
        <f>SUM($C$2:C229)</f>
        <v>0.45600000000000035</v>
      </c>
    </row>
    <row r="230" spans="1:4" ht="15" customHeight="1" x14ac:dyDescent="0.2">
      <c r="A230">
        <v>114</v>
      </c>
      <c r="B230" s="9">
        <v>-0.33601569506026863</v>
      </c>
      <c r="C230">
        <f t="shared" si="3"/>
        <v>2E-3</v>
      </c>
      <c r="D230">
        <f>SUM($C$2:C230)</f>
        <v>0.45800000000000035</v>
      </c>
    </row>
    <row r="231" spans="1:4" ht="15" customHeight="1" x14ac:dyDescent="0.2">
      <c r="A231">
        <v>32</v>
      </c>
      <c r="B231" s="9">
        <v>-0.33886560805149202</v>
      </c>
      <c r="C231">
        <f t="shared" si="3"/>
        <v>2E-3</v>
      </c>
      <c r="D231">
        <f>SUM($C$2:C231)</f>
        <v>0.46000000000000035</v>
      </c>
    </row>
    <row r="232" spans="1:4" ht="15" customHeight="1" x14ac:dyDescent="0.2">
      <c r="A232">
        <v>271</v>
      </c>
      <c r="B232" s="9">
        <v>-0.43135555269691395</v>
      </c>
      <c r="C232">
        <f t="shared" si="3"/>
        <v>2E-3</v>
      </c>
      <c r="D232">
        <f>SUM($C$2:C232)</f>
        <v>0.46200000000000035</v>
      </c>
    </row>
    <row r="233" spans="1:4" ht="15" customHeight="1" x14ac:dyDescent="0.2">
      <c r="A233">
        <v>276</v>
      </c>
      <c r="B233" s="9">
        <v>-0.59982680961184087</v>
      </c>
      <c r="C233">
        <f t="shared" si="3"/>
        <v>2E-3</v>
      </c>
      <c r="D233">
        <f>SUM($C$2:C233)</f>
        <v>0.46400000000000036</v>
      </c>
    </row>
    <row r="234" spans="1:4" ht="15" customHeight="1" x14ac:dyDescent="0.2">
      <c r="A234">
        <v>206</v>
      </c>
      <c r="B234" s="9">
        <v>-1.3346395127846336</v>
      </c>
      <c r="C234">
        <f t="shared" si="3"/>
        <v>2E-3</v>
      </c>
      <c r="D234">
        <f>SUM($C$2:C234)</f>
        <v>0.46600000000000036</v>
      </c>
    </row>
    <row r="235" spans="1:4" ht="15" customHeight="1" x14ac:dyDescent="0.2">
      <c r="A235">
        <v>121</v>
      </c>
      <c r="B235" s="9">
        <v>-1.5204650754149043</v>
      </c>
      <c r="C235">
        <f t="shared" si="3"/>
        <v>2E-3</v>
      </c>
      <c r="D235">
        <f>SUM($C$2:C235)</f>
        <v>0.46800000000000036</v>
      </c>
    </row>
    <row r="236" spans="1:4" ht="15" customHeight="1" x14ac:dyDescent="0.2">
      <c r="A236">
        <v>201</v>
      </c>
      <c r="B236" s="9">
        <v>-2.0701306224054861</v>
      </c>
      <c r="C236">
        <f t="shared" si="3"/>
        <v>2E-3</v>
      </c>
      <c r="D236">
        <f>SUM($C$2:C236)</f>
        <v>0.47000000000000036</v>
      </c>
    </row>
    <row r="237" spans="1:4" ht="15" customHeight="1" x14ac:dyDescent="0.2">
      <c r="A237">
        <v>137</v>
      </c>
      <c r="B237" s="9">
        <v>-3.2038330249015416</v>
      </c>
      <c r="C237">
        <f t="shared" si="3"/>
        <v>2E-3</v>
      </c>
      <c r="D237">
        <f>SUM($C$2:C237)</f>
        <v>0.47200000000000036</v>
      </c>
    </row>
    <row r="238" spans="1:4" ht="15" customHeight="1" x14ac:dyDescent="0.2">
      <c r="A238">
        <v>10</v>
      </c>
      <c r="B238" s="9">
        <v>-3.4936483632282034</v>
      </c>
      <c r="C238">
        <f t="shared" si="3"/>
        <v>2E-3</v>
      </c>
      <c r="D238">
        <f>SUM($C$2:C238)</f>
        <v>0.47400000000000037</v>
      </c>
    </row>
    <row r="239" spans="1:4" ht="15" customHeight="1" x14ac:dyDescent="0.2">
      <c r="A239">
        <v>103</v>
      </c>
      <c r="B239" s="9">
        <v>-3.9244140645532752</v>
      </c>
      <c r="C239">
        <f t="shared" si="3"/>
        <v>2E-3</v>
      </c>
      <c r="D239">
        <f>SUM($C$2:C239)</f>
        <v>0.47600000000000037</v>
      </c>
    </row>
    <row r="240" spans="1:4" ht="15" customHeight="1" x14ac:dyDescent="0.2">
      <c r="A240">
        <v>75</v>
      </c>
      <c r="B240" s="9">
        <v>-4.1849374259491015</v>
      </c>
      <c r="C240">
        <f t="shared" si="3"/>
        <v>2E-3</v>
      </c>
      <c r="D240">
        <f>SUM($C$2:C240)</f>
        <v>0.47800000000000037</v>
      </c>
    </row>
    <row r="241" spans="1:4" ht="15" customHeight="1" x14ac:dyDescent="0.2">
      <c r="A241">
        <v>78</v>
      </c>
      <c r="B241" s="9">
        <v>-4.4583025622141577</v>
      </c>
      <c r="C241">
        <f t="shared" si="3"/>
        <v>2E-3</v>
      </c>
      <c r="D241">
        <f>SUM($C$2:C241)</f>
        <v>0.48000000000000037</v>
      </c>
    </row>
    <row r="242" spans="1:4" ht="15" customHeight="1" x14ac:dyDescent="0.2">
      <c r="A242">
        <v>17</v>
      </c>
      <c r="B242" s="9">
        <v>-4.6400185919192154</v>
      </c>
      <c r="C242">
        <f t="shared" si="3"/>
        <v>2E-3</v>
      </c>
      <c r="D242">
        <f>SUM($C$2:C242)</f>
        <v>0.48200000000000037</v>
      </c>
    </row>
    <row r="243" spans="1:4" ht="15" customHeight="1" x14ac:dyDescent="0.2">
      <c r="A243">
        <v>259</v>
      </c>
      <c r="B243" s="9">
        <v>-5.1374011805855844</v>
      </c>
      <c r="C243">
        <f t="shared" si="3"/>
        <v>2E-3</v>
      </c>
      <c r="D243">
        <f>SUM($C$2:C243)</f>
        <v>0.48400000000000037</v>
      </c>
    </row>
    <row r="244" spans="1:4" ht="15" customHeight="1" x14ac:dyDescent="0.2">
      <c r="A244">
        <v>273</v>
      </c>
      <c r="B244" s="9">
        <v>-5.2723923290577659</v>
      </c>
      <c r="C244">
        <f t="shared" si="3"/>
        <v>2E-3</v>
      </c>
      <c r="D244">
        <f>SUM($C$2:C244)</f>
        <v>0.48600000000000038</v>
      </c>
    </row>
    <row r="245" spans="1:4" ht="15" customHeight="1" x14ac:dyDescent="0.2">
      <c r="A245">
        <v>52</v>
      </c>
      <c r="B245" s="9">
        <v>-5.4413889364059287</v>
      </c>
      <c r="C245">
        <f t="shared" si="3"/>
        <v>2E-3</v>
      </c>
      <c r="D245">
        <f>SUM($C$2:C245)</f>
        <v>0.48800000000000038</v>
      </c>
    </row>
    <row r="246" spans="1:4" ht="15" customHeight="1" x14ac:dyDescent="0.2">
      <c r="A246">
        <v>177</v>
      </c>
      <c r="B246" s="9">
        <v>-5.5035173167889297</v>
      </c>
      <c r="C246">
        <f t="shared" si="3"/>
        <v>2E-3</v>
      </c>
      <c r="D246">
        <f>SUM($C$2:C246)</f>
        <v>0.49000000000000038</v>
      </c>
    </row>
    <row r="247" spans="1:4" ht="15" customHeight="1" x14ac:dyDescent="0.2">
      <c r="A247">
        <v>403</v>
      </c>
      <c r="B247" s="9">
        <v>-6.007165386374254</v>
      </c>
      <c r="C247">
        <f t="shared" si="3"/>
        <v>2E-3</v>
      </c>
      <c r="D247">
        <f>SUM($C$2:C247)</f>
        <v>0.49200000000000038</v>
      </c>
    </row>
    <row r="248" spans="1:4" ht="15" customHeight="1" x14ac:dyDescent="0.2">
      <c r="A248">
        <v>220</v>
      </c>
      <c r="B248" s="9">
        <v>-6.0358591263975541</v>
      </c>
      <c r="C248">
        <f t="shared" si="3"/>
        <v>2E-3</v>
      </c>
      <c r="D248">
        <f>SUM($C$2:C248)</f>
        <v>0.49400000000000038</v>
      </c>
    </row>
    <row r="249" spans="1:4" ht="15" customHeight="1" x14ac:dyDescent="0.2">
      <c r="A249">
        <v>119</v>
      </c>
      <c r="B249" s="9">
        <v>-6.4197302430766285</v>
      </c>
      <c r="C249">
        <f t="shared" si="3"/>
        <v>2E-3</v>
      </c>
      <c r="D249">
        <f>SUM($C$2:C249)</f>
        <v>0.49600000000000039</v>
      </c>
    </row>
    <row r="250" spans="1:4" ht="15" customHeight="1" x14ac:dyDescent="0.2">
      <c r="A250">
        <v>38</v>
      </c>
      <c r="B250" s="9">
        <v>-6.6937643040382682</v>
      </c>
      <c r="C250">
        <f t="shared" si="3"/>
        <v>2E-3</v>
      </c>
      <c r="D250">
        <f>SUM($C$2:C250)</f>
        <v>0.49800000000000039</v>
      </c>
    </row>
    <row r="251" spans="1:4" ht="15" customHeight="1" x14ac:dyDescent="0.2">
      <c r="A251">
        <v>452</v>
      </c>
      <c r="B251" s="9">
        <v>-8.1462033985335438</v>
      </c>
      <c r="C251">
        <f t="shared" si="3"/>
        <v>2E-3</v>
      </c>
      <c r="D251">
        <f>SUM($C$2:C251)</f>
        <v>0.50000000000000033</v>
      </c>
    </row>
    <row r="252" spans="1:4" ht="15" customHeight="1" x14ac:dyDescent="0.2">
      <c r="A252">
        <v>35</v>
      </c>
      <c r="B252" s="9">
        <v>-8.616613316724397</v>
      </c>
      <c r="C252">
        <f t="shared" si="3"/>
        <v>2E-3</v>
      </c>
      <c r="D252">
        <f>SUM($C$2:C252)</f>
        <v>0.50200000000000033</v>
      </c>
    </row>
    <row r="253" spans="1:4" ht="15" customHeight="1" x14ac:dyDescent="0.2">
      <c r="A253">
        <v>188</v>
      </c>
      <c r="B253" s="9">
        <v>-8.7478310943079123</v>
      </c>
      <c r="C253">
        <f t="shared" si="3"/>
        <v>2E-3</v>
      </c>
      <c r="D253">
        <f>SUM($C$2:C253)</f>
        <v>0.50400000000000034</v>
      </c>
    </row>
    <row r="254" spans="1:4" ht="15" customHeight="1" x14ac:dyDescent="0.2">
      <c r="A254">
        <v>81</v>
      </c>
      <c r="B254" s="9">
        <v>-8.8821702295517753</v>
      </c>
      <c r="C254">
        <f t="shared" si="3"/>
        <v>2E-3</v>
      </c>
      <c r="D254">
        <f>SUM($C$2:C254)</f>
        <v>0.50600000000000034</v>
      </c>
    </row>
    <row r="255" spans="1:4" ht="15" customHeight="1" x14ac:dyDescent="0.2">
      <c r="A255">
        <v>126</v>
      </c>
      <c r="B255" s="9">
        <v>-9.5966861060205702</v>
      </c>
      <c r="C255">
        <f t="shared" si="3"/>
        <v>2E-3</v>
      </c>
      <c r="D255">
        <f>SUM($C$2:C255)</f>
        <v>0.50800000000000034</v>
      </c>
    </row>
    <row r="256" spans="1:4" ht="15" customHeight="1" x14ac:dyDescent="0.2">
      <c r="A256">
        <v>319</v>
      </c>
      <c r="B256" s="9">
        <v>-9.6947138113991969</v>
      </c>
      <c r="C256">
        <f t="shared" si="3"/>
        <v>2E-3</v>
      </c>
      <c r="D256">
        <f>SUM($C$2:C256)</f>
        <v>0.51000000000000034</v>
      </c>
    </row>
    <row r="257" spans="1:4" ht="15" customHeight="1" x14ac:dyDescent="0.2">
      <c r="A257">
        <v>128</v>
      </c>
      <c r="B257" s="9">
        <v>-10.060958693735301</v>
      </c>
      <c r="C257">
        <f t="shared" si="3"/>
        <v>2E-3</v>
      </c>
      <c r="D257">
        <f>SUM($C$2:C257)</f>
        <v>0.51200000000000034</v>
      </c>
    </row>
    <row r="258" spans="1:4" ht="15" customHeight="1" x14ac:dyDescent="0.2">
      <c r="A258">
        <v>183</v>
      </c>
      <c r="B258" s="9">
        <v>-10.928159052871706</v>
      </c>
      <c r="C258">
        <f t="shared" si="3"/>
        <v>2E-3</v>
      </c>
      <c r="D258">
        <f>SUM($C$2:C258)</f>
        <v>0.51400000000000035</v>
      </c>
    </row>
    <row r="259" spans="1:4" ht="15" customHeight="1" x14ac:dyDescent="0.2">
      <c r="A259">
        <v>71</v>
      </c>
      <c r="B259" s="9">
        <v>-11.135272168598021</v>
      </c>
      <c r="C259">
        <f t="shared" ref="C259:C322" si="4">1/500</f>
        <v>2E-3</v>
      </c>
      <c r="D259">
        <f>SUM($C$2:C259)</f>
        <v>0.51600000000000035</v>
      </c>
    </row>
    <row r="260" spans="1:4" ht="15" customHeight="1" x14ac:dyDescent="0.2">
      <c r="A260">
        <v>50</v>
      </c>
      <c r="B260" s="9">
        <v>-11.623861471038254</v>
      </c>
      <c r="C260">
        <f t="shared" si="4"/>
        <v>2E-3</v>
      </c>
      <c r="D260">
        <f>SUM($C$2:C260)</f>
        <v>0.51800000000000035</v>
      </c>
    </row>
    <row r="261" spans="1:4" ht="15" customHeight="1" x14ac:dyDescent="0.2">
      <c r="A261">
        <v>112</v>
      </c>
      <c r="B261" s="9">
        <v>-12.034638440785784</v>
      </c>
      <c r="C261">
        <f t="shared" si="4"/>
        <v>2E-3</v>
      </c>
      <c r="D261">
        <f>SUM($C$2:C261)</f>
        <v>0.52000000000000035</v>
      </c>
    </row>
    <row r="262" spans="1:4" ht="15" customHeight="1" x14ac:dyDescent="0.2">
      <c r="A262">
        <v>262</v>
      </c>
      <c r="B262" s="9">
        <v>-12.257379044964182</v>
      </c>
      <c r="C262">
        <f t="shared" si="4"/>
        <v>2E-3</v>
      </c>
      <c r="D262">
        <f>SUM($C$2:C262)</f>
        <v>0.52200000000000035</v>
      </c>
    </row>
    <row r="263" spans="1:4" ht="15" customHeight="1" x14ac:dyDescent="0.2">
      <c r="A263">
        <v>391</v>
      </c>
      <c r="B263" s="9">
        <v>-12.620304011295957</v>
      </c>
      <c r="C263">
        <f t="shared" si="4"/>
        <v>2E-3</v>
      </c>
      <c r="D263">
        <f>SUM($C$2:C263)</f>
        <v>0.52400000000000035</v>
      </c>
    </row>
    <row r="264" spans="1:4" ht="15" customHeight="1" x14ac:dyDescent="0.2">
      <c r="A264">
        <v>82</v>
      </c>
      <c r="B264" s="9">
        <v>-13.028391473817464</v>
      </c>
      <c r="C264">
        <f t="shared" si="4"/>
        <v>2E-3</v>
      </c>
      <c r="D264">
        <f>SUM($C$2:C264)</f>
        <v>0.52600000000000036</v>
      </c>
    </row>
    <row r="265" spans="1:4" ht="15" customHeight="1" x14ac:dyDescent="0.2">
      <c r="A265">
        <v>83</v>
      </c>
      <c r="B265" s="9">
        <v>-13.035131610502503</v>
      </c>
      <c r="C265">
        <f t="shared" si="4"/>
        <v>2E-3</v>
      </c>
      <c r="D265">
        <f>SUM($C$2:C265)</f>
        <v>0.52800000000000036</v>
      </c>
    </row>
    <row r="266" spans="1:4" ht="15" customHeight="1" x14ac:dyDescent="0.2">
      <c r="A266">
        <v>179</v>
      </c>
      <c r="B266" s="9">
        <v>-13.134468178559473</v>
      </c>
      <c r="C266">
        <f t="shared" si="4"/>
        <v>2E-3</v>
      </c>
      <c r="D266">
        <f>SUM($C$2:C266)</f>
        <v>0.53000000000000036</v>
      </c>
    </row>
    <row r="267" spans="1:4" ht="15" customHeight="1" x14ac:dyDescent="0.2">
      <c r="A267">
        <v>178</v>
      </c>
      <c r="B267" s="9">
        <v>-13.33799947585976</v>
      </c>
      <c r="C267">
        <f t="shared" si="4"/>
        <v>2E-3</v>
      </c>
      <c r="D267">
        <f>SUM($C$2:C267)</f>
        <v>0.53200000000000036</v>
      </c>
    </row>
    <row r="268" spans="1:4" ht="15" customHeight="1" x14ac:dyDescent="0.2">
      <c r="A268">
        <v>282</v>
      </c>
      <c r="B268" s="9">
        <v>-13.45111875816292</v>
      </c>
      <c r="C268">
        <f t="shared" si="4"/>
        <v>2E-3</v>
      </c>
      <c r="D268">
        <f>SUM($C$2:C268)</f>
        <v>0.53400000000000036</v>
      </c>
    </row>
    <row r="269" spans="1:4" ht="15" customHeight="1" x14ac:dyDescent="0.2">
      <c r="A269">
        <v>139</v>
      </c>
      <c r="B269" s="9">
        <v>-13.571945598458115</v>
      </c>
      <c r="C269">
        <f t="shared" si="4"/>
        <v>2E-3</v>
      </c>
      <c r="D269">
        <f>SUM($C$2:C269)</f>
        <v>0.53600000000000037</v>
      </c>
    </row>
    <row r="270" spans="1:4" ht="15" customHeight="1" x14ac:dyDescent="0.2">
      <c r="A270">
        <v>269</v>
      </c>
      <c r="B270" s="9">
        <v>-13.672494114376605</v>
      </c>
      <c r="C270">
        <f t="shared" si="4"/>
        <v>2E-3</v>
      </c>
      <c r="D270">
        <f>SUM($C$2:C270)</f>
        <v>0.53800000000000037</v>
      </c>
    </row>
    <row r="271" spans="1:4" ht="15" customHeight="1" x14ac:dyDescent="0.2">
      <c r="A271">
        <v>217</v>
      </c>
      <c r="B271" s="9">
        <v>-13.688613149442972</v>
      </c>
      <c r="C271">
        <f t="shared" si="4"/>
        <v>2E-3</v>
      </c>
      <c r="D271">
        <f>SUM($C$2:C271)</f>
        <v>0.54000000000000037</v>
      </c>
    </row>
    <row r="272" spans="1:4" ht="15" customHeight="1" x14ac:dyDescent="0.2">
      <c r="A272">
        <v>265</v>
      </c>
      <c r="B272" s="9">
        <v>-14.006158840382341</v>
      </c>
      <c r="C272">
        <f t="shared" si="4"/>
        <v>2E-3</v>
      </c>
      <c r="D272">
        <f>SUM($C$2:C272)</f>
        <v>0.54200000000000037</v>
      </c>
    </row>
    <row r="273" spans="1:4" ht="15" customHeight="1" x14ac:dyDescent="0.2">
      <c r="A273">
        <v>42</v>
      </c>
      <c r="B273" s="9">
        <v>-14.157178247020056</v>
      </c>
      <c r="C273">
        <f t="shared" si="4"/>
        <v>2E-3</v>
      </c>
      <c r="D273">
        <f>SUM($C$2:C273)</f>
        <v>0.54400000000000037</v>
      </c>
    </row>
    <row r="274" spans="1:4" ht="15" customHeight="1" x14ac:dyDescent="0.2">
      <c r="A274">
        <v>440</v>
      </c>
      <c r="B274" s="9">
        <v>-14.217941430164501</v>
      </c>
      <c r="C274">
        <f t="shared" si="4"/>
        <v>2E-3</v>
      </c>
      <c r="D274">
        <f>SUM($C$2:C274)</f>
        <v>0.54600000000000037</v>
      </c>
    </row>
    <row r="275" spans="1:4" ht="15" customHeight="1" x14ac:dyDescent="0.2">
      <c r="A275">
        <v>1</v>
      </c>
      <c r="B275" s="9">
        <v>-14.333845846784243</v>
      </c>
      <c r="C275">
        <f t="shared" si="4"/>
        <v>2E-3</v>
      </c>
      <c r="D275">
        <f>SUM($C$2:C275)</f>
        <v>0.54800000000000038</v>
      </c>
    </row>
    <row r="276" spans="1:4" ht="15" customHeight="1" x14ac:dyDescent="0.2">
      <c r="A276">
        <v>325</v>
      </c>
      <c r="B276" s="9">
        <v>-15.054667460277415</v>
      </c>
      <c r="C276">
        <f t="shared" si="4"/>
        <v>2E-3</v>
      </c>
      <c r="D276">
        <f>SUM($C$2:C276)</f>
        <v>0.55000000000000038</v>
      </c>
    </row>
    <row r="277" spans="1:4" ht="15" customHeight="1" x14ac:dyDescent="0.2">
      <c r="A277">
        <v>104</v>
      </c>
      <c r="B277" s="9">
        <v>-15.184368780563091</v>
      </c>
      <c r="C277">
        <f t="shared" si="4"/>
        <v>2E-3</v>
      </c>
      <c r="D277">
        <f>SUM($C$2:C277)</f>
        <v>0.55200000000000038</v>
      </c>
    </row>
    <row r="278" spans="1:4" ht="15" customHeight="1" x14ac:dyDescent="0.2">
      <c r="A278">
        <v>67</v>
      </c>
      <c r="B278" s="9">
        <v>-16.651966867535521</v>
      </c>
      <c r="C278">
        <f t="shared" si="4"/>
        <v>2E-3</v>
      </c>
      <c r="D278">
        <f>SUM($C$2:C278)</f>
        <v>0.55400000000000038</v>
      </c>
    </row>
    <row r="279" spans="1:4" ht="15" customHeight="1" x14ac:dyDescent="0.2">
      <c r="A279">
        <v>88</v>
      </c>
      <c r="B279" s="9">
        <v>-16.786090860134209</v>
      </c>
      <c r="C279">
        <f t="shared" si="4"/>
        <v>2E-3</v>
      </c>
      <c r="D279">
        <f>SUM($C$2:C279)</f>
        <v>0.55600000000000038</v>
      </c>
    </row>
    <row r="280" spans="1:4" ht="15" customHeight="1" x14ac:dyDescent="0.2">
      <c r="A280">
        <v>417</v>
      </c>
      <c r="B280" s="9">
        <v>-16.95838501997423</v>
      </c>
      <c r="C280">
        <f t="shared" si="4"/>
        <v>2E-3</v>
      </c>
      <c r="D280">
        <f>SUM($C$2:C280)</f>
        <v>0.55800000000000038</v>
      </c>
    </row>
    <row r="281" spans="1:4" ht="15" customHeight="1" x14ac:dyDescent="0.2">
      <c r="A281">
        <v>106</v>
      </c>
      <c r="B281" s="9">
        <v>-17.083152395780417</v>
      </c>
      <c r="C281">
        <f t="shared" si="4"/>
        <v>2E-3</v>
      </c>
      <c r="D281">
        <f>SUM($C$2:C281)</f>
        <v>0.56000000000000039</v>
      </c>
    </row>
    <row r="282" spans="1:4" ht="15" customHeight="1" x14ac:dyDescent="0.2">
      <c r="A282">
        <v>157</v>
      </c>
      <c r="B282" s="9">
        <v>-17.112599983236578</v>
      </c>
      <c r="C282">
        <f t="shared" si="4"/>
        <v>2E-3</v>
      </c>
      <c r="D282">
        <f>SUM($C$2:C282)</f>
        <v>0.56200000000000039</v>
      </c>
    </row>
    <row r="283" spans="1:4" ht="15" customHeight="1" x14ac:dyDescent="0.2">
      <c r="A283">
        <v>348</v>
      </c>
      <c r="B283" s="9">
        <v>-17.607200365346216</v>
      </c>
      <c r="C283">
        <f t="shared" si="4"/>
        <v>2E-3</v>
      </c>
      <c r="D283">
        <f>SUM($C$2:C283)</f>
        <v>0.56400000000000039</v>
      </c>
    </row>
    <row r="284" spans="1:4" ht="15" customHeight="1" x14ac:dyDescent="0.2">
      <c r="A284">
        <v>148</v>
      </c>
      <c r="B284" s="9">
        <v>-18.338979438558454</v>
      </c>
      <c r="C284">
        <f t="shared" si="4"/>
        <v>2E-3</v>
      </c>
      <c r="D284">
        <f>SUM($C$2:C284)</f>
        <v>0.56600000000000039</v>
      </c>
    </row>
    <row r="285" spans="1:4" ht="15" customHeight="1" x14ac:dyDescent="0.2">
      <c r="A285">
        <v>164</v>
      </c>
      <c r="B285" s="9">
        <v>-18.389969444422604</v>
      </c>
      <c r="C285">
        <f t="shared" si="4"/>
        <v>2E-3</v>
      </c>
      <c r="D285">
        <f>SUM($C$2:C285)</f>
        <v>0.56800000000000039</v>
      </c>
    </row>
    <row r="286" spans="1:4" ht="15" customHeight="1" x14ac:dyDescent="0.2">
      <c r="A286">
        <v>154</v>
      </c>
      <c r="B286" s="9">
        <v>-18.467002946790672</v>
      </c>
      <c r="C286">
        <f t="shared" si="4"/>
        <v>2E-3</v>
      </c>
      <c r="D286">
        <f>SUM($C$2:C286)</f>
        <v>0.5700000000000004</v>
      </c>
    </row>
    <row r="287" spans="1:4" ht="15" customHeight="1" x14ac:dyDescent="0.2">
      <c r="A287">
        <v>281</v>
      </c>
      <c r="B287" s="9">
        <v>-18.917522829353402</v>
      </c>
      <c r="C287">
        <f t="shared" si="4"/>
        <v>2E-3</v>
      </c>
      <c r="D287">
        <f>SUM($C$2:C287)</f>
        <v>0.5720000000000004</v>
      </c>
    </row>
    <row r="288" spans="1:4" ht="15" customHeight="1" x14ac:dyDescent="0.2">
      <c r="A288">
        <v>22</v>
      </c>
      <c r="B288" s="9">
        <v>-19.194093364634682</v>
      </c>
      <c r="C288">
        <f t="shared" si="4"/>
        <v>2E-3</v>
      </c>
      <c r="D288">
        <f>SUM($C$2:C288)</f>
        <v>0.5740000000000004</v>
      </c>
    </row>
    <row r="289" spans="1:4" ht="15" customHeight="1" x14ac:dyDescent="0.2">
      <c r="A289">
        <v>160</v>
      </c>
      <c r="B289" s="9">
        <v>-19.283651127965641</v>
      </c>
      <c r="C289">
        <f t="shared" si="4"/>
        <v>2E-3</v>
      </c>
      <c r="D289">
        <f>SUM($C$2:C289)</f>
        <v>0.5760000000000004</v>
      </c>
    </row>
    <row r="290" spans="1:4" ht="15" customHeight="1" x14ac:dyDescent="0.2">
      <c r="A290">
        <v>57</v>
      </c>
      <c r="B290" s="9">
        <v>-19.352773235268614</v>
      </c>
      <c r="C290">
        <f t="shared" si="4"/>
        <v>2E-3</v>
      </c>
      <c r="D290">
        <f>SUM($C$2:C290)</f>
        <v>0.5780000000000004</v>
      </c>
    </row>
    <row r="291" spans="1:4" ht="15" customHeight="1" x14ac:dyDescent="0.2">
      <c r="A291">
        <v>191</v>
      </c>
      <c r="B291" s="9">
        <v>-19.379801340328413</v>
      </c>
      <c r="C291">
        <f t="shared" si="4"/>
        <v>2E-3</v>
      </c>
      <c r="D291">
        <f>SUM($C$2:C291)</f>
        <v>0.5800000000000004</v>
      </c>
    </row>
    <row r="292" spans="1:4" ht="15" customHeight="1" x14ac:dyDescent="0.2">
      <c r="A292">
        <v>64</v>
      </c>
      <c r="B292" s="9">
        <v>-19.415605987642266</v>
      </c>
      <c r="C292">
        <f t="shared" si="4"/>
        <v>2E-3</v>
      </c>
      <c r="D292">
        <f>SUM($C$2:C292)</f>
        <v>0.58200000000000041</v>
      </c>
    </row>
    <row r="293" spans="1:4" ht="15" customHeight="1" x14ac:dyDescent="0.2">
      <c r="A293">
        <v>25</v>
      </c>
      <c r="B293" s="9">
        <v>-19.510947806711556</v>
      </c>
      <c r="C293">
        <f t="shared" si="4"/>
        <v>2E-3</v>
      </c>
      <c r="D293">
        <f>SUM($C$2:C293)</f>
        <v>0.58400000000000041</v>
      </c>
    </row>
    <row r="294" spans="1:4" ht="15" customHeight="1" x14ac:dyDescent="0.2">
      <c r="A294">
        <v>342</v>
      </c>
      <c r="B294" s="9">
        <v>-20.033656398172752</v>
      </c>
      <c r="C294">
        <f t="shared" si="4"/>
        <v>2E-3</v>
      </c>
      <c r="D294">
        <f>SUM($C$2:C294)</f>
        <v>0.58600000000000041</v>
      </c>
    </row>
    <row r="295" spans="1:4" ht="15" customHeight="1" x14ac:dyDescent="0.2">
      <c r="A295">
        <v>484</v>
      </c>
      <c r="B295" s="9">
        <v>-20.522650078688457</v>
      </c>
      <c r="C295">
        <f t="shared" si="4"/>
        <v>2E-3</v>
      </c>
      <c r="D295">
        <f>SUM($C$2:C295)</f>
        <v>0.58800000000000041</v>
      </c>
    </row>
    <row r="296" spans="1:4" ht="15" customHeight="1" x14ac:dyDescent="0.2">
      <c r="A296">
        <v>323</v>
      </c>
      <c r="B296" s="9">
        <v>-20.764147184279864</v>
      </c>
      <c r="C296">
        <f t="shared" si="4"/>
        <v>2E-3</v>
      </c>
      <c r="D296">
        <f>SUM($C$2:C296)</f>
        <v>0.59000000000000041</v>
      </c>
    </row>
    <row r="297" spans="1:4" ht="15" customHeight="1" x14ac:dyDescent="0.2">
      <c r="A297">
        <v>68</v>
      </c>
      <c r="B297" s="9">
        <v>-21.114468667276014</v>
      </c>
      <c r="C297">
        <f t="shared" si="4"/>
        <v>2E-3</v>
      </c>
      <c r="D297">
        <f>SUM($C$2:C297)</f>
        <v>0.59200000000000041</v>
      </c>
    </row>
    <row r="298" spans="1:4" ht="15" customHeight="1" x14ac:dyDescent="0.2">
      <c r="A298">
        <v>400</v>
      </c>
      <c r="B298" s="9">
        <v>-21.25965081686445</v>
      </c>
      <c r="C298">
        <f t="shared" si="4"/>
        <v>2E-3</v>
      </c>
      <c r="D298">
        <f>SUM($C$2:C298)</f>
        <v>0.59400000000000042</v>
      </c>
    </row>
    <row r="299" spans="1:4" ht="15" customHeight="1" x14ac:dyDescent="0.2">
      <c r="A299">
        <v>229</v>
      </c>
      <c r="B299" s="9">
        <v>-22.879467183294764</v>
      </c>
      <c r="C299">
        <f t="shared" si="4"/>
        <v>2E-3</v>
      </c>
      <c r="D299">
        <f>SUM($C$2:C299)</f>
        <v>0.59600000000000042</v>
      </c>
    </row>
    <row r="300" spans="1:4" ht="15" customHeight="1" x14ac:dyDescent="0.2">
      <c r="A300">
        <v>99</v>
      </c>
      <c r="B300" s="9">
        <v>-24.443139439559673</v>
      </c>
      <c r="C300">
        <f t="shared" si="4"/>
        <v>2E-3</v>
      </c>
      <c r="D300">
        <f>SUM($C$2:C300)</f>
        <v>0.59800000000000042</v>
      </c>
    </row>
    <row r="301" spans="1:4" ht="15" customHeight="1" x14ac:dyDescent="0.2">
      <c r="A301">
        <v>422</v>
      </c>
      <c r="B301" s="9">
        <v>-24.64124471978721</v>
      </c>
      <c r="C301">
        <f t="shared" si="4"/>
        <v>2E-3</v>
      </c>
      <c r="D301">
        <f>SUM($C$2:C301)</f>
        <v>0.60000000000000042</v>
      </c>
    </row>
    <row r="302" spans="1:4" ht="15" customHeight="1" x14ac:dyDescent="0.2">
      <c r="A302">
        <v>394</v>
      </c>
      <c r="B302" s="9">
        <v>-25.009852140188741</v>
      </c>
      <c r="C302">
        <f t="shared" si="4"/>
        <v>2E-3</v>
      </c>
      <c r="D302">
        <f>SUM($C$2:C302)</f>
        <v>0.60200000000000042</v>
      </c>
    </row>
    <row r="303" spans="1:4" ht="15" customHeight="1" x14ac:dyDescent="0.2">
      <c r="A303">
        <v>245</v>
      </c>
      <c r="B303" s="9">
        <v>-25.412998720625183</v>
      </c>
      <c r="C303">
        <f t="shared" si="4"/>
        <v>2E-3</v>
      </c>
      <c r="D303">
        <f>SUM($C$2:C303)</f>
        <v>0.60400000000000043</v>
      </c>
    </row>
    <row r="304" spans="1:4" ht="15" customHeight="1" x14ac:dyDescent="0.2">
      <c r="A304">
        <v>140</v>
      </c>
      <c r="B304" s="9">
        <v>-25.760347409866881</v>
      </c>
      <c r="C304">
        <f t="shared" si="4"/>
        <v>2E-3</v>
      </c>
      <c r="D304">
        <f>SUM($C$2:C304)</f>
        <v>0.60600000000000043</v>
      </c>
    </row>
    <row r="305" spans="1:4" ht="15" customHeight="1" x14ac:dyDescent="0.2">
      <c r="A305">
        <v>398</v>
      </c>
      <c r="B305" s="9">
        <v>-26.257890194990978</v>
      </c>
      <c r="C305">
        <f t="shared" si="4"/>
        <v>2E-3</v>
      </c>
      <c r="D305">
        <f>SUM($C$2:C305)</f>
        <v>0.60800000000000043</v>
      </c>
    </row>
    <row r="306" spans="1:4" ht="15" customHeight="1" x14ac:dyDescent="0.2">
      <c r="A306">
        <v>446</v>
      </c>
      <c r="B306" s="9">
        <v>-26.953923379511252</v>
      </c>
      <c r="C306">
        <f t="shared" si="4"/>
        <v>2E-3</v>
      </c>
      <c r="D306">
        <f>SUM($C$2:C306)</f>
        <v>0.61000000000000043</v>
      </c>
    </row>
    <row r="307" spans="1:4" ht="15" customHeight="1" x14ac:dyDescent="0.2">
      <c r="A307">
        <v>2</v>
      </c>
      <c r="B307" s="9">
        <v>-27.481313121183121</v>
      </c>
      <c r="C307">
        <f t="shared" si="4"/>
        <v>2E-3</v>
      </c>
      <c r="D307">
        <f>SUM($C$2:C307)</f>
        <v>0.61200000000000043</v>
      </c>
    </row>
    <row r="308" spans="1:4" ht="15" customHeight="1" x14ac:dyDescent="0.2">
      <c r="A308">
        <v>253</v>
      </c>
      <c r="B308" s="9">
        <v>-27.537054396740132</v>
      </c>
      <c r="C308">
        <f t="shared" si="4"/>
        <v>2E-3</v>
      </c>
      <c r="D308">
        <f>SUM($C$2:C308)</f>
        <v>0.61400000000000043</v>
      </c>
    </row>
    <row r="309" spans="1:4" ht="15" customHeight="1" x14ac:dyDescent="0.2">
      <c r="A309">
        <v>30</v>
      </c>
      <c r="B309" s="9">
        <v>-27.563594064229619</v>
      </c>
      <c r="C309">
        <f t="shared" si="4"/>
        <v>2E-3</v>
      </c>
      <c r="D309">
        <f>SUM($C$2:C309)</f>
        <v>0.61600000000000044</v>
      </c>
    </row>
    <row r="310" spans="1:4" ht="15" customHeight="1" x14ac:dyDescent="0.2">
      <c r="A310">
        <v>152</v>
      </c>
      <c r="B310" s="9">
        <v>-27.580576552636558</v>
      </c>
      <c r="C310">
        <f t="shared" si="4"/>
        <v>2E-3</v>
      </c>
      <c r="D310">
        <f>SUM($C$2:C310)</f>
        <v>0.61800000000000044</v>
      </c>
    </row>
    <row r="311" spans="1:4" ht="15" customHeight="1" x14ac:dyDescent="0.2">
      <c r="A311">
        <v>85</v>
      </c>
      <c r="B311" s="9">
        <v>-27.99886223413705</v>
      </c>
      <c r="C311">
        <f t="shared" si="4"/>
        <v>2E-3</v>
      </c>
      <c r="D311">
        <f>SUM($C$2:C311)</f>
        <v>0.62000000000000044</v>
      </c>
    </row>
    <row r="312" spans="1:4" ht="15" customHeight="1" x14ac:dyDescent="0.2">
      <c r="A312">
        <v>161</v>
      </c>
      <c r="B312" s="9">
        <v>-28.16301842215762</v>
      </c>
      <c r="C312">
        <f t="shared" si="4"/>
        <v>2E-3</v>
      </c>
      <c r="D312">
        <f>SUM($C$2:C312)</f>
        <v>0.62200000000000044</v>
      </c>
    </row>
    <row r="313" spans="1:4" ht="15" customHeight="1" x14ac:dyDescent="0.2">
      <c r="A313">
        <v>163</v>
      </c>
      <c r="B313" s="9">
        <v>-29.010528001512284</v>
      </c>
      <c r="C313">
        <f t="shared" si="4"/>
        <v>2E-3</v>
      </c>
      <c r="D313">
        <f>SUM($C$2:C313)</f>
        <v>0.62400000000000044</v>
      </c>
    </row>
    <row r="314" spans="1:4" ht="15" customHeight="1" x14ac:dyDescent="0.2">
      <c r="A314">
        <v>264</v>
      </c>
      <c r="B314" s="9">
        <v>-29.036673953758509</v>
      </c>
      <c r="C314">
        <f t="shared" si="4"/>
        <v>2E-3</v>
      </c>
      <c r="D314">
        <f>SUM($C$2:C314)</f>
        <v>0.62600000000000044</v>
      </c>
    </row>
    <row r="315" spans="1:4" ht="15" customHeight="1" x14ac:dyDescent="0.2">
      <c r="A315">
        <v>53</v>
      </c>
      <c r="B315" s="9">
        <v>-29.056974134076881</v>
      </c>
      <c r="C315">
        <f t="shared" si="4"/>
        <v>2E-3</v>
      </c>
      <c r="D315">
        <f>SUM($C$2:C315)</f>
        <v>0.62800000000000045</v>
      </c>
    </row>
    <row r="316" spans="1:4" ht="15" customHeight="1" x14ac:dyDescent="0.2">
      <c r="A316">
        <v>45</v>
      </c>
      <c r="B316" s="9">
        <v>-29.532715783610911</v>
      </c>
      <c r="C316">
        <f t="shared" si="4"/>
        <v>2E-3</v>
      </c>
      <c r="D316">
        <f>SUM($C$2:C316)</f>
        <v>0.63000000000000045</v>
      </c>
    </row>
    <row r="317" spans="1:4" ht="15" customHeight="1" x14ac:dyDescent="0.2">
      <c r="A317">
        <v>340</v>
      </c>
      <c r="B317" s="9">
        <v>-30.009037800355145</v>
      </c>
      <c r="C317">
        <f t="shared" si="4"/>
        <v>2E-3</v>
      </c>
      <c r="D317">
        <f>SUM($C$2:C317)</f>
        <v>0.63200000000000045</v>
      </c>
    </row>
    <row r="318" spans="1:4" ht="15" customHeight="1" x14ac:dyDescent="0.2">
      <c r="A318">
        <v>158</v>
      </c>
      <c r="B318" s="9">
        <v>-30.237860242097668</v>
      </c>
      <c r="C318">
        <f t="shared" si="4"/>
        <v>2E-3</v>
      </c>
      <c r="D318">
        <f>SUM($C$2:C318)</f>
        <v>0.63400000000000045</v>
      </c>
    </row>
    <row r="319" spans="1:4" ht="15" customHeight="1" x14ac:dyDescent="0.2">
      <c r="A319">
        <v>91</v>
      </c>
      <c r="B319" s="9">
        <v>-30.354514659191409</v>
      </c>
      <c r="C319">
        <f t="shared" si="4"/>
        <v>2E-3</v>
      </c>
      <c r="D319">
        <f>SUM($C$2:C319)</f>
        <v>0.63600000000000045</v>
      </c>
    </row>
    <row r="320" spans="1:4" ht="15" customHeight="1" x14ac:dyDescent="0.2">
      <c r="A320">
        <v>49</v>
      </c>
      <c r="B320" s="9">
        <v>-30.354713149718009</v>
      </c>
      <c r="C320">
        <f t="shared" si="4"/>
        <v>2E-3</v>
      </c>
      <c r="D320">
        <f>SUM($C$2:C320)</f>
        <v>0.63800000000000046</v>
      </c>
    </row>
    <row r="321" spans="1:4" ht="15" customHeight="1" x14ac:dyDescent="0.2">
      <c r="A321">
        <v>275</v>
      </c>
      <c r="B321" s="9">
        <v>-30.508755038785239</v>
      </c>
      <c r="C321">
        <f t="shared" si="4"/>
        <v>2E-3</v>
      </c>
      <c r="D321">
        <f>SUM($C$2:C321)</f>
        <v>0.64000000000000046</v>
      </c>
    </row>
    <row r="322" spans="1:4" ht="15" customHeight="1" x14ac:dyDescent="0.2">
      <c r="A322">
        <v>387</v>
      </c>
      <c r="B322" s="9">
        <v>-30.636991289378784</v>
      </c>
      <c r="C322">
        <f t="shared" si="4"/>
        <v>2E-3</v>
      </c>
      <c r="D322">
        <f>SUM($C$2:C322)</f>
        <v>0.64200000000000046</v>
      </c>
    </row>
    <row r="323" spans="1:4" ht="15" customHeight="1" x14ac:dyDescent="0.2">
      <c r="A323">
        <v>97</v>
      </c>
      <c r="B323" s="9">
        <v>-30.665729418145929</v>
      </c>
      <c r="C323">
        <f t="shared" ref="C323:C386" si="5">1/500</f>
        <v>2E-3</v>
      </c>
      <c r="D323">
        <f>SUM($C$2:C323)</f>
        <v>0.64400000000000046</v>
      </c>
    </row>
    <row r="324" spans="1:4" ht="15" customHeight="1" x14ac:dyDescent="0.2">
      <c r="A324">
        <v>86</v>
      </c>
      <c r="B324" s="9">
        <v>-30.69250856560393</v>
      </c>
      <c r="C324">
        <f t="shared" si="5"/>
        <v>2E-3</v>
      </c>
      <c r="D324">
        <f>SUM($C$2:C324)</f>
        <v>0.64600000000000046</v>
      </c>
    </row>
    <row r="325" spans="1:4" ht="15" customHeight="1" x14ac:dyDescent="0.2">
      <c r="A325">
        <v>39</v>
      </c>
      <c r="B325" s="9">
        <v>-30.718953504145247</v>
      </c>
      <c r="C325">
        <f t="shared" si="5"/>
        <v>2E-3</v>
      </c>
      <c r="D325">
        <f>SUM($C$2:C325)</f>
        <v>0.64800000000000046</v>
      </c>
    </row>
    <row r="326" spans="1:4" ht="15" customHeight="1" x14ac:dyDescent="0.2">
      <c r="A326">
        <v>113</v>
      </c>
      <c r="B326" s="9">
        <v>-31.479918573591931</v>
      </c>
      <c r="C326">
        <f t="shared" si="5"/>
        <v>2E-3</v>
      </c>
      <c r="D326">
        <f>SUM($C$2:C326)</f>
        <v>0.65000000000000047</v>
      </c>
    </row>
    <row r="327" spans="1:4" ht="15" customHeight="1" x14ac:dyDescent="0.2">
      <c r="A327">
        <v>184</v>
      </c>
      <c r="B327" s="9">
        <v>-31.527477930518216</v>
      </c>
      <c r="C327">
        <f t="shared" si="5"/>
        <v>2E-3</v>
      </c>
      <c r="D327">
        <f>SUM($C$2:C327)</f>
        <v>0.65200000000000047</v>
      </c>
    </row>
    <row r="328" spans="1:4" ht="15" customHeight="1" x14ac:dyDescent="0.2">
      <c r="A328">
        <v>130</v>
      </c>
      <c r="B328" s="9">
        <v>-31.613709141718573</v>
      </c>
      <c r="C328">
        <f t="shared" si="5"/>
        <v>2E-3</v>
      </c>
      <c r="D328">
        <f>SUM($C$2:C328)</f>
        <v>0.65400000000000047</v>
      </c>
    </row>
    <row r="329" spans="1:4" ht="15" customHeight="1" x14ac:dyDescent="0.2">
      <c r="A329">
        <v>224</v>
      </c>
      <c r="B329" s="9">
        <v>-32.265038773744891</v>
      </c>
      <c r="C329">
        <f t="shared" si="5"/>
        <v>2E-3</v>
      </c>
      <c r="D329">
        <f>SUM($C$2:C329)</f>
        <v>0.65600000000000047</v>
      </c>
    </row>
    <row r="330" spans="1:4" ht="15" customHeight="1" x14ac:dyDescent="0.2">
      <c r="A330">
        <v>411</v>
      </c>
      <c r="B330" s="9">
        <v>-32.549451291259174</v>
      </c>
      <c r="C330">
        <f t="shared" si="5"/>
        <v>2E-3</v>
      </c>
      <c r="D330">
        <f>SUM($C$2:C330)</f>
        <v>0.65800000000000047</v>
      </c>
    </row>
    <row r="331" spans="1:4" ht="15" customHeight="1" x14ac:dyDescent="0.2">
      <c r="A331">
        <v>80</v>
      </c>
      <c r="B331" s="9">
        <v>-33.403954754154256</v>
      </c>
      <c r="C331">
        <f t="shared" si="5"/>
        <v>2E-3</v>
      </c>
      <c r="D331">
        <f>SUM($C$2:C331)</f>
        <v>0.66000000000000048</v>
      </c>
    </row>
    <row r="332" spans="1:4" ht="15" customHeight="1" x14ac:dyDescent="0.2">
      <c r="A332">
        <v>118</v>
      </c>
      <c r="B332" s="9">
        <v>-33.783181555247211</v>
      </c>
      <c r="C332">
        <f t="shared" si="5"/>
        <v>2E-3</v>
      </c>
      <c r="D332">
        <f>SUM($C$2:C332)</f>
        <v>0.66200000000000048</v>
      </c>
    </row>
    <row r="333" spans="1:4" ht="15" customHeight="1" x14ac:dyDescent="0.2">
      <c r="A333">
        <v>456</v>
      </c>
      <c r="B333" s="9">
        <v>-33.959334209002918</v>
      </c>
      <c r="C333">
        <f t="shared" si="5"/>
        <v>2E-3</v>
      </c>
      <c r="D333">
        <f>SUM($C$2:C333)</f>
        <v>0.66400000000000048</v>
      </c>
    </row>
    <row r="334" spans="1:4" ht="15" customHeight="1" x14ac:dyDescent="0.2">
      <c r="A334">
        <v>267</v>
      </c>
      <c r="B334" s="9">
        <v>-34.128894425808539</v>
      </c>
      <c r="C334">
        <f t="shared" si="5"/>
        <v>2E-3</v>
      </c>
      <c r="D334">
        <f>SUM($C$2:C334)</f>
        <v>0.66600000000000048</v>
      </c>
    </row>
    <row r="335" spans="1:4" ht="15" customHeight="1" x14ac:dyDescent="0.2">
      <c r="A335">
        <v>129</v>
      </c>
      <c r="B335" s="9">
        <v>-34.153395280160112</v>
      </c>
      <c r="C335">
        <f t="shared" si="5"/>
        <v>2E-3</v>
      </c>
      <c r="D335">
        <f>SUM($C$2:C335)</f>
        <v>0.66800000000000048</v>
      </c>
    </row>
    <row r="336" spans="1:4" ht="15" customHeight="1" x14ac:dyDescent="0.2">
      <c r="A336">
        <v>122</v>
      </c>
      <c r="B336" s="9">
        <v>-34.202845761765275</v>
      </c>
      <c r="C336">
        <f t="shared" si="5"/>
        <v>2E-3</v>
      </c>
      <c r="D336">
        <f>SUM($C$2:C336)</f>
        <v>0.67000000000000048</v>
      </c>
    </row>
    <row r="337" spans="1:4" ht="15" customHeight="1" x14ac:dyDescent="0.2">
      <c r="A337">
        <v>462</v>
      </c>
      <c r="B337" s="9">
        <v>-34.357751776680743</v>
      </c>
      <c r="C337">
        <f t="shared" si="5"/>
        <v>2E-3</v>
      </c>
      <c r="D337">
        <f>SUM($C$2:C337)</f>
        <v>0.67200000000000049</v>
      </c>
    </row>
    <row r="338" spans="1:4" ht="15" customHeight="1" x14ac:dyDescent="0.2">
      <c r="A338">
        <v>172</v>
      </c>
      <c r="B338" s="9">
        <v>-34.640081170211488</v>
      </c>
      <c r="C338">
        <f t="shared" si="5"/>
        <v>2E-3</v>
      </c>
      <c r="D338">
        <f>SUM($C$2:C338)</f>
        <v>0.67400000000000049</v>
      </c>
    </row>
    <row r="339" spans="1:4" ht="15" customHeight="1" x14ac:dyDescent="0.2">
      <c r="A339">
        <v>215</v>
      </c>
      <c r="B339" s="9">
        <v>-35.975568635960371</v>
      </c>
      <c r="C339">
        <f t="shared" si="5"/>
        <v>2E-3</v>
      </c>
      <c r="D339">
        <f>SUM($C$2:C339)</f>
        <v>0.67600000000000049</v>
      </c>
    </row>
    <row r="340" spans="1:4" ht="15" customHeight="1" x14ac:dyDescent="0.2">
      <c r="A340">
        <v>407</v>
      </c>
      <c r="B340" s="9">
        <v>-36.498168872129099</v>
      </c>
      <c r="C340">
        <f t="shared" si="5"/>
        <v>2E-3</v>
      </c>
      <c r="D340">
        <f>SUM($C$2:C340)</f>
        <v>0.67800000000000049</v>
      </c>
    </row>
    <row r="341" spans="1:4" ht="15" customHeight="1" x14ac:dyDescent="0.2">
      <c r="A341">
        <v>214</v>
      </c>
      <c r="B341" s="9">
        <v>-36.875677484218613</v>
      </c>
      <c r="C341">
        <f t="shared" si="5"/>
        <v>2E-3</v>
      </c>
      <c r="D341">
        <f>SUM($C$2:C341)</f>
        <v>0.68000000000000049</v>
      </c>
    </row>
    <row r="342" spans="1:4" ht="15" customHeight="1" x14ac:dyDescent="0.2">
      <c r="A342">
        <v>187</v>
      </c>
      <c r="B342" s="9">
        <v>-37.80919532673397</v>
      </c>
      <c r="C342">
        <f t="shared" si="5"/>
        <v>2E-3</v>
      </c>
      <c r="D342">
        <f>SUM($C$2:C342)</f>
        <v>0.68200000000000049</v>
      </c>
    </row>
    <row r="343" spans="1:4" ht="15" customHeight="1" x14ac:dyDescent="0.2">
      <c r="A343">
        <v>48</v>
      </c>
      <c r="B343" s="9">
        <v>-38.648464319790946</v>
      </c>
      <c r="C343">
        <f t="shared" si="5"/>
        <v>2E-3</v>
      </c>
      <c r="D343">
        <f>SUM($C$2:C343)</f>
        <v>0.6840000000000005</v>
      </c>
    </row>
    <row r="344" spans="1:4" ht="15" customHeight="1" x14ac:dyDescent="0.2">
      <c r="A344">
        <v>77</v>
      </c>
      <c r="B344" s="9">
        <v>-39.16113813710399</v>
      </c>
      <c r="C344">
        <f t="shared" si="5"/>
        <v>2E-3</v>
      </c>
      <c r="D344">
        <f>SUM($C$2:C344)</f>
        <v>0.6860000000000005</v>
      </c>
    </row>
    <row r="345" spans="1:4" ht="15" customHeight="1" x14ac:dyDescent="0.2">
      <c r="A345">
        <v>354</v>
      </c>
      <c r="B345" s="9">
        <v>-39.368034350552989</v>
      </c>
      <c r="C345">
        <f t="shared" si="5"/>
        <v>2E-3</v>
      </c>
      <c r="D345">
        <f>SUM($C$2:C345)</f>
        <v>0.6880000000000005</v>
      </c>
    </row>
    <row r="346" spans="1:4" ht="15" customHeight="1" x14ac:dyDescent="0.2">
      <c r="A346">
        <v>388</v>
      </c>
      <c r="B346" s="9">
        <v>-39.490674680915618</v>
      </c>
      <c r="C346">
        <f t="shared" si="5"/>
        <v>2E-3</v>
      </c>
      <c r="D346">
        <f>SUM($C$2:C346)</f>
        <v>0.6900000000000005</v>
      </c>
    </row>
    <row r="347" spans="1:4" ht="15" customHeight="1" x14ac:dyDescent="0.2">
      <c r="A347">
        <v>51</v>
      </c>
      <c r="B347" s="9">
        <v>-39.990846268889072</v>
      </c>
      <c r="C347">
        <f t="shared" si="5"/>
        <v>2E-3</v>
      </c>
      <c r="D347">
        <f>SUM($C$2:C347)</f>
        <v>0.6920000000000005</v>
      </c>
    </row>
    <row r="348" spans="1:4" ht="15" customHeight="1" x14ac:dyDescent="0.2">
      <c r="A348">
        <v>196</v>
      </c>
      <c r="B348" s="9">
        <v>-40.625824018541607</v>
      </c>
      <c r="C348">
        <f t="shared" si="5"/>
        <v>2E-3</v>
      </c>
      <c r="D348">
        <f>SUM($C$2:C348)</f>
        <v>0.69400000000000051</v>
      </c>
    </row>
    <row r="349" spans="1:4" ht="15" customHeight="1" x14ac:dyDescent="0.2">
      <c r="A349">
        <v>29</v>
      </c>
      <c r="B349" s="9">
        <v>-40.800685004453044</v>
      </c>
      <c r="C349">
        <f t="shared" si="5"/>
        <v>2E-3</v>
      </c>
      <c r="D349">
        <f>SUM($C$2:C349)</f>
        <v>0.69600000000000051</v>
      </c>
    </row>
    <row r="350" spans="1:4" ht="15" customHeight="1" x14ac:dyDescent="0.2">
      <c r="A350">
        <v>79</v>
      </c>
      <c r="B350" s="9">
        <v>-41.554448926761324</v>
      </c>
      <c r="C350">
        <f t="shared" si="5"/>
        <v>2E-3</v>
      </c>
      <c r="D350">
        <f>SUM($C$2:C350)</f>
        <v>0.69800000000000051</v>
      </c>
    </row>
    <row r="351" spans="1:4" ht="15" customHeight="1" x14ac:dyDescent="0.2">
      <c r="A351">
        <v>124</v>
      </c>
      <c r="B351" s="9">
        <v>-41.630820383272294</v>
      </c>
      <c r="C351">
        <f t="shared" si="5"/>
        <v>2E-3</v>
      </c>
      <c r="D351">
        <f>SUM($C$2:C351)</f>
        <v>0.70000000000000051</v>
      </c>
    </row>
    <row r="352" spans="1:4" ht="15" customHeight="1" x14ac:dyDescent="0.2">
      <c r="A352">
        <v>209</v>
      </c>
      <c r="B352" s="9">
        <v>-41.854274050367167</v>
      </c>
      <c r="C352">
        <f t="shared" si="5"/>
        <v>2E-3</v>
      </c>
      <c r="D352">
        <f>SUM($C$2:C352)</f>
        <v>0.70200000000000051</v>
      </c>
    </row>
    <row r="353" spans="1:4" ht="15" customHeight="1" x14ac:dyDescent="0.2">
      <c r="A353">
        <v>60</v>
      </c>
      <c r="B353" s="9">
        <v>-42.253586212713344</v>
      </c>
      <c r="C353">
        <f t="shared" si="5"/>
        <v>2E-3</v>
      </c>
      <c r="D353">
        <f>SUM($C$2:C353)</f>
        <v>0.70400000000000051</v>
      </c>
    </row>
    <row r="354" spans="1:4" ht="15" customHeight="1" x14ac:dyDescent="0.2">
      <c r="A354">
        <v>479</v>
      </c>
      <c r="B354" s="9">
        <v>-42.643079682382449</v>
      </c>
      <c r="C354">
        <f t="shared" si="5"/>
        <v>2E-3</v>
      </c>
      <c r="D354">
        <f>SUM($C$2:C354)</f>
        <v>0.70600000000000052</v>
      </c>
    </row>
    <row r="355" spans="1:4" ht="15" customHeight="1" x14ac:dyDescent="0.2">
      <c r="A355">
        <v>54</v>
      </c>
      <c r="B355" s="9">
        <v>-42.755986519845464</v>
      </c>
      <c r="C355">
        <f t="shared" si="5"/>
        <v>2E-3</v>
      </c>
      <c r="D355">
        <f>SUM($C$2:C355)</f>
        <v>0.70800000000000052</v>
      </c>
    </row>
    <row r="356" spans="1:4" ht="15" customHeight="1" x14ac:dyDescent="0.2">
      <c r="A356">
        <v>251</v>
      </c>
      <c r="B356" s="9">
        <v>-42.876090784018743</v>
      </c>
      <c r="C356">
        <f t="shared" si="5"/>
        <v>2E-3</v>
      </c>
      <c r="D356">
        <f>SUM($C$2:C356)</f>
        <v>0.71000000000000052</v>
      </c>
    </row>
    <row r="357" spans="1:4" ht="15" customHeight="1" x14ac:dyDescent="0.2">
      <c r="A357">
        <v>174</v>
      </c>
      <c r="B357" s="9">
        <v>-43.574626298805015</v>
      </c>
      <c r="C357">
        <f t="shared" si="5"/>
        <v>2E-3</v>
      </c>
      <c r="D357">
        <f>SUM($C$2:C357)</f>
        <v>0.71200000000000052</v>
      </c>
    </row>
    <row r="358" spans="1:4" ht="15" customHeight="1" x14ac:dyDescent="0.2">
      <c r="A358">
        <v>210</v>
      </c>
      <c r="B358" s="9">
        <v>-43.592971778734864</v>
      </c>
      <c r="C358">
        <f t="shared" si="5"/>
        <v>2E-3</v>
      </c>
      <c r="D358">
        <f>SUM($C$2:C358)</f>
        <v>0.71400000000000052</v>
      </c>
    </row>
    <row r="359" spans="1:4" ht="15" customHeight="1" x14ac:dyDescent="0.2">
      <c r="A359">
        <v>176</v>
      </c>
      <c r="B359" s="9">
        <v>-44.188821497291428</v>
      </c>
      <c r="C359">
        <f t="shared" si="5"/>
        <v>2E-3</v>
      </c>
      <c r="D359">
        <f>SUM($C$2:C359)</f>
        <v>0.71600000000000052</v>
      </c>
    </row>
    <row r="360" spans="1:4" ht="15" customHeight="1" x14ac:dyDescent="0.2">
      <c r="A360">
        <v>26</v>
      </c>
      <c r="B360" s="9">
        <v>-44.431147138186134</v>
      </c>
      <c r="C360">
        <f t="shared" si="5"/>
        <v>2E-3</v>
      </c>
      <c r="D360">
        <f>SUM($C$2:C360)</f>
        <v>0.71800000000000053</v>
      </c>
    </row>
    <row r="361" spans="1:4" ht="15" customHeight="1" x14ac:dyDescent="0.2">
      <c r="A361">
        <v>108</v>
      </c>
      <c r="B361" s="9">
        <v>-44.488959818489093</v>
      </c>
      <c r="C361">
        <f t="shared" si="5"/>
        <v>2E-3</v>
      </c>
      <c r="D361">
        <f>SUM($C$2:C361)</f>
        <v>0.72000000000000053</v>
      </c>
    </row>
    <row r="362" spans="1:4" ht="15" customHeight="1" x14ac:dyDescent="0.2">
      <c r="A362">
        <v>212</v>
      </c>
      <c r="B362" s="9">
        <v>-45.074079105233977</v>
      </c>
      <c r="C362">
        <f t="shared" si="5"/>
        <v>2E-3</v>
      </c>
      <c r="D362">
        <f>SUM($C$2:C362)</f>
        <v>0.72200000000000053</v>
      </c>
    </row>
    <row r="363" spans="1:4" ht="15" customHeight="1" x14ac:dyDescent="0.2">
      <c r="A363">
        <v>156</v>
      </c>
      <c r="B363" s="9">
        <v>-45.905282390114735</v>
      </c>
      <c r="C363">
        <f t="shared" si="5"/>
        <v>2E-3</v>
      </c>
      <c r="D363">
        <f>SUM($C$2:C363)</f>
        <v>0.72400000000000053</v>
      </c>
    </row>
    <row r="364" spans="1:4" ht="15" customHeight="1" x14ac:dyDescent="0.2">
      <c r="A364">
        <v>66</v>
      </c>
      <c r="B364" s="9">
        <v>-46.517793514767618</v>
      </c>
      <c r="C364">
        <f t="shared" si="5"/>
        <v>2E-3</v>
      </c>
      <c r="D364">
        <f>SUM($C$2:C364)</f>
        <v>0.72600000000000053</v>
      </c>
    </row>
    <row r="365" spans="1:4" ht="15" customHeight="1" x14ac:dyDescent="0.2">
      <c r="A365">
        <v>230</v>
      </c>
      <c r="B365" s="9">
        <v>-47.126729810266625</v>
      </c>
      <c r="C365">
        <f t="shared" si="5"/>
        <v>2E-3</v>
      </c>
      <c r="D365">
        <f>SUM($C$2:C365)</f>
        <v>0.72800000000000054</v>
      </c>
    </row>
    <row r="366" spans="1:4" ht="15" customHeight="1" x14ac:dyDescent="0.2">
      <c r="A366">
        <v>301</v>
      </c>
      <c r="B366" s="9">
        <v>-47.27509282551182</v>
      </c>
      <c r="C366">
        <f t="shared" si="5"/>
        <v>2E-3</v>
      </c>
      <c r="D366">
        <f>SUM($C$2:C366)</f>
        <v>0.73000000000000054</v>
      </c>
    </row>
    <row r="367" spans="1:4" ht="15" customHeight="1" x14ac:dyDescent="0.2">
      <c r="A367">
        <v>274</v>
      </c>
      <c r="B367" s="9">
        <v>-48.730538840065492</v>
      </c>
      <c r="C367">
        <f t="shared" si="5"/>
        <v>2E-3</v>
      </c>
      <c r="D367">
        <f>SUM($C$2:C367)</f>
        <v>0.73200000000000054</v>
      </c>
    </row>
    <row r="368" spans="1:4" ht="15" customHeight="1" x14ac:dyDescent="0.2">
      <c r="A368">
        <v>169</v>
      </c>
      <c r="B368" s="9">
        <v>-48.761662085873468</v>
      </c>
      <c r="C368">
        <f t="shared" si="5"/>
        <v>2E-3</v>
      </c>
      <c r="D368">
        <f>SUM($C$2:C368)</f>
        <v>0.73400000000000054</v>
      </c>
    </row>
    <row r="369" spans="1:4" ht="15" customHeight="1" x14ac:dyDescent="0.2">
      <c r="A369">
        <v>414</v>
      </c>
      <c r="B369" s="9">
        <v>-48.954795306113738</v>
      </c>
      <c r="C369">
        <f t="shared" si="5"/>
        <v>2E-3</v>
      </c>
      <c r="D369">
        <f>SUM($C$2:C369)</f>
        <v>0.73600000000000054</v>
      </c>
    </row>
    <row r="370" spans="1:4" ht="15" customHeight="1" x14ac:dyDescent="0.2">
      <c r="A370">
        <v>355</v>
      </c>
      <c r="B370" s="9">
        <v>-49.039497274665337</v>
      </c>
      <c r="C370">
        <f t="shared" si="5"/>
        <v>2E-3</v>
      </c>
      <c r="D370">
        <f>SUM($C$2:C370)</f>
        <v>0.73800000000000054</v>
      </c>
    </row>
    <row r="371" spans="1:4" ht="15" customHeight="1" x14ac:dyDescent="0.2">
      <c r="A371">
        <v>277</v>
      </c>
      <c r="B371" s="9">
        <v>-49.126327506590314</v>
      </c>
      <c r="C371">
        <f t="shared" si="5"/>
        <v>2E-3</v>
      </c>
      <c r="D371">
        <f>SUM($C$2:C371)</f>
        <v>0.74000000000000055</v>
      </c>
    </row>
    <row r="372" spans="1:4" ht="15" customHeight="1" x14ac:dyDescent="0.2">
      <c r="A372">
        <v>37</v>
      </c>
      <c r="B372" s="9">
        <v>-49.143548503596321</v>
      </c>
      <c r="C372">
        <f t="shared" si="5"/>
        <v>2E-3</v>
      </c>
      <c r="D372">
        <f>SUM($C$2:C372)</f>
        <v>0.74200000000000055</v>
      </c>
    </row>
    <row r="373" spans="1:4" ht="15" customHeight="1" x14ac:dyDescent="0.2">
      <c r="A373">
        <v>386</v>
      </c>
      <c r="B373" s="9">
        <v>-49.309537910001382</v>
      </c>
      <c r="C373">
        <f t="shared" si="5"/>
        <v>2E-3</v>
      </c>
      <c r="D373">
        <f>SUM($C$2:C373)</f>
        <v>0.74400000000000055</v>
      </c>
    </row>
    <row r="374" spans="1:4" ht="15" customHeight="1" x14ac:dyDescent="0.2">
      <c r="A374">
        <v>470</v>
      </c>
      <c r="B374" s="9">
        <v>-49.35095946297406</v>
      </c>
      <c r="C374">
        <f t="shared" si="5"/>
        <v>2E-3</v>
      </c>
      <c r="D374">
        <f>SUM($C$2:C374)</f>
        <v>0.74600000000000055</v>
      </c>
    </row>
    <row r="375" spans="1:4" ht="15" customHeight="1" x14ac:dyDescent="0.2">
      <c r="A375">
        <v>474</v>
      </c>
      <c r="B375" s="9">
        <v>-50.812771020027867</v>
      </c>
      <c r="C375">
        <f t="shared" si="5"/>
        <v>2E-3</v>
      </c>
      <c r="D375">
        <f>SUM($C$2:C375)</f>
        <v>0.74800000000000055</v>
      </c>
    </row>
    <row r="376" spans="1:4" ht="15" customHeight="1" x14ac:dyDescent="0.2">
      <c r="A376">
        <v>190</v>
      </c>
      <c r="B376" s="9">
        <v>-51.633162864827682</v>
      </c>
      <c r="C376">
        <f t="shared" si="5"/>
        <v>2E-3</v>
      </c>
      <c r="D376">
        <f>SUM($C$2:C376)</f>
        <v>0.75000000000000056</v>
      </c>
    </row>
    <row r="377" spans="1:4" ht="15" customHeight="1" x14ac:dyDescent="0.2">
      <c r="A377">
        <v>234</v>
      </c>
      <c r="B377" s="9">
        <v>-51.636043203981899</v>
      </c>
      <c r="C377">
        <f t="shared" si="5"/>
        <v>2E-3</v>
      </c>
      <c r="D377">
        <f>SUM($C$2:C377)</f>
        <v>0.75200000000000056</v>
      </c>
    </row>
    <row r="378" spans="1:4" ht="15" customHeight="1" x14ac:dyDescent="0.2">
      <c r="A378">
        <v>478</v>
      </c>
      <c r="B378" s="9">
        <v>-51.849046228880979</v>
      </c>
      <c r="C378">
        <f t="shared" si="5"/>
        <v>2E-3</v>
      </c>
      <c r="D378">
        <f>SUM($C$2:C378)</f>
        <v>0.75400000000000056</v>
      </c>
    </row>
    <row r="379" spans="1:4" ht="15" customHeight="1" x14ac:dyDescent="0.2">
      <c r="A379">
        <v>19</v>
      </c>
      <c r="B379" s="9">
        <v>-51.870780668539737</v>
      </c>
      <c r="C379">
        <f t="shared" si="5"/>
        <v>2E-3</v>
      </c>
      <c r="D379">
        <f>SUM($C$2:C379)</f>
        <v>0.75600000000000056</v>
      </c>
    </row>
    <row r="380" spans="1:4" ht="15" customHeight="1" x14ac:dyDescent="0.2">
      <c r="A380">
        <v>16</v>
      </c>
      <c r="B380" s="9">
        <v>-51.929993037734675</v>
      </c>
      <c r="C380">
        <f t="shared" si="5"/>
        <v>2E-3</v>
      </c>
      <c r="D380">
        <f>SUM($C$2:C380)</f>
        <v>0.75800000000000056</v>
      </c>
    </row>
    <row r="381" spans="1:4" ht="15" customHeight="1" x14ac:dyDescent="0.2">
      <c r="A381">
        <v>189</v>
      </c>
      <c r="B381" s="9">
        <v>-52.192617955526657</v>
      </c>
      <c r="C381">
        <f t="shared" si="5"/>
        <v>2E-3</v>
      </c>
      <c r="D381">
        <f>SUM($C$2:C381)</f>
        <v>0.76000000000000056</v>
      </c>
    </row>
    <row r="382" spans="1:4" ht="15" customHeight="1" x14ac:dyDescent="0.2">
      <c r="A382">
        <v>421</v>
      </c>
      <c r="B382" s="9">
        <v>-52.625510077576109</v>
      </c>
      <c r="C382">
        <f t="shared" si="5"/>
        <v>2E-3</v>
      </c>
      <c r="D382">
        <f>SUM($C$2:C382)</f>
        <v>0.76200000000000057</v>
      </c>
    </row>
    <row r="383" spans="1:4" ht="15" customHeight="1" x14ac:dyDescent="0.2">
      <c r="A383">
        <v>181</v>
      </c>
      <c r="B383" s="9">
        <v>-52.638077186262308</v>
      </c>
      <c r="C383">
        <f t="shared" si="5"/>
        <v>2E-3</v>
      </c>
      <c r="D383">
        <f>SUM($C$2:C383)</f>
        <v>0.76400000000000057</v>
      </c>
    </row>
    <row r="384" spans="1:4" ht="15" customHeight="1" x14ac:dyDescent="0.2">
      <c r="A384">
        <v>413</v>
      </c>
      <c r="B384" s="9">
        <v>-53.103458921052152</v>
      </c>
      <c r="C384">
        <f t="shared" si="5"/>
        <v>2E-3</v>
      </c>
      <c r="D384">
        <f>SUM($C$2:C384)</f>
        <v>0.76600000000000057</v>
      </c>
    </row>
    <row r="385" spans="1:4" ht="15" customHeight="1" x14ac:dyDescent="0.2">
      <c r="A385">
        <v>443</v>
      </c>
      <c r="B385" s="9">
        <v>-53.31587297360602</v>
      </c>
      <c r="C385">
        <f t="shared" si="5"/>
        <v>2E-3</v>
      </c>
      <c r="D385">
        <f>SUM($C$2:C385)</f>
        <v>0.76800000000000057</v>
      </c>
    </row>
    <row r="386" spans="1:4" ht="15" customHeight="1" x14ac:dyDescent="0.2">
      <c r="A386">
        <v>426</v>
      </c>
      <c r="B386" s="9">
        <v>-53.925840280362536</v>
      </c>
      <c r="C386">
        <f t="shared" si="5"/>
        <v>2E-3</v>
      </c>
      <c r="D386">
        <f>SUM($C$2:C386)</f>
        <v>0.77000000000000057</v>
      </c>
    </row>
    <row r="387" spans="1:4" ht="15" customHeight="1" x14ac:dyDescent="0.2">
      <c r="A387">
        <v>308</v>
      </c>
      <c r="B387" s="9">
        <v>-53.929405415901783</v>
      </c>
      <c r="C387">
        <f t="shared" ref="C387:C450" si="6">1/500</f>
        <v>2E-3</v>
      </c>
      <c r="D387">
        <f>SUM($C$2:C387)</f>
        <v>0.77200000000000057</v>
      </c>
    </row>
    <row r="388" spans="1:4" ht="15" customHeight="1" x14ac:dyDescent="0.2">
      <c r="A388">
        <v>311</v>
      </c>
      <c r="B388" s="9">
        <v>-54.160290329493364</v>
      </c>
      <c r="C388">
        <f t="shared" si="6"/>
        <v>2E-3</v>
      </c>
      <c r="D388">
        <f>SUM($C$2:C388)</f>
        <v>0.77400000000000058</v>
      </c>
    </row>
    <row r="389" spans="1:4" ht="15" customHeight="1" x14ac:dyDescent="0.2">
      <c r="A389">
        <v>33</v>
      </c>
      <c r="B389" s="9">
        <v>-54.388348120266528</v>
      </c>
      <c r="C389">
        <f t="shared" si="6"/>
        <v>2E-3</v>
      </c>
      <c r="D389">
        <f>SUM($C$2:C389)</f>
        <v>0.77600000000000058</v>
      </c>
    </row>
    <row r="390" spans="1:4" ht="15" customHeight="1" x14ac:dyDescent="0.2">
      <c r="A390">
        <v>46</v>
      </c>
      <c r="B390" s="9">
        <v>-54.468400729450877</v>
      </c>
      <c r="C390">
        <f t="shared" si="6"/>
        <v>2E-3</v>
      </c>
      <c r="D390">
        <f>SUM($C$2:C390)</f>
        <v>0.77800000000000058</v>
      </c>
    </row>
    <row r="391" spans="1:4" ht="15" customHeight="1" x14ac:dyDescent="0.2">
      <c r="A391">
        <v>260</v>
      </c>
      <c r="B391" s="9">
        <v>-54.56320213721483</v>
      </c>
      <c r="C391">
        <f t="shared" si="6"/>
        <v>2E-3</v>
      </c>
      <c r="D391">
        <f>SUM($C$2:C391)</f>
        <v>0.78000000000000058</v>
      </c>
    </row>
    <row r="392" spans="1:4" ht="15" customHeight="1" x14ac:dyDescent="0.2">
      <c r="A392">
        <v>316</v>
      </c>
      <c r="B392" s="9">
        <v>-54.648504749009589</v>
      </c>
      <c r="C392">
        <f t="shared" si="6"/>
        <v>2E-3</v>
      </c>
      <c r="D392">
        <f>SUM($C$2:C392)</f>
        <v>0.78200000000000058</v>
      </c>
    </row>
    <row r="393" spans="1:4" ht="15" customHeight="1" x14ac:dyDescent="0.2">
      <c r="A393">
        <v>87</v>
      </c>
      <c r="B393" s="9">
        <v>-54.830990589802241</v>
      </c>
      <c r="C393">
        <f t="shared" si="6"/>
        <v>2E-3</v>
      </c>
      <c r="D393">
        <f>SUM($C$2:C393)</f>
        <v>0.78400000000000059</v>
      </c>
    </row>
    <row r="394" spans="1:4" ht="15" customHeight="1" x14ac:dyDescent="0.2">
      <c r="A394">
        <v>287</v>
      </c>
      <c r="B394" s="9">
        <v>-55.69907411186432</v>
      </c>
      <c r="C394">
        <f t="shared" si="6"/>
        <v>2E-3</v>
      </c>
      <c r="D394">
        <f>SUM($C$2:C394)</f>
        <v>0.78600000000000059</v>
      </c>
    </row>
    <row r="395" spans="1:4" ht="15" customHeight="1" x14ac:dyDescent="0.2">
      <c r="A395">
        <v>18</v>
      </c>
      <c r="B395" s="9">
        <v>-56.357542835272397</v>
      </c>
      <c r="C395">
        <f t="shared" si="6"/>
        <v>2E-3</v>
      </c>
      <c r="D395">
        <f>SUM($C$2:C395)</f>
        <v>0.78800000000000059</v>
      </c>
    </row>
    <row r="396" spans="1:4" ht="15" customHeight="1" x14ac:dyDescent="0.2">
      <c r="A396">
        <v>101</v>
      </c>
      <c r="B396" s="9">
        <v>-56.537099311015481</v>
      </c>
      <c r="C396">
        <f t="shared" si="6"/>
        <v>2E-3</v>
      </c>
      <c r="D396">
        <f>SUM($C$2:C396)</f>
        <v>0.79000000000000059</v>
      </c>
    </row>
    <row r="397" spans="1:4" ht="15" customHeight="1" x14ac:dyDescent="0.2">
      <c r="A397">
        <v>72</v>
      </c>
      <c r="B397" s="9">
        <v>-56.734803804651165</v>
      </c>
      <c r="C397">
        <f t="shared" si="6"/>
        <v>2E-3</v>
      </c>
      <c r="D397">
        <f>SUM($C$2:C397)</f>
        <v>0.79200000000000059</v>
      </c>
    </row>
    <row r="398" spans="1:4" ht="15" customHeight="1" x14ac:dyDescent="0.2">
      <c r="A398">
        <v>15</v>
      </c>
      <c r="B398" s="9">
        <v>-57.041293595386378</v>
      </c>
      <c r="C398">
        <f t="shared" si="6"/>
        <v>2E-3</v>
      </c>
      <c r="D398">
        <f>SUM($C$2:C398)</f>
        <v>0.79400000000000059</v>
      </c>
    </row>
    <row r="399" spans="1:4" ht="15" customHeight="1" x14ac:dyDescent="0.2">
      <c r="A399">
        <v>235</v>
      </c>
      <c r="B399" s="9">
        <v>-57.361210607934481</v>
      </c>
      <c r="C399">
        <f t="shared" si="6"/>
        <v>2E-3</v>
      </c>
      <c r="D399">
        <f>SUM($C$2:C399)</f>
        <v>0.7960000000000006</v>
      </c>
    </row>
    <row r="400" spans="1:4" ht="15" customHeight="1" x14ac:dyDescent="0.2">
      <c r="A400">
        <v>368</v>
      </c>
      <c r="B400" s="9">
        <v>-57.597842570805369</v>
      </c>
      <c r="C400">
        <f t="shared" si="6"/>
        <v>2E-3</v>
      </c>
      <c r="D400">
        <f>SUM($C$2:C400)</f>
        <v>0.7980000000000006</v>
      </c>
    </row>
    <row r="401" spans="1:4" ht="15" customHeight="1" x14ac:dyDescent="0.2">
      <c r="A401">
        <v>247</v>
      </c>
      <c r="B401" s="9">
        <v>-58.087907901917788</v>
      </c>
      <c r="C401">
        <f t="shared" si="6"/>
        <v>2E-3</v>
      </c>
      <c r="D401">
        <f>SUM($C$2:C401)</f>
        <v>0.8000000000000006</v>
      </c>
    </row>
    <row r="402" spans="1:4" ht="15" customHeight="1" x14ac:dyDescent="0.2">
      <c r="A402">
        <v>44</v>
      </c>
      <c r="B402" s="9">
        <v>-61.699657502687842</v>
      </c>
      <c r="C402">
        <f t="shared" si="6"/>
        <v>2E-3</v>
      </c>
      <c r="D402">
        <f>SUM($C$2:C402)</f>
        <v>0.8020000000000006</v>
      </c>
    </row>
    <row r="403" spans="1:4" ht="15" customHeight="1" x14ac:dyDescent="0.2">
      <c r="A403">
        <v>255</v>
      </c>
      <c r="B403" s="9">
        <v>-61.820294132337949</v>
      </c>
      <c r="C403">
        <f t="shared" si="6"/>
        <v>2E-3</v>
      </c>
      <c r="D403">
        <f>SUM($C$2:C403)</f>
        <v>0.8040000000000006</v>
      </c>
    </row>
    <row r="404" spans="1:4" ht="15" customHeight="1" x14ac:dyDescent="0.2">
      <c r="A404">
        <v>219</v>
      </c>
      <c r="B404" s="9">
        <v>-61.839156814225134</v>
      </c>
      <c r="C404">
        <f t="shared" si="6"/>
        <v>2E-3</v>
      </c>
      <c r="D404">
        <f>SUM($C$2:C404)</f>
        <v>0.8060000000000006</v>
      </c>
    </row>
    <row r="405" spans="1:4" ht="15" customHeight="1" x14ac:dyDescent="0.2">
      <c r="A405">
        <v>109</v>
      </c>
      <c r="B405" s="9">
        <v>-61.854301423270954</v>
      </c>
      <c r="C405">
        <f t="shared" si="6"/>
        <v>2E-3</v>
      </c>
      <c r="D405">
        <f>SUM($C$2:C405)</f>
        <v>0.80800000000000061</v>
      </c>
    </row>
    <row r="406" spans="1:4" ht="15" customHeight="1" x14ac:dyDescent="0.2">
      <c r="A406">
        <v>295</v>
      </c>
      <c r="B406" s="9">
        <v>-62.108956579335427</v>
      </c>
      <c r="C406">
        <f t="shared" si="6"/>
        <v>2E-3</v>
      </c>
      <c r="D406">
        <f>SUM($C$2:C406)</f>
        <v>0.81000000000000061</v>
      </c>
    </row>
    <row r="407" spans="1:4" ht="15" customHeight="1" x14ac:dyDescent="0.2">
      <c r="A407">
        <v>327</v>
      </c>
      <c r="B407" s="9">
        <v>-63.098206046610358</v>
      </c>
      <c r="C407">
        <f t="shared" si="6"/>
        <v>2E-3</v>
      </c>
      <c r="D407">
        <f>SUM($C$2:C407)</f>
        <v>0.81200000000000061</v>
      </c>
    </row>
    <row r="408" spans="1:4" ht="15" customHeight="1" x14ac:dyDescent="0.2">
      <c r="A408">
        <v>5</v>
      </c>
      <c r="B408" s="9">
        <v>-63.635125298076673</v>
      </c>
      <c r="C408">
        <f t="shared" si="6"/>
        <v>2E-3</v>
      </c>
      <c r="D408">
        <f>SUM($C$2:C408)</f>
        <v>0.81400000000000061</v>
      </c>
    </row>
    <row r="409" spans="1:4" ht="15" customHeight="1" x14ac:dyDescent="0.2">
      <c r="A409">
        <v>433</v>
      </c>
      <c r="B409" s="9">
        <v>-64.43001656724482</v>
      </c>
      <c r="C409">
        <f t="shared" si="6"/>
        <v>2E-3</v>
      </c>
      <c r="D409">
        <f>SUM($C$2:C409)</f>
        <v>0.81600000000000061</v>
      </c>
    </row>
    <row r="410" spans="1:4" ht="15" customHeight="1" x14ac:dyDescent="0.2">
      <c r="A410">
        <v>317</v>
      </c>
      <c r="B410" s="9">
        <v>-64.506650788591287</v>
      </c>
      <c r="C410">
        <f t="shared" si="6"/>
        <v>2E-3</v>
      </c>
      <c r="D410">
        <f>SUM($C$2:C410)</f>
        <v>0.81800000000000062</v>
      </c>
    </row>
    <row r="411" spans="1:4" ht="15" customHeight="1" x14ac:dyDescent="0.2">
      <c r="A411">
        <v>244</v>
      </c>
      <c r="B411" s="9">
        <v>-65.244727420282288</v>
      </c>
      <c r="C411">
        <f t="shared" si="6"/>
        <v>2E-3</v>
      </c>
      <c r="D411">
        <f>SUM($C$2:C411)</f>
        <v>0.82000000000000062</v>
      </c>
    </row>
    <row r="412" spans="1:4" ht="15" customHeight="1" x14ac:dyDescent="0.2">
      <c r="A412">
        <v>482</v>
      </c>
      <c r="B412" s="9">
        <v>-65.382288528113349</v>
      </c>
      <c r="C412">
        <f t="shared" si="6"/>
        <v>2E-3</v>
      </c>
      <c r="D412">
        <f>SUM($C$2:C412)</f>
        <v>0.82200000000000062</v>
      </c>
    </row>
    <row r="413" spans="1:4" ht="15" customHeight="1" x14ac:dyDescent="0.2">
      <c r="A413">
        <v>211</v>
      </c>
      <c r="B413" s="9">
        <v>-65.823117159405228</v>
      </c>
      <c r="C413">
        <f t="shared" si="6"/>
        <v>2E-3</v>
      </c>
      <c r="D413">
        <f>SUM($C$2:C413)</f>
        <v>0.82400000000000062</v>
      </c>
    </row>
    <row r="414" spans="1:4" ht="15" customHeight="1" x14ac:dyDescent="0.2">
      <c r="A414">
        <v>198</v>
      </c>
      <c r="B414" s="9">
        <v>-66.175228287527716</v>
      </c>
      <c r="C414">
        <f t="shared" si="6"/>
        <v>2E-3</v>
      </c>
      <c r="D414">
        <f>SUM($C$2:C414)</f>
        <v>0.82600000000000062</v>
      </c>
    </row>
    <row r="415" spans="1:4" ht="15" customHeight="1" x14ac:dyDescent="0.2">
      <c r="A415">
        <v>468</v>
      </c>
      <c r="B415" s="9">
        <v>-66.715413849906327</v>
      </c>
      <c r="C415">
        <f t="shared" si="6"/>
        <v>2E-3</v>
      </c>
      <c r="D415">
        <f>SUM($C$2:C415)</f>
        <v>0.82800000000000062</v>
      </c>
    </row>
    <row r="416" spans="1:4" ht="15" customHeight="1" x14ac:dyDescent="0.2">
      <c r="A416">
        <v>432</v>
      </c>
      <c r="B416" s="9">
        <v>-68.949333618164019</v>
      </c>
      <c r="C416">
        <f t="shared" si="6"/>
        <v>2E-3</v>
      </c>
      <c r="D416">
        <f>SUM($C$2:C416)</f>
        <v>0.83000000000000063</v>
      </c>
    </row>
    <row r="417" spans="1:4" ht="15" customHeight="1" x14ac:dyDescent="0.2">
      <c r="A417">
        <v>232</v>
      </c>
      <c r="B417" s="9">
        <v>-69.733129241079951</v>
      </c>
      <c r="C417">
        <f t="shared" si="6"/>
        <v>2E-3</v>
      </c>
      <c r="D417">
        <f>SUM($C$2:C417)</f>
        <v>0.83200000000000063</v>
      </c>
    </row>
    <row r="418" spans="1:4" ht="15" customHeight="1" x14ac:dyDescent="0.2">
      <c r="A418">
        <v>40</v>
      </c>
      <c r="B418" s="9">
        <v>-69.733474896323969</v>
      </c>
      <c r="C418">
        <f t="shared" si="6"/>
        <v>2E-3</v>
      </c>
      <c r="D418">
        <f>SUM($C$2:C418)</f>
        <v>0.83400000000000063</v>
      </c>
    </row>
    <row r="419" spans="1:4" ht="15" customHeight="1" x14ac:dyDescent="0.2">
      <c r="A419">
        <v>458</v>
      </c>
      <c r="B419" s="9">
        <v>-70.121141757776059</v>
      </c>
      <c r="C419">
        <f t="shared" si="6"/>
        <v>2E-3</v>
      </c>
      <c r="D419">
        <f>SUM($C$2:C419)</f>
        <v>0.83600000000000063</v>
      </c>
    </row>
    <row r="420" spans="1:4" ht="15" customHeight="1" x14ac:dyDescent="0.2">
      <c r="A420">
        <v>250</v>
      </c>
      <c r="B420" s="9">
        <v>-70.661347876699438</v>
      </c>
      <c r="C420">
        <f t="shared" si="6"/>
        <v>2E-3</v>
      </c>
      <c r="D420">
        <f>SUM($C$2:C420)</f>
        <v>0.83800000000000063</v>
      </c>
    </row>
    <row r="421" spans="1:4" ht="15" customHeight="1" x14ac:dyDescent="0.2">
      <c r="A421">
        <v>248</v>
      </c>
      <c r="B421" s="9">
        <v>-70.899575864106737</v>
      </c>
      <c r="C421">
        <f t="shared" si="6"/>
        <v>2E-3</v>
      </c>
      <c r="D421">
        <f>SUM($C$2:C421)</f>
        <v>0.84000000000000064</v>
      </c>
    </row>
    <row r="422" spans="1:4" ht="15" customHeight="1" x14ac:dyDescent="0.2">
      <c r="A422">
        <v>315</v>
      </c>
      <c r="B422" s="9">
        <v>-71.381076541454604</v>
      </c>
      <c r="C422">
        <f t="shared" si="6"/>
        <v>2E-3</v>
      </c>
      <c r="D422">
        <f>SUM($C$2:C422)</f>
        <v>0.84200000000000064</v>
      </c>
    </row>
    <row r="423" spans="1:4" ht="15" customHeight="1" x14ac:dyDescent="0.2">
      <c r="A423">
        <v>454</v>
      </c>
      <c r="B423" s="9">
        <v>-71.403934052552358</v>
      </c>
      <c r="C423">
        <f t="shared" si="6"/>
        <v>2E-3</v>
      </c>
      <c r="D423">
        <f>SUM($C$2:C423)</f>
        <v>0.84400000000000064</v>
      </c>
    </row>
    <row r="424" spans="1:4" ht="15" customHeight="1" x14ac:dyDescent="0.2">
      <c r="A424">
        <v>289</v>
      </c>
      <c r="B424" s="9">
        <v>-73.109402634596336</v>
      </c>
      <c r="C424">
        <f t="shared" si="6"/>
        <v>2E-3</v>
      </c>
      <c r="D424">
        <f>SUM($C$2:C424)</f>
        <v>0.84600000000000064</v>
      </c>
    </row>
    <row r="425" spans="1:4" ht="15" customHeight="1" x14ac:dyDescent="0.2">
      <c r="A425">
        <v>222</v>
      </c>
      <c r="B425" s="9">
        <v>-74.574024710238518</v>
      </c>
      <c r="C425">
        <f t="shared" si="6"/>
        <v>2E-3</v>
      </c>
      <c r="D425">
        <f>SUM($C$2:C425)</f>
        <v>0.84800000000000064</v>
      </c>
    </row>
    <row r="426" spans="1:4" ht="15" customHeight="1" x14ac:dyDescent="0.2">
      <c r="A426">
        <v>310</v>
      </c>
      <c r="B426" s="9">
        <v>-74.876668628277912</v>
      </c>
      <c r="C426">
        <f t="shared" si="6"/>
        <v>2E-3</v>
      </c>
      <c r="D426">
        <f>SUM($C$2:C426)</f>
        <v>0.85000000000000064</v>
      </c>
    </row>
    <row r="427" spans="1:4" ht="15" customHeight="1" x14ac:dyDescent="0.2">
      <c r="A427">
        <v>34</v>
      </c>
      <c r="B427" s="9">
        <v>-76.53321535586656</v>
      </c>
      <c r="C427">
        <f t="shared" si="6"/>
        <v>2E-3</v>
      </c>
      <c r="D427">
        <f>SUM($C$2:C427)</f>
        <v>0.85200000000000065</v>
      </c>
    </row>
    <row r="428" spans="1:4" ht="15" customHeight="1" x14ac:dyDescent="0.2">
      <c r="A428">
        <v>61</v>
      </c>
      <c r="B428" s="9">
        <v>-78.696693547492032</v>
      </c>
      <c r="C428">
        <f t="shared" si="6"/>
        <v>2E-3</v>
      </c>
      <c r="D428">
        <f>SUM($C$2:C428)</f>
        <v>0.85400000000000065</v>
      </c>
    </row>
    <row r="429" spans="1:4" ht="15" customHeight="1" x14ac:dyDescent="0.2">
      <c r="A429">
        <v>102</v>
      </c>
      <c r="B429" s="9">
        <v>-79.105912814646217</v>
      </c>
      <c r="C429">
        <f t="shared" si="6"/>
        <v>2E-3</v>
      </c>
      <c r="D429">
        <f>SUM($C$2:C429)</f>
        <v>0.85600000000000065</v>
      </c>
    </row>
    <row r="430" spans="1:4" ht="15" customHeight="1" x14ac:dyDescent="0.2">
      <c r="A430">
        <v>199</v>
      </c>
      <c r="B430" s="9">
        <v>-79.640877844030911</v>
      </c>
      <c r="C430">
        <f t="shared" si="6"/>
        <v>2E-3</v>
      </c>
      <c r="D430">
        <f>SUM($C$2:C430)</f>
        <v>0.85800000000000065</v>
      </c>
    </row>
    <row r="431" spans="1:4" ht="15" customHeight="1" x14ac:dyDescent="0.2">
      <c r="A431">
        <v>24</v>
      </c>
      <c r="B431" s="9">
        <v>-82.827667048259173</v>
      </c>
      <c r="C431">
        <f t="shared" si="6"/>
        <v>2E-3</v>
      </c>
      <c r="D431">
        <f>SUM($C$2:C431)</f>
        <v>0.86000000000000065</v>
      </c>
    </row>
    <row r="432" spans="1:4" ht="15" customHeight="1" x14ac:dyDescent="0.2">
      <c r="A432">
        <v>412</v>
      </c>
      <c r="B432" s="9">
        <v>-83.19726085163893</v>
      </c>
      <c r="C432">
        <f t="shared" si="6"/>
        <v>2E-3</v>
      </c>
      <c r="D432">
        <f>SUM($C$2:C432)</f>
        <v>0.86200000000000065</v>
      </c>
    </row>
    <row r="433" spans="1:4" ht="15" customHeight="1" x14ac:dyDescent="0.2">
      <c r="A433">
        <v>146</v>
      </c>
      <c r="B433" s="9">
        <v>-83.506856424844955</v>
      </c>
      <c r="C433">
        <f t="shared" si="6"/>
        <v>2E-3</v>
      </c>
      <c r="D433">
        <f>SUM($C$2:C433)</f>
        <v>0.86400000000000066</v>
      </c>
    </row>
    <row r="434" spans="1:4" ht="15" customHeight="1" x14ac:dyDescent="0.2">
      <c r="A434">
        <v>409</v>
      </c>
      <c r="B434" s="9">
        <v>-83.888508856589397</v>
      </c>
      <c r="C434">
        <f t="shared" si="6"/>
        <v>2E-3</v>
      </c>
      <c r="D434">
        <f>SUM($C$2:C434)</f>
        <v>0.86600000000000066</v>
      </c>
    </row>
    <row r="435" spans="1:4" ht="15" customHeight="1" x14ac:dyDescent="0.2">
      <c r="A435">
        <v>6</v>
      </c>
      <c r="B435" s="9">
        <v>-85.833581737255372</v>
      </c>
      <c r="C435">
        <f t="shared" si="6"/>
        <v>2E-3</v>
      </c>
      <c r="D435">
        <f>SUM($C$2:C435)</f>
        <v>0.86800000000000066</v>
      </c>
    </row>
    <row r="436" spans="1:4" ht="15" customHeight="1" x14ac:dyDescent="0.2">
      <c r="A436">
        <v>347</v>
      </c>
      <c r="B436" s="9">
        <v>-85.98337029958202</v>
      </c>
      <c r="C436">
        <f t="shared" si="6"/>
        <v>2E-3</v>
      </c>
      <c r="D436">
        <f>SUM($C$2:C436)</f>
        <v>0.87000000000000066</v>
      </c>
    </row>
    <row r="437" spans="1:4" ht="15" customHeight="1" x14ac:dyDescent="0.2">
      <c r="A437">
        <v>7</v>
      </c>
      <c r="B437" s="9">
        <v>-86.960119385001235</v>
      </c>
      <c r="C437">
        <f t="shared" si="6"/>
        <v>2E-3</v>
      </c>
      <c r="D437">
        <f>SUM($C$2:C437)</f>
        <v>0.87200000000000066</v>
      </c>
    </row>
    <row r="438" spans="1:4" ht="15" customHeight="1" x14ac:dyDescent="0.2">
      <c r="A438">
        <v>166</v>
      </c>
      <c r="B438" s="9">
        <v>-87.313202594199538</v>
      </c>
      <c r="C438">
        <f t="shared" si="6"/>
        <v>2E-3</v>
      </c>
      <c r="D438">
        <f>SUM($C$2:C438)</f>
        <v>0.87400000000000067</v>
      </c>
    </row>
    <row r="439" spans="1:4" ht="15" customHeight="1" x14ac:dyDescent="0.2">
      <c r="A439">
        <v>363</v>
      </c>
      <c r="B439" s="9">
        <v>-87.375104154838482</v>
      </c>
      <c r="C439">
        <f t="shared" si="6"/>
        <v>2E-3</v>
      </c>
      <c r="D439">
        <f>SUM($C$2:C439)</f>
        <v>0.87600000000000067</v>
      </c>
    </row>
    <row r="440" spans="1:4" ht="15" customHeight="1" x14ac:dyDescent="0.2">
      <c r="A440">
        <v>155</v>
      </c>
      <c r="B440" s="9">
        <v>-87.387568928810651</v>
      </c>
      <c r="C440">
        <f t="shared" si="6"/>
        <v>2E-3</v>
      </c>
      <c r="D440">
        <f>SUM($C$2:C440)</f>
        <v>0.87800000000000067</v>
      </c>
    </row>
    <row r="441" spans="1:4" ht="15" customHeight="1" x14ac:dyDescent="0.2">
      <c r="A441">
        <v>239</v>
      </c>
      <c r="B441" s="9">
        <v>-88.340040657718419</v>
      </c>
      <c r="C441">
        <f t="shared" si="6"/>
        <v>2E-3</v>
      </c>
      <c r="D441">
        <f>SUM($C$2:C441)</f>
        <v>0.88000000000000067</v>
      </c>
    </row>
    <row r="442" spans="1:4" ht="15" customHeight="1" x14ac:dyDescent="0.2">
      <c r="A442">
        <v>270</v>
      </c>
      <c r="B442" s="9">
        <v>-89.261676532634738</v>
      </c>
      <c r="C442">
        <f t="shared" si="6"/>
        <v>2E-3</v>
      </c>
      <c r="D442">
        <f>SUM($C$2:C442)</f>
        <v>0.88200000000000067</v>
      </c>
    </row>
    <row r="443" spans="1:4" ht="15" customHeight="1" x14ac:dyDescent="0.2">
      <c r="A443">
        <v>480</v>
      </c>
      <c r="B443" s="9">
        <v>-89.561242389332619</v>
      </c>
      <c r="C443">
        <f t="shared" si="6"/>
        <v>2E-3</v>
      </c>
      <c r="D443">
        <f>SUM($C$2:C443)</f>
        <v>0.88400000000000067</v>
      </c>
    </row>
    <row r="444" spans="1:4" ht="15" customHeight="1" x14ac:dyDescent="0.2">
      <c r="A444">
        <v>359</v>
      </c>
      <c r="B444" s="9">
        <v>-89.974467416181142</v>
      </c>
      <c r="C444">
        <f t="shared" si="6"/>
        <v>2E-3</v>
      </c>
      <c r="D444">
        <f>SUM($C$2:C444)</f>
        <v>0.88600000000000068</v>
      </c>
    </row>
    <row r="445" spans="1:4" ht="15" customHeight="1" x14ac:dyDescent="0.2">
      <c r="A445">
        <v>457</v>
      </c>
      <c r="B445" s="9">
        <v>-92.288139743031934</v>
      </c>
      <c r="C445">
        <f t="shared" si="6"/>
        <v>2E-3</v>
      </c>
      <c r="D445">
        <f>SUM($C$2:C445)</f>
        <v>0.88800000000000068</v>
      </c>
    </row>
    <row r="446" spans="1:4" ht="15" customHeight="1" x14ac:dyDescent="0.2">
      <c r="A446">
        <v>200</v>
      </c>
      <c r="B446" s="9">
        <v>-92.301513271502699</v>
      </c>
      <c r="C446">
        <f t="shared" si="6"/>
        <v>2E-3</v>
      </c>
      <c r="D446">
        <f>SUM($C$2:C446)</f>
        <v>0.89000000000000068</v>
      </c>
    </row>
    <row r="447" spans="1:4" ht="15" customHeight="1" x14ac:dyDescent="0.2">
      <c r="A447">
        <v>138</v>
      </c>
      <c r="B447" s="9">
        <v>-92.979971152588405</v>
      </c>
      <c r="C447">
        <f t="shared" si="6"/>
        <v>2E-3</v>
      </c>
      <c r="D447">
        <f>SUM($C$2:C447)</f>
        <v>0.89200000000000068</v>
      </c>
    </row>
    <row r="448" spans="1:4" ht="15" customHeight="1" x14ac:dyDescent="0.2">
      <c r="A448">
        <v>285</v>
      </c>
      <c r="B448" s="9">
        <v>-94.248271111107897</v>
      </c>
      <c r="C448">
        <f t="shared" si="6"/>
        <v>2E-3</v>
      </c>
      <c r="D448">
        <f>SUM($C$2:C448)</f>
        <v>0.89400000000000068</v>
      </c>
    </row>
    <row r="449" spans="1:4" ht="15" customHeight="1" x14ac:dyDescent="0.2">
      <c r="A449">
        <v>291</v>
      </c>
      <c r="B449" s="9">
        <v>-94.436488628534789</v>
      </c>
      <c r="C449">
        <f t="shared" si="6"/>
        <v>2E-3</v>
      </c>
      <c r="D449">
        <f>SUM($C$2:C449)</f>
        <v>0.89600000000000068</v>
      </c>
    </row>
    <row r="450" spans="1:4" ht="15" customHeight="1" x14ac:dyDescent="0.2">
      <c r="A450">
        <v>173</v>
      </c>
      <c r="B450" s="9">
        <v>-96.415462354798365</v>
      </c>
      <c r="C450">
        <f t="shared" si="6"/>
        <v>2E-3</v>
      </c>
      <c r="D450">
        <f>SUM($C$2:C450)</f>
        <v>0.89800000000000069</v>
      </c>
    </row>
    <row r="451" spans="1:4" ht="15" customHeight="1" x14ac:dyDescent="0.2">
      <c r="A451">
        <v>362</v>
      </c>
      <c r="B451" s="9">
        <v>-96.709907885089706</v>
      </c>
      <c r="C451">
        <f t="shared" ref="C451:C501" si="7">1/500</f>
        <v>2E-3</v>
      </c>
      <c r="D451">
        <f>SUM($C$2:C451)</f>
        <v>0.90000000000000069</v>
      </c>
    </row>
    <row r="452" spans="1:4" ht="15" customHeight="1" x14ac:dyDescent="0.2">
      <c r="A452">
        <v>471</v>
      </c>
      <c r="B452" s="9">
        <v>-101.13409368716384</v>
      </c>
      <c r="C452">
        <f t="shared" si="7"/>
        <v>2E-3</v>
      </c>
      <c r="D452">
        <f>SUM($C$2:C452)</f>
        <v>0.90200000000000069</v>
      </c>
    </row>
    <row r="453" spans="1:4" ht="15" customHeight="1" x14ac:dyDescent="0.2">
      <c r="A453">
        <v>145</v>
      </c>
      <c r="B453" s="9">
        <v>-103.59611941634466</v>
      </c>
      <c r="C453">
        <f t="shared" si="7"/>
        <v>2E-3</v>
      </c>
      <c r="D453">
        <f>SUM($C$2:C453)</f>
        <v>0.90400000000000069</v>
      </c>
    </row>
    <row r="454" spans="1:4" ht="15" customHeight="1" x14ac:dyDescent="0.2">
      <c r="A454">
        <v>314</v>
      </c>
      <c r="B454" s="9">
        <v>-103.734615107016</v>
      </c>
      <c r="C454">
        <f t="shared" si="7"/>
        <v>2E-3</v>
      </c>
      <c r="D454">
        <f>SUM($C$2:C454)</f>
        <v>0.90600000000000069</v>
      </c>
    </row>
    <row r="455" spans="1:4" ht="15" customHeight="1" x14ac:dyDescent="0.2">
      <c r="A455">
        <v>143</v>
      </c>
      <c r="B455" s="9">
        <v>-104.577393267964</v>
      </c>
      <c r="C455">
        <f t="shared" si="7"/>
        <v>2E-3</v>
      </c>
      <c r="D455">
        <f>SUM($C$2:C455)</f>
        <v>0.9080000000000007</v>
      </c>
    </row>
    <row r="456" spans="1:4" ht="15" customHeight="1" x14ac:dyDescent="0.2">
      <c r="A456">
        <v>385</v>
      </c>
      <c r="B456" s="9">
        <v>-104.75020755703372</v>
      </c>
      <c r="C456">
        <f t="shared" si="7"/>
        <v>2E-3</v>
      </c>
      <c r="D456">
        <f>SUM($C$2:C456)</f>
        <v>0.9100000000000007</v>
      </c>
    </row>
    <row r="457" spans="1:4" ht="15" customHeight="1" x14ac:dyDescent="0.2">
      <c r="A457">
        <v>76</v>
      </c>
      <c r="B457" s="9">
        <v>-105.52932995235642</v>
      </c>
      <c r="C457">
        <f t="shared" si="7"/>
        <v>2E-3</v>
      </c>
      <c r="D457">
        <f>SUM($C$2:C457)</f>
        <v>0.9120000000000007</v>
      </c>
    </row>
    <row r="458" spans="1:4" ht="15" customHeight="1" x14ac:dyDescent="0.2">
      <c r="A458">
        <v>94</v>
      </c>
      <c r="B458" s="9">
        <v>-105.61996593252115</v>
      </c>
      <c r="C458">
        <f t="shared" si="7"/>
        <v>2E-3</v>
      </c>
      <c r="D458">
        <f>SUM($C$2:C458)</f>
        <v>0.9140000000000007</v>
      </c>
    </row>
    <row r="459" spans="1:4" ht="15" customHeight="1" x14ac:dyDescent="0.2">
      <c r="A459">
        <v>268</v>
      </c>
      <c r="B459" s="9">
        <v>-106.24029863249416</v>
      </c>
      <c r="C459">
        <f t="shared" si="7"/>
        <v>2E-3</v>
      </c>
      <c r="D459">
        <f>SUM($C$2:C459)</f>
        <v>0.9160000000000007</v>
      </c>
    </row>
    <row r="460" spans="1:4" ht="15" customHeight="1" x14ac:dyDescent="0.2">
      <c r="A460">
        <v>162</v>
      </c>
      <c r="B460" s="9">
        <v>-107.42657340114602</v>
      </c>
      <c r="C460">
        <f t="shared" si="7"/>
        <v>2E-3</v>
      </c>
      <c r="D460">
        <f>SUM($C$2:C460)</f>
        <v>0.9180000000000007</v>
      </c>
    </row>
    <row r="461" spans="1:4" ht="15" customHeight="1" x14ac:dyDescent="0.2">
      <c r="A461">
        <v>397</v>
      </c>
      <c r="B461" s="9">
        <v>-109.59086693698373</v>
      </c>
      <c r="C461">
        <f t="shared" si="7"/>
        <v>2E-3</v>
      </c>
      <c r="D461">
        <f>SUM($C$2:C461)</f>
        <v>0.92000000000000071</v>
      </c>
    </row>
    <row r="462" spans="1:4" ht="15" customHeight="1" x14ac:dyDescent="0.2">
      <c r="A462">
        <v>300</v>
      </c>
      <c r="B462" s="9">
        <v>-109.82742441342816</v>
      </c>
      <c r="C462">
        <f t="shared" si="7"/>
        <v>2E-3</v>
      </c>
      <c r="D462">
        <f>SUM($C$2:C462)</f>
        <v>0.92200000000000071</v>
      </c>
    </row>
    <row r="463" spans="1:4" ht="15" customHeight="1" x14ac:dyDescent="0.2">
      <c r="A463">
        <v>115</v>
      </c>
      <c r="B463" s="9">
        <v>-109.97030305324552</v>
      </c>
      <c r="C463">
        <f t="shared" si="7"/>
        <v>2E-3</v>
      </c>
      <c r="D463">
        <f>SUM($C$2:C463)</f>
        <v>0.92400000000000071</v>
      </c>
    </row>
    <row r="464" spans="1:4" ht="15" customHeight="1" x14ac:dyDescent="0.2">
      <c r="A464">
        <v>402</v>
      </c>
      <c r="B464" s="9">
        <v>-110.3941495597519</v>
      </c>
      <c r="C464">
        <f t="shared" si="7"/>
        <v>2E-3</v>
      </c>
      <c r="D464">
        <f>SUM($C$2:C464)</f>
        <v>0.92600000000000071</v>
      </c>
    </row>
    <row r="465" spans="1:4" ht="15" customHeight="1" x14ac:dyDescent="0.2">
      <c r="A465">
        <v>243</v>
      </c>
      <c r="B465" s="9">
        <v>-110.83699916832848</v>
      </c>
      <c r="C465">
        <f t="shared" si="7"/>
        <v>2E-3</v>
      </c>
      <c r="D465">
        <f>SUM($C$2:C465)</f>
        <v>0.92800000000000071</v>
      </c>
    </row>
    <row r="466" spans="1:4" ht="15" customHeight="1" x14ac:dyDescent="0.2">
      <c r="A466">
        <v>218</v>
      </c>
      <c r="B466" s="9">
        <v>-112.25882303735489</v>
      </c>
      <c r="C466">
        <f t="shared" si="7"/>
        <v>2E-3</v>
      </c>
      <c r="D466">
        <f>SUM($C$2:C466)</f>
        <v>0.93000000000000071</v>
      </c>
    </row>
    <row r="467" spans="1:4" ht="15" customHeight="1" x14ac:dyDescent="0.2">
      <c r="A467">
        <v>123</v>
      </c>
      <c r="B467" s="9">
        <v>-113.43222126451474</v>
      </c>
      <c r="C467">
        <f t="shared" si="7"/>
        <v>2E-3</v>
      </c>
      <c r="D467">
        <f>SUM($C$2:C467)</f>
        <v>0.93200000000000072</v>
      </c>
    </row>
    <row r="468" spans="1:4" ht="15" customHeight="1" x14ac:dyDescent="0.2">
      <c r="A468">
        <v>307</v>
      </c>
      <c r="B468" s="9">
        <v>-114.00879925697154</v>
      </c>
      <c r="C468">
        <f t="shared" si="7"/>
        <v>2E-3</v>
      </c>
      <c r="D468">
        <f>SUM($C$2:C468)</f>
        <v>0.93400000000000072</v>
      </c>
    </row>
    <row r="469" spans="1:4" ht="15" customHeight="1" x14ac:dyDescent="0.2">
      <c r="A469">
        <v>246</v>
      </c>
      <c r="B469" s="9">
        <v>-118.91029100954074</v>
      </c>
      <c r="C469">
        <f t="shared" si="7"/>
        <v>2E-3</v>
      </c>
      <c r="D469">
        <f>SUM($C$2:C469)</f>
        <v>0.93600000000000072</v>
      </c>
    </row>
    <row r="470" spans="1:4" ht="15" customHeight="1" x14ac:dyDescent="0.2">
      <c r="A470">
        <v>357</v>
      </c>
      <c r="B470" s="9">
        <v>-120.3057466587743</v>
      </c>
      <c r="C470">
        <f t="shared" si="7"/>
        <v>2E-3</v>
      </c>
      <c r="D470">
        <f>SUM($C$2:C470)</f>
        <v>0.93800000000000072</v>
      </c>
    </row>
    <row r="471" spans="1:4" ht="15" customHeight="1" x14ac:dyDescent="0.2">
      <c r="A471">
        <v>136</v>
      </c>
      <c r="B471" s="9">
        <v>-121.229195178792</v>
      </c>
      <c r="C471">
        <f t="shared" si="7"/>
        <v>2E-3</v>
      </c>
      <c r="D471">
        <f>SUM($C$2:C471)</f>
        <v>0.94000000000000072</v>
      </c>
    </row>
    <row r="472" spans="1:4" ht="15" customHeight="1" x14ac:dyDescent="0.2">
      <c r="A472">
        <v>288</v>
      </c>
      <c r="B472" s="9">
        <v>-122.82956106030178</v>
      </c>
      <c r="C472">
        <f t="shared" si="7"/>
        <v>2E-3</v>
      </c>
      <c r="D472">
        <f>SUM($C$2:C472)</f>
        <v>0.94200000000000073</v>
      </c>
    </row>
    <row r="473" spans="1:4" ht="15" customHeight="1" x14ac:dyDescent="0.2">
      <c r="A473">
        <v>373</v>
      </c>
      <c r="B473" s="9">
        <v>-123.89287551661619</v>
      </c>
      <c r="C473">
        <f t="shared" si="7"/>
        <v>2E-3</v>
      </c>
      <c r="D473">
        <f>SUM($C$2:C473)</f>
        <v>0.94400000000000073</v>
      </c>
    </row>
    <row r="474" spans="1:4" ht="15" customHeight="1" x14ac:dyDescent="0.2">
      <c r="A474">
        <v>500</v>
      </c>
      <c r="B474" s="9">
        <v>-126.43896718726319</v>
      </c>
      <c r="C474">
        <f t="shared" si="7"/>
        <v>2E-3</v>
      </c>
      <c r="D474">
        <f>SUM($C$2:C474)</f>
        <v>0.94600000000000073</v>
      </c>
    </row>
    <row r="475" spans="1:4" ht="15" customHeight="1" x14ac:dyDescent="0.2">
      <c r="A475">
        <v>483</v>
      </c>
      <c r="B475" s="9">
        <v>-127.95146458698218</v>
      </c>
      <c r="C475">
        <f t="shared" si="7"/>
        <v>2E-3</v>
      </c>
      <c r="D475">
        <f>SUM($C$2:C475)</f>
        <v>0.94800000000000073</v>
      </c>
    </row>
    <row r="476" spans="1:4" ht="15" customHeight="1" x14ac:dyDescent="0.2">
      <c r="A476">
        <v>496</v>
      </c>
      <c r="B476" s="9">
        <v>-129.78058522602805</v>
      </c>
      <c r="C476">
        <f t="shared" si="7"/>
        <v>2E-3</v>
      </c>
      <c r="D476">
        <f>SUM($C$2:C476)</f>
        <v>0.95000000000000073</v>
      </c>
    </row>
    <row r="477" spans="1:4" ht="15" customHeight="1" x14ac:dyDescent="0.2">
      <c r="A477">
        <v>236</v>
      </c>
      <c r="B477" s="9">
        <v>-131.00500554685641</v>
      </c>
      <c r="C477">
        <f t="shared" si="7"/>
        <v>2E-3</v>
      </c>
      <c r="D477">
        <f>SUM($C$2:C477)</f>
        <v>0.95200000000000073</v>
      </c>
    </row>
    <row r="478" spans="1:4" ht="15" customHeight="1" x14ac:dyDescent="0.2">
      <c r="A478">
        <v>305</v>
      </c>
      <c r="B478" s="9">
        <v>-131.96805083459549</v>
      </c>
      <c r="C478">
        <f t="shared" si="7"/>
        <v>2E-3</v>
      </c>
      <c r="D478">
        <f>SUM($C$2:C478)</f>
        <v>0.95400000000000074</v>
      </c>
    </row>
    <row r="479" spans="1:4" ht="15" customHeight="1" x14ac:dyDescent="0.2">
      <c r="A479">
        <v>326</v>
      </c>
      <c r="B479" s="9">
        <v>-138.65604476265798</v>
      </c>
      <c r="C479">
        <f t="shared" si="7"/>
        <v>2E-3</v>
      </c>
      <c r="D479">
        <f>SUM($C$2:C479)</f>
        <v>0.95600000000000074</v>
      </c>
    </row>
    <row r="480" spans="1:4" ht="15" customHeight="1" x14ac:dyDescent="0.2">
      <c r="A480">
        <v>252</v>
      </c>
      <c r="B480" s="9">
        <v>-144.04172982201453</v>
      </c>
      <c r="C480">
        <f t="shared" si="7"/>
        <v>2E-3</v>
      </c>
      <c r="D480">
        <f>SUM($C$2:C480)</f>
        <v>0.95800000000000074</v>
      </c>
    </row>
    <row r="481" spans="1:4" ht="15" customHeight="1" x14ac:dyDescent="0.2">
      <c r="A481">
        <v>346</v>
      </c>
      <c r="B481" s="9">
        <v>-145.47521045654321</v>
      </c>
      <c r="C481">
        <f t="shared" si="7"/>
        <v>2E-3</v>
      </c>
      <c r="D481">
        <f>SUM($C$2:C481)</f>
        <v>0.96000000000000074</v>
      </c>
    </row>
    <row r="482" spans="1:4" ht="15" customHeight="1" x14ac:dyDescent="0.2">
      <c r="A482">
        <v>405</v>
      </c>
      <c r="B482" s="9">
        <v>-146.29342979794274</v>
      </c>
      <c r="C482">
        <f t="shared" si="7"/>
        <v>2E-3</v>
      </c>
      <c r="D482">
        <f>SUM($C$2:C482)</f>
        <v>0.96200000000000074</v>
      </c>
    </row>
    <row r="483" spans="1:4" ht="15" customHeight="1" x14ac:dyDescent="0.2">
      <c r="A483">
        <v>258</v>
      </c>
      <c r="B483" s="9">
        <v>-149.55017411298468</v>
      </c>
      <c r="C483">
        <f t="shared" si="7"/>
        <v>2E-3</v>
      </c>
      <c r="D483">
        <f>SUM($C$2:C483)</f>
        <v>0.96400000000000075</v>
      </c>
    </row>
    <row r="484" spans="1:4" ht="15" customHeight="1" x14ac:dyDescent="0.2">
      <c r="A484">
        <v>493</v>
      </c>
      <c r="B484" s="9">
        <v>-155.02247434568926</v>
      </c>
      <c r="C484">
        <f t="shared" si="7"/>
        <v>2E-3</v>
      </c>
      <c r="D484">
        <f>SUM($C$2:C484)</f>
        <v>0.96600000000000075</v>
      </c>
    </row>
    <row r="485" spans="1:4" ht="15" customHeight="1" x14ac:dyDescent="0.2">
      <c r="A485">
        <v>344</v>
      </c>
      <c r="B485" s="9">
        <v>-155.54047619443554</v>
      </c>
      <c r="C485">
        <f t="shared" si="7"/>
        <v>2E-3</v>
      </c>
      <c r="D485">
        <f>SUM($C$2:C485)</f>
        <v>0.96800000000000075</v>
      </c>
    </row>
    <row r="486" spans="1:4" ht="15" customHeight="1" x14ac:dyDescent="0.2">
      <c r="A486">
        <v>147</v>
      </c>
      <c r="B486" s="9">
        <v>-162.94083828421026</v>
      </c>
      <c r="C486">
        <f t="shared" si="7"/>
        <v>2E-3</v>
      </c>
      <c r="D486">
        <f>SUM($C$2:C486)</f>
        <v>0.97000000000000075</v>
      </c>
    </row>
    <row r="487" spans="1:4" ht="15" customHeight="1" x14ac:dyDescent="0.2">
      <c r="A487">
        <v>372</v>
      </c>
      <c r="B487" s="9">
        <v>-165.04413540546375</v>
      </c>
      <c r="C487">
        <f t="shared" si="7"/>
        <v>2E-3</v>
      </c>
      <c r="D487">
        <f>SUM($C$2:C487)</f>
        <v>0.97200000000000075</v>
      </c>
    </row>
    <row r="488" spans="1:4" ht="15" customHeight="1" x14ac:dyDescent="0.2">
      <c r="A488">
        <v>309</v>
      </c>
      <c r="B488" s="9">
        <v>-167.15159190420309</v>
      </c>
      <c r="C488">
        <f t="shared" si="7"/>
        <v>2E-3</v>
      </c>
      <c r="D488">
        <f>SUM($C$2:C488)</f>
        <v>0.97400000000000075</v>
      </c>
    </row>
    <row r="489" spans="1:4" ht="15" customHeight="1" x14ac:dyDescent="0.2">
      <c r="A489">
        <v>463</v>
      </c>
      <c r="B489" s="9">
        <v>-167.88236592261092</v>
      </c>
      <c r="C489">
        <f t="shared" si="7"/>
        <v>2E-3</v>
      </c>
      <c r="D489">
        <f>SUM($C$2:C489)</f>
        <v>0.97600000000000076</v>
      </c>
    </row>
    <row r="490" spans="1:4" ht="15" customHeight="1" x14ac:dyDescent="0.2">
      <c r="A490">
        <v>361</v>
      </c>
      <c r="B490" s="9">
        <v>-179.87323824558189</v>
      </c>
      <c r="C490">
        <f t="shared" si="7"/>
        <v>2E-3</v>
      </c>
      <c r="D490">
        <f>SUM($C$2:C490)</f>
        <v>0.97800000000000076</v>
      </c>
    </row>
    <row r="491" spans="1:4" ht="15" customHeight="1" x14ac:dyDescent="0.2">
      <c r="A491">
        <v>384</v>
      </c>
      <c r="B491" s="9">
        <v>-180.23579095732202</v>
      </c>
      <c r="C491">
        <f t="shared" si="7"/>
        <v>2E-3</v>
      </c>
      <c r="D491">
        <f>SUM($C$2:C491)</f>
        <v>0.98000000000000076</v>
      </c>
    </row>
    <row r="492" spans="1:4" ht="15" customHeight="1" x14ac:dyDescent="0.2">
      <c r="A492">
        <v>353</v>
      </c>
      <c r="B492" s="9">
        <v>-185.88264424074259</v>
      </c>
      <c r="C492">
        <f t="shared" si="7"/>
        <v>2E-3</v>
      </c>
      <c r="D492">
        <f>SUM($C$2:C492)</f>
        <v>0.98200000000000076</v>
      </c>
    </row>
    <row r="493" spans="1:4" ht="15" customHeight="1" x14ac:dyDescent="0.2">
      <c r="A493">
        <v>467</v>
      </c>
      <c r="B493" s="9">
        <v>-188.98647754204649</v>
      </c>
      <c r="C493">
        <f t="shared" si="7"/>
        <v>2E-3</v>
      </c>
      <c r="D493">
        <f>SUM($C$2:C493)</f>
        <v>0.98400000000000076</v>
      </c>
    </row>
    <row r="494" spans="1:4" ht="15" customHeight="1" x14ac:dyDescent="0.2">
      <c r="A494">
        <v>455</v>
      </c>
      <c r="B494" s="9">
        <v>-205.51035918357775</v>
      </c>
      <c r="C494">
        <f t="shared" si="7"/>
        <v>2E-3</v>
      </c>
      <c r="D494">
        <f>SUM($C$2:C494)</f>
        <v>0.98600000000000076</v>
      </c>
    </row>
    <row r="495" spans="1:4" ht="15" customHeight="1" x14ac:dyDescent="0.2">
      <c r="A495">
        <v>263</v>
      </c>
      <c r="B495" s="9">
        <v>-214.90941751988066</v>
      </c>
      <c r="C495">
        <f t="shared" si="7"/>
        <v>2E-3</v>
      </c>
      <c r="D495">
        <f>SUM($C$2:C495)</f>
        <v>0.98800000000000077</v>
      </c>
    </row>
    <row r="496" spans="1:4" ht="15" customHeight="1" x14ac:dyDescent="0.2">
      <c r="A496">
        <v>395</v>
      </c>
      <c r="B496" s="9">
        <v>-224.5146280105364</v>
      </c>
      <c r="C496">
        <f t="shared" si="7"/>
        <v>2E-3</v>
      </c>
      <c r="D496">
        <f>SUM($C$2:C496)</f>
        <v>0.99000000000000077</v>
      </c>
    </row>
    <row r="497" spans="1:4" ht="15" customHeight="1" x14ac:dyDescent="0.2">
      <c r="A497">
        <v>489</v>
      </c>
      <c r="B497" s="9">
        <v>-284.92469158141466</v>
      </c>
      <c r="C497">
        <f t="shared" si="7"/>
        <v>2E-3</v>
      </c>
      <c r="D497">
        <f>SUM($C$2:C497)</f>
        <v>0.99200000000000077</v>
      </c>
    </row>
    <row r="498" spans="1:4" ht="15" customHeight="1" x14ac:dyDescent="0.2">
      <c r="A498">
        <v>341</v>
      </c>
      <c r="B498" s="9">
        <v>-307.93011510920951</v>
      </c>
      <c r="C498">
        <f t="shared" si="7"/>
        <v>2E-3</v>
      </c>
      <c r="D498">
        <f>SUM($C$2:C498)</f>
        <v>0.99400000000000077</v>
      </c>
    </row>
    <row r="499" spans="1:4" ht="15" customHeight="1" x14ac:dyDescent="0.2">
      <c r="A499">
        <v>377</v>
      </c>
      <c r="B499" s="9">
        <v>-316.48933902174576</v>
      </c>
      <c r="C499">
        <f t="shared" si="7"/>
        <v>2E-3</v>
      </c>
      <c r="D499">
        <f>SUM($C$2:C499)</f>
        <v>0.99600000000000077</v>
      </c>
    </row>
    <row r="500" spans="1:4" ht="15" customHeight="1" x14ac:dyDescent="0.2">
      <c r="A500">
        <v>379</v>
      </c>
      <c r="B500" s="9">
        <v>-333.02184034411766</v>
      </c>
      <c r="C500">
        <f t="shared" si="7"/>
        <v>2E-3</v>
      </c>
      <c r="D500">
        <f>SUM($C$2:C500)</f>
        <v>0.99800000000000078</v>
      </c>
    </row>
    <row r="501" spans="1:4" ht="15" customHeight="1" x14ac:dyDescent="0.2">
      <c r="A501">
        <v>497</v>
      </c>
      <c r="B501" s="9">
        <v>-555.7954114142467</v>
      </c>
      <c r="C501">
        <f t="shared" si="7"/>
        <v>2E-3</v>
      </c>
      <c r="D501">
        <f>SUM($C$2:C501)</f>
        <v>1.0000000000000007</v>
      </c>
    </row>
    <row r="503" spans="1:4" ht="15" customHeight="1" x14ac:dyDescent="0.2">
      <c r="A503" t="s">
        <v>57</v>
      </c>
      <c r="B503" s="9">
        <f>AVERAGE(B2:B501)</f>
        <v>0.87009613562408772</v>
      </c>
    </row>
    <row r="504" spans="1:4" ht="15" customHeight="1" x14ac:dyDescent="0.2">
      <c r="A504" t="s">
        <v>56</v>
      </c>
      <c r="B504">
        <f>STDEV(B2:B501)</f>
        <v>93.698408069657049</v>
      </c>
    </row>
    <row r="505" spans="1:4" ht="15" customHeight="1" x14ac:dyDescent="0.2">
      <c r="A505" t="s">
        <v>19</v>
      </c>
      <c r="B505">
        <f>_xlfn.NORM.INV(0.99,B503,B504)</f>
        <v>218.84518854948192</v>
      </c>
    </row>
    <row r="506" spans="1:4" ht="15" customHeight="1" x14ac:dyDescent="0.2">
      <c r="A506" t="s">
        <v>17</v>
      </c>
      <c r="B506">
        <f>_xlfn.NORM.DIST(B505,B503,B504,FALSE)</f>
        <v>2.8444605145953395E-4</v>
      </c>
    </row>
    <row r="507" spans="1:4" ht="15" customHeight="1" x14ac:dyDescent="0.2">
      <c r="A507" t="s">
        <v>58</v>
      </c>
      <c r="B507">
        <f>(1/B506)*SQRT(0.01*0.99/500)</f>
        <v>15.643455303475804</v>
      </c>
    </row>
    <row r="508" spans="1:4" ht="15" customHeight="1" x14ac:dyDescent="0.2">
      <c r="B508"/>
    </row>
    <row r="509" spans="1:4" ht="15" customHeight="1" x14ac:dyDescent="0.2">
      <c r="B509"/>
    </row>
    <row r="510" spans="1:4" ht="15" customHeight="1" x14ac:dyDescent="0.2">
      <c r="B510"/>
    </row>
  </sheetData>
  <mergeCells count="1">
    <mergeCell ref="F5:J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510"/>
  <sheetViews>
    <sheetView workbookViewId="0"/>
  </sheetViews>
  <sheetFormatPr baseColWidth="10" defaultColWidth="10.83203125" defaultRowHeight="15" customHeight="1" x14ac:dyDescent="0.2"/>
  <cols>
    <col min="2" max="2" width="10.83203125" style="9"/>
  </cols>
  <sheetData>
    <row r="1" spans="1:9" ht="15" customHeight="1" x14ac:dyDescent="0.2">
      <c r="A1" t="s">
        <v>2</v>
      </c>
      <c r="B1" s="9" t="s">
        <v>7</v>
      </c>
      <c r="C1" t="s">
        <v>29</v>
      </c>
      <c r="F1" t="s">
        <v>30</v>
      </c>
    </row>
    <row r="2" spans="1:9" ht="15" customHeight="1" x14ac:dyDescent="0.2">
      <c r="A2">
        <v>1</v>
      </c>
      <c r="B2" s="9">
        <v>-14.333845846784243</v>
      </c>
      <c r="C2" s="15">
        <f>($F$2^(500-A2))*(1-$F$2)/(1-$F$2^500)</f>
        <v>4.4631564980305031E-4</v>
      </c>
      <c r="F2">
        <v>0.995</v>
      </c>
    </row>
    <row r="3" spans="1:9" ht="15" customHeight="1" x14ac:dyDescent="0.2">
      <c r="A3">
        <v>2</v>
      </c>
      <c r="B3" s="9">
        <v>-27.481313121183121</v>
      </c>
      <c r="C3" s="15">
        <f t="shared" ref="C3:C66" si="0">($F$2^(500-A3))*(1-$F$2)/(1-$F$2^500)</f>
        <v>4.4855844201311594E-4</v>
      </c>
    </row>
    <row r="4" spans="1:9" ht="15" customHeight="1" x14ac:dyDescent="0.2">
      <c r="A4">
        <v>3</v>
      </c>
      <c r="B4" s="9">
        <v>53.264059162311241</v>
      </c>
      <c r="C4" s="15">
        <f t="shared" si="0"/>
        <v>4.5081250453579501E-4</v>
      </c>
      <c r="E4" s="28" t="s">
        <v>64</v>
      </c>
      <c r="F4" s="28"/>
      <c r="G4" s="28"/>
      <c r="H4" s="28"/>
      <c r="I4" s="28"/>
    </row>
    <row r="5" spans="1:9" ht="15" customHeight="1" x14ac:dyDescent="0.2">
      <c r="A5">
        <v>4</v>
      </c>
      <c r="B5" s="9">
        <v>25.139366356226674</v>
      </c>
      <c r="C5" s="15">
        <f t="shared" si="0"/>
        <v>4.5307789400582409E-4</v>
      </c>
      <c r="E5" s="28"/>
      <c r="F5" s="28"/>
      <c r="G5" s="28"/>
      <c r="H5" s="28"/>
      <c r="I5" s="28"/>
    </row>
    <row r="6" spans="1:9" ht="15" customHeight="1" x14ac:dyDescent="0.2">
      <c r="A6">
        <v>5</v>
      </c>
      <c r="B6" s="9">
        <v>-63.635125298076673</v>
      </c>
      <c r="C6" s="15">
        <f t="shared" si="0"/>
        <v>4.553546673425368E-4</v>
      </c>
    </row>
    <row r="7" spans="1:9" ht="15" customHeight="1" x14ac:dyDescent="0.2">
      <c r="A7">
        <v>6</v>
      </c>
      <c r="B7" s="9">
        <v>-85.833581737255372</v>
      </c>
      <c r="C7" s="15">
        <f t="shared" si="0"/>
        <v>4.5764288175129331E-4</v>
      </c>
    </row>
    <row r="8" spans="1:9" ht="15" customHeight="1" x14ac:dyDescent="0.2">
      <c r="A8">
        <v>7</v>
      </c>
      <c r="B8" s="9">
        <v>-86.960119385001235</v>
      </c>
      <c r="C8" s="15">
        <f t="shared" si="0"/>
        <v>4.5994259472491788E-4</v>
      </c>
    </row>
    <row r="9" spans="1:9" ht="15" customHeight="1" x14ac:dyDescent="0.2">
      <c r="A9">
        <v>8</v>
      </c>
      <c r="B9" s="9">
        <v>6.0627711778543016</v>
      </c>
      <c r="C9" s="15">
        <f t="shared" si="0"/>
        <v>4.6225386404514363E-4</v>
      </c>
    </row>
    <row r="10" spans="1:9" ht="15" customHeight="1" x14ac:dyDescent="0.2">
      <c r="A10">
        <v>9</v>
      </c>
      <c r="B10" s="9">
        <v>1.4634609149652533</v>
      </c>
      <c r="C10" s="15">
        <f t="shared" si="0"/>
        <v>4.6457674778406386E-4</v>
      </c>
    </row>
    <row r="11" spans="1:9" ht="15" customHeight="1" x14ac:dyDescent="0.2">
      <c r="A11">
        <v>10</v>
      </c>
      <c r="B11" s="9">
        <v>-3.4936483632282034</v>
      </c>
      <c r="C11" s="15">
        <f t="shared" si="0"/>
        <v>4.6691130430559182E-4</v>
      </c>
      <c r="F11" s="15"/>
    </row>
    <row r="12" spans="1:9" ht="15" customHeight="1" x14ac:dyDescent="0.2">
      <c r="A12">
        <v>11</v>
      </c>
      <c r="B12" s="9">
        <v>8.9818697747614351</v>
      </c>
      <c r="C12" s="15">
        <f t="shared" si="0"/>
        <v>4.6925759226692642E-4</v>
      </c>
      <c r="F12" s="15"/>
    </row>
    <row r="13" spans="1:9" ht="15" customHeight="1" x14ac:dyDescent="0.2">
      <c r="A13">
        <v>12</v>
      </c>
      <c r="B13" s="9">
        <v>42.100045235552898</v>
      </c>
      <c r="C13" s="15">
        <f t="shared" si="0"/>
        <v>4.7161567062002646E-4</v>
      </c>
      <c r="F13" s="15"/>
    </row>
    <row r="14" spans="1:9" ht="15" customHeight="1" x14ac:dyDescent="0.2">
      <c r="A14">
        <v>13</v>
      </c>
      <c r="B14" s="9">
        <v>12.222645628822647</v>
      </c>
      <c r="C14" s="15">
        <f t="shared" si="0"/>
        <v>4.7398559861309205E-4</v>
      </c>
      <c r="F14" s="15"/>
    </row>
    <row r="15" spans="1:9" ht="15" customHeight="1" x14ac:dyDescent="0.2">
      <c r="A15">
        <v>14</v>
      </c>
      <c r="B15" s="9">
        <v>34.097057896084152</v>
      </c>
      <c r="C15" s="15">
        <f t="shared" si="0"/>
        <v>4.7636743579205224E-4</v>
      </c>
      <c r="F15" s="15"/>
    </row>
    <row r="16" spans="1:9" ht="15" customHeight="1" x14ac:dyDescent="0.2">
      <c r="A16">
        <v>15</v>
      </c>
      <c r="B16" s="9">
        <v>-57.041293595386378</v>
      </c>
      <c r="C16" s="15">
        <f t="shared" si="0"/>
        <v>4.7876124200206261E-4</v>
      </c>
    </row>
    <row r="17" spans="1:3" ht="15" customHeight="1" x14ac:dyDescent="0.2">
      <c r="A17">
        <v>16</v>
      </c>
      <c r="B17" s="9">
        <v>-51.929993037734675</v>
      </c>
      <c r="C17" s="15">
        <f t="shared" si="0"/>
        <v>4.8116707738900765E-4</v>
      </c>
    </row>
    <row r="18" spans="1:3" ht="15" customHeight="1" x14ac:dyDescent="0.2">
      <c r="A18">
        <v>17</v>
      </c>
      <c r="B18" s="9">
        <v>-4.6400185919192154</v>
      </c>
      <c r="C18" s="15">
        <f t="shared" si="0"/>
        <v>4.8358500240101274E-4</v>
      </c>
    </row>
    <row r="19" spans="1:3" ht="15" customHeight="1" x14ac:dyDescent="0.2">
      <c r="A19">
        <v>18</v>
      </c>
      <c r="B19" s="9">
        <v>-56.357542835272397</v>
      </c>
      <c r="C19" s="15">
        <f t="shared" si="0"/>
        <v>4.8601507778996237E-4</v>
      </c>
    </row>
    <row r="20" spans="1:3" ht="15" customHeight="1" x14ac:dyDescent="0.2">
      <c r="A20">
        <v>19</v>
      </c>
      <c r="B20" s="9">
        <v>-51.870780668539737</v>
      </c>
      <c r="C20" s="15">
        <f t="shared" si="0"/>
        <v>4.8845736461302757E-4</v>
      </c>
    </row>
    <row r="21" spans="1:3" ht="15" customHeight="1" x14ac:dyDescent="0.2">
      <c r="A21">
        <v>20</v>
      </c>
      <c r="B21" s="9">
        <v>101.20088325966572</v>
      </c>
      <c r="C21" s="15">
        <f t="shared" si="0"/>
        <v>4.9091192423419863E-4</v>
      </c>
    </row>
    <row r="22" spans="1:3" ht="15" customHeight="1" x14ac:dyDescent="0.2">
      <c r="A22">
        <v>21</v>
      </c>
      <c r="B22" s="9">
        <v>118.08934495997528</v>
      </c>
      <c r="C22" s="15">
        <f t="shared" si="0"/>
        <v>4.9337881832582772E-4</v>
      </c>
    </row>
    <row r="23" spans="1:3" ht="15" customHeight="1" x14ac:dyDescent="0.2">
      <c r="A23">
        <v>22</v>
      </c>
      <c r="B23" s="9">
        <v>-19.194093364634682</v>
      </c>
      <c r="C23" s="15">
        <f t="shared" si="0"/>
        <v>4.9585810887017867E-4</v>
      </c>
    </row>
    <row r="24" spans="1:3" ht="15" customHeight="1" x14ac:dyDescent="0.2">
      <c r="A24">
        <v>23</v>
      </c>
      <c r="B24" s="9">
        <v>70.545222813823784</v>
      </c>
      <c r="C24" s="15">
        <f t="shared" si="0"/>
        <v>4.9834985816098372E-4</v>
      </c>
    </row>
    <row r="25" spans="1:3" ht="15" customHeight="1" x14ac:dyDescent="0.2">
      <c r="A25">
        <v>24</v>
      </c>
      <c r="B25" s="9">
        <v>-82.827667048259173</v>
      </c>
      <c r="C25" s="15">
        <f t="shared" si="0"/>
        <v>5.0085412880500856E-4</v>
      </c>
    </row>
    <row r="26" spans="1:3" ht="15" customHeight="1" x14ac:dyDescent="0.2">
      <c r="A26">
        <v>25</v>
      </c>
      <c r="B26" s="9">
        <v>-19.510947806711556</v>
      </c>
      <c r="C26" s="15">
        <f t="shared" si="0"/>
        <v>5.033709837236267E-4</v>
      </c>
    </row>
    <row r="27" spans="1:3" ht="15" customHeight="1" x14ac:dyDescent="0.2">
      <c r="A27">
        <v>26</v>
      </c>
      <c r="B27" s="9">
        <v>-44.431147138186134</v>
      </c>
      <c r="C27" s="15">
        <f t="shared" si="0"/>
        <v>5.0590048615439863E-4</v>
      </c>
    </row>
    <row r="28" spans="1:3" ht="15" customHeight="1" x14ac:dyDescent="0.2">
      <c r="A28">
        <v>27</v>
      </c>
      <c r="B28" s="9">
        <v>24.954395007904168</v>
      </c>
      <c r="C28" s="15">
        <f t="shared" si="0"/>
        <v>5.0844269965266199E-4</v>
      </c>
    </row>
    <row r="29" spans="1:3" ht="15" customHeight="1" x14ac:dyDescent="0.2">
      <c r="A29">
        <v>28</v>
      </c>
      <c r="B29" s="9">
        <v>9.5143992215071194</v>
      </c>
      <c r="C29" s="15">
        <f t="shared" si="0"/>
        <v>5.1099768809312774E-4</v>
      </c>
    </row>
    <row r="30" spans="1:3" ht="15" customHeight="1" x14ac:dyDescent="0.2">
      <c r="A30">
        <v>29</v>
      </c>
      <c r="B30" s="9">
        <v>-40.800685004453044</v>
      </c>
      <c r="C30" s="15">
        <f t="shared" si="0"/>
        <v>5.1356551567148501E-4</v>
      </c>
    </row>
    <row r="31" spans="1:3" ht="15" customHeight="1" x14ac:dyDescent="0.2">
      <c r="A31">
        <v>30</v>
      </c>
      <c r="B31" s="9">
        <v>-27.563594064229619</v>
      </c>
      <c r="C31" s="15">
        <f t="shared" si="0"/>
        <v>5.1614624690601504E-4</v>
      </c>
    </row>
    <row r="32" spans="1:3" ht="15" customHeight="1" x14ac:dyDescent="0.2">
      <c r="A32">
        <v>31</v>
      </c>
      <c r="B32" s="9">
        <v>62.820878858023207</v>
      </c>
      <c r="C32" s="15">
        <f t="shared" si="0"/>
        <v>5.1873994663921119E-4</v>
      </c>
    </row>
    <row r="33" spans="1:3" ht="15" customHeight="1" x14ac:dyDescent="0.2">
      <c r="A33">
        <v>32</v>
      </c>
      <c r="B33" s="9">
        <v>-0.33886560805149202</v>
      </c>
      <c r="C33" s="15">
        <f t="shared" si="0"/>
        <v>5.2134668003940815E-4</v>
      </c>
    </row>
    <row r="34" spans="1:3" ht="15" customHeight="1" x14ac:dyDescent="0.2">
      <c r="A34">
        <v>33</v>
      </c>
      <c r="B34" s="9">
        <v>-54.388348120266528</v>
      </c>
      <c r="C34" s="15">
        <f t="shared" si="0"/>
        <v>5.2396651260242031E-4</v>
      </c>
    </row>
    <row r="35" spans="1:3" ht="15" customHeight="1" x14ac:dyDescent="0.2">
      <c r="A35">
        <v>34</v>
      </c>
      <c r="B35" s="9">
        <v>-76.53321535586656</v>
      </c>
      <c r="C35" s="15">
        <f t="shared" si="0"/>
        <v>5.2659951015318629E-4</v>
      </c>
    </row>
    <row r="36" spans="1:3" ht="15" customHeight="1" x14ac:dyDescent="0.2">
      <c r="A36">
        <v>35</v>
      </c>
      <c r="B36" s="9">
        <v>-8.616613316724397</v>
      </c>
      <c r="C36" s="15">
        <f t="shared" si="0"/>
        <v>5.2924573884742337E-4</v>
      </c>
    </row>
    <row r="37" spans="1:3" ht="15" customHeight="1" x14ac:dyDescent="0.2">
      <c r="A37">
        <v>36</v>
      </c>
      <c r="B37" s="9">
        <v>20.55059599701417</v>
      </c>
      <c r="C37" s="15">
        <f t="shared" si="0"/>
        <v>5.3190526517328974E-4</v>
      </c>
    </row>
    <row r="38" spans="1:3" ht="15" customHeight="1" x14ac:dyDescent="0.2">
      <c r="A38">
        <v>37</v>
      </c>
      <c r="B38" s="9">
        <v>-49.143548503596321</v>
      </c>
      <c r="C38" s="15">
        <f t="shared" si="0"/>
        <v>5.3457815595305512E-4</v>
      </c>
    </row>
    <row r="39" spans="1:3" ht="15" customHeight="1" x14ac:dyDescent="0.2">
      <c r="A39">
        <v>38</v>
      </c>
      <c r="B39" s="9">
        <v>-6.6937643040382682</v>
      </c>
      <c r="C39" s="15">
        <f t="shared" si="0"/>
        <v>5.3726447834477901E-4</v>
      </c>
    </row>
    <row r="40" spans="1:3" ht="15" customHeight="1" x14ac:dyDescent="0.2">
      <c r="A40">
        <v>39</v>
      </c>
      <c r="B40" s="9">
        <v>-30.718953504145247</v>
      </c>
      <c r="C40" s="15">
        <f t="shared" si="0"/>
        <v>5.399642998439989E-4</v>
      </c>
    </row>
    <row r="41" spans="1:3" ht="15" customHeight="1" x14ac:dyDescent="0.2">
      <c r="A41">
        <v>40</v>
      </c>
      <c r="B41" s="9">
        <v>-69.733474896323969</v>
      </c>
      <c r="C41" s="15">
        <f t="shared" si="0"/>
        <v>5.4267768828542614E-4</v>
      </c>
    </row>
    <row r="42" spans="1:3" ht="15" customHeight="1" x14ac:dyDescent="0.2">
      <c r="A42">
        <v>41</v>
      </c>
      <c r="B42" s="9">
        <v>51.421138136094669</v>
      </c>
      <c r="C42" s="15">
        <f t="shared" si="0"/>
        <v>5.4540471184464929E-4</v>
      </c>
    </row>
    <row r="43" spans="1:3" ht="15" customHeight="1" x14ac:dyDescent="0.2">
      <c r="A43">
        <v>42</v>
      </c>
      <c r="B43" s="9">
        <v>-14.157178247020056</v>
      </c>
      <c r="C43" s="15">
        <f t="shared" si="0"/>
        <v>5.4814543903984863E-4</v>
      </c>
    </row>
    <row r="44" spans="1:3" ht="15" customHeight="1" x14ac:dyDescent="0.2">
      <c r="A44">
        <v>43</v>
      </c>
      <c r="B44" s="9">
        <v>10.295646975262571</v>
      </c>
      <c r="C44" s="15">
        <f t="shared" si="0"/>
        <v>5.5089993873351604E-4</v>
      </c>
    </row>
    <row r="45" spans="1:3" ht="15" customHeight="1" x14ac:dyDescent="0.2">
      <c r="A45">
        <v>44</v>
      </c>
      <c r="B45" s="9">
        <v>-61.699657502687842</v>
      </c>
      <c r="C45" s="15">
        <f t="shared" si="0"/>
        <v>5.5366828013418711E-4</v>
      </c>
    </row>
    <row r="46" spans="1:3" ht="15" customHeight="1" x14ac:dyDescent="0.2">
      <c r="A46">
        <v>45</v>
      </c>
      <c r="B46" s="9">
        <v>-29.532715783610911</v>
      </c>
      <c r="C46" s="15">
        <f t="shared" si="0"/>
        <v>5.5645053279817786E-4</v>
      </c>
    </row>
    <row r="47" spans="1:3" ht="15" customHeight="1" x14ac:dyDescent="0.2">
      <c r="A47">
        <v>46</v>
      </c>
      <c r="B47" s="9">
        <v>-54.468400729450877</v>
      </c>
      <c r="C47" s="15">
        <f t="shared" si="0"/>
        <v>5.592467666313347E-4</v>
      </c>
    </row>
    <row r="48" spans="1:3" ht="15" customHeight="1" x14ac:dyDescent="0.2">
      <c r="A48">
        <v>47</v>
      </c>
      <c r="B48" s="9">
        <v>36.334046200441662</v>
      </c>
      <c r="C48" s="15">
        <f t="shared" si="0"/>
        <v>5.6205705189078868E-4</v>
      </c>
    </row>
    <row r="49" spans="1:3" ht="15" customHeight="1" x14ac:dyDescent="0.2">
      <c r="A49">
        <v>48</v>
      </c>
      <c r="B49" s="9">
        <v>-38.648464319790946</v>
      </c>
      <c r="C49" s="15">
        <f t="shared" si="0"/>
        <v>5.6488145918672211E-4</v>
      </c>
    </row>
    <row r="50" spans="1:3" ht="15" customHeight="1" x14ac:dyDescent="0.2">
      <c r="A50">
        <v>49</v>
      </c>
      <c r="B50" s="9">
        <v>-30.354713149718009</v>
      </c>
      <c r="C50" s="15">
        <f t="shared" si="0"/>
        <v>5.6772005948414284E-4</v>
      </c>
    </row>
    <row r="51" spans="1:3" ht="15" customHeight="1" x14ac:dyDescent="0.2">
      <c r="A51">
        <v>50</v>
      </c>
      <c r="B51" s="9">
        <v>-11.623861471038254</v>
      </c>
      <c r="C51" s="15">
        <f t="shared" si="0"/>
        <v>5.7057292410466615E-4</v>
      </c>
    </row>
    <row r="52" spans="1:3" ht="15" customHeight="1" x14ac:dyDescent="0.2">
      <c r="A52">
        <v>51</v>
      </c>
      <c r="B52" s="9">
        <v>-39.990846268889072</v>
      </c>
      <c r="C52" s="15">
        <f t="shared" si="0"/>
        <v>5.734401247283078E-4</v>
      </c>
    </row>
    <row r="53" spans="1:3" ht="15" customHeight="1" x14ac:dyDescent="0.2">
      <c r="A53">
        <v>52</v>
      </c>
      <c r="B53" s="9">
        <v>-5.4413889364059287</v>
      </c>
      <c r="C53" s="15">
        <f t="shared" si="0"/>
        <v>5.7632173339528404E-4</v>
      </c>
    </row>
    <row r="54" spans="1:3" ht="15" customHeight="1" x14ac:dyDescent="0.2">
      <c r="A54">
        <v>53</v>
      </c>
      <c r="B54" s="9">
        <v>-29.056974134076881</v>
      </c>
      <c r="C54" s="15">
        <f t="shared" si="0"/>
        <v>5.7921782250782328E-4</v>
      </c>
    </row>
    <row r="55" spans="1:3" ht="15" customHeight="1" x14ac:dyDescent="0.2">
      <c r="A55">
        <v>54</v>
      </c>
      <c r="B55" s="9">
        <v>-42.755986519845464</v>
      </c>
      <c r="C55" s="15">
        <f t="shared" si="0"/>
        <v>5.8212846483198313E-4</v>
      </c>
    </row>
    <row r="56" spans="1:3" ht="15" customHeight="1" x14ac:dyDescent="0.2">
      <c r="A56">
        <v>55</v>
      </c>
      <c r="B56" s="9">
        <v>23.889557894206519</v>
      </c>
      <c r="C56" s="15">
        <f t="shared" si="0"/>
        <v>5.8505373349948076E-4</v>
      </c>
    </row>
    <row r="57" spans="1:3" ht="15" customHeight="1" x14ac:dyDescent="0.2">
      <c r="A57">
        <v>56</v>
      </c>
      <c r="B57" s="9">
        <v>51.261844210452182</v>
      </c>
      <c r="C57" s="15">
        <f t="shared" si="0"/>
        <v>5.8799370200952829E-4</v>
      </c>
    </row>
    <row r="58" spans="1:3" ht="15" customHeight="1" x14ac:dyDescent="0.2">
      <c r="A58">
        <v>57</v>
      </c>
      <c r="B58" s="9">
        <v>-19.352773235268614</v>
      </c>
      <c r="C58" s="15">
        <f t="shared" si="0"/>
        <v>5.9094844423068153E-4</v>
      </c>
    </row>
    <row r="59" spans="1:3" ht="15" customHeight="1" x14ac:dyDescent="0.2">
      <c r="A59">
        <v>58</v>
      </c>
      <c r="B59" s="9">
        <v>1.7819744260395964</v>
      </c>
      <c r="C59" s="15">
        <f t="shared" si="0"/>
        <v>5.9391803440269513E-4</v>
      </c>
    </row>
    <row r="60" spans="1:3" ht="15" customHeight="1" x14ac:dyDescent="0.2">
      <c r="A60">
        <v>59</v>
      </c>
      <c r="B60" s="9">
        <v>21.274368484217121</v>
      </c>
      <c r="C60" s="15">
        <f t="shared" si="0"/>
        <v>5.9690254713838696E-4</v>
      </c>
    </row>
    <row r="61" spans="1:3" ht="15" customHeight="1" x14ac:dyDescent="0.2">
      <c r="A61">
        <v>60</v>
      </c>
      <c r="B61" s="9">
        <v>-42.253586212713344</v>
      </c>
      <c r="C61" s="15">
        <f t="shared" si="0"/>
        <v>5.9990205742551468E-4</v>
      </c>
    </row>
    <row r="62" spans="1:3" ht="15" customHeight="1" x14ac:dyDescent="0.2">
      <c r="A62">
        <v>61</v>
      </c>
      <c r="B62" s="9">
        <v>-78.696693547492032</v>
      </c>
      <c r="C62" s="15">
        <f t="shared" si="0"/>
        <v>6.0291664062865776E-4</v>
      </c>
    </row>
    <row r="63" spans="1:3" ht="15" customHeight="1" x14ac:dyDescent="0.2">
      <c r="A63">
        <v>62</v>
      </c>
      <c r="B63" s="9">
        <v>37.966521516747889</v>
      </c>
      <c r="C63" s="15">
        <f t="shared" si="0"/>
        <v>6.0594637249111348E-4</v>
      </c>
    </row>
    <row r="64" spans="1:3" ht="15" customHeight="1" x14ac:dyDescent="0.2">
      <c r="A64">
        <v>63</v>
      </c>
      <c r="B64" s="9">
        <v>38.06411497586123</v>
      </c>
      <c r="C64" s="15">
        <f t="shared" si="0"/>
        <v>6.0899132913679738E-4</v>
      </c>
    </row>
    <row r="65" spans="1:3" ht="15" customHeight="1" x14ac:dyDescent="0.2">
      <c r="A65">
        <v>64</v>
      </c>
      <c r="B65" s="9">
        <v>-19.415605987642266</v>
      </c>
      <c r="C65" s="15">
        <f t="shared" si="0"/>
        <v>6.120515870721581E-4</v>
      </c>
    </row>
    <row r="66" spans="1:3" ht="15" customHeight="1" x14ac:dyDescent="0.2">
      <c r="A66">
        <v>65</v>
      </c>
      <c r="B66" s="9">
        <v>30.414433623716832</v>
      </c>
      <c r="C66" s="15">
        <f t="shared" si="0"/>
        <v>6.1512722318809868E-4</v>
      </c>
    </row>
    <row r="67" spans="1:3" ht="15" customHeight="1" x14ac:dyDescent="0.2">
      <c r="A67">
        <v>66</v>
      </c>
      <c r="B67" s="9">
        <v>-46.517793514767618</v>
      </c>
      <c r="C67" s="15">
        <f t="shared" ref="C67:C130" si="1">($F$2^(500-A67))*(1-$F$2)/(1-$F$2^500)</f>
        <v>6.1821831476190818E-4</v>
      </c>
    </row>
    <row r="68" spans="1:3" ht="15" customHeight="1" x14ac:dyDescent="0.2">
      <c r="A68">
        <v>67</v>
      </c>
      <c r="B68" s="9">
        <v>-16.651966867535521</v>
      </c>
      <c r="C68" s="15">
        <f t="shared" si="1"/>
        <v>6.2132493945920425E-4</v>
      </c>
    </row>
    <row r="69" spans="1:3" ht="15" customHeight="1" x14ac:dyDescent="0.2">
      <c r="A69">
        <v>68</v>
      </c>
      <c r="B69" s="9">
        <v>-21.114468667276014</v>
      </c>
      <c r="C69" s="15">
        <f t="shared" si="1"/>
        <v>6.244471753358836E-4</v>
      </c>
    </row>
    <row r="70" spans="1:3" ht="15" customHeight="1" x14ac:dyDescent="0.2">
      <c r="A70">
        <v>69</v>
      </c>
      <c r="B70" s="9">
        <v>21.56316278894883</v>
      </c>
      <c r="C70" s="15">
        <f t="shared" si="1"/>
        <v>6.2758510084008417E-4</v>
      </c>
    </row>
    <row r="71" spans="1:3" ht="15" customHeight="1" x14ac:dyDescent="0.2">
      <c r="A71">
        <v>70</v>
      </c>
      <c r="B71" s="9">
        <v>49.799432483365308</v>
      </c>
      <c r="C71" s="15">
        <f t="shared" si="1"/>
        <v>6.3073879481415497E-4</v>
      </c>
    </row>
    <row r="72" spans="1:3" ht="15" customHeight="1" x14ac:dyDescent="0.2">
      <c r="A72">
        <v>71</v>
      </c>
      <c r="B72" s="9">
        <v>-11.135272168598021</v>
      </c>
      <c r="C72" s="15">
        <f t="shared" si="1"/>
        <v>6.3390833649663804E-4</v>
      </c>
    </row>
    <row r="73" spans="1:3" ht="15" customHeight="1" x14ac:dyDescent="0.2">
      <c r="A73">
        <v>72</v>
      </c>
      <c r="B73" s="9">
        <v>-56.734803804651165</v>
      </c>
      <c r="C73" s="15">
        <f t="shared" si="1"/>
        <v>6.3709380552425931E-4</v>
      </c>
    </row>
    <row r="74" spans="1:3" ht="15" customHeight="1" x14ac:dyDescent="0.2">
      <c r="A74">
        <v>73</v>
      </c>
      <c r="B74" s="9">
        <v>14.87273368410024</v>
      </c>
      <c r="C74" s="15">
        <f t="shared" si="1"/>
        <v>6.4029528193392882E-4</v>
      </c>
    </row>
    <row r="75" spans="1:3" ht="15" customHeight="1" x14ac:dyDescent="0.2">
      <c r="A75">
        <v>74</v>
      </c>
      <c r="B75" s="9">
        <v>76.726569187892892</v>
      </c>
      <c r="C75" s="15">
        <f t="shared" si="1"/>
        <v>6.4351284616475269E-4</v>
      </c>
    </row>
    <row r="76" spans="1:3" ht="15" customHeight="1" x14ac:dyDescent="0.2">
      <c r="A76">
        <v>75</v>
      </c>
      <c r="B76" s="9">
        <v>-4.1849374259491015</v>
      </c>
      <c r="C76" s="15">
        <f t="shared" si="1"/>
        <v>6.4674657906005286E-4</v>
      </c>
    </row>
    <row r="77" spans="1:3" ht="15" customHeight="1" x14ac:dyDescent="0.2">
      <c r="A77">
        <v>76</v>
      </c>
      <c r="B77" s="9">
        <v>-105.52932995235642</v>
      </c>
      <c r="C77" s="15">
        <f t="shared" si="1"/>
        <v>6.4999656186939987E-4</v>
      </c>
    </row>
    <row r="78" spans="1:3" ht="15" customHeight="1" x14ac:dyDescent="0.2">
      <c r="A78">
        <v>77</v>
      </c>
      <c r="B78" s="9">
        <v>-39.16113813710399</v>
      </c>
      <c r="C78" s="15">
        <f t="shared" si="1"/>
        <v>6.5326287625065314E-4</v>
      </c>
    </row>
    <row r="79" spans="1:3" ht="15" customHeight="1" x14ac:dyDescent="0.2">
      <c r="A79">
        <v>78</v>
      </c>
      <c r="B79" s="9">
        <v>-4.4583025622141577</v>
      </c>
      <c r="C79" s="15">
        <f t="shared" si="1"/>
        <v>6.565456042720132E-4</v>
      </c>
    </row>
    <row r="80" spans="1:3" ht="15" customHeight="1" x14ac:dyDescent="0.2">
      <c r="A80">
        <v>79</v>
      </c>
      <c r="B80" s="9">
        <v>-41.554448926761324</v>
      </c>
      <c r="C80" s="15">
        <f t="shared" si="1"/>
        <v>6.5984482841408378E-4</v>
      </c>
    </row>
    <row r="81" spans="1:3" ht="15" customHeight="1" x14ac:dyDescent="0.2">
      <c r="A81">
        <v>80</v>
      </c>
      <c r="B81" s="9">
        <v>-33.403954754154256</v>
      </c>
      <c r="C81" s="15">
        <f t="shared" si="1"/>
        <v>6.6316063157194338E-4</v>
      </c>
    </row>
    <row r="82" spans="1:3" ht="15" customHeight="1" x14ac:dyDescent="0.2">
      <c r="A82">
        <v>81</v>
      </c>
      <c r="B82" s="9">
        <v>-8.8821702295517753</v>
      </c>
      <c r="C82" s="15">
        <f t="shared" si="1"/>
        <v>6.6649309705722954E-4</v>
      </c>
    </row>
    <row r="83" spans="1:3" ht="15" customHeight="1" x14ac:dyDescent="0.2">
      <c r="A83">
        <v>82</v>
      </c>
      <c r="B83" s="9">
        <v>-13.028391473817464</v>
      </c>
      <c r="C83" s="15">
        <f t="shared" si="1"/>
        <v>6.6984230860023058E-4</v>
      </c>
    </row>
    <row r="84" spans="1:3" ht="15" customHeight="1" x14ac:dyDescent="0.2">
      <c r="A84">
        <v>83</v>
      </c>
      <c r="B84" s="9">
        <v>-13.035131610502503</v>
      </c>
      <c r="C84" s="15">
        <f t="shared" si="1"/>
        <v>6.7320835035199059E-4</v>
      </c>
    </row>
    <row r="85" spans="1:3" ht="15" customHeight="1" x14ac:dyDescent="0.2">
      <c r="A85">
        <v>84</v>
      </c>
      <c r="B85" s="9">
        <v>22.230922941373137</v>
      </c>
      <c r="C85" s="15">
        <f t="shared" si="1"/>
        <v>6.7659130688642278E-4</v>
      </c>
    </row>
    <row r="86" spans="1:3" ht="15" customHeight="1" x14ac:dyDescent="0.2">
      <c r="A86">
        <v>85</v>
      </c>
      <c r="B86" s="9">
        <v>-27.99886223413705</v>
      </c>
      <c r="C86" s="15">
        <f t="shared" si="1"/>
        <v>6.7999126320243491E-4</v>
      </c>
    </row>
    <row r="87" spans="1:3" ht="15" customHeight="1" x14ac:dyDescent="0.2">
      <c r="A87">
        <v>86</v>
      </c>
      <c r="B87" s="9">
        <v>-30.69250856560393</v>
      </c>
      <c r="C87" s="15">
        <f t="shared" si="1"/>
        <v>6.8340830472606528E-4</v>
      </c>
    </row>
    <row r="88" spans="1:3" ht="15" customHeight="1" x14ac:dyDescent="0.2">
      <c r="A88">
        <v>87</v>
      </c>
      <c r="B88" s="9">
        <v>-54.830990589802241</v>
      </c>
      <c r="C88" s="15">
        <f t="shared" si="1"/>
        <v>6.8684251731262851E-4</v>
      </c>
    </row>
    <row r="89" spans="1:3" ht="15" customHeight="1" x14ac:dyDescent="0.2">
      <c r="A89">
        <v>88</v>
      </c>
      <c r="B89" s="9">
        <v>-16.786090860134209</v>
      </c>
      <c r="C89" s="15">
        <f t="shared" si="1"/>
        <v>6.9029398724887274E-4</v>
      </c>
    </row>
    <row r="90" spans="1:3" ht="15" customHeight="1" x14ac:dyDescent="0.2">
      <c r="A90">
        <v>89</v>
      </c>
      <c r="B90" s="9">
        <v>22.258024167100302</v>
      </c>
      <c r="C90" s="15">
        <f t="shared" si="1"/>
        <v>6.9376280125514839E-4</v>
      </c>
    </row>
    <row r="91" spans="1:3" ht="15" customHeight="1" x14ac:dyDescent="0.2">
      <c r="A91">
        <v>90</v>
      </c>
      <c r="B91" s="9">
        <v>7.7259798975428566</v>
      </c>
      <c r="C91" s="15">
        <f t="shared" si="1"/>
        <v>6.972490464875865E-4</v>
      </c>
    </row>
    <row r="92" spans="1:3" ht="15" customHeight="1" x14ac:dyDescent="0.2">
      <c r="A92">
        <v>91</v>
      </c>
      <c r="B92" s="9">
        <v>-30.354514659191409</v>
      </c>
      <c r="C92" s="15">
        <f t="shared" si="1"/>
        <v>7.007528105402879E-4</v>
      </c>
    </row>
    <row r="93" spans="1:3" ht="15" customHeight="1" x14ac:dyDescent="0.2">
      <c r="A93">
        <v>92</v>
      </c>
      <c r="B93" s="9">
        <v>26.368146574946877</v>
      </c>
      <c r="C93" s="15">
        <f t="shared" si="1"/>
        <v>7.0427418144752547E-4</v>
      </c>
    </row>
    <row r="94" spans="1:3" ht="15" customHeight="1" x14ac:dyDescent="0.2">
      <c r="A94">
        <v>93</v>
      </c>
      <c r="B94" s="9">
        <v>34.950311239830626</v>
      </c>
      <c r="C94" s="15">
        <f t="shared" si="1"/>
        <v>7.0781324768595525E-4</v>
      </c>
    </row>
    <row r="95" spans="1:3" ht="15" customHeight="1" x14ac:dyDescent="0.2">
      <c r="A95">
        <v>94</v>
      </c>
      <c r="B95" s="9">
        <v>-105.61996593252115</v>
      </c>
      <c r="C95" s="15">
        <f t="shared" si="1"/>
        <v>7.1137009817683939E-4</v>
      </c>
    </row>
    <row r="96" spans="1:3" ht="15" customHeight="1" x14ac:dyDescent="0.2">
      <c r="A96">
        <v>95</v>
      </c>
      <c r="B96" s="9">
        <v>5.138619933710288</v>
      </c>
      <c r="C96" s="15">
        <f t="shared" si="1"/>
        <v>7.14944822288281E-4</v>
      </c>
    </row>
    <row r="97" spans="1:3" ht="15" customHeight="1" x14ac:dyDescent="0.2">
      <c r="A97">
        <v>96</v>
      </c>
      <c r="B97" s="9">
        <v>24.711204333267233</v>
      </c>
      <c r="C97" s="15">
        <f t="shared" si="1"/>
        <v>7.1853750983746814E-4</v>
      </c>
    </row>
    <row r="98" spans="1:3" ht="15" customHeight="1" x14ac:dyDescent="0.2">
      <c r="A98">
        <v>97</v>
      </c>
      <c r="B98" s="9">
        <v>-30.665729418145929</v>
      </c>
      <c r="C98" s="15">
        <f t="shared" si="1"/>
        <v>7.2214825109293273E-4</v>
      </c>
    </row>
    <row r="99" spans="1:3" ht="15" customHeight="1" x14ac:dyDescent="0.2">
      <c r="A99">
        <v>98</v>
      </c>
      <c r="B99" s="9">
        <v>124.43121451282605</v>
      </c>
      <c r="C99" s="15">
        <f t="shared" si="1"/>
        <v>7.257771367768168E-4</v>
      </c>
    </row>
    <row r="100" spans="1:3" ht="15" customHeight="1" x14ac:dyDescent="0.2">
      <c r="A100">
        <v>99</v>
      </c>
      <c r="B100" s="9">
        <v>-24.443139439559673</v>
      </c>
      <c r="C100" s="15">
        <f t="shared" si="1"/>
        <v>7.2942425806715272E-4</v>
      </c>
    </row>
    <row r="101" spans="1:3" ht="15" customHeight="1" x14ac:dyDescent="0.2">
      <c r="A101">
        <v>100</v>
      </c>
      <c r="B101" s="9">
        <v>65.274593593121608</v>
      </c>
      <c r="C101" s="15">
        <f t="shared" si="1"/>
        <v>7.3308970660015331E-4</v>
      </c>
    </row>
    <row r="102" spans="1:3" ht="15" customHeight="1" x14ac:dyDescent="0.2">
      <c r="A102">
        <v>101</v>
      </c>
      <c r="B102" s="9">
        <v>-56.537099311015481</v>
      </c>
      <c r="C102" s="15">
        <f t="shared" si="1"/>
        <v>7.3677357447251603E-4</v>
      </c>
    </row>
    <row r="103" spans="1:3" ht="15" customHeight="1" x14ac:dyDescent="0.2">
      <c r="A103">
        <v>102</v>
      </c>
      <c r="B103" s="9">
        <v>-79.105912814646217</v>
      </c>
      <c r="C103" s="15">
        <f t="shared" si="1"/>
        <v>7.4047595424373469E-4</v>
      </c>
    </row>
    <row r="104" spans="1:3" ht="15" customHeight="1" x14ac:dyDescent="0.2">
      <c r="A104">
        <v>103</v>
      </c>
      <c r="B104" s="9">
        <v>-3.9244140645532752</v>
      </c>
      <c r="C104" s="15">
        <f t="shared" si="1"/>
        <v>7.4419693893842682E-4</v>
      </c>
    </row>
    <row r="105" spans="1:3" ht="15" customHeight="1" x14ac:dyDescent="0.2">
      <c r="A105">
        <v>104</v>
      </c>
      <c r="B105" s="9">
        <v>-15.184368780563091</v>
      </c>
      <c r="C105" s="15">
        <f t="shared" si="1"/>
        <v>7.4793662204867021E-4</v>
      </c>
    </row>
    <row r="106" spans="1:3" ht="15" customHeight="1" x14ac:dyDescent="0.2">
      <c r="A106">
        <v>105</v>
      </c>
      <c r="B106" s="9">
        <v>0.2364998298635328</v>
      </c>
      <c r="C106" s="15">
        <f t="shared" si="1"/>
        <v>7.5169509753635197E-4</v>
      </c>
    </row>
    <row r="107" spans="1:3" ht="15" customHeight="1" x14ac:dyDescent="0.2">
      <c r="A107">
        <v>106</v>
      </c>
      <c r="B107" s="9">
        <v>-17.083152395780417</v>
      </c>
      <c r="C107" s="15">
        <f t="shared" si="1"/>
        <v>7.5547245983552955E-4</v>
      </c>
    </row>
    <row r="108" spans="1:3" ht="15" customHeight="1" x14ac:dyDescent="0.2">
      <c r="A108">
        <v>107</v>
      </c>
      <c r="B108" s="9">
        <v>29.048133751541172</v>
      </c>
      <c r="C108" s="15">
        <f t="shared" si="1"/>
        <v>7.5926880385480348E-4</v>
      </c>
    </row>
    <row r="109" spans="1:3" ht="15" customHeight="1" x14ac:dyDescent="0.2">
      <c r="A109">
        <v>108</v>
      </c>
      <c r="B109" s="9">
        <v>-44.488959818489093</v>
      </c>
      <c r="C109" s="15">
        <f t="shared" si="1"/>
        <v>7.6308422497970211E-4</v>
      </c>
    </row>
    <row r="110" spans="1:3" ht="15" customHeight="1" x14ac:dyDescent="0.2">
      <c r="A110">
        <v>109</v>
      </c>
      <c r="B110" s="9">
        <v>-61.854301423270954</v>
      </c>
      <c r="C110" s="15">
        <f t="shared" si="1"/>
        <v>7.669188190750773E-4</v>
      </c>
    </row>
    <row r="111" spans="1:3" ht="15" customHeight="1" x14ac:dyDescent="0.2">
      <c r="A111">
        <v>110</v>
      </c>
      <c r="B111" s="9">
        <v>60.567651861278136</v>
      </c>
      <c r="C111" s="15">
        <f t="shared" si="1"/>
        <v>7.7077268248751504E-4</v>
      </c>
    </row>
    <row r="112" spans="1:3" ht="15" customHeight="1" x14ac:dyDescent="0.2">
      <c r="A112">
        <v>111</v>
      </c>
      <c r="B112" s="9">
        <v>64.899406574546447</v>
      </c>
      <c r="C112" s="15">
        <f t="shared" si="1"/>
        <v>7.7464591204775386E-4</v>
      </c>
    </row>
    <row r="113" spans="1:3" ht="15" customHeight="1" x14ac:dyDescent="0.2">
      <c r="A113">
        <v>112</v>
      </c>
      <c r="B113" s="9">
        <v>-12.034638440785784</v>
      </c>
      <c r="C113" s="15">
        <f t="shared" si="1"/>
        <v>7.7853860507311949E-4</v>
      </c>
    </row>
    <row r="114" spans="1:3" ht="15" customHeight="1" x14ac:dyDescent="0.2">
      <c r="A114">
        <v>113</v>
      </c>
      <c r="B114" s="9">
        <v>-31.479918573591931</v>
      </c>
      <c r="C114" s="15">
        <f t="shared" si="1"/>
        <v>7.8245085936996914E-4</v>
      </c>
    </row>
    <row r="115" spans="1:3" ht="15" customHeight="1" x14ac:dyDescent="0.2">
      <c r="A115">
        <v>114</v>
      </c>
      <c r="B115" s="9">
        <v>-0.33601569506026863</v>
      </c>
      <c r="C115" s="15">
        <f t="shared" si="1"/>
        <v>7.8638277323614977E-4</v>
      </c>
    </row>
    <row r="116" spans="1:3" ht="15" customHeight="1" x14ac:dyDescent="0.2">
      <c r="A116">
        <v>115</v>
      </c>
      <c r="B116" s="9">
        <v>-109.97030305324552</v>
      </c>
      <c r="C116" s="15">
        <f t="shared" si="1"/>
        <v>7.9033444546346729E-4</v>
      </c>
    </row>
    <row r="117" spans="1:3" ht="15" customHeight="1" x14ac:dyDescent="0.2">
      <c r="A117">
        <v>116</v>
      </c>
      <c r="B117" s="9">
        <v>4.2944215029638144</v>
      </c>
      <c r="C117" s="15">
        <f t="shared" si="1"/>
        <v>7.9430597534016815E-4</v>
      </c>
    </row>
    <row r="118" spans="1:3" ht="15" customHeight="1" x14ac:dyDescent="0.2">
      <c r="A118">
        <v>117</v>
      </c>
      <c r="B118" s="9">
        <v>18.897972272448897</v>
      </c>
      <c r="C118" s="15">
        <f t="shared" si="1"/>
        <v>7.9829746265343521E-4</v>
      </c>
    </row>
    <row r="119" spans="1:3" ht="15" customHeight="1" x14ac:dyDescent="0.2">
      <c r="A119">
        <v>118</v>
      </c>
      <c r="B119" s="9">
        <v>-33.783181555247211</v>
      </c>
      <c r="C119" s="15">
        <f t="shared" si="1"/>
        <v>8.023090076918945E-4</v>
      </c>
    </row>
    <row r="120" spans="1:3" ht="15" customHeight="1" x14ac:dyDescent="0.2">
      <c r="A120">
        <v>119</v>
      </c>
      <c r="B120" s="9">
        <v>-6.4197302430766285</v>
      </c>
      <c r="C120" s="15">
        <f t="shared" si="1"/>
        <v>8.0634071124813548E-4</v>
      </c>
    </row>
    <row r="121" spans="1:3" ht="15" customHeight="1" x14ac:dyDescent="0.2">
      <c r="A121">
        <v>120</v>
      </c>
      <c r="B121" s="9">
        <v>51.672309483385106</v>
      </c>
      <c r="C121" s="15">
        <f t="shared" si="1"/>
        <v>8.1039267462124152E-4</v>
      </c>
    </row>
    <row r="122" spans="1:3" ht="15" customHeight="1" x14ac:dyDescent="0.2">
      <c r="A122">
        <v>121</v>
      </c>
      <c r="B122" s="9">
        <v>-1.5204650754149043</v>
      </c>
      <c r="C122" s="15">
        <f t="shared" si="1"/>
        <v>8.1446499961933814E-4</v>
      </c>
    </row>
    <row r="123" spans="1:3" ht="15" customHeight="1" x14ac:dyDescent="0.2">
      <c r="A123">
        <v>122</v>
      </c>
      <c r="B123" s="9">
        <v>-34.202845761765275</v>
      </c>
      <c r="C123" s="15">
        <f t="shared" si="1"/>
        <v>8.1855778856214888E-4</v>
      </c>
    </row>
    <row r="124" spans="1:3" ht="15" customHeight="1" x14ac:dyDescent="0.2">
      <c r="A124">
        <v>123</v>
      </c>
      <c r="B124" s="9">
        <v>-113.43222126451474</v>
      </c>
      <c r="C124" s="15">
        <f t="shared" si="1"/>
        <v>8.2267114428356684E-4</v>
      </c>
    </row>
    <row r="125" spans="1:3" ht="15" customHeight="1" x14ac:dyDescent="0.2">
      <c r="A125">
        <v>124</v>
      </c>
      <c r="B125" s="9">
        <v>-41.630820383272294</v>
      </c>
      <c r="C125" s="15">
        <f t="shared" si="1"/>
        <v>8.2680517013423798E-4</v>
      </c>
    </row>
    <row r="126" spans="1:3" ht="15" customHeight="1" x14ac:dyDescent="0.2">
      <c r="A126">
        <v>125</v>
      </c>
      <c r="B126" s="9">
        <v>14.348166850888447</v>
      </c>
      <c r="C126" s="15">
        <f t="shared" si="1"/>
        <v>8.3095996998415868E-4</v>
      </c>
    </row>
    <row r="127" spans="1:3" ht="15" customHeight="1" x14ac:dyDescent="0.2">
      <c r="A127">
        <v>126</v>
      </c>
      <c r="B127" s="9">
        <v>-9.5966861060205702</v>
      </c>
      <c r="C127" s="15">
        <f t="shared" si="1"/>
        <v>8.3513564822528506E-4</v>
      </c>
    </row>
    <row r="128" spans="1:3" ht="15" customHeight="1" x14ac:dyDescent="0.2">
      <c r="A128">
        <v>127</v>
      </c>
      <c r="B128" s="9">
        <v>70.760172174293984</v>
      </c>
      <c r="C128" s="15">
        <f t="shared" si="1"/>
        <v>8.393323097741559E-4</v>
      </c>
    </row>
    <row r="129" spans="1:3" ht="15" customHeight="1" x14ac:dyDescent="0.2">
      <c r="A129">
        <v>128</v>
      </c>
      <c r="B129" s="9">
        <v>-10.060958693735301</v>
      </c>
      <c r="C129" s="15">
        <f t="shared" si="1"/>
        <v>8.4355006007452867E-4</v>
      </c>
    </row>
    <row r="130" spans="1:3" ht="15" customHeight="1" x14ac:dyDescent="0.2">
      <c r="A130">
        <v>129</v>
      </c>
      <c r="B130" s="9">
        <v>-34.153395280160112</v>
      </c>
      <c r="C130" s="15">
        <f t="shared" si="1"/>
        <v>8.4778900510002852E-4</v>
      </c>
    </row>
    <row r="131" spans="1:3" ht="15" customHeight="1" x14ac:dyDescent="0.2">
      <c r="A131">
        <v>130</v>
      </c>
      <c r="B131" s="9">
        <v>-31.613709141718573</v>
      </c>
      <c r="C131" s="15">
        <f t="shared" ref="C131:C194" si="2">($F$2^(500-A131))*(1-$F$2)/(1-$F$2^500)</f>
        <v>8.5204925135681276E-4</v>
      </c>
    </row>
    <row r="132" spans="1:3" ht="15" customHeight="1" x14ac:dyDescent="0.2">
      <c r="A132">
        <v>131</v>
      </c>
      <c r="B132" s="9">
        <v>202.25553909110386</v>
      </c>
      <c r="C132" s="15">
        <f t="shared" si="2"/>
        <v>8.5633090588624393E-4</v>
      </c>
    </row>
    <row r="133" spans="1:3" ht="15" customHeight="1" x14ac:dyDescent="0.2">
      <c r="A133">
        <v>132</v>
      </c>
      <c r="B133" s="9">
        <v>113.97078774600232</v>
      </c>
      <c r="C133" s="15">
        <f t="shared" si="2"/>
        <v>8.6063407626758197E-4</v>
      </c>
    </row>
    <row r="134" spans="1:3" ht="15" customHeight="1" x14ac:dyDescent="0.2">
      <c r="A134">
        <v>133</v>
      </c>
      <c r="B134" s="9">
        <v>59.06638542447763</v>
      </c>
      <c r="C134" s="15">
        <f t="shared" si="2"/>
        <v>8.6495887062068534E-4</v>
      </c>
    </row>
    <row r="135" spans="1:3" ht="15" customHeight="1" x14ac:dyDescent="0.2">
      <c r="A135">
        <v>134</v>
      </c>
      <c r="B135" s="9">
        <v>81.942326419741221</v>
      </c>
      <c r="C135" s="15">
        <f t="shared" si="2"/>
        <v>8.6930539760872905E-4</v>
      </c>
    </row>
    <row r="136" spans="1:3" ht="15" customHeight="1" x14ac:dyDescent="0.2">
      <c r="A136">
        <v>135</v>
      </c>
      <c r="B136" s="9">
        <v>139.73733091412578</v>
      </c>
      <c r="C136" s="15">
        <f t="shared" si="2"/>
        <v>8.7367376644093366E-4</v>
      </c>
    </row>
    <row r="137" spans="1:3" ht="15" customHeight="1" x14ac:dyDescent="0.2">
      <c r="A137">
        <v>136</v>
      </c>
      <c r="B137" s="9">
        <v>-121.229195178792</v>
      </c>
      <c r="C137" s="15">
        <f t="shared" si="2"/>
        <v>8.7806408687531024E-4</v>
      </c>
    </row>
    <row r="138" spans="1:3" ht="15" customHeight="1" x14ac:dyDescent="0.2">
      <c r="A138">
        <v>137</v>
      </c>
      <c r="B138" s="9">
        <v>-3.2038330249015416</v>
      </c>
      <c r="C138" s="15">
        <f t="shared" si="2"/>
        <v>8.8247646922141713E-4</v>
      </c>
    </row>
    <row r="139" spans="1:3" ht="15" customHeight="1" x14ac:dyDescent="0.2">
      <c r="A139">
        <v>138</v>
      </c>
      <c r="B139" s="9">
        <v>-92.979971152588405</v>
      </c>
      <c r="C139" s="15">
        <f t="shared" si="2"/>
        <v>8.8691102434313297E-4</v>
      </c>
    </row>
    <row r="140" spans="1:3" ht="15" customHeight="1" x14ac:dyDescent="0.2">
      <c r="A140">
        <v>139</v>
      </c>
      <c r="B140" s="9">
        <v>-13.571945598458115</v>
      </c>
      <c r="C140" s="15">
        <f t="shared" si="2"/>
        <v>8.9136786366144011E-4</v>
      </c>
    </row>
    <row r="141" spans="1:3" ht="15" customHeight="1" x14ac:dyDescent="0.2">
      <c r="A141">
        <v>140</v>
      </c>
      <c r="B141" s="9">
        <v>-25.760347409866881</v>
      </c>
      <c r="C141" s="15">
        <f t="shared" si="2"/>
        <v>8.9584709915722612E-4</v>
      </c>
    </row>
    <row r="142" spans="1:3" ht="15" customHeight="1" x14ac:dyDescent="0.2">
      <c r="A142">
        <v>141</v>
      </c>
      <c r="B142" s="9">
        <v>122.608223349529</v>
      </c>
      <c r="C142" s="15">
        <f t="shared" si="2"/>
        <v>9.0034884337409672E-4</v>
      </c>
    </row>
    <row r="143" spans="1:3" ht="15" customHeight="1" x14ac:dyDescent="0.2">
      <c r="A143">
        <v>142</v>
      </c>
      <c r="B143" s="9">
        <v>127.69298705638721</v>
      </c>
      <c r="C143" s="15">
        <f t="shared" si="2"/>
        <v>9.0487320942120287E-4</v>
      </c>
    </row>
    <row r="144" spans="1:3" ht="15" customHeight="1" x14ac:dyDescent="0.2">
      <c r="A144">
        <v>143</v>
      </c>
      <c r="B144" s="9">
        <v>-104.577393267964</v>
      </c>
      <c r="C144" s="15">
        <f t="shared" si="2"/>
        <v>9.0942031097608319E-4</v>
      </c>
    </row>
    <row r="145" spans="1:3" ht="15" customHeight="1" x14ac:dyDescent="0.2">
      <c r="A145">
        <v>144</v>
      </c>
      <c r="B145" s="9">
        <v>10.060692955694321</v>
      </c>
      <c r="C145" s="15">
        <f t="shared" si="2"/>
        <v>9.1399026228752075E-4</v>
      </c>
    </row>
    <row r="146" spans="1:3" ht="15" customHeight="1" x14ac:dyDescent="0.2">
      <c r="A146">
        <v>145</v>
      </c>
      <c r="B146" s="9">
        <v>-103.59611941634466</v>
      </c>
      <c r="C146" s="15">
        <f t="shared" si="2"/>
        <v>9.1858317817841294E-4</v>
      </c>
    </row>
    <row r="147" spans="1:3" ht="15" customHeight="1" x14ac:dyDescent="0.2">
      <c r="A147">
        <v>146</v>
      </c>
      <c r="B147" s="9">
        <v>-83.506856424844955</v>
      </c>
      <c r="C147" s="15">
        <f t="shared" si="2"/>
        <v>9.2319917404865589E-4</v>
      </c>
    </row>
    <row r="148" spans="1:3" ht="15" customHeight="1" x14ac:dyDescent="0.2">
      <c r="A148">
        <v>147</v>
      </c>
      <c r="B148" s="9">
        <v>-162.94083828421026</v>
      </c>
      <c r="C148" s="15">
        <f t="shared" si="2"/>
        <v>9.2783836587804645E-4</v>
      </c>
    </row>
    <row r="149" spans="1:3" ht="15" customHeight="1" x14ac:dyDescent="0.2">
      <c r="A149">
        <v>148</v>
      </c>
      <c r="B149" s="9">
        <v>-18.338979438558454</v>
      </c>
      <c r="C149" s="15">
        <f t="shared" si="2"/>
        <v>9.3250087022919215E-4</v>
      </c>
    </row>
    <row r="150" spans="1:3" ht="15" customHeight="1" x14ac:dyDescent="0.2">
      <c r="A150">
        <v>149</v>
      </c>
      <c r="B150" s="9">
        <v>22.214133582243448</v>
      </c>
      <c r="C150" s="15">
        <f t="shared" si="2"/>
        <v>9.3718680425044446E-4</v>
      </c>
    </row>
    <row r="151" spans="1:3" ht="15" customHeight="1" x14ac:dyDescent="0.2">
      <c r="A151">
        <v>150</v>
      </c>
      <c r="B151" s="9">
        <v>43.489243206859101</v>
      </c>
      <c r="C151" s="15">
        <f t="shared" si="2"/>
        <v>9.4189628567883867E-4</v>
      </c>
    </row>
    <row r="152" spans="1:3" ht="15" customHeight="1" x14ac:dyDescent="0.2">
      <c r="A152">
        <v>151</v>
      </c>
      <c r="B152" s="9">
        <v>35.544016705925969</v>
      </c>
      <c r="C152" s="15">
        <f t="shared" si="2"/>
        <v>9.4662943284305398E-4</v>
      </c>
    </row>
    <row r="153" spans="1:3" ht="15" customHeight="1" x14ac:dyDescent="0.2">
      <c r="A153">
        <v>152</v>
      </c>
      <c r="B153" s="9">
        <v>-27.580576552636558</v>
      </c>
      <c r="C153" s="15">
        <f t="shared" si="2"/>
        <v>9.5138636466638588E-4</v>
      </c>
    </row>
    <row r="154" spans="1:3" ht="15" customHeight="1" x14ac:dyDescent="0.2">
      <c r="A154">
        <v>153</v>
      </c>
      <c r="B154" s="9">
        <v>9.560846326947285</v>
      </c>
      <c r="C154" s="15">
        <f t="shared" si="2"/>
        <v>9.5616720066973447E-4</v>
      </c>
    </row>
    <row r="155" spans="1:3" ht="15" customHeight="1" x14ac:dyDescent="0.2">
      <c r="A155">
        <v>154</v>
      </c>
      <c r="B155" s="9">
        <v>-18.467002946790672</v>
      </c>
      <c r="C155" s="15">
        <f t="shared" si="2"/>
        <v>9.6097206097460746E-4</v>
      </c>
    </row>
    <row r="156" spans="1:3" ht="15" customHeight="1" x14ac:dyDescent="0.2">
      <c r="A156">
        <v>155</v>
      </c>
      <c r="B156" s="9">
        <v>-87.387568928810651</v>
      </c>
      <c r="C156" s="15">
        <f t="shared" si="2"/>
        <v>9.6580106630613828E-4</v>
      </c>
    </row>
    <row r="157" spans="1:3" ht="15" customHeight="1" x14ac:dyDescent="0.2">
      <c r="A157">
        <v>156</v>
      </c>
      <c r="B157" s="9">
        <v>-45.905282390114735</v>
      </c>
      <c r="C157" s="15">
        <f t="shared" si="2"/>
        <v>9.7065433799611888E-4</v>
      </c>
    </row>
    <row r="158" spans="1:3" ht="15" customHeight="1" x14ac:dyDescent="0.2">
      <c r="A158">
        <v>157</v>
      </c>
      <c r="B158" s="9">
        <v>-17.112599983236578</v>
      </c>
      <c r="C158" s="15">
        <f t="shared" si="2"/>
        <v>9.7553199798604913E-4</v>
      </c>
    </row>
    <row r="159" spans="1:3" ht="15" customHeight="1" x14ac:dyDescent="0.2">
      <c r="A159">
        <v>158</v>
      </c>
      <c r="B159" s="9">
        <v>-30.237860242097668</v>
      </c>
      <c r="C159" s="15">
        <f t="shared" si="2"/>
        <v>9.8043416883020012E-4</v>
      </c>
    </row>
    <row r="160" spans="1:3" ht="15" customHeight="1" x14ac:dyDescent="0.2">
      <c r="A160">
        <v>159</v>
      </c>
      <c r="B160" s="9">
        <v>26.814799178344401</v>
      </c>
      <c r="C160" s="15">
        <f t="shared" si="2"/>
        <v>9.8536097369869352E-4</v>
      </c>
    </row>
    <row r="161" spans="1:3" ht="15" customHeight="1" x14ac:dyDescent="0.2">
      <c r="A161">
        <v>160</v>
      </c>
      <c r="B161" s="9">
        <v>-19.283651127965641</v>
      </c>
      <c r="C161" s="15">
        <f t="shared" si="2"/>
        <v>9.9031253638059633E-4</v>
      </c>
    </row>
    <row r="162" spans="1:3" ht="15" customHeight="1" x14ac:dyDescent="0.2">
      <c r="A162">
        <v>161</v>
      </c>
      <c r="B162" s="9">
        <v>-28.16301842215762</v>
      </c>
      <c r="C162" s="15">
        <f t="shared" si="2"/>
        <v>9.9528898128703166E-4</v>
      </c>
    </row>
    <row r="163" spans="1:3" ht="15" customHeight="1" x14ac:dyDescent="0.2">
      <c r="A163">
        <v>162</v>
      </c>
      <c r="B163" s="9">
        <v>-107.42657340114602</v>
      </c>
      <c r="C163" s="15">
        <f t="shared" si="2"/>
        <v>1.0002904334543031E-3</v>
      </c>
    </row>
    <row r="164" spans="1:3" ht="15" customHeight="1" x14ac:dyDescent="0.2">
      <c r="A164">
        <v>163</v>
      </c>
      <c r="B164" s="9">
        <v>-29.010528001512284</v>
      </c>
      <c r="C164" s="15">
        <f t="shared" si="2"/>
        <v>1.0053170185470384E-3</v>
      </c>
    </row>
    <row r="165" spans="1:3" ht="15" customHeight="1" x14ac:dyDescent="0.2">
      <c r="A165">
        <v>164</v>
      </c>
      <c r="B165" s="9">
        <v>-18.389969444422604</v>
      </c>
      <c r="C165" s="15">
        <f t="shared" si="2"/>
        <v>1.0103688628613449E-3</v>
      </c>
    </row>
    <row r="166" spans="1:3" ht="15" customHeight="1" x14ac:dyDescent="0.2">
      <c r="A166">
        <v>165</v>
      </c>
      <c r="B166" s="9">
        <v>39.965420581183935</v>
      </c>
      <c r="C166" s="15">
        <f t="shared" si="2"/>
        <v>1.015446093327985E-3</v>
      </c>
    </row>
    <row r="167" spans="1:3" ht="15" customHeight="1" x14ac:dyDescent="0.2">
      <c r="A167">
        <v>166</v>
      </c>
      <c r="B167" s="9">
        <v>-87.313202594199538</v>
      </c>
      <c r="C167" s="15">
        <f t="shared" si="2"/>
        <v>1.0205488375155628E-3</v>
      </c>
    </row>
    <row r="168" spans="1:3" ht="15" customHeight="1" x14ac:dyDescent="0.2">
      <c r="A168">
        <v>167</v>
      </c>
      <c r="B168" s="9">
        <v>23.725278044581501</v>
      </c>
      <c r="C168" s="15">
        <f t="shared" si="2"/>
        <v>1.0256772236337313E-3</v>
      </c>
    </row>
    <row r="169" spans="1:3" ht="15" customHeight="1" x14ac:dyDescent="0.2">
      <c r="A169">
        <v>168</v>
      </c>
      <c r="B169" s="9">
        <v>5.058918026403262</v>
      </c>
      <c r="C169" s="15">
        <f t="shared" si="2"/>
        <v>1.0308313805364134E-3</v>
      </c>
    </row>
    <row r="170" spans="1:3" ht="15" customHeight="1" x14ac:dyDescent="0.2">
      <c r="A170">
        <v>169</v>
      </c>
      <c r="B170" s="9">
        <v>-48.761662085873468</v>
      </c>
      <c r="C170" s="15">
        <f t="shared" si="2"/>
        <v>1.0360114377250386E-3</v>
      </c>
    </row>
    <row r="171" spans="1:3" ht="15" customHeight="1" x14ac:dyDescent="0.2">
      <c r="A171">
        <v>170</v>
      </c>
      <c r="B171" s="9">
        <v>9.8616032395384536</v>
      </c>
      <c r="C171" s="15">
        <f t="shared" si="2"/>
        <v>1.0412175253517975E-3</v>
      </c>
    </row>
    <row r="172" spans="1:3" ht="15" customHeight="1" x14ac:dyDescent="0.2">
      <c r="A172">
        <v>171</v>
      </c>
      <c r="B172" s="9">
        <v>6.6603117091799504</v>
      </c>
      <c r="C172" s="15">
        <f t="shared" si="2"/>
        <v>1.046449774222912E-3</v>
      </c>
    </row>
    <row r="173" spans="1:3" ht="15" customHeight="1" x14ac:dyDescent="0.2">
      <c r="A173">
        <v>172</v>
      </c>
      <c r="B173" s="9">
        <v>-34.640081170211488</v>
      </c>
      <c r="C173" s="15">
        <f t="shared" si="2"/>
        <v>1.0517083158019217E-3</v>
      </c>
    </row>
    <row r="174" spans="1:3" ht="15" customHeight="1" x14ac:dyDescent="0.2">
      <c r="A174">
        <v>173</v>
      </c>
      <c r="B174" s="9">
        <v>-96.415462354798365</v>
      </c>
      <c r="C174" s="15">
        <f t="shared" si="2"/>
        <v>1.0569932822129867E-3</v>
      </c>
    </row>
    <row r="175" spans="1:3" ht="15" customHeight="1" x14ac:dyDescent="0.2">
      <c r="A175">
        <v>174</v>
      </c>
      <c r="B175" s="9">
        <v>-43.574626298805015</v>
      </c>
      <c r="C175" s="15">
        <f t="shared" si="2"/>
        <v>1.0623048062442077E-3</v>
      </c>
    </row>
    <row r="176" spans="1:3" ht="15" customHeight="1" x14ac:dyDescent="0.2">
      <c r="A176">
        <v>175</v>
      </c>
      <c r="B176" s="9">
        <v>99.588270163307243</v>
      </c>
      <c r="C176" s="15">
        <f t="shared" si="2"/>
        <v>1.0676430213509627E-3</v>
      </c>
    </row>
    <row r="177" spans="1:3" ht="15" customHeight="1" x14ac:dyDescent="0.2">
      <c r="A177">
        <v>176</v>
      </c>
      <c r="B177" s="9">
        <v>-44.188821497291428</v>
      </c>
      <c r="C177" s="15">
        <f t="shared" si="2"/>
        <v>1.0730080616592589E-3</v>
      </c>
    </row>
    <row r="178" spans="1:3" ht="15" customHeight="1" x14ac:dyDescent="0.2">
      <c r="A178">
        <v>177</v>
      </c>
      <c r="B178" s="9">
        <v>-5.5035173167889297</v>
      </c>
      <c r="C178" s="15">
        <f t="shared" si="2"/>
        <v>1.0784000619691043E-3</v>
      </c>
    </row>
    <row r="179" spans="1:3" ht="15" customHeight="1" x14ac:dyDescent="0.2">
      <c r="A179">
        <v>178</v>
      </c>
      <c r="B179" s="9">
        <v>-13.33799947585976</v>
      </c>
      <c r="C179" s="15">
        <f t="shared" si="2"/>
        <v>1.0838191577578937E-3</v>
      </c>
    </row>
    <row r="180" spans="1:3" ht="15" customHeight="1" x14ac:dyDescent="0.2">
      <c r="A180">
        <v>179</v>
      </c>
      <c r="B180" s="9">
        <v>-13.134468178559473</v>
      </c>
      <c r="C180" s="15">
        <f t="shared" si="2"/>
        <v>1.0892654851838127E-3</v>
      </c>
    </row>
    <row r="181" spans="1:3" ht="15" customHeight="1" x14ac:dyDescent="0.2">
      <c r="A181">
        <v>180</v>
      </c>
      <c r="B181" s="9">
        <v>23.406372812918562</v>
      </c>
      <c r="C181" s="15">
        <f t="shared" si="2"/>
        <v>1.0947391810892592E-3</v>
      </c>
    </row>
    <row r="182" spans="1:3" ht="15" customHeight="1" x14ac:dyDescent="0.2">
      <c r="A182">
        <v>181</v>
      </c>
      <c r="B182" s="9">
        <v>-52.638077186262308</v>
      </c>
      <c r="C182" s="15">
        <f t="shared" si="2"/>
        <v>1.1002403830042806E-3</v>
      </c>
    </row>
    <row r="183" spans="1:3" ht="15" customHeight="1" x14ac:dyDescent="0.2">
      <c r="A183">
        <v>182</v>
      </c>
      <c r="B183" s="9">
        <v>6.3928647945995181</v>
      </c>
      <c r="C183" s="15">
        <f t="shared" si="2"/>
        <v>1.1057692291500309E-3</v>
      </c>
    </row>
    <row r="184" spans="1:3" ht="15" customHeight="1" x14ac:dyDescent="0.2">
      <c r="A184">
        <v>183</v>
      </c>
      <c r="B184" s="9">
        <v>-10.928159052871706</v>
      </c>
      <c r="C184" s="15">
        <f t="shared" si="2"/>
        <v>1.111325858442242E-3</v>
      </c>
    </row>
    <row r="185" spans="1:3" ht="15" customHeight="1" x14ac:dyDescent="0.2">
      <c r="A185">
        <v>184</v>
      </c>
      <c r="B185" s="9">
        <v>-31.527477930518216</v>
      </c>
      <c r="C185" s="15">
        <f t="shared" si="2"/>
        <v>1.1169104104947153E-3</v>
      </c>
    </row>
    <row r="186" spans="1:3" ht="15" customHeight="1" x14ac:dyDescent="0.2">
      <c r="A186">
        <v>185</v>
      </c>
      <c r="B186" s="9">
        <v>69.843817755114287</v>
      </c>
      <c r="C186" s="15">
        <f t="shared" si="2"/>
        <v>1.1225230256228294E-3</v>
      </c>
    </row>
    <row r="187" spans="1:3" ht="15" customHeight="1" x14ac:dyDescent="0.2">
      <c r="A187">
        <v>186</v>
      </c>
      <c r="B187" s="9">
        <v>3.8366845419459423</v>
      </c>
      <c r="C187" s="15">
        <f t="shared" si="2"/>
        <v>1.1281638448470651E-3</v>
      </c>
    </row>
    <row r="188" spans="1:3" ht="15" customHeight="1" x14ac:dyDescent="0.2">
      <c r="A188">
        <v>187</v>
      </c>
      <c r="B188" s="9">
        <v>-37.80919532673397</v>
      </c>
      <c r="C188" s="15">
        <f t="shared" si="2"/>
        <v>1.1338330098965477E-3</v>
      </c>
    </row>
    <row r="189" spans="1:3" ht="15" customHeight="1" x14ac:dyDescent="0.2">
      <c r="A189">
        <v>188</v>
      </c>
      <c r="B189" s="9">
        <v>-8.7478310943079123</v>
      </c>
      <c r="C189" s="15">
        <f t="shared" si="2"/>
        <v>1.1395306632126106E-3</v>
      </c>
    </row>
    <row r="190" spans="1:3" ht="15" customHeight="1" x14ac:dyDescent="0.2">
      <c r="A190">
        <v>189</v>
      </c>
      <c r="B190" s="9">
        <v>-52.192617955526657</v>
      </c>
      <c r="C190" s="15">
        <f t="shared" si="2"/>
        <v>1.1452569479523725E-3</v>
      </c>
    </row>
    <row r="191" spans="1:3" ht="15" customHeight="1" x14ac:dyDescent="0.2">
      <c r="A191">
        <v>190</v>
      </c>
      <c r="B191" s="9">
        <v>-51.633162864827682</v>
      </c>
      <c r="C191" s="15">
        <f t="shared" si="2"/>
        <v>1.1510120079923341E-3</v>
      </c>
    </row>
    <row r="192" spans="1:3" ht="15" customHeight="1" x14ac:dyDescent="0.2">
      <c r="A192">
        <v>191</v>
      </c>
      <c r="B192" s="9">
        <v>-19.379801340328413</v>
      </c>
      <c r="C192" s="15">
        <f t="shared" si="2"/>
        <v>1.156795987931994E-3</v>
      </c>
    </row>
    <row r="193" spans="1:3" ht="15" customHeight="1" x14ac:dyDescent="0.2">
      <c r="A193">
        <v>192</v>
      </c>
      <c r="B193" s="9">
        <v>29.492662898668641</v>
      </c>
      <c r="C193" s="15">
        <f t="shared" si="2"/>
        <v>1.1626090330974816E-3</v>
      </c>
    </row>
    <row r="194" spans="1:3" ht="15" customHeight="1" x14ac:dyDescent="0.2">
      <c r="A194">
        <v>193</v>
      </c>
      <c r="B194" s="9">
        <v>99.966077181925357</v>
      </c>
      <c r="C194" s="15">
        <f t="shared" si="2"/>
        <v>1.1684512895452075E-3</v>
      </c>
    </row>
    <row r="195" spans="1:3" ht="15" customHeight="1" x14ac:dyDescent="0.2">
      <c r="A195">
        <v>194</v>
      </c>
      <c r="B195" s="9">
        <v>106.08073291957953</v>
      </c>
      <c r="C195" s="15">
        <f t="shared" ref="C195:C258" si="3">($F$2^(500-A195))*(1-$F$2)/(1-$F$2^500)</f>
        <v>1.1743229040655351E-3</v>
      </c>
    </row>
    <row r="196" spans="1:3" ht="15" customHeight="1" x14ac:dyDescent="0.2">
      <c r="A196">
        <v>195</v>
      </c>
      <c r="B196" s="9">
        <v>13.30309859872068</v>
      </c>
      <c r="C196" s="15">
        <f t="shared" si="3"/>
        <v>1.1802240241864674E-3</v>
      </c>
    </row>
    <row r="197" spans="1:3" ht="15" customHeight="1" x14ac:dyDescent="0.2">
      <c r="A197">
        <v>196</v>
      </c>
      <c r="B197" s="9">
        <v>-40.625824018541607</v>
      </c>
      <c r="C197" s="15">
        <f t="shared" si="3"/>
        <v>1.1861547981773543E-3</v>
      </c>
    </row>
    <row r="198" spans="1:3" ht="15" customHeight="1" x14ac:dyDescent="0.2">
      <c r="A198">
        <v>197</v>
      </c>
      <c r="B198" s="9">
        <v>68.742833969195999</v>
      </c>
      <c r="C198" s="15">
        <f t="shared" si="3"/>
        <v>1.1921153750526175E-3</v>
      </c>
    </row>
    <row r="199" spans="1:3" ht="15" customHeight="1" x14ac:dyDescent="0.2">
      <c r="A199">
        <v>198</v>
      </c>
      <c r="B199" s="9">
        <v>-66.175228287527716</v>
      </c>
      <c r="C199" s="15">
        <f t="shared" si="3"/>
        <v>1.1981059045754949E-3</v>
      </c>
    </row>
    <row r="200" spans="1:3" ht="15" customHeight="1" x14ac:dyDescent="0.2">
      <c r="A200">
        <v>199</v>
      </c>
      <c r="B200" s="9">
        <v>-79.640877844030911</v>
      </c>
      <c r="C200" s="15">
        <f t="shared" si="3"/>
        <v>1.2041265372618041E-3</v>
      </c>
    </row>
    <row r="201" spans="1:3" ht="15" customHeight="1" x14ac:dyDescent="0.2">
      <c r="A201">
        <v>200</v>
      </c>
      <c r="B201" s="9">
        <v>-92.301513271502699</v>
      </c>
      <c r="C201" s="15">
        <f t="shared" si="3"/>
        <v>1.2101774243837226E-3</v>
      </c>
    </row>
    <row r="202" spans="1:3" ht="15" customHeight="1" x14ac:dyDescent="0.2">
      <c r="A202">
        <v>201</v>
      </c>
      <c r="B202" s="9">
        <v>-2.0701306224054861</v>
      </c>
      <c r="C202" s="15">
        <f t="shared" si="3"/>
        <v>1.2162587179735901E-3</v>
      </c>
    </row>
    <row r="203" spans="1:3" ht="15" customHeight="1" x14ac:dyDescent="0.2">
      <c r="A203">
        <v>202</v>
      </c>
      <c r="B203" s="9">
        <v>3.0051257913437439</v>
      </c>
      <c r="C203" s="15">
        <f t="shared" si="3"/>
        <v>1.222370570827729E-3</v>
      </c>
    </row>
    <row r="204" spans="1:3" ht="15" customHeight="1" x14ac:dyDescent="0.2">
      <c r="A204">
        <v>203</v>
      </c>
      <c r="B204" s="9">
        <v>29.4999993688416</v>
      </c>
      <c r="C204" s="15">
        <f t="shared" si="3"/>
        <v>1.2285131365102804E-3</v>
      </c>
    </row>
    <row r="205" spans="1:3" ht="15" customHeight="1" x14ac:dyDescent="0.2">
      <c r="A205">
        <v>204</v>
      </c>
      <c r="B205" s="9">
        <v>16.81363384008182</v>
      </c>
      <c r="C205" s="15">
        <f t="shared" si="3"/>
        <v>1.2346865693570656E-3</v>
      </c>
    </row>
    <row r="206" spans="1:3" ht="15" customHeight="1" x14ac:dyDescent="0.2">
      <c r="A206">
        <v>205</v>
      </c>
      <c r="B206" s="9">
        <v>74.376110768313083</v>
      </c>
      <c r="C206" s="15">
        <f t="shared" si="3"/>
        <v>1.2408910244794632E-3</v>
      </c>
    </row>
    <row r="207" spans="1:3" ht="15" customHeight="1" x14ac:dyDescent="0.2">
      <c r="A207">
        <v>206</v>
      </c>
      <c r="B207" s="9">
        <v>-1.3346395127846336</v>
      </c>
      <c r="C207" s="15">
        <f t="shared" si="3"/>
        <v>1.2471266577683045E-3</v>
      </c>
    </row>
    <row r="208" spans="1:3" ht="15" customHeight="1" x14ac:dyDescent="0.2">
      <c r="A208">
        <v>207</v>
      </c>
      <c r="B208" s="9">
        <v>12.763839065692082</v>
      </c>
      <c r="C208" s="15">
        <f t="shared" si="3"/>
        <v>1.2533936258977937E-3</v>
      </c>
    </row>
    <row r="209" spans="1:3" ht="15" customHeight="1" x14ac:dyDescent="0.2">
      <c r="A209">
        <v>208</v>
      </c>
      <c r="B209" s="9">
        <v>9.7739061018619395</v>
      </c>
      <c r="C209" s="15">
        <f t="shared" si="3"/>
        <v>1.259692086329441E-3</v>
      </c>
    </row>
    <row r="210" spans="1:3" ht="15" customHeight="1" x14ac:dyDescent="0.2">
      <c r="A210">
        <v>209</v>
      </c>
      <c r="B210" s="9">
        <v>-41.854274050367167</v>
      </c>
      <c r="C210" s="15">
        <f t="shared" si="3"/>
        <v>1.2660221973160208E-3</v>
      </c>
    </row>
    <row r="211" spans="1:3" ht="15" customHeight="1" x14ac:dyDescent="0.2">
      <c r="A211">
        <v>210</v>
      </c>
      <c r="B211" s="9">
        <v>-43.592971778734864</v>
      </c>
      <c r="C211" s="15">
        <f t="shared" si="3"/>
        <v>1.2723841179055487E-3</v>
      </c>
    </row>
    <row r="212" spans="1:3" ht="15" customHeight="1" x14ac:dyDescent="0.2">
      <c r="A212">
        <v>211</v>
      </c>
      <c r="B212" s="9">
        <v>-65.823117159405228</v>
      </c>
      <c r="C212" s="15">
        <f t="shared" si="3"/>
        <v>1.2787780079452748E-3</v>
      </c>
    </row>
    <row r="213" spans="1:3" ht="15" customHeight="1" x14ac:dyDescent="0.2">
      <c r="A213">
        <v>212</v>
      </c>
      <c r="B213" s="9">
        <v>-45.074079105233977</v>
      </c>
      <c r="C213" s="15">
        <f t="shared" si="3"/>
        <v>1.2852040280857035E-3</v>
      </c>
    </row>
    <row r="214" spans="1:3" ht="15" customHeight="1" x14ac:dyDescent="0.2">
      <c r="A214">
        <v>213</v>
      </c>
      <c r="B214" s="9">
        <v>17.295357949140453</v>
      </c>
      <c r="C214" s="15">
        <f t="shared" si="3"/>
        <v>1.2916623397846265E-3</v>
      </c>
    </row>
    <row r="215" spans="1:3" ht="15" customHeight="1" x14ac:dyDescent="0.2">
      <c r="A215">
        <v>214</v>
      </c>
      <c r="B215" s="9">
        <v>-36.875677484218613</v>
      </c>
      <c r="C215" s="15">
        <f t="shared" si="3"/>
        <v>1.2981531053111825E-3</v>
      </c>
    </row>
    <row r="216" spans="1:3" ht="15" customHeight="1" x14ac:dyDescent="0.2">
      <c r="A216">
        <v>215</v>
      </c>
      <c r="B216" s="9">
        <v>-35.975568635960371</v>
      </c>
      <c r="C216" s="15">
        <f t="shared" si="3"/>
        <v>1.3046764877499321E-3</v>
      </c>
    </row>
    <row r="217" spans="1:3" ht="15" customHeight="1" x14ac:dyDescent="0.2">
      <c r="A217">
        <v>216</v>
      </c>
      <c r="B217" s="9">
        <v>55.459022986871787</v>
      </c>
      <c r="C217" s="15">
        <f t="shared" si="3"/>
        <v>1.311232651004957E-3</v>
      </c>
    </row>
    <row r="218" spans="1:3" ht="15" customHeight="1" x14ac:dyDescent="0.2">
      <c r="A218">
        <v>217</v>
      </c>
      <c r="B218" s="9">
        <v>-13.688613149442972</v>
      </c>
      <c r="C218" s="15">
        <f t="shared" si="3"/>
        <v>1.3178217598039765E-3</v>
      </c>
    </row>
    <row r="219" spans="1:3" ht="15" customHeight="1" x14ac:dyDescent="0.2">
      <c r="A219">
        <v>218</v>
      </c>
      <c r="B219" s="9">
        <v>-112.25882303735489</v>
      </c>
      <c r="C219" s="15">
        <f t="shared" si="3"/>
        <v>1.3244439797024893E-3</v>
      </c>
    </row>
    <row r="220" spans="1:3" ht="15" customHeight="1" x14ac:dyDescent="0.2">
      <c r="A220">
        <v>219</v>
      </c>
      <c r="B220" s="9">
        <v>-61.839156814225134</v>
      </c>
      <c r="C220" s="15">
        <f t="shared" si="3"/>
        <v>1.3310994770879289E-3</v>
      </c>
    </row>
    <row r="221" spans="1:3" ht="15" customHeight="1" x14ac:dyDescent="0.2">
      <c r="A221">
        <v>220</v>
      </c>
      <c r="B221" s="9">
        <v>-6.0358591263975541</v>
      </c>
      <c r="C221" s="15">
        <f t="shared" si="3"/>
        <v>1.3377884191838479E-3</v>
      </c>
    </row>
    <row r="222" spans="1:3" ht="15" customHeight="1" x14ac:dyDescent="0.2">
      <c r="A222">
        <v>221</v>
      </c>
      <c r="B222" s="9">
        <v>76.827023197807648</v>
      </c>
      <c r="C222" s="15">
        <f t="shared" si="3"/>
        <v>1.3445109740541185E-3</v>
      </c>
    </row>
    <row r="223" spans="1:3" ht="15" customHeight="1" x14ac:dyDescent="0.2">
      <c r="A223">
        <v>222</v>
      </c>
      <c r="B223" s="9">
        <v>-74.574024710238518</v>
      </c>
      <c r="C223" s="15">
        <f t="shared" si="3"/>
        <v>1.3512673106071543E-3</v>
      </c>
    </row>
    <row r="224" spans="1:3" ht="15" customHeight="1" x14ac:dyDescent="0.2">
      <c r="A224">
        <v>223</v>
      </c>
      <c r="B224" s="9">
        <v>58.904445030450006</v>
      </c>
      <c r="C224" s="15">
        <f t="shared" si="3"/>
        <v>1.3580575986001553E-3</v>
      </c>
    </row>
    <row r="225" spans="1:3" ht="15" customHeight="1" x14ac:dyDescent="0.2">
      <c r="A225">
        <v>224</v>
      </c>
      <c r="B225" s="9">
        <v>-32.265038773744891</v>
      </c>
      <c r="C225" s="15">
        <f t="shared" si="3"/>
        <v>1.3648820086433718E-3</v>
      </c>
    </row>
    <row r="226" spans="1:3" ht="15" customHeight="1" x14ac:dyDescent="0.2">
      <c r="A226">
        <v>225</v>
      </c>
      <c r="B226" s="9">
        <v>117.81808259283571</v>
      </c>
      <c r="C226" s="15">
        <f t="shared" si="3"/>
        <v>1.371740712204394E-3</v>
      </c>
    </row>
    <row r="227" spans="1:3" ht="15" customHeight="1" x14ac:dyDescent="0.2">
      <c r="A227">
        <v>226</v>
      </c>
      <c r="B227" s="9">
        <v>47.245018210913258</v>
      </c>
      <c r="C227" s="15">
        <f t="shared" si="3"/>
        <v>1.3786338816124562E-3</v>
      </c>
    </row>
    <row r="228" spans="1:3" ht="15" customHeight="1" x14ac:dyDescent="0.2">
      <c r="A228">
        <v>227</v>
      </c>
      <c r="B228" s="9">
        <v>217.97395897909701</v>
      </c>
      <c r="C228" s="15">
        <f t="shared" si="3"/>
        <v>1.3855616900627699E-3</v>
      </c>
    </row>
    <row r="229" spans="1:3" ht="15" customHeight="1" x14ac:dyDescent="0.2">
      <c r="A229">
        <v>228</v>
      </c>
      <c r="B229" s="9">
        <v>151.05667825214914</v>
      </c>
      <c r="C229" s="15">
        <f t="shared" si="3"/>
        <v>1.3925243116208743E-3</v>
      </c>
    </row>
    <row r="230" spans="1:3" ht="15" customHeight="1" x14ac:dyDescent="0.2">
      <c r="A230">
        <v>229</v>
      </c>
      <c r="B230" s="9">
        <v>-22.879467183294764</v>
      </c>
      <c r="C230" s="15">
        <f t="shared" si="3"/>
        <v>1.3995219212270095E-3</v>
      </c>
    </row>
    <row r="231" spans="1:3" ht="15" customHeight="1" x14ac:dyDescent="0.2">
      <c r="A231">
        <v>230</v>
      </c>
      <c r="B231" s="9">
        <v>-47.126729810266625</v>
      </c>
      <c r="C231" s="15">
        <f t="shared" si="3"/>
        <v>1.4065546947005121E-3</v>
      </c>
    </row>
    <row r="232" spans="1:3" ht="15" customHeight="1" x14ac:dyDescent="0.2">
      <c r="A232">
        <v>231</v>
      </c>
      <c r="B232" s="9">
        <v>63.470986382713818</v>
      </c>
      <c r="C232" s="15">
        <f t="shared" si="3"/>
        <v>1.4136228087442333E-3</v>
      </c>
    </row>
    <row r="233" spans="1:3" ht="15" customHeight="1" x14ac:dyDescent="0.2">
      <c r="A233">
        <v>232</v>
      </c>
      <c r="B233" s="9">
        <v>-69.733129241079951</v>
      </c>
      <c r="C233" s="15">
        <f t="shared" si="3"/>
        <v>1.420726440948978E-3</v>
      </c>
    </row>
    <row r="234" spans="1:3" ht="15" customHeight="1" x14ac:dyDescent="0.2">
      <c r="A234">
        <v>233</v>
      </c>
      <c r="B234" s="9">
        <v>108.81012583367374</v>
      </c>
      <c r="C234" s="15">
        <f t="shared" si="3"/>
        <v>1.4278657697979677E-3</v>
      </c>
    </row>
    <row r="235" spans="1:3" ht="15" customHeight="1" x14ac:dyDescent="0.2">
      <c r="A235">
        <v>234</v>
      </c>
      <c r="B235" s="9">
        <v>-51.636043203981899</v>
      </c>
      <c r="C235" s="15">
        <f t="shared" si="3"/>
        <v>1.4350409746713244E-3</v>
      </c>
    </row>
    <row r="236" spans="1:3" ht="15" customHeight="1" x14ac:dyDescent="0.2">
      <c r="A236">
        <v>235</v>
      </c>
      <c r="B236" s="9">
        <v>-57.361210607934481</v>
      </c>
      <c r="C236" s="15">
        <f t="shared" si="3"/>
        <v>1.4422522358505771E-3</v>
      </c>
    </row>
    <row r="237" spans="1:3" ht="15" customHeight="1" x14ac:dyDescent="0.2">
      <c r="A237">
        <v>236</v>
      </c>
      <c r="B237" s="9">
        <v>-131.00500554685641</v>
      </c>
      <c r="C237" s="15">
        <f t="shared" si="3"/>
        <v>1.4494997345231933E-3</v>
      </c>
    </row>
    <row r="238" spans="1:3" ht="15" customHeight="1" x14ac:dyDescent="0.2">
      <c r="A238">
        <v>237</v>
      </c>
      <c r="B238" s="9">
        <v>180.10475010029404</v>
      </c>
      <c r="C238" s="15">
        <f t="shared" si="3"/>
        <v>1.4567836527871292E-3</v>
      </c>
    </row>
    <row r="239" spans="1:3" ht="15" customHeight="1" x14ac:dyDescent="0.2">
      <c r="A239">
        <v>238</v>
      </c>
      <c r="B239" s="9">
        <v>201.38921638536704</v>
      </c>
      <c r="C239" s="15">
        <f t="shared" si="3"/>
        <v>1.464104173655406E-3</v>
      </c>
    </row>
    <row r="240" spans="1:3" ht="15" customHeight="1" x14ac:dyDescent="0.2">
      <c r="A240">
        <v>239</v>
      </c>
      <c r="B240" s="9">
        <v>-88.340040657718419</v>
      </c>
      <c r="C240" s="15">
        <f t="shared" si="3"/>
        <v>1.4714614810607096E-3</v>
      </c>
    </row>
    <row r="241" spans="1:3" ht="15" customHeight="1" x14ac:dyDescent="0.2">
      <c r="A241">
        <v>240</v>
      </c>
      <c r="B241" s="9">
        <v>122.93748785324169</v>
      </c>
      <c r="C241" s="15">
        <f t="shared" si="3"/>
        <v>1.4788557598600096E-3</v>
      </c>
    </row>
    <row r="242" spans="1:3" ht="15" customHeight="1" x14ac:dyDescent="0.2">
      <c r="A242">
        <v>241</v>
      </c>
      <c r="B242" s="9">
        <v>127.92112130559872</v>
      </c>
      <c r="C242" s="15">
        <f t="shared" si="3"/>
        <v>1.4862871958392055E-3</v>
      </c>
    </row>
    <row r="243" spans="1:3" ht="15" customHeight="1" x14ac:dyDescent="0.2">
      <c r="A243">
        <v>242</v>
      </c>
      <c r="B243" s="9">
        <v>166.79971104959441</v>
      </c>
      <c r="C243" s="15">
        <f t="shared" si="3"/>
        <v>1.4937559757177944E-3</v>
      </c>
    </row>
    <row r="244" spans="1:3" ht="15" customHeight="1" x14ac:dyDescent="0.2">
      <c r="A244">
        <v>243</v>
      </c>
      <c r="B244" s="9">
        <v>-110.83699916832848</v>
      </c>
      <c r="C244" s="15">
        <f t="shared" si="3"/>
        <v>1.5012622871535622E-3</v>
      </c>
    </row>
    <row r="245" spans="1:3" ht="15" customHeight="1" x14ac:dyDescent="0.2">
      <c r="A245">
        <v>244</v>
      </c>
      <c r="B245" s="9">
        <v>-65.244727420282288</v>
      </c>
      <c r="C245" s="15">
        <f t="shared" si="3"/>
        <v>1.5088063187472989E-3</v>
      </c>
    </row>
    <row r="246" spans="1:3" ht="15" customHeight="1" x14ac:dyDescent="0.2">
      <c r="A246">
        <v>245</v>
      </c>
      <c r="B246" s="9">
        <v>-25.412998720625183</v>
      </c>
      <c r="C246" s="15">
        <f t="shared" si="3"/>
        <v>1.5163882600475365E-3</v>
      </c>
    </row>
    <row r="247" spans="1:3" ht="15" customHeight="1" x14ac:dyDescent="0.2">
      <c r="A247">
        <v>246</v>
      </c>
      <c r="B247" s="9">
        <v>-118.91029100954074</v>
      </c>
      <c r="C247" s="15">
        <f t="shared" si="3"/>
        <v>1.5240083015553129E-3</v>
      </c>
    </row>
    <row r="248" spans="1:3" ht="15" customHeight="1" x14ac:dyDescent="0.2">
      <c r="A248">
        <v>247</v>
      </c>
      <c r="B248" s="9">
        <v>-58.087907901917788</v>
      </c>
      <c r="C248" s="15">
        <f t="shared" si="3"/>
        <v>1.5316666347289579E-3</v>
      </c>
    </row>
    <row r="249" spans="1:3" ht="15" customHeight="1" x14ac:dyDescent="0.2">
      <c r="A249">
        <v>248</v>
      </c>
      <c r="B249" s="9">
        <v>-70.899575864106737</v>
      </c>
      <c r="C249" s="15">
        <f t="shared" si="3"/>
        <v>1.5393634519889022E-3</v>
      </c>
    </row>
    <row r="250" spans="1:3" ht="15" customHeight="1" x14ac:dyDescent="0.2">
      <c r="A250">
        <v>249</v>
      </c>
      <c r="B250" s="9">
        <v>152.98155537234743</v>
      </c>
      <c r="C250" s="15">
        <f t="shared" si="3"/>
        <v>1.5470989467225146E-3</v>
      </c>
    </row>
    <row r="251" spans="1:3" ht="15" customHeight="1" x14ac:dyDescent="0.2">
      <c r="A251">
        <v>250</v>
      </c>
      <c r="B251" s="9">
        <v>-70.661347876699438</v>
      </c>
      <c r="C251" s="15">
        <f t="shared" si="3"/>
        <v>1.5548733132889597E-3</v>
      </c>
    </row>
    <row r="252" spans="1:3" ht="15" customHeight="1" x14ac:dyDescent="0.2">
      <c r="A252">
        <v>251</v>
      </c>
      <c r="B252" s="9">
        <v>-42.876090784018743</v>
      </c>
      <c r="C252" s="15">
        <f t="shared" si="3"/>
        <v>1.5626867470240799E-3</v>
      </c>
    </row>
    <row r="253" spans="1:3" ht="15" customHeight="1" x14ac:dyDescent="0.2">
      <c r="A253">
        <v>252</v>
      </c>
      <c r="B253" s="9">
        <v>-144.04172982201453</v>
      </c>
      <c r="C253" s="15">
        <f t="shared" si="3"/>
        <v>1.5705394442453065E-3</v>
      </c>
    </row>
    <row r="254" spans="1:3" ht="15" customHeight="1" x14ac:dyDescent="0.2">
      <c r="A254">
        <v>253</v>
      </c>
      <c r="B254" s="9">
        <v>-27.537054396740132</v>
      </c>
      <c r="C254" s="15">
        <f t="shared" si="3"/>
        <v>1.5784316022565896E-3</v>
      </c>
    </row>
    <row r="255" spans="1:3" ht="15" customHeight="1" x14ac:dyDescent="0.2">
      <c r="A255">
        <v>254</v>
      </c>
      <c r="B255" s="9">
        <v>112.42275590583085</v>
      </c>
      <c r="C255" s="15">
        <f t="shared" si="3"/>
        <v>1.5863634193533564E-3</v>
      </c>
    </row>
    <row r="256" spans="1:3" ht="15" customHeight="1" x14ac:dyDescent="0.2">
      <c r="A256">
        <v>255</v>
      </c>
      <c r="B256" s="9">
        <v>-61.820294132337949</v>
      </c>
      <c r="C256" s="15">
        <f t="shared" si="3"/>
        <v>1.5943350948274936E-3</v>
      </c>
    </row>
    <row r="257" spans="1:3" ht="15" customHeight="1" x14ac:dyDescent="0.2">
      <c r="A257">
        <v>256</v>
      </c>
      <c r="B257" s="9">
        <v>133.91624239557859</v>
      </c>
      <c r="C257" s="15">
        <f t="shared" si="3"/>
        <v>1.6023468289723558E-3</v>
      </c>
    </row>
    <row r="258" spans="1:3" ht="15" customHeight="1" x14ac:dyDescent="0.2">
      <c r="A258">
        <v>257</v>
      </c>
      <c r="B258" s="9">
        <v>65.949462420956479</v>
      </c>
      <c r="C258" s="15">
        <f t="shared" si="3"/>
        <v>1.6103988230877942E-3</v>
      </c>
    </row>
    <row r="259" spans="1:3" ht="15" customHeight="1" x14ac:dyDescent="0.2">
      <c r="A259">
        <v>258</v>
      </c>
      <c r="B259" s="9">
        <v>-149.55017411298468</v>
      </c>
      <c r="C259" s="15">
        <f t="shared" ref="C259:C322" si="4">($F$2^(500-A259))*(1-$F$2)/(1-$F$2^500)</f>
        <v>1.6184912794852205E-3</v>
      </c>
    </row>
    <row r="260" spans="1:3" ht="15" customHeight="1" x14ac:dyDescent="0.2">
      <c r="A260">
        <v>259</v>
      </c>
      <c r="B260" s="9">
        <v>-5.1374011805855844</v>
      </c>
      <c r="C260" s="15">
        <f t="shared" si="4"/>
        <v>1.6266244014926838E-3</v>
      </c>
    </row>
    <row r="261" spans="1:3" ht="15" customHeight="1" x14ac:dyDescent="0.2">
      <c r="A261">
        <v>260</v>
      </c>
      <c r="B261" s="9">
        <v>-54.56320213721483</v>
      </c>
      <c r="C261" s="15">
        <f t="shared" si="4"/>
        <v>1.634798393459984E-3</v>
      </c>
    </row>
    <row r="262" spans="1:3" ht="15" customHeight="1" x14ac:dyDescent="0.2">
      <c r="A262">
        <v>261</v>
      </c>
      <c r="B262" s="9">
        <v>13.678304442426452</v>
      </c>
      <c r="C262" s="15">
        <f t="shared" si="4"/>
        <v>1.643013460763803E-3</v>
      </c>
    </row>
    <row r="263" spans="1:3" ht="15" customHeight="1" x14ac:dyDescent="0.2">
      <c r="A263">
        <v>262</v>
      </c>
      <c r="B263" s="9">
        <v>-12.257379044964182</v>
      </c>
      <c r="C263" s="15">
        <f t="shared" si="4"/>
        <v>1.6512698098128673E-3</v>
      </c>
    </row>
    <row r="264" spans="1:3" ht="15" customHeight="1" x14ac:dyDescent="0.2">
      <c r="A264">
        <v>263</v>
      </c>
      <c r="B264" s="9">
        <v>-214.90941751988066</v>
      </c>
      <c r="C264" s="15">
        <f t="shared" si="4"/>
        <v>1.6595676480531331E-3</v>
      </c>
    </row>
    <row r="265" spans="1:3" ht="15" customHeight="1" x14ac:dyDescent="0.2">
      <c r="A265">
        <v>264</v>
      </c>
      <c r="B265" s="9">
        <v>-29.036673953758509</v>
      </c>
      <c r="C265" s="15">
        <f t="shared" si="4"/>
        <v>1.667907183972998E-3</v>
      </c>
    </row>
    <row r="266" spans="1:3" ht="15" customHeight="1" x14ac:dyDescent="0.2">
      <c r="A266">
        <v>265</v>
      </c>
      <c r="B266" s="9">
        <v>-14.006158840382341</v>
      </c>
      <c r="C266" s="15">
        <f t="shared" si="4"/>
        <v>1.6762886271085406E-3</v>
      </c>
    </row>
    <row r="267" spans="1:3" ht="15" customHeight="1" x14ac:dyDescent="0.2">
      <c r="A267">
        <v>266</v>
      </c>
      <c r="B267" s="9">
        <v>25.301010824408877</v>
      </c>
      <c r="C267" s="15">
        <f t="shared" si="4"/>
        <v>1.6847121880487845E-3</v>
      </c>
    </row>
    <row r="268" spans="1:3" ht="15" customHeight="1" x14ac:dyDescent="0.2">
      <c r="A268">
        <v>267</v>
      </c>
      <c r="B268" s="9">
        <v>-34.128894425808539</v>
      </c>
      <c r="C268" s="15">
        <f t="shared" si="4"/>
        <v>1.6931780784409892E-3</v>
      </c>
    </row>
    <row r="269" spans="1:3" ht="15" customHeight="1" x14ac:dyDescent="0.2">
      <c r="A269">
        <v>268</v>
      </c>
      <c r="B269" s="9">
        <v>-106.24029863249416</v>
      </c>
      <c r="C269" s="15">
        <f t="shared" si="4"/>
        <v>1.7016865109959691E-3</v>
      </c>
    </row>
    <row r="270" spans="1:3" ht="15" customHeight="1" x14ac:dyDescent="0.2">
      <c r="A270">
        <v>269</v>
      </c>
      <c r="B270" s="9">
        <v>-13.672494114376605</v>
      </c>
      <c r="C270" s="15">
        <f t="shared" si="4"/>
        <v>1.7102376994934363E-3</v>
      </c>
    </row>
    <row r="271" spans="1:3" ht="15" customHeight="1" x14ac:dyDescent="0.2">
      <c r="A271">
        <v>270</v>
      </c>
      <c r="B271" s="9">
        <v>-89.261676532634738</v>
      </c>
      <c r="C271" s="15">
        <f t="shared" si="4"/>
        <v>1.7188318587873733E-3</v>
      </c>
    </row>
    <row r="272" spans="1:3" ht="15" customHeight="1" x14ac:dyDescent="0.2">
      <c r="A272">
        <v>271</v>
      </c>
      <c r="B272" s="9">
        <v>-0.43135555269691395</v>
      </c>
      <c r="C272" s="15">
        <f t="shared" si="4"/>
        <v>1.7274692048114303E-3</v>
      </c>
    </row>
    <row r="273" spans="1:3" ht="15" customHeight="1" x14ac:dyDescent="0.2">
      <c r="A273">
        <v>272</v>
      </c>
      <c r="B273" s="9">
        <v>8.0865113946583733</v>
      </c>
      <c r="C273" s="15">
        <f t="shared" si="4"/>
        <v>1.7361499545843521E-3</v>
      </c>
    </row>
    <row r="274" spans="1:3" ht="15" customHeight="1" x14ac:dyDescent="0.2">
      <c r="A274">
        <v>273</v>
      </c>
      <c r="B274" s="9">
        <v>-5.2723923290577659</v>
      </c>
      <c r="C274" s="15">
        <f t="shared" si="4"/>
        <v>1.7448743262154292E-3</v>
      </c>
    </row>
    <row r="275" spans="1:3" ht="15" customHeight="1" x14ac:dyDescent="0.2">
      <c r="A275">
        <v>274</v>
      </c>
      <c r="B275" s="9">
        <v>-48.730538840065492</v>
      </c>
      <c r="C275" s="15">
        <f t="shared" si="4"/>
        <v>1.7536425389099788E-3</v>
      </c>
    </row>
    <row r="276" spans="1:3" ht="15" customHeight="1" x14ac:dyDescent="0.2">
      <c r="A276">
        <v>275</v>
      </c>
      <c r="B276" s="9">
        <v>-30.508755038785239</v>
      </c>
      <c r="C276" s="15">
        <f t="shared" si="4"/>
        <v>1.7624548129748536E-3</v>
      </c>
    </row>
    <row r="277" spans="1:3" ht="15" customHeight="1" x14ac:dyDescent="0.2">
      <c r="A277">
        <v>276</v>
      </c>
      <c r="B277" s="9">
        <v>-0.59982680961184087</v>
      </c>
      <c r="C277" s="15">
        <f t="shared" si="4"/>
        <v>1.7713113698239731E-3</v>
      </c>
    </row>
    <row r="278" spans="1:3" ht="15" customHeight="1" x14ac:dyDescent="0.2">
      <c r="A278">
        <v>277</v>
      </c>
      <c r="B278" s="9">
        <v>-49.126327506590314</v>
      </c>
      <c r="C278" s="15">
        <f t="shared" si="4"/>
        <v>1.7802124319838924E-3</v>
      </c>
    </row>
    <row r="279" spans="1:3" ht="15" customHeight="1" x14ac:dyDescent="0.2">
      <c r="A279">
        <v>278</v>
      </c>
      <c r="B279" s="9">
        <v>0.70909178559122665</v>
      </c>
      <c r="C279" s="15">
        <f t="shared" si="4"/>
        <v>1.7891582230993896E-3</v>
      </c>
    </row>
    <row r="280" spans="1:3" ht="15" customHeight="1" x14ac:dyDescent="0.2">
      <c r="A280">
        <v>279</v>
      </c>
      <c r="B280" s="9">
        <v>58.066200834919073</v>
      </c>
      <c r="C280" s="15">
        <f t="shared" si="4"/>
        <v>1.7981489679390855E-3</v>
      </c>
    </row>
    <row r="281" spans="1:3" ht="15" customHeight="1" x14ac:dyDescent="0.2">
      <c r="A281">
        <v>280</v>
      </c>
      <c r="B281" s="9">
        <v>70.031677358780144</v>
      </c>
      <c r="C281" s="15">
        <f t="shared" si="4"/>
        <v>1.8071848924010904E-3</v>
      </c>
    </row>
    <row r="282" spans="1:3" ht="15" customHeight="1" x14ac:dyDescent="0.2">
      <c r="A282">
        <v>281</v>
      </c>
      <c r="B282" s="9">
        <v>-18.917522829353402</v>
      </c>
      <c r="C282" s="15">
        <f t="shared" si="4"/>
        <v>1.8162662235186836E-3</v>
      </c>
    </row>
    <row r="283" spans="1:3" ht="15" customHeight="1" x14ac:dyDescent="0.2">
      <c r="A283">
        <v>282</v>
      </c>
      <c r="B283" s="9">
        <v>-13.45111875816292</v>
      </c>
      <c r="C283" s="15">
        <f t="shared" si="4"/>
        <v>1.8253931894660139E-3</v>
      </c>
    </row>
    <row r="284" spans="1:3" ht="15" customHeight="1" x14ac:dyDescent="0.2">
      <c r="A284">
        <v>283</v>
      </c>
      <c r="B284" s="9">
        <v>172.21194565829501</v>
      </c>
      <c r="C284" s="15">
        <f t="shared" si="4"/>
        <v>1.8345660195638329E-3</v>
      </c>
    </row>
    <row r="285" spans="1:3" ht="15" customHeight="1" x14ac:dyDescent="0.2">
      <c r="A285">
        <v>284</v>
      </c>
      <c r="B285" s="9">
        <v>95.038025661948268</v>
      </c>
      <c r="C285" s="15">
        <f t="shared" si="4"/>
        <v>1.8437849442852594E-3</v>
      </c>
    </row>
    <row r="286" spans="1:3" ht="15" customHeight="1" x14ac:dyDescent="0.2">
      <c r="A286">
        <v>285</v>
      </c>
      <c r="B286" s="9">
        <v>-94.248271111107897</v>
      </c>
      <c r="C286" s="15">
        <f t="shared" si="4"/>
        <v>1.8530501952615671E-3</v>
      </c>
    </row>
    <row r="287" spans="1:3" ht="15" customHeight="1" x14ac:dyDescent="0.2">
      <c r="A287">
        <v>286</v>
      </c>
      <c r="B287" s="9">
        <v>24.877059392490992</v>
      </c>
      <c r="C287" s="15">
        <f t="shared" si="4"/>
        <v>1.8623620052880072E-3</v>
      </c>
    </row>
    <row r="288" spans="1:3" ht="15" customHeight="1" x14ac:dyDescent="0.2">
      <c r="A288">
        <v>287</v>
      </c>
      <c r="B288" s="9">
        <v>-55.69907411186432</v>
      </c>
      <c r="C288" s="15">
        <f t="shared" si="4"/>
        <v>1.8717206083296556E-3</v>
      </c>
    </row>
    <row r="289" spans="1:3" ht="15" customHeight="1" x14ac:dyDescent="0.2">
      <c r="A289">
        <v>288</v>
      </c>
      <c r="B289" s="9">
        <v>-122.82956106030178</v>
      </c>
      <c r="C289" s="15">
        <f t="shared" si="4"/>
        <v>1.8811262395272918E-3</v>
      </c>
    </row>
    <row r="290" spans="1:3" ht="15" customHeight="1" x14ac:dyDescent="0.2">
      <c r="A290">
        <v>289</v>
      </c>
      <c r="B290" s="9">
        <v>-73.109402634596336</v>
      </c>
      <c r="C290" s="15">
        <f t="shared" si="4"/>
        <v>1.8905791352033085E-3</v>
      </c>
    </row>
    <row r="291" spans="1:3" ht="15" customHeight="1" x14ac:dyDescent="0.2">
      <c r="A291">
        <v>290</v>
      </c>
      <c r="B291" s="9">
        <v>44.719708930526394</v>
      </c>
      <c r="C291" s="15">
        <f t="shared" si="4"/>
        <v>1.9000795328676465E-3</v>
      </c>
    </row>
    <row r="292" spans="1:3" ht="15" customHeight="1" x14ac:dyDescent="0.2">
      <c r="A292">
        <v>291</v>
      </c>
      <c r="B292" s="9">
        <v>-94.436488628534789</v>
      </c>
      <c r="C292" s="15">
        <f t="shared" si="4"/>
        <v>1.9096276712237655E-3</v>
      </c>
    </row>
    <row r="293" spans="1:3" ht="15" customHeight="1" x14ac:dyDescent="0.2">
      <c r="A293">
        <v>292</v>
      </c>
      <c r="B293" s="9">
        <v>157.59697152135959</v>
      </c>
      <c r="C293" s="15">
        <f t="shared" si="4"/>
        <v>1.9192237901746382E-3</v>
      </c>
    </row>
    <row r="294" spans="1:3" ht="15" customHeight="1" x14ac:dyDescent="0.2">
      <c r="A294">
        <v>293</v>
      </c>
      <c r="B294" s="9">
        <v>55.267326009172393</v>
      </c>
      <c r="C294" s="15">
        <f t="shared" si="4"/>
        <v>1.9288681308287825E-3</v>
      </c>
    </row>
    <row r="295" spans="1:3" ht="15" customHeight="1" x14ac:dyDescent="0.2">
      <c r="A295">
        <v>294</v>
      </c>
      <c r="B295" s="9">
        <v>81.74057500199342</v>
      </c>
      <c r="C295" s="15">
        <f t="shared" si="4"/>
        <v>1.9385609355063141E-3</v>
      </c>
    </row>
    <row r="296" spans="1:3" ht="15" customHeight="1" x14ac:dyDescent="0.2">
      <c r="A296">
        <v>295</v>
      </c>
      <c r="B296" s="9">
        <v>-62.108956579335427</v>
      </c>
      <c r="C296" s="15">
        <f t="shared" si="4"/>
        <v>1.948302447745039E-3</v>
      </c>
    </row>
    <row r="297" spans="1:3" ht="15" customHeight="1" x14ac:dyDescent="0.2">
      <c r="A297">
        <v>296</v>
      </c>
      <c r="B297" s="9">
        <v>121.03198824976243</v>
      </c>
      <c r="C297" s="15">
        <f t="shared" si="4"/>
        <v>1.9580929123065721E-3</v>
      </c>
    </row>
    <row r="298" spans="1:3" ht="15" customHeight="1" x14ac:dyDescent="0.2">
      <c r="A298">
        <v>297</v>
      </c>
      <c r="B298" s="9">
        <v>45.30601771561669</v>
      </c>
      <c r="C298" s="15">
        <f t="shared" si="4"/>
        <v>1.9679325751824845E-3</v>
      </c>
    </row>
    <row r="299" spans="1:3" ht="15" customHeight="1" x14ac:dyDescent="0.2">
      <c r="A299">
        <v>298</v>
      </c>
      <c r="B299" s="9">
        <v>128.27438934693782</v>
      </c>
      <c r="C299" s="15">
        <f t="shared" si="4"/>
        <v>1.9778216836004868E-3</v>
      </c>
    </row>
    <row r="300" spans="1:3" ht="15" customHeight="1" x14ac:dyDescent="0.2">
      <c r="A300">
        <v>299</v>
      </c>
      <c r="B300" s="9">
        <v>86.96428468583872</v>
      </c>
      <c r="C300" s="15">
        <f t="shared" si="4"/>
        <v>1.9877604860306397E-3</v>
      </c>
    </row>
    <row r="301" spans="1:3" ht="15" customHeight="1" x14ac:dyDescent="0.2">
      <c r="A301">
        <v>300</v>
      </c>
      <c r="B301" s="9">
        <v>-109.82742441342816</v>
      </c>
      <c r="C301" s="15">
        <f t="shared" si="4"/>
        <v>1.9977492321915985E-3</v>
      </c>
    </row>
    <row r="302" spans="1:3" ht="15" customHeight="1" x14ac:dyDescent="0.2">
      <c r="A302">
        <v>301</v>
      </c>
      <c r="B302" s="9">
        <v>-47.27509282551182</v>
      </c>
      <c r="C302" s="15">
        <f t="shared" si="4"/>
        <v>2.0077881730568826E-3</v>
      </c>
    </row>
    <row r="303" spans="1:3" ht="15" customHeight="1" x14ac:dyDescent="0.2">
      <c r="A303">
        <v>302</v>
      </c>
      <c r="B303" s="9">
        <v>117.99525083352819</v>
      </c>
      <c r="C303" s="15">
        <f t="shared" si="4"/>
        <v>2.0178775608611882E-3</v>
      </c>
    </row>
    <row r="304" spans="1:3" ht="15" customHeight="1" x14ac:dyDescent="0.2">
      <c r="A304">
        <v>303</v>
      </c>
      <c r="B304" s="9">
        <v>43.330577313707181</v>
      </c>
      <c r="C304" s="15">
        <f t="shared" si="4"/>
        <v>2.0280176491067219E-3</v>
      </c>
    </row>
    <row r="305" spans="1:3" ht="15" customHeight="1" x14ac:dyDescent="0.2">
      <c r="A305">
        <v>304</v>
      </c>
      <c r="B305" s="9">
        <v>160.77775746024417</v>
      </c>
      <c r="C305" s="15">
        <f t="shared" si="4"/>
        <v>2.03820869256957E-3</v>
      </c>
    </row>
    <row r="306" spans="1:3" ht="15" customHeight="1" x14ac:dyDescent="0.2">
      <c r="A306">
        <v>305</v>
      </c>
      <c r="B306" s="9">
        <v>-131.96805083459549</v>
      </c>
      <c r="C306" s="15">
        <f t="shared" si="4"/>
        <v>2.0484509473061002E-3</v>
      </c>
    </row>
    <row r="307" spans="1:3" ht="15" customHeight="1" x14ac:dyDescent="0.2">
      <c r="A307">
        <v>306</v>
      </c>
      <c r="B307" s="9">
        <v>191.04965748705581</v>
      </c>
      <c r="C307" s="15">
        <f t="shared" si="4"/>
        <v>2.0587446706593973E-3</v>
      </c>
    </row>
    <row r="308" spans="1:3" ht="15" customHeight="1" x14ac:dyDescent="0.2">
      <c r="A308">
        <v>307</v>
      </c>
      <c r="B308" s="9">
        <v>-114.00879925697154</v>
      </c>
      <c r="C308" s="15">
        <f t="shared" si="4"/>
        <v>2.0690901212657258E-3</v>
      </c>
    </row>
    <row r="309" spans="1:3" ht="15" customHeight="1" x14ac:dyDescent="0.2">
      <c r="A309">
        <v>308</v>
      </c>
      <c r="B309" s="9">
        <v>-53.929405415901783</v>
      </c>
      <c r="C309" s="15">
        <f t="shared" si="4"/>
        <v>2.0794875590610311E-3</v>
      </c>
    </row>
    <row r="310" spans="1:3" ht="15" customHeight="1" x14ac:dyDescent="0.2">
      <c r="A310">
        <v>309</v>
      </c>
      <c r="B310" s="9">
        <v>-167.15159190420309</v>
      </c>
      <c r="C310" s="15">
        <f t="shared" si="4"/>
        <v>2.0899372452874683E-3</v>
      </c>
    </row>
    <row r="311" spans="1:3" ht="15" customHeight="1" x14ac:dyDescent="0.2">
      <c r="A311">
        <v>310</v>
      </c>
      <c r="B311" s="9">
        <v>-74.876668628277912</v>
      </c>
      <c r="C311" s="15">
        <f t="shared" si="4"/>
        <v>2.100439442499968E-3</v>
      </c>
    </row>
    <row r="312" spans="1:3" ht="15" customHeight="1" x14ac:dyDescent="0.2">
      <c r="A312">
        <v>311</v>
      </c>
      <c r="B312" s="9">
        <v>-54.160290329493364</v>
      </c>
      <c r="C312" s="15">
        <f t="shared" si="4"/>
        <v>2.1109944145728328E-3</v>
      </c>
    </row>
    <row r="313" spans="1:3" ht="15" customHeight="1" x14ac:dyDescent="0.2">
      <c r="A313">
        <v>312</v>
      </c>
      <c r="B313" s="9">
        <v>30.033040300642824</v>
      </c>
      <c r="C313" s="15">
        <f t="shared" si="4"/>
        <v>2.1216024267063645E-3</v>
      </c>
    </row>
    <row r="314" spans="1:3" ht="15" customHeight="1" x14ac:dyDescent="0.2">
      <c r="A314">
        <v>313</v>
      </c>
      <c r="B314" s="9">
        <v>77.6971183570422</v>
      </c>
      <c r="C314" s="15">
        <f t="shared" si="4"/>
        <v>2.1322637454335314E-3</v>
      </c>
    </row>
    <row r="315" spans="1:3" ht="15" customHeight="1" x14ac:dyDescent="0.2">
      <c r="A315">
        <v>314</v>
      </c>
      <c r="B315" s="9">
        <v>-103.734615107016</v>
      </c>
      <c r="C315" s="15">
        <f t="shared" si="4"/>
        <v>2.1429786386266652E-3</v>
      </c>
    </row>
    <row r="316" spans="1:3" ht="15" customHeight="1" x14ac:dyDescent="0.2">
      <c r="A316">
        <v>315</v>
      </c>
      <c r="B316" s="9">
        <v>-71.381076541454604</v>
      </c>
      <c r="C316" s="15">
        <f t="shared" si="4"/>
        <v>2.153747375504186E-3</v>
      </c>
    </row>
    <row r="317" spans="1:3" ht="15" customHeight="1" x14ac:dyDescent="0.2">
      <c r="A317">
        <v>316</v>
      </c>
      <c r="B317" s="9">
        <v>-54.648504749009589</v>
      </c>
      <c r="C317" s="15">
        <f t="shared" si="4"/>
        <v>2.1645702266373727E-3</v>
      </c>
    </row>
    <row r="318" spans="1:3" ht="15" customHeight="1" x14ac:dyDescent="0.2">
      <c r="A318">
        <v>317</v>
      </c>
      <c r="B318" s="9">
        <v>-64.506650788591287</v>
      </c>
      <c r="C318" s="15">
        <f t="shared" si="4"/>
        <v>2.1754474639571588E-3</v>
      </c>
    </row>
    <row r="319" spans="1:3" ht="15" customHeight="1" x14ac:dyDescent="0.2">
      <c r="A319">
        <v>318</v>
      </c>
      <c r="B319" s="9">
        <v>98.372581884139436</v>
      </c>
      <c r="C319" s="15">
        <f t="shared" si="4"/>
        <v>2.1863793607609637E-3</v>
      </c>
    </row>
    <row r="320" spans="1:3" ht="15" customHeight="1" x14ac:dyDescent="0.2">
      <c r="A320">
        <v>319</v>
      </c>
      <c r="B320" s="9">
        <v>-9.6947138113991969</v>
      </c>
      <c r="C320" s="15">
        <f t="shared" si="4"/>
        <v>2.1973661917195609E-3</v>
      </c>
    </row>
    <row r="321" spans="1:3" ht="15" customHeight="1" x14ac:dyDescent="0.2">
      <c r="A321">
        <v>320</v>
      </c>
      <c r="B321" s="9">
        <v>167.06585266724323</v>
      </c>
      <c r="C321" s="15">
        <f t="shared" si="4"/>
        <v>2.208408232883981E-3</v>
      </c>
    </row>
    <row r="322" spans="1:3" ht="15" customHeight="1" x14ac:dyDescent="0.2">
      <c r="A322">
        <v>321</v>
      </c>
      <c r="B322" s="9">
        <v>97.34824603116067</v>
      </c>
      <c r="C322" s="15">
        <f t="shared" si="4"/>
        <v>2.2195057616924431E-3</v>
      </c>
    </row>
    <row r="323" spans="1:3" ht="15" customHeight="1" x14ac:dyDescent="0.2">
      <c r="A323">
        <v>322</v>
      </c>
      <c r="B323" s="9">
        <v>166.5165397828132</v>
      </c>
      <c r="C323" s="15">
        <f t="shared" ref="C323:C386" si="5">($F$2^(500-A323))*(1-$F$2)/(1-$F$2^500)</f>
        <v>2.2306590569773298E-3</v>
      </c>
    </row>
    <row r="324" spans="1:3" ht="15" customHeight="1" x14ac:dyDescent="0.2">
      <c r="A324">
        <v>323</v>
      </c>
      <c r="B324" s="9">
        <v>-20.764147184279864</v>
      </c>
      <c r="C324" s="15">
        <f t="shared" si="5"/>
        <v>2.2418683989721905E-3</v>
      </c>
    </row>
    <row r="325" spans="1:3" ht="15" customHeight="1" x14ac:dyDescent="0.2">
      <c r="A325">
        <v>324</v>
      </c>
      <c r="B325" s="9">
        <v>56.143111055313057</v>
      </c>
      <c r="C325" s="15">
        <f t="shared" si="5"/>
        <v>2.2531340693187846E-3</v>
      </c>
    </row>
    <row r="326" spans="1:3" ht="15" customHeight="1" x14ac:dyDescent="0.2">
      <c r="A326">
        <v>325</v>
      </c>
      <c r="B326" s="9">
        <v>-15.054667460277415</v>
      </c>
      <c r="C326" s="15">
        <f t="shared" si="5"/>
        <v>2.2644563510741556E-3</v>
      </c>
    </row>
    <row r="327" spans="1:3" ht="15" customHeight="1" x14ac:dyDescent="0.2">
      <c r="A327">
        <v>326</v>
      </c>
      <c r="B327" s="9">
        <v>-138.65604476265798</v>
      </c>
      <c r="C327" s="15">
        <f t="shared" si="5"/>
        <v>2.2758355287177444E-3</v>
      </c>
    </row>
    <row r="328" spans="1:3" ht="15" customHeight="1" x14ac:dyDescent="0.2">
      <c r="A328">
        <v>327</v>
      </c>
      <c r="B328" s="9">
        <v>-63.098206046610358</v>
      </c>
      <c r="C328" s="15">
        <f t="shared" si="5"/>
        <v>2.2872718881585367E-3</v>
      </c>
    </row>
    <row r="329" spans="1:3" ht="15" customHeight="1" x14ac:dyDescent="0.2">
      <c r="A329">
        <v>328</v>
      </c>
      <c r="B329" s="9">
        <v>6.5873081759618799</v>
      </c>
      <c r="C329" s="15">
        <f t="shared" si="5"/>
        <v>2.2987657167422484E-3</v>
      </c>
    </row>
    <row r="330" spans="1:3" ht="15" customHeight="1" x14ac:dyDescent="0.2">
      <c r="A330">
        <v>329</v>
      </c>
      <c r="B330" s="9">
        <v>277.04129403526531</v>
      </c>
      <c r="C330" s="15">
        <f t="shared" si="5"/>
        <v>2.3103173032585408E-3</v>
      </c>
    </row>
    <row r="331" spans="1:3" ht="15" customHeight="1" x14ac:dyDescent="0.2">
      <c r="A331">
        <v>330</v>
      </c>
      <c r="B331" s="9">
        <v>32.90564005457054</v>
      </c>
      <c r="C331" s="15">
        <f t="shared" si="5"/>
        <v>2.3219269379482817E-3</v>
      </c>
    </row>
    <row r="332" spans="1:3" ht="15" customHeight="1" x14ac:dyDescent="0.2">
      <c r="A332">
        <v>331</v>
      </c>
      <c r="B332" s="9">
        <v>74.736998641259561</v>
      </c>
      <c r="C332" s="15">
        <f t="shared" si="5"/>
        <v>2.333594912510836E-3</v>
      </c>
    </row>
    <row r="333" spans="1:3" ht="15" customHeight="1" x14ac:dyDescent="0.2">
      <c r="A333">
        <v>332</v>
      </c>
      <c r="B333" s="9">
        <v>17.073320050705661</v>
      </c>
      <c r="C333" s="15">
        <f t="shared" si="5"/>
        <v>2.3453215201113928E-3</v>
      </c>
    </row>
    <row r="334" spans="1:3" ht="15" customHeight="1" x14ac:dyDescent="0.2">
      <c r="A334">
        <v>333</v>
      </c>
      <c r="B334" s="9">
        <v>17.866682106339795</v>
      </c>
      <c r="C334" s="15">
        <f t="shared" si="5"/>
        <v>2.3571070553883348E-3</v>
      </c>
    </row>
    <row r="335" spans="1:3" ht="15" customHeight="1" x14ac:dyDescent="0.2">
      <c r="A335">
        <v>334</v>
      </c>
      <c r="B335" s="9">
        <v>117.38142640046135</v>
      </c>
      <c r="C335" s="15">
        <f t="shared" si="5"/>
        <v>2.368951814460638E-3</v>
      </c>
    </row>
    <row r="336" spans="1:3" ht="15" customHeight="1" x14ac:dyDescent="0.2">
      <c r="A336">
        <v>335</v>
      </c>
      <c r="B336" s="9">
        <v>96.385817169086295</v>
      </c>
      <c r="C336" s="15">
        <f t="shared" si="5"/>
        <v>2.380856094935315E-3</v>
      </c>
    </row>
    <row r="337" spans="1:3" ht="15" customHeight="1" x14ac:dyDescent="0.2">
      <c r="A337">
        <v>336</v>
      </c>
      <c r="B337" s="9">
        <v>145.72147568348373</v>
      </c>
      <c r="C337" s="15">
        <f t="shared" si="5"/>
        <v>2.3928201959148893E-3</v>
      </c>
    </row>
    <row r="338" spans="1:3" ht="15" customHeight="1" x14ac:dyDescent="0.2">
      <c r="A338">
        <v>337</v>
      </c>
      <c r="B338" s="9">
        <v>77.734542978660102</v>
      </c>
      <c r="C338" s="15">
        <f t="shared" si="5"/>
        <v>2.4048444180049138E-3</v>
      </c>
    </row>
    <row r="339" spans="1:3" ht="15" customHeight="1" x14ac:dyDescent="0.2">
      <c r="A339">
        <v>338</v>
      </c>
      <c r="B339" s="9">
        <v>59.425550734591525</v>
      </c>
      <c r="C339" s="15">
        <f t="shared" si="5"/>
        <v>2.4169290633215207E-3</v>
      </c>
    </row>
    <row r="340" spans="1:3" ht="15" customHeight="1" x14ac:dyDescent="0.2">
      <c r="A340">
        <v>339</v>
      </c>
      <c r="B340" s="9">
        <v>345.43507527311704</v>
      </c>
      <c r="C340" s="15">
        <f t="shared" si="5"/>
        <v>2.429074435499016E-3</v>
      </c>
    </row>
    <row r="341" spans="1:3" ht="15" customHeight="1" x14ac:dyDescent="0.2">
      <c r="A341">
        <v>340</v>
      </c>
      <c r="B341" s="9">
        <v>-30.009037800355145</v>
      </c>
      <c r="C341" s="15">
        <f t="shared" si="5"/>
        <v>2.4412808396975039E-3</v>
      </c>
    </row>
    <row r="342" spans="1:3" ht="15" customHeight="1" x14ac:dyDescent="0.2">
      <c r="A342">
        <v>341</v>
      </c>
      <c r="B342" s="9">
        <v>-307.93011510920951</v>
      </c>
      <c r="C342" s="15">
        <f t="shared" si="5"/>
        <v>2.4535485826105564E-3</v>
      </c>
    </row>
    <row r="343" spans="1:3" ht="15" customHeight="1" x14ac:dyDescent="0.2">
      <c r="A343">
        <v>342</v>
      </c>
      <c r="B343" s="9">
        <v>-20.033656398172752</v>
      </c>
      <c r="C343" s="15">
        <f t="shared" si="5"/>
        <v>2.4658779724729212E-3</v>
      </c>
    </row>
    <row r="344" spans="1:3" ht="15" customHeight="1" x14ac:dyDescent="0.2">
      <c r="A344">
        <v>343</v>
      </c>
      <c r="B344" s="9">
        <v>46.519402504669415</v>
      </c>
      <c r="C344" s="15">
        <f t="shared" si="5"/>
        <v>2.4782693190682627E-3</v>
      </c>
    </row>
    <row r="345" spans="1:3" ht="15" customHeight="1" x14ac:dyDescent="0.2">
      <c r="A345">
        <v>344</v>
      </c>
      <c r="B345" s="9">
        <v>-155.54047619443554</v>
      </c>
      <c r="C345" s="15">
        <f t="shared" si="5"/>
        <v>2.490722933736947E-3</v>
      </c>
    </row>
    <row r="346" spans="1:3" ht="15" customHeight="1" x14ac:dyDescent="0.2">
      <c r="A346">
        <v>345</v>
      </c>
      <c r="B346" s="9">
        <v>74.993330123194028</v>
      </c>
      <c r="C346" s="15">
        <f t="shared" si="5"/>
        <v>2.503239129383866E-3</v>
      </c>
    </row>
    <row r="347" spans="1:3" ht="15" customHeight="1" x14ac:dyDescent="0.2">
      <c r="A347">
        <v>346</v>
      </c>
      <c r="B347" s="9">
        <v>-145.47521045654321</v>
      </c>
      <c r="C347" s="15">
        <f t="shared" si="5"/>
        <v>2.515818220486298E-3</v>
      </c>
    </row>
    <row r="348" spans="1:3" ht="15" customHeight="1" x14ac:dyDescent="0.2">
      <c r="A348">
        <v>347</v>
      </c>
      <c r="B348" s="9">
        <v>-85.98337029958202</v>
      </c>
      <c r="C348" s="15">
        <f t="shared" si="5"/>
        <v>2.5284605231018068E-3</v>
      </c>
    </row>
    <row r="349" spans="1:3" ht="15" customHeight="1" x14ac:dyDescent="0.2">
      <c r="A349">
        <v>348</v>
      </c>
      <c r="B349" s="9">
        <v>-17.607200365346216</v>
      </c>
      <c r="C349" s="15">
        <f t="shared" si="5"/>
        <v>2.5411663548761875E-3</v>
      </c>
    </row>
    <row r="350" spans="1:3" ht="15" customHeight="1" x14ac:dyDescent="0.2">
      <c r="A350">
        <v>349</v>
      </c>
      <c r="B350" s="9">
        <v>282.20384520461266</v>
      </c>
      <c r="C350" s="15">
        <f t="shared" si="5"/>
        <v>2.553936035051445E-3</v>
      </c>
    </row>
    <row r="351" spans="1:3" ht="15" customHeight="1" x14ac:dyDescent="0.2">
      <c r="A351">
        <v>350</v>
      </c>
      <c r="B351" s="9">
        <v>105.65210020491941</v>
      </c>
      <c r="C351" s="15">
        <f t="shared" si="5"/>
        <v>2.5667698844738145E-3</v>
      </c>
    </row>
    <row r="352" spans="1:3" ht="15" customHeight="1" x14ac:dyDescent="0.2">
      <c r="A352">
        <v>351</v>
      </c>
      <c r="B352" s="9">
        <v>100.48137997735466</v>
      </c>
      <c r="C352" s="15">
        <f t="shared" si="5"/>
        <v>2.5796682256018231E-3</v>
      </c>
    </row>
    <row r="353" spans="1:3" ht="15" customHeight="1" x14ac:dyDescent="0.2">
      <c r="A353">
        <v>352</v>
      </c>
      <c r="B353" s="9">
        <v>29.714113086716679</v>
      </c>
      <c r="C353" s="15">
        <f t="shared" si="5"/>
        <v>2.5926313825143949E-3</v>
      </c>
    </row>
    <row r="354" spans="1:3" ht="15" customHeight="1" x14ac:dyDescent="0.2">
      <c r="A354">
        <v>353</v>
      </c>
      <c r="B354" s="9">
        <v>-185.88264424074259</v>
      </c>
      <c r="C354" s="15">
        <f t="shared" si="5"/>
        <v>2.6056596809189898E-3</v>
      </c>
    </row>
    <row r="355" spans="1:3" ht="15" customHeight="1" x14ac:dyDescent="0.2">
      <c r="A355">
        <v>354</v>
      </c>
      <c r="B355" s="9">
        <v>-39.368034350552989</v>
      </c>
      <c r="C355" s="15">
        <f t="shared" si="5"/>
        <v>2.6187534481597889E-3</v>
      </c>
    </row>
    <row r="356" spans="1:3" ht="15" customHeight="1" x14ac:dyDescent="0.2">
      <c r="A356">
        <v>355</v>
      </c>
      <c r="B356" s="9">
        <v>-49.039497274665337</v>
      </c>
      <c r="C356" s="15">
        <f t="shared" si="5"/>
        <v>2.6319130132259187E-3</v>
      </c>
    </row>
    <row r="357" spans="1:3" ht="15" customHeight="1" x14ac:dyDescent="0.2">
      <c r="A357">
        <v>356</v>
      </c>
      <c r="B357" s="9">
        <v>73.181802204910127</v>
      </c>
      <c r="C357" s="15">
        <f t="shared" si="5"/>
        <v>2.6451387067597172E-3</v>
      </c>
    </row>
    <row r="358" spans="1:3" ht="15" customHeight="1" x14ac:dyDescent="0.2">
      <c r="A358">
        <v>357</v>
      </c>
      <c r="B358" s="9">
        <v>-120.3057466587743</v>
      </c>
      <c r="C358" s="15">
        <f t="shared" si="5"/>
        <v>2.6584308610650424E-3</v>
      </c>
    </row>
    <row r="359" spans="1:3" ht="15" customHeight="1" x14ac:dyDescent="0.2">
      <c r="A359">
        <v>358</v>
      </c>
      <c r="B359" s="9">
        <v>119.18281433402262</v>
      </c>
      <c r="C359" s="15">
        <f t="shared" si="5"/>
        <v>2.6717898101156208E-3</v>
      </c>
    </row>
    <row r="360" spans="1:3" ht="15" customHeight="1" x14ac:dyDescent="0.2">
      <c r="A360">
        <v>359</v>
      </c>
      <c r="B360" s="9">
        <v>-89.974467416181142</v>
      </c>
      <c r="C360" s="15">
        <f t="shared" si="5"/>
        <v>2.6852158895634376E-3</v>
      </c>
    </row>
    <row r="361" spans="1:3" ht="15" customHeight="1" x14ac:dyDescent="0.2">
      <c r="A361">
        <v>360</v>
      </c>
      <c r="B361" s="9">
        <v>3.0148842390626669</v>
      </c>
      <c r="C361" s="15">
        <f t="shared" si="5"/>
        <v>2.6987094367471732E-3</v>
      </c>
    </row>
    <row r="362" spans="1:3" ht="15" customHeight="1" x14ac:dyDescent="0.2">
      <c r="A362">
        <v>361</v>
      </c>
      <c r="B362" s="9">
        <v>-179.87323824558189</v>
      </c>
      <c r="C362" s="15">
        <f t="shared" si="5"/>
        <v>2.7122707907006765E-3</v>
      </c>
    </row>
    <row r="363" spans="1:3" ht="15" customHeight="1" x14ac:dyDescent="0.2">
      <c r="A363">
        <v>362</v>
      </c>
      <c r="B363" s="9">
        <v>-96.709907885089706</v>
      </c>
      <c r="C363" s="15">
        <f t="shared" si="5"/>
        <v>2.7259002921614841E-3</v>
      </c>
    </row>
    <row r="364" spans="1:3" ht="15" customHeight="1" x14ac:dyDescent="0.2">
      <c r="A364">
        <v>363</v>
      </c>
      <c r="B364" s="9">
        <v>-87.375104154838482</v>
      </c>
      <c r="C364" s="15">
        <f t="shared" si="5"/>
        <v>2.7395982835793807E-3</v>
      </c>
    </row>
    <row r="365" spans="1:3" ht="15" customHeight="1" x14ac:dyDescent="0.2">
      <c r="A365">
        <v>364</v>
      </c>
      <c r="B365" s="9">
        <v>104.89806083193071</v>
      </c>
      <c r="C365" s="15">
        <f t="shared" si="5"/>
        <v>2.7533651091250061E-3</v>
      </c>
    </row>
    <row r="366" spans="1:3" ht="15" customHeight="1" x14ac:dyDescent="0.2">
      <c r="A366">
        <v>365</v>
      </c>
      <c r="B366" s="9">
        <v>172.22374096282692</v>
      </c>
      <c r="C366" s="15">
        <f t="shared" si="5"/>
        <v>2.7672011146984989E-3</v>
      </c>
    </row>
    <row r="367" spans="1:3" ht="15" customHeight="1" x14ac:dyDescent="0.2">
      <c r="A367">
        <v>366</v>
      </c>
      <c r="B367" s="9">
        <v>131.2871219465178</v>
      </c>
      <c r="C367" s="15">
        <f t="shared" si="5"/>
        <v>2.7811066479381898E-3</v>
      </c>
    </row>
    <row r="368" spans="1:3" ht="15" customHeight="1" x14ac:dyDescent="0.2">
      <c r="A368">
        <v>367</v>
      </c>
      <c r="B368" s="9">
        <v>35.69083321193466</v>
      </c>
      <c r="C368" s="15">
        <f t="shared" si="5"/>
        <v>2.7950820582293367E-3</v>
      </c>
    </row>
    <row r="369" spans="1:3" ht="15" customHeight="1" x14ac:dyDescent="0.2">
      <c r="A369">
        <v>368</v>
      </c>
      <c r="B369" s="9">
        <v>-57.597842570805369</v>
      </c>
      <c r="C369" s="15">
        <f t="shared" si="5"/>
        <v>2.8091276967129012E-3</v>
      </c>
    </row>
    <row r="370" spans="1:3" ht="15" customHeight="1" x14ac:dyDescent="0.2">
      <c r="A370">
        <v>369</v>
      </c>
      <c r="B370" s="9">
        <v>41.44472704799955</v>
      </c>
      <c r="C370" s="15">
        <f t="shared" si="5"/>
        <v>2.8232439162943724E-3</v>
      </c>
    </row>
    <row r="371" spans="1:3" ht="15" customHeight="1" x14ac:dyDescent="0.2">
      <c r="A371">
        <v>370</v>
      </c>
      <c r="B371" s="9">
        <v>152.58539501708401</v>
      </c>
      <c r="C371" s="15">
        <f t="shared" si="5"/>
        <v>2.8374310716526353E-3</v>
      </c>
    </row>
    <row r="372" spans="1:3" ht="15" customHeight="1" x14ac:dyDescent="0.2">
      <c r="A372">
        <v>371</v>
      </c>
      <c r="B372" s="9">
        <v>112.44478436864847</v>
      </c>
      <c r="C372" s="15">
        <f t="shared" si="5"/>
        <v>2.8516895192488801E-3</v>
      </c>
    </row>
    <row r="373" spans="1:3" ht="15" customHeight="1" x14ac:dyDescent="0.2">
      <c r="A373">
        <v>372</v>
      </c>
      <c r="B373" s="9">
        <v>-165.04413540546375</v>
      </c>
      <c r="C373" s="15">
        <f t="shared" si="5"/>
        <v>2.8660196173355577E-3</v>
      </c>
    </row>
    <row r="374" spans="1:3" ht="15" customHeight="1" x14ac:dyDescent="0.2">
      <c r="A374">
        <v>373</v>
      </c>
      <c r="B374" s="9">
        <v>-123.89287551661619</v>
      </c>
      <c r="C374" s="15">
        <f t="shared" si="5"/>
        <v>2.8804217259653844E-3</v>
      </c>
    </row>
    <row r="375" spans="1:3" ht="15" customHeight="1" x14ac:dyDescent="0.2">
      <c r="A375">
        <v>374</v>
      </c>
      <c r="B375" s="9">
        <v>57.551068875509372</v>
      </c>
      <c r="C375" s="15">
        <f t="shared" si="5"/>
        <v>2.8948962070003866E-3</v>
      </c>
    </row>
    <row r="376" spans="1:3" ht="15" customHeight="1" x14ac:dyDescent="0.2">
      <c r="A376">
        <v>375</v>
      </c>
      <c r="B376" s="9">
        <v>129.24069165022775</v>
      </c>
      <c r="C376" s="15">
        <f t="shared" si="5"/>
        <v>2.9094434241209921E-3</v>
      </c>
    </row>
    <row r="377" spans="1:3" ht="15" customHeight="1" x14ac:dyDescent="0.2">
      <c r="A377">
        <v>376</v>
      </c>
      <c r="B377" s="9">
        <v>182.70721906115796</v>
      </c>
      <c r="C377" s="15">
        <f t="shared" si="5"/>
        <v>2.9240637428351673E-3</v>
      </c>
    </row>
    <row r="378" spans="1:3" ht="15" customHeight="1" x14ac:dyDescent="0.2">
      <c r="A378">
        <v>377</v>
      </c>
      <c r="B378" s="9">
        <v>-316.48933902174576</v>
      </c>
      <c r="C378" s="15">
        <f t="shared" si="5"/>
        <v>2.9387575304876045E-3</v>
      </c>
    </row>
    <row r="379" spans="1:3" ht="15" customHeight="1" x14ac:dyDescent="0.2">
      <c r="A379">
        <v>378</v>
      </c>
      <c r="B379" s="9">
        <v>167.10418072299581</v>
      </c>
      <c r="C379" s="15">
        <f t="shared" si="5"/>
        <v>2.9535251562689494E-3</v>
      </c>
    </row>
    <row r="380" spans="1:3" ht="15" customHeight="1" x14ac:dyDescent="0.2">
      <c r="A380">
        <v>379</v>
      </c>
      <c r="B380" s="9">
        <v>-333.02184034411766</v>
      </c>
      <c r="C380" s="15">
        <f t="shared" si="5"/>
        <v>2.9683669912250747E-3</v>
      </c>
    </row>
    <row r="381" spans="1:3" ht="15" customHeight="1" x14ac:dyDescent="0.2">
      <c r="A381">
        <v>380</v>
      </c>
      <c r="B381" s="9">
        <v>26.562813273298161</v>
      </c>
      <c r="C381" s="15">
        <f t="shared" si="5"/>
        <v>2.983283408266407E-3</v>
      </c>
    </row>
    <row r="382" spans="1:3" ht="15" customHeight="1" x14ac:dyDescent="0.2">
      <c r="A382">
        <v>381</v>
      </c>
      <c r="B382" s="9">
        <v>16.254948003126628</v>
      </c>
      <c r="C382" s="15">
        <f t="shared" si="5"/>
        <v>2.9982747821772938E-3</v>
      </c>
    </row>
    <row r="383" spans="1:3" ht="15" customHeight="1" x14ac:dyDescent="0.2">
      <c r="A383">
        <v>382</v>
      </c>
      <c r="B383" s="9">
        <v>41.649376522493185</v>
      </c>
      <c r="C383" s="15">
        <f t="shared" si="5"/>
        <v>3.013341489625421E-3</v>
      </c>
    </row>
    <row r="384" spans="1:3" ht="15" customHeight="1" x14ac:dyDescent="0.2">
      <c r="A384">
        <v>383</v>
      </c>
      <c r="B384" s="9">
        <v>16.193789463059147</v>
      </c>
      <c r="C384" s="15">
        <f t="shared" si="5"/>
        <v>3.0284839091712767E-3</v>
      </c>
    </row>
    <row r="385" spans="1:3" ht="15" customHeight="1" x14ac:dyDescent="0.2">
      <c r="A385">
        <v>384</v>
      </c>
      <c r="B385" s="9">
        <v>-180.23579095732202</v>
      </c>
      <c r="C385" s="15">
        <f t="shared" si="5"/>
        <v>3.0437024212776657E-3</v>
      </c>
    </row>
    <row r="386" spans="1:3" ht="15" customHeight="1" x14ac:dyDescent="0.2">
      <c r="A386">
        <v>385</v>
      </c>
      <c r="B386" s="9">
        <v>-104.75020755703372</v>
      </c>
      <c r="C386" s="15">
        <f t="shared" si="5"/>
        <v>3.0589974083192611E-3</v>
      </c>
    </row>
    <row r="387" spans="1:3" ht="15" customHeight="1" x14ac:dyDescent="0.2">
      <c r="A387">
        <v>386</v>
      </c>
      <c r="B387" s="9">
        <v>-49.309537910001382</v>
      </c>
      <c r="C387" s="15">
        <f t="shared" ref="C387:C450" si="6">($F$2^(500-A387))*(1-$F$2)/(1-$F$2^500)</f>
        <v>3.0743692545922223E-3</v>
      </c>
    </row>
    <row r="388" spans="1:3" ht="15" customHeight="1" x14ac:dyDescent="0.2">
      <c r="A388">
        <v>387</v>
      </c>
      <c r="B388" s="9">
        <v>-30.636991289378784</v>
      </c>
      <c r="C388" s="15">
        <f t="shared" si="6"/>
        <v>3.0898183463238418E-3</v>
      </c>
    </row>
    <row r="389" spans="1:3" ht="15" customHeight="1" x14ac:dyDescent="0.2">
      <c r="A389">
        <v>388</v>
      </c>
      <c r="B389" s="9">
        <v>-39.490674680915618</v>
      </c>
      <c r="C389" s="15">
        <f t="shared" si="6"/>
        <v>3.1053450716822533E-3</v>
      </c>
    </row>
    <row r="390" spans="1:3" ht="15" customHeight="1" x14ac:dyDescent="0.2">
      <c r="A390">
        <v>389</v>
      </c>
      <c r="B390" s="9">
        <v>93.099163924864115</v>
      </c>
      <c r="C390" s="15">
        <f t="shared" si="6"/>
        <v>3.1209498207861843E-3</v>
      </c>
    </row>
    <row r="391" spans="1:3" ht="15" customHeight="1" x14ac:dyDescent="0.2">
      <c r="A391">
        <v>390</v>
      </c>
      <c r="B391" s="9">
        <v>28.407917009775701</v>
      </c>
      <c r="C391" s="15">
        <f t="shared" si="6"/>
        <v>3.1366329857147584E-3</v>
      </c>
    </row>
    <row r="392" spans="1:3" ht="15" customHeight="1" x14ac:dyDescent="0.2">
      <c r="A392">
        <v>391</v>
      </c>
      <c r="B392" s="9">
        <v>-12.620304011295957</v>
      </c>
      <c r="C392" s="15">
        <f t="shared" si="6"/>
        <v>3.1523949605173451E-3</v>
      </c>
    </row>
    <row r="393" spans="1:3" ht="15" customHeight="1" x14ac:dyDescent="0.2">
      <c r="A393">
        <v>392</v>
      </c>
      <c r="B393" s="9">
        <v>81.909793142953276</v>
      </c>
      <c r="C393" s="15">
        <f t="shared" si="6"/>
        <v>3.1682361412234622E-3</v>
      </c>
    </row>
    <row r="394" spans="1:3" ht="15" customHeight="1" x14ac:dyDescent="0.2">
      <c r="A394">
        <v>393</v>
      </c>
      <c r="B394" s="9">
        <v>80.53876630713421</v>
      </c>
      <c r="C394" s="15">
        <f t="shared" si="6"/>
        <v>3.1841569258527257E-3</v>
      </c>
    </row>
    <row r="395" spans="1:3" ht="15" customHeight="1" x14ac:dyDescent="0.2">
      <c r="A395">
        <v>394</v>
      </c>
      <c r="B395" s="9">
        <v>-25.009852140188741</v>
      </c>
      <c r="C395" s="15">
        <f t="shared" si="6"/>
        <v>3.2001577144248499E-3</v>
      </c>
    </row>
    <row r="396" spans="1:3" ht="15" customHeight="1" x14ac:dyDescent="0.2">
      <c r="A396">
        <v>395</v>
      </c>
      <c r="B396" s="9">
        <v>-224.5146280105364</v>
      </c>
      <c r="C396" s="15">
        <f t="shared" si="6"/>
        <v>3.2162389089696979E-3</v>
      </c>
    </row>
    <row r="397" spans="1:3" ht="15" customHeight="1" x14ac:dyDescent="0.2">
      <c r="A397">
        <v>396</v>
      </c>
      <c r="B397" s="9">
        <v>1.8529892140850279</v>
      </c>
      <c r="C397" s="15">
        <f t="shared" si="6"/>
        <v>3.2324009135373845E-3</v>
      </c>
    </row>
    <row r="398" spans="1:3" ht="15" customHeight="1" x14ac:dyDescent="0.2">
      <c r="A398">
        <v>397</v>
      </c>
      <c r="B398" s="9">
        <v>-109.59086693698373</v>
      </c>
      <c r="C398" s="15">
        <f t="shared" si="6"/>
        <v>3.2486441342084275E-3</v>
      </c>
    </row>
    <row r="399" spans="1:3" ht="15" customHeight="1" x14ac:dyDescent="0.2">
      <c r="A399">
        <v>398</v>
      </c>
      <c r="B399" s="9">
        <v>-26.257890194990978</v>
      </c>
      <c r="C399" s="15">
        <f t="shared" si="6"/>
        <v>3.2649689791039473E-3</v>
      </c>
    </row>
    <row r="400" spans="1:3" ht="15" customHeight="1" x14ac:dyDescent="0.2">
      <c r="A400">
        <v>399</v>
      </c>
      <c r="B400" s="9">
        <v>48.126874003788544</v>
      </c>
      <c r="C400" s="15">
        <f t="shared" si="6"/>
        <v>3.2813758583959264E-3</v>
      </c>
    </row>
    <row r="401" spans="1:3" ht="15" customHeight="1" x14ac:dyDescent="0.2">
      <c r="A401">
        <v>400</v>
      </c>
      <c r="B401" s="9">
        <v>-21.25965081686445</v>
      </c>
      <c r="C401" s="15">
        <f t="shared" si="6"/>
        <v>3.297865184317514E-3</v>
      </c>
    </row>
    <row r="402" spans="1:3" ht="15" customHeight="1" x14ac:dyDescent="0.2">
      <c r="A402">
        <v>401</v>
      </c>
      <c r="B402" s="9">
        <v>28.132764101326757</v>
      </c>
      <c r="C402" s="15">
        <f t="shared" si="6"/>
        <v>3.314437371173381E-3</v>
      </c>
    </row>
    <row r="403" spans="1:3" ht="15" customHeight="1" x14ac:dyDescent="0.2">
      <c r="A403">
        <v>402</v>
      </c>
      <c r="B403" s="9">
        <v>-110.3941495597519</v>
      </c>
      <c r="C403" s="15">
        <f t="shared" si="6"/>
        <v>3.3310928353501314E-3</v>
      </c>
    </row>
    <row r="404" spans="1:3" ht="15" customHeight="1" x14ac:dyDescent="0.2">
      <c r="A404">
        <v>403</v>
      </c>
      <c r="B404" s="9">
        <v>-6.007165386374254</v>
      </c>
      <c r="C404" s="15">
        <f t="shared" si="6"/>
        <v>3.3478319953267658E-3</v>
      </c>
    </row>
    <row r="405" spans="1:3" ht="15" customHeight="1" x14ac:dyDescent="0.2">
      <c r="A405">
        <v>404</v>
      </c>
      <c r="B405" s="9">
        <v>53.868515290298092</v>
      </c>
      <c r="C405" s="15">
        <f t="shared" si="6"/>
        <v>3.3646552716851911E-3</v>
      </c>
    </row>
    <row r="406" spans="1:3" ht="15" customHeight="1" x14ac:dyDescent="0.2">
      <c r="A406">
        <v>405</v>
      </c>
      <c r="B406" s="9">
        <v>-146.29342979794274</v>
      </c>
      <c r="C406" s="15">
        <f t="shared" si="6"/>
        <v>3.3815630871207956E-3</v>
      </c>
    </row>
    <row r="407" spans="1:3" ht="15" customHeight="1" x14ac:dyDescent="0.2">
      <c r="A407">
        <v>406</v>
      </c>
      <c r="B407" s="9">
        <v>81.162557870480668</v>
      </c>
      <c r="C407" s="15">
        <f t="shared" si="6"/>
        <v>3.3985558664530605E-3</v>
      </c>
    </row>
    <row r="408" spans="1:3" ht="15" customHeight="1" x14ac:dyDescent="0.2">
      <c r="A408">
        <v>407</v>
      </c>
      <c r="B408" s="9">
        <v>-36.498168872129099</v>
      </c>
      <c r="C408" s="15">
        <f t="shared" si="6"/>
        <v>3.4156340366362425E-3</v>
      </c>
    </row>
    <row r="409" spans="1:3" ht="15" customHeight="1" x14ac:dyDescent="0.2">
      <c r="A409">
        <v>408</v>
      </c>
      <c r="B409" s="9">
        <v>136.62167548815887</v>
      </c>
      <c r="C409" s="15">
        <f t="shared" si="6"/>
        <v>3.4327980267700926E-3</v>
      </c>
    </row>
    <row r="410" spans="1:3" ht="15" customHeight="1" x14ac:dyDescent="0.2">
      <c r="A410">
        <v>409</v>
      </c>
      <c r="B410" s="9">
        <v>-83.888508856589397</v>
      </c>
      <c r="C410" s="15">
        <f t="shared" si="6"/>
        <v>3.4500482681106451E-3</v>
      </c>
    </row>
    <row r="411" spans="1:3" ht="15" customHeight="1" x14ac:dyDescent="0.2">
      <c r="A411">
        <v>410</v>
      </c>
      <c r="B411" s="9">
        <v>21.248802490286835</v>
      </c>
      <c r="C411" s="15">
        <f t="shared" si="6"/>
        <v>3.4673851940810506E-3</v>
      </c>
    </row>
    <row r="412" spans="1:3" ht="15" customHeight="1" x14ac:dyDescent="0.2">
      <c r="A412">
        <v>411</v>
      </c>
      <c r="B412" s="9">
        <v>-32.549451291259174</v>
      </c>
      <c r="C412" s="15">
        <f t="shared" si="6"/>
        <v>3.4848092402824629E-3</v>
      </c>
    </row>
    <row r="413" spans="1:3" ht="15" customHeight="1" x14ac:dyDescent="0.2">
      <c r="A413">
        <v>412</v>
      </c>
      <c r="B413" s="9">
        <v>-83.19726085163893</v>
      </c>
      <c r="C413" s="15">
        <f t="shared" si="6"/>
        <v>3.5023208445049878E-3</v>
      </c>
    </row>
    <row r="414" spans="1:3" ht="15" customHeight="1" x14ac:dyDescent="0.2">
      <c r="A414">
        <v>413</v>
      </c>
      <c r="B414" s="9">
        <v>-53.103458921052152</v>
      </c>
      <c r="C414" s="15">
        <f t="shared" si="6"/>
        <v>3.5199204467386814E-3</v>
      </c>
    </row>
    <row r="415" spans="1:3" ht="15" customHeight="1" x14ac:dyDescent="0.2">
      <c r="A415">
        <v>414</v>
      </c>
      <c r="B415" s="9">
        <v>-48.954795306113738</v>
      </c>
      <c r="C415" s="15">
        <f t="shared" si="6"/>
        <v>3.5376084891846041E-3</v>
      </c>
    </row>
    <row r="416" spans="1:3" ht="15" customHeight="1" x14ac:dyDescent="0.2">
      <c r="A416">
        <v>415</v>
      </c>
      <c r="B416" s="9">
        <v>131.03039933957552</v>
      </c>
      <c r="C416" s="15">
        <f t="shared" si="6"/>
        <v>3.5553854162659339E-3</v>
      </c>
    </row>
    <row r="417" spans="1:3" ht="15" customHeight="1" x14ac:dyDescent="0.2">
      <c r="A417">
        <v>416</v>
      </c>
      <c r="B417" s="9">
        <v>93.601425174438191</v>
      </c>
      <c r="C417" s="15">
        <f t="shared" si="6"/>
        <v>3.5732516746391297E-3</v>
      </c>
    </row>
    <row r="418" spans="1:3" ht="15" customHeight="1" x14ac:dyDescent="0.2">
      <c r="A418">
        <v>417</v>
      </c>
      <c r="B418" s="9">
        <v>-16.95838501997423</v>
      </c>
      <c r="C418" s="15">
        <f t="shared" si="6"/>
        <v>3.591207713205155E-3</v>
      </c>
    </row>
    <row r="419" spans="1:3" ht="15" customHeight="1" x14ac:dyDescent="0.2">
      <c r="A419">
        <v>418</v>
      </c>
      <c r="B419" s="9">
        <v>90.533427239264711</v>
      </c>
      <c r="C419" s="15">
        <f t="shared" si="6"/>
        <v>3.6092539831207595E-3</v>
      </c>
    </row>
    <row r="420" spans="1:3" ht="15" customHeight="1" x14ac:dyDescent="0.2">
      <c r="A420">
        <v>419</v>
      </c>
      <c r="B420" s="9">
        <v>42.37526669874751</v>
      </c>
      <c r="C420" s="15">
        <f t="shared" si="6"/>
        <v>3.6273909378098075E-3</v>
      </c>
    </row>
    <row r="421" spans="1:3" ht="15" customHeight="1" x14ac:dyDescent="0.2">
      <c r="A421">
        <v>420</v>
      </c>
      <c r="B421" s="9">
        <v>2.3861099601854221</v>
      </c>
      <c r="C421" s="15">
        <f t="shared" si="6"/>
        <v>3.6456190329746808E-3</v>
      </c>
    </row>
    <row r="422" spans="1:3" ht="15" customHeight="1" x14ac:dyDescent="0.2">
      <c r="A422">
        <v>421</v>
      </c>
      <c r="B422" s="9">
        <v>-52.625510077576109</v>
      </c>
      <c r="C422" s="15">
        <f t="shared" si="6"/>
        <v>3.66393872660772E-3</v>
      </c>
    </row>
    <row r="423" spans="1:3" ht="15" customHeight="1" x14ac:dyDescent="0.2">
      <c r="A423">
        <v>422</v>
      </c>
      <c r="B423" s="9">
        <v>-24.64124471978721</v>
      </c>
      <c r="C423" s="15">
        <f t="shared" si="6"/>
        <v>3.6823504790027338E-3</v>
      </c>
    </row>
    <row r="424" spans="1:3" ht="15" customHeight="1" x14ac:dyDescent="0.2">
      <c r="A424">
        <v>423</v>
      </c>
      <c r="B424" s="9">
        <v>66.859117746642369</v>
      </c>
      <c r="C424" s="15">
        <f t="shared" si="6"/>
        <v>3.7008547527665665E-3</v>
      </c>
    </row>
    <row r="425" spans="1:3" ht="15" customHeight="1" x14ac:dyDescent="0.2">
      <c r="A425">
        <v>424</v>
      </c>
      <c r="B425" s="9">
        <v>42.77773107995381</v>
      </c>
      <c r="C425" s="15">
        <f t="shared" si="6"/>
        <v>3.7194520128307203E-3</v>
      </c>
    </row>
    <row r="426" spans="1:3" ht="15" customHeight="1" x14ac:dyDescent="0.2">
      <c r="A426">
        <v>425</v>
      </c>
      <c r="B426" s="9">
        <v>44.835349503879115</v>
      </c>
      <c r="C426" s="15">
        <f t="shared" si="6"/>
        <v>3.738142726463035E-3</v>
      </c>
    </row>
    <row r="427" spans="1:3" ht="15" customHeight="1" x14ac:dyDescent="0.2">
      <c r="A427">
        <v>426</v>
      </c>
      <c r="B427" s="9">
        <v>-53.925840280362536</v>
      </c>
      <c r="C427" s="15">
        <f t="shared" si="6"/>
        <v>3.7569273632794323E-3</v>
      </c>
    </row>
    <row r="428" spans="1:3" ht="15" customHeight="1" x14ac:dyDescent="0.2">
      <c r="A428">
        <v>427</v>
      </c>
      <c r="B428" s="9">
        <v>121.01042413684809</v>
      </c>
      <c r="C428" s="15">
        <f t="shared" si="6"/>
        <v>3.7758063952557101E-3</v>
      </c>
    </row>
    <row r="429" spans="1:3" ht="15" customHeight="1" x14ac:dyDescent="0.2">
      <c r="A429">
        <v>428</v>
      </c>
      <c r="B429" s="9">
        <v>37.414250719673873</v>
      </c>
      <c r="C429" s="15">
        <f t="shared" si="6"/>
        <v>3.794780296739408E-3</v>
      </c>
    </row>
    <row r="430" spans="1:3" ht="15" customHeight="1" x14ac:dyDescent="0.2">
      <c r="A430">
        <v>429</v>
      </c>
      <c r="B430" s="9">
        <v>125.46235599386819</v>
      </c>
      <c r="C430" s="15">
        <f t="shared" si="6"/>
        <v>3.8138495444617164E-3</v>
      </c>
    </row>
    <row r="431" spans="1:3" ht="15" customHeight="1" x14ac:dyDescent="0.2">
      <c r="A431">
        <v>430</v>
      </c>
      <c r="B431" s="9">
        <v>90.567430256933221</v>
      </c>
      <c r="C431" s="15">
        <f t="shared" si="6"/>
        <v>3.8330146175494639E-3</v>
      </c>
    </row>
    <row r="432" spans="1:3" ht="15" customHeight="1" x14ac:dyDescent="0.2">
      <c r="A432">
        <v>431</v>
      </c>
      <c r="B432" s="9">
        <v>42.70689971975662</v>
      </c>
      <c r="C432" s="15">
        <f t="shared" si="6"/>
        <v>3.8522759975371493E-3</v>
      </c>
    </row>
    <row r="433" spans="1:3" ht="15" customHeight="1" x14ac:dyDescent="0.2">
      <c r="A433">
        <v>432</v>
      </c>
      <c r="B433" s="9">
        <v>-68.949333618164019</v>
      </c>
      <c r="C433" s="15">
        <f t="shared" si="6"/>
        <v>3.8716341683790447E-3</v>
      </c>
    </row>
    <row r="434" spans="1:3" ht="15" customHeight="1" x14ac:dyDescent="0.2">
      <c r="A434">
        <v>433</v>
      </c>
      <c r="B434" s="9">
        <v>-64.43001656724482</v>
      </c>
      <c r="C434" s="15">
        <f t="shared" si="6"/>
        <v>3.8910896164613511E-3</v>
      </c>
    </row>
    <row r="435" spans="1:3" ht="15" customHeight="1" x14ac:dyDescent="0.2">
      <c r="A435">
        <v>434</v>
      </c>
      <c r="B435" s="9">
        <v>6.9248626601056458</v>
      </c>
      <c r="C435" s="15">
        <f t="shared" si="6"/>
        <v>3.9106428306144234E-3</v>
      </c>
    </row>
    <row r="436" spans="1:3" ht="15" customHeight="1" x14ac:dyDescent="0.2">
      <c r="A436">
        <v>435</v>
      </c>
      <c r="B436" s="9">
        <v>82.771221278409939</v>
      </c>
      <c r="C436" s="15">
        <f t="shared" si="6"/>
        <v>3.930294302125048E-3</v>
      </c>
    </row>
    <row r="437" spans="1:3" ht="15" customHeight="1" x14ac:dyDescent="0.2">
      <c r="A437">
        <v>436</v>
      </c>
      <c r="B437" s="9">
        <v>48.382162982183218</v>
      </c>
      <c r="C437" s="15">
        <f t="shared" si="6"/>
        <v>3.9500445247487928E-3</v>
      </c>
    </row>
    <row r="438" spans="1:3" ht="15" customHeight="1" x14ac:dyDescent="0.2">
      <c r="A438">
        <v>437</v>
      </c>
      <c r="B438" s="9">
        <v>136.98427225466185</v>
      </c>
      <c r="C438" s="15">
        <f t="shared" si="6"/>
        <v>3.9698939947224038E-3</v>
      </c>
    </row>
    <row r="439" spans="1:3" ht="15" customHeight="1" x14ac:dyDescent="0.2">
      <c r="A439">
        <v>438</v>
      </c>
      <c r="B439" s="9">
        <v>31.033680529881167</v>
      </c>
      <c r="C439" s="15">
        <f t="shared" si="6"/>
        <v>3.989843210776286E-3</v>
      </c>
    </row>
    <row r="440" spans="1:3" ht="15" customHeight="1" x14ac:dyDescent="0.2">
      <c r="A440">
        <v>439</v>
      </c>
      <c r="B440" s="9">
        <v>9.8143750303661363</v>
      </c>
      <c r="C440" s="15">
        <f t="shared" si="6"/>
        <v>4.0098926741470222E-3</v>
      </c>
    </row>
    <row r="441" spans="1:3" ht="15" customHeight="1" x14ac:dyDescent="0.2">
      <c r="A441">
        <v>440</v>
      </c>
      <c r="B441" s="9">
        <v>-14.217941430164501</v>
      </c>
      <c r="C441" s="15">
        <f t="shared" si="6"/>
        <v>4.0300428885899709E-3</v>
      </c>
    </row>
    <row r="442" spans="1:3" ht="15" customHeight="1" x14ac:dyDescent="0.2">
      <c r="A442">
        <v>441</v>
      </c>
      <c r="B442" s="9">
        <v>164.07487392111034</v>
      </c>
      <c r="C442" s="15">
        <f t="shared" si="6"/>
        <v>4.0502943603919301E-3</v>
      </c>
    </row>
    <row r="443" spans="1:3" ht="15" customHeight="1" x14ac:dyDescent="0.2">
      <c r="A443">
        <v>442</v>
      </c>
      <c r="B443" s="9">
        <v>54.546715863871214</v>
      </c>
      <c r="C443" s="15">
        <f t="shared" si="6"/>
        <v>4.0706475983838496E-3</v>
      </c>
    </row>
    <row r="444" spans="1:3" ht="15" customHeight="1" x14ac:dyDescent="0.2">
      <c r="A444">
        <v>443</v>
      </c>
      <c r="B444" s="9">
        <v>-53.31587297360602</v>
      </c>
      <c r="C444" s="15">
        <f t="shared" si="6"/>
        <v>4.0911031139536178E-3</v>
      </c>
    </row>
    <row r="445" spans="1:3" ht="15" customHeight="1" x14ac:dyDescent="0.2">
      <c r="A445">
        <v>444</v>
      </c>
      <c r="B445" s="9">
        <v>88.545575824466141</v>
      </c>
      <c r="C445" s="15">
        <f t="shared" si="6"/>
        <v>4.1116614210589117E-3</v>
      </c>
    </row>
    <row r="446" spans="1:3" ht="15" customHeight="1" x14ac:dyDescent="0.2">
      <c r="A446">
        <v>445</v>
      </c>
      <c r="B446" s="9">
        <v>118.11657607364032</v>
      </c>
      <c r="C446" s="15">
        <f t="shared" si="6"/>
        <v>4.1323230362401127E-3</v>
      </c>
    </row>
    <row r="447" spans="1:3" ht="15" customHeight="1" x14ac:dyDescent="0.2">
      <c r="A447">
        <v>446</v>
      </c>
      <c r="B447" s="9">
        <v>-26.953923379511252</v>
      </c>
      <c r="C447" s="15">
        <f t="shared" si="6"/>
        <v>4.1530884786332789E-3</v>
      </c>
    </row>
    <row r="448" spans="1:3" ht="15" customHeight="1" x14ac:dyDescent="0.2">
      <c r="A448">
        <v>447</v>
      </c>
      <c r="B448" s="9">
        <v>25.296383002289076</v>
      </c>
      <c r="C448" s="15">
        <f t="shared" si="6"/>
        <v>4.1739582699831948E-3</v>
      </c>
    </row>
    <row r="449" spans="1:3" ht="15" customHeight="1" x14ac:dyDescent="0.2">
      <c r="A449">
        <v>448</v>
      </c>
      <c r="B449" s="9">
        <v>39.412465563398655</v>
      </c>
      <c r="C449" s="15">
        <f t="shared" si="6"/>
        <v>4.1949329346564774E-3</v>
      </c>
    </row>
    <row r="450" spans="1:3" ht="15" customHeight="1" x14ac:dyDescent="0.2">
      <c r="A450">
        <v>449</v>
      </c>
      <c r="B450" s="9">
        <v>0.44905984225806606</v>
      </c>
      <c r="C450" s="15">
        <f t="shared" si="6"/>
        <v>4.2160129996547512E-3</v>
      </c>
    </row>
    <row r="451" spans="1:3" ht="15" customHeight="1" x14ac:dyDescent="0.2">
      <c r="A451">
        <v>450</v>
      </c>
      <c r="B451" s="9">
        <v>52.834439323774859</v>
      </c>
      <c r="C451" s="15">
        <f t="shared" ref="C451:C501" si="7">($F$2^(500-A451))*(1-$F$2)/(1-$F$2^500)</f>
        <v>4.2371989946278906E-3</v>
      </c>
    </row>
    <row r="452" spans="1:3" ht="15" customHeight="1" x14ac:dyDescent="0.2">
      <c r="A452">
        <v>451</v>
      </c>
      <c r="B452" s="9">
        <v>123.04408139780935</v>
      </c>
      <c r="C452" s="15">
        <f t="shared" si="7"/>
        <v>4.2584914518873267E-3</v>
      </c>
    </row>
    <row r="453" spans="1:3" ht="15" customHeight="1" x14ac:dyDescent="0.2">
      <c r="A453">
        <v>452</v>
      </c>
      <c r="B453" s="9">
        <v>-8.1462033985335438</v>
      </c>
      <c r="C453" s="15">
        <f t="shared" si="7"/>
        <v>4.2798909064194245E-3</v>
      </c>
    </row>
    <row r="454" spans="1:3" ht="15" customHeight="1" x14ac:dyDescent="0.2">
      <c r="A454">
        <v>453</v>
      </c>
      <c r="B454" s="9">
        <v>102.16532099117103</v>
      </c>
      <c r="C454" s="15">
        <f t="shared" si="7"/>
        <v>4.3013978958989186E-3</v>
      </c>
    </row>
    <row r="455" spans="1:3" ht="15" customHeight="1" x14ac:dyDescent="0.2">
      <c r="A455">
        <v>454</v>
      </c>
      <c r="B455" s="9">
        <v>-71.403934052552358</v>
      </c>
      <c r="C455" s="15">
        <f t="shared" si="7"/>
        <v>4.323012960702431E-3</v>
      </c>
    </row>
    <row r="456" spans="1:3" ht="15" customHeight="1" x14ac:dyDescent="0.2">
      <c r="A456">
        <v>455</v>
      </c>
      <c r="B456" s="9">
        <v>-205.51035918357775</v>
      </c>
      <c r="C456" s="15">
        <f t="shared" si="7"/>
        <v>4.3447366439220416E-3</v>
      </c>
    </row>
    <row r="457" spans="1:3" ht="15" customHeight="1" x14ac:dyDescent="0.2">
      <c r="A457">
        <v>456</v>
      </c>
      <c r="B457" s="9">
        <v>-33.959334209002918</v>
      </c>
      <c r="C457" s="15">
        <f t="shared" si="7"/>
        <v>4.3665694913789356E-3</v>
      </c>
    </row>
    <row r="458" spans="1:3" ht="15" customHeight="1" x14ac:dyDescent="0.2">
      <c r="A458">
        <v>457</v>
      </c>
      <c r="B458" s="9">
        <v>-92.288139743031934</v>
      </c>
      <c r="C458" s="15">
        <f t="shared" si="7"/>
        <v>4.3885120516371206E-3</v>
      </c>
    </row>
    <row r="459" spans="1:3" ht="15" customHeight="1" x14ac:dyDescent="0.2">
      <c r="A459">
        <v>458</v>
      </c>
      <c r="B459" s="9">
        <v>-70.121141757776059</v>
      </c>
      <c r="C459" s="15">
        <f t="shared" si="7"/>
        <v>4.4105648760172081E-3</v>
      </c>
    </row>
    <row r="460" spans="1:3" ht="15" customHeight="1" x14ac:dyDescent="0.2">
      <c r="A460">
        <v>459</v>
      </c>
      <c r="B460" s="9">
        <v>133.87470779802788</v>
      </c>
      <c r="C460" s="15">
        <f t="shared" si="7"/>
        <v>4.4327285186102584E-3</v>
      </c>
    </row>
    <row r="461" spans="1:3" ht="15" customHeight="1" x14ac:dyDescent="0.2">
      <c r="A461">
        <v>460</v>
      </c>
      <c r="B461" s="9">
        <v>28.760453568009325</v>
      </c>
      <c r="C461" s="15">
        <f t="shared" si="7"/>
        <v>4.4550035362917167E-3</v>
      </c>
    </row>
    <row r="462" spans="1:3" ht="15" customHeight="1" x14ac:dyDescent="0.2">
      <c r="A462">
        <v>461</v>
      </c>
      <c r="B462" s="9">
        <v>100.80099496688126</v>
      </c>
      <c r="C462" s="15">
        <f t="shared" si="7"/>
        <v>4.4773904887353945E-3</v>
      </c>
    </row>
    <row r="463" spans="1:3" ht="15" customHeight="1" x14ac:dyDescent="0.2">
      <c r="A463">
        <v>462</v>
      </c>
      <c r="B463" s="9">
        <v>-34.357751776680743</v>
      </c>
      <c r="C463" s="15">
        <f t="shared" si="7"/>
        <v>4.4998899384275318E-3</v>
      </c>
    </row>
    <row r="464" spans="1:3" ht="15" customHeight="1" x14ac:dyDescent="0.2">
      <c r="A464">
        <v>463</v>
      </c>
      <c r="B464" s="9">
        <v>-167.88236592261092</v>
      </c>
      <c r="C464" s="15">
        <f t="shared" si="7"/>
        <v>4.5225024506809364E-3</v>
      </c>
    </row>
    <row r="465" spans="1:3" ht="15" customHeight="1" x14ac:dyDescent="0.2">
      <c r="A465">
        <v>464</v>
      </c>
      <c r="B465" s="9">
        <v>68.619104822671943</v>
      </c>
      <c r="C465" s="15">
        <f t="shared" si="7"/>
        <v>4.545228593649182E-3</v>
      </c>
    </row>
    <row r="466" spans="1:3" ht="15" customHeight="1" x14ac:dyDescent="0.2">
      <c r="A466">
        <v>465</v>
      </c>
      <c r="B466" s="9">
        <v>113.09410090882193</v>
      </c>
      <c r="C466" s="15">
        <f t="shared" si="7"/>
        <v>4.5680689383408865E-3</v>
      </c>
    </row>
    <row r="467" spans="1:3" ht="15" customHeight="1" x14ac:dyDescent="0.2">
      <c r="A467">
        <v>466</v>
      </c>
      <c r="B467" s="9">
        <v>84.359650178445008</v>
      </c>
      <c r="C467" s="15">
        <f t="shared" si="7"/>
        <v>4.5910240586340568E-3</v>
      </c>
    </row>
    <row r="468" spans="1:3" ht="15" customHeight="1" x14ac:dyDescent="0.2">
      <c r="A468">
        <v>467</v>
      </c>
      <c r="B468" s="9">
        <v>-188.98647754204649</v>
      </c>
      <c r="C468" s="15">
        <f t="shared" si="7"/>
        <v>4.614094531290509E-3</v>
      </c>
    </row>
    <row r="469" spans="1:3" ht="15" customHeight="1" x14ac:dyDescent="0.2">
      <c r="A469">
        <v>468</v>
      </c>
      <c r="B469" s="9">
        <v>-66.715413849906327</v>
      </c>
      <c r="C469" s="15">
        <f t="shared" si="7"/>
        <v>4.6372809359703608E-3</v>
      </c>
    </row>
    <row r="470" spans="1:3" ht="15" customHeight="1" x14ac:dyDescent="0.2">
      <c r="A470">
        <v>469</v>
      </c>
      <c r="B470" s="9">
        <v>120.23273209612671</v>
      </c>
      <c r="C470" s="15">
        <f t="shared" si="7"/>
        <v>4.6605838552465943E-3</v>
      </c>
    </row>
    <row r="471" spans="1:3" ht="15" customHeight="1" x14ac:dyDescent="0.2">
      <c r="A471">
        <v>470</v>
      </c>
      <c r="B471" s="9">
        <v>-49.35095946297406</v>
      </c>
      <c r="C471" s="15">
        <f t="shared" si="7"/>
        <v>4.6840038746196926E-3</v>
      </c>
    </row>
    <row r="472" spans="1:3" ht="15" customHeight="1" x14ac:dyDescent="0.2">
      <c r="A472">
        <v>471</v>
      </c>
      <c r="B472" s="9">
        <v>-101.13409368716384</v>
      </c>
      <c r="C472" s="15">
        <f t="shared" si="7"/>
        <v>4.7075415825323548E-3</v>
      </c>
    </row>
    <row r="473" spans="1:3" ht="15" customHeight="1" x14ac:dyDescent="0.2">
      <c r="A473">
        <v>472</v>
      </c>
      <c r="B473" s="9">
        <v>103.14199662658939</v>
      </c>
      <c r="C473" s="15">
        <f t="shared" si="7"/>
        <v>4.7311975703842758E-3</v>
      </c>
    </row>
    <row r="474" spans="1:3" ht="15" customHeight="1" x14ac:dyDescent="0.2">
      <c r="A474">
        <v>473</v>
      </c>
      <c r="B474" s="9">
        <v>191.26906641746427</v>
      </c>
      <c r="C474" s="15">
        <f t="shared" si="7"/>
        <v>4.75497243254701E-3</v>
      </c>
    </row>
    <row r="475" spans="1:3" ht="15" customHeight="1" x14ac:dyDescent="0.2">
      <c r="A475">
        <v>474</v>
      </c>
      <c r="B475" s="9">
        <v>-50.812771020027867</v>
      </c>
      <c r="C475" s="15">
        <f t="shared" si="7"/>
        <v>4.7788667663789053E-3</v>
      </c>
    </row>
    <row r="476" spans="1:3" ht="15" customHeight="1" x14ac:dyDescent="0.2">
      <c r="A476">
        <v>475</v>
      </c>
      <c r="B476" s="9">
        <v>40.125074150193541</v>
      </c>
      <c r="C476" s="15">
        <f t="shared" si="7"/>
        <v>4.8028811722401052E-3</v>
      </c>
    </row>
    <row r="477" spans="1:3" ht="15" customHeight="1" x14ac:dyDescent="0.2">
      <c r="A477">
        <v>476</v>
      </c>
      <c r="B477" s="9">
        <v>34.434843855615327</v>
      </c>
      <c r="C477" s="15">
        <f t="shared" si="7"/>
        <v>4.8270162535076436E-3</v>
      </c>
    </row>
    <row r="478" spans="1:3" ht="15" customHeight="1" x14ac:dyDescent="0.2">
      <c r="A478">
        <v>477</v>
      </c>
      <c r="B478" s="9">
        <v>185.12694936397929</v>
      </c>
      <c r="C478" s="15">
        <f t="shared" si="7"/>
        <v>4.8512726165905956E-3</v>
      </c>
    </row>
    <row r="479" spans="1:3" ht="15" customHeight="1" x14ac:dyDescent="0.2">
      <c r="A479">
        <v>478</v>
      </c>
      <c r="B479" s="9">
        <v>-51.849046228880979</v>
      </c>
      <c r="C479" s="15">
        <f t="shared" si="7"/>
        <v>4.8756508709453233E-3</v>
      </c>
    </row>
    <row r="480" spans="1:3" ht="15" customHeight="1" x14ac:dyDescent="0.2">
      <c r="A480">
        <v>479</v>
      </c>
      <c r="B480" s="9">
        <v>-42.643079682382449</v>
      </c>
      <c r="C480" s="15">
        <f t="shared" si="7"/>
        <v>4.900151629090777E-3</v>
      </c>
    </row>
    <row r="481" spans="1:3" ht="15" customHeight="1" x14ac:dyDescent="0.2">
      <c r="A481">
        <v>480</v>
      </c>
      <c r="B481" s="9">
        <v>-89.561242389332619</v>
      </c>
      <c r="C481" s="15">
        <f t="shared" si="7"/>
        <v>4.9247755066238966E-3</v>
      </c>
    </row>
    <row r="482" spans="1:3" ht="15" customHeight="1" x14ac:dyDescent="0.2">
      <c r="A482">
        <v>481</v>
      </c>
      <c r="B482" s="9">
        <v>123.34256543068841</v>
      </c>
      <c r="C482" s="15">
        <f t="shared" si="7"/>
        <v>4.9495231222350718E-3</v>
      </c>
    </row>
    <row r="483" spans="1:3" ht="15" customHeight="1" x14ac:dyDescent="0.2">
      <c r="A483">
        <v>482</v>
      </c>
      <c r="B483" s="9">
        <v>-65.382288528113349</v>
      </c>
      <c r="C483" s="15">
        <f t="shared" si="7"/>
        <v>4.9743950977236898E-3</v>
      </c>
    </row>
    <row r="484" spans="1:3" ht="15" customHeight="1" x14ac:dyDescent="0.2">
      <c r="A484">
        <v>483</v>
      </c>
      <c r="B484" s="9">
        <v>-127.95146458698218</v>
      </c>
      <c r="C484" s="15">
        <f t="shared" si="7"/>
        <v>4.9993920580137588E-3</v>
      </c>
    </row>
    <row r="485" spans="1:3" ht="15" customHeight="1" x14ac:dyDescent="0.2">
      <c r="A485">
        <v>484</v>
      </c>
      <c r="B485" s="9">
        <v>-20.522650078688457</v>
      </c>
      <c r="C485" s="15">
        <f t="shared" si="7"/>
        <v>5.0245146311696069E-3</v>
      </c>
    </row>
    <row r="486" spans="1:3" ht="15" customHeight="1" x14ac:dyDescent="0.2">
      <c r="A486">
        <v>485</v>
      </c>
      <c r="B486" s="9">
        <v>156.82985649326474</v>
      </c>
      <c r="C486" s="15">
        <f t="shared" si="7"/>
        <v>5.0497634484116651E-3</v>
      </c>
    </row>
    <row r="487" spans="1:3" ht="15" customHeight="1" x14ac:dyDescent="0.2">
      <c r="A487">
        <v>486</v>
      </c>
      <c r="B487" s="9">
        <v>79.353220281544054</v>
      </c>
      <c r="C487" s="15">
        <f t="shared" si="7"/>
        <v>5.0751391441323269E-3</v>
      </c>
    </row>
    <row r="488" spans="1:3" ht="15" customHeight="1" x14ac:dyDescent="0.2">
      <c r="A488">
        <v>487</v>
      </c>
      <c r="B488" s="9">
        <v>253.38495609979509</v>
      </c>
      <c r="C488" s="15">
        <f t="shared" si="7"/>
        <v>5.1006423559118866E-3</v>
      </c>
    </row>
    <row r="489" spans="1:3" ht="15" customHeight="1" x14ac:dyDescent="0.2">
      <c r="A489">
        <v>488</v>
      </c>
      <c r="B489" s="9">
        <v>123.09993354946528</v>
      </c>
      <c r="C489" s="15">
        <f t="shared" si="7"/>
        <v>5.1262737245345589E-3</v>
      </c>
    </row>
    <row r="490" spans="1:3" ht="15" customHeight="1" x14ac:dyDescent="0.2">
      <c r="A490">
        <v>489</v>
      </c>
      <c r="B490" s="9">
        <v>-284.92469158141466</v>
      </c>
      <c r="C490" s="15">
        <f t="shared" si="7"/>
        <v>5.1520338940045816E-3</v>
      </c>
    </row>
    <row r="491" spans="1:3" ht="15" customHeight="1" x14ac:dyDescent="0.2">
      <c r="A491">
        <v>490</v>
      </c>
      <c r="B491" s="9">
        <v>156.51117493912352</v>
      </c>
      <c r="C491" s="15">
        <f t="shared" si="7"/>
        <v>5.1779235115623941E-3</v>
      </c>
    </row>
    <row r="492" spans="1:3" ht="15" customHeight="1" x14ac:dyDescent="0.2">
      <c r="A492">
        <v>491</v>
      </c>
      <c r="B492" s="9">
        <v>47.048775944464069</v>
      </c>
      <c r="C492" s="15">
        <f t="shared" si="7"/>
        <v>5.2039432277008971E-3</v>
      </c>
    </row>
    <row r="493" spans="1:3" ht="15" customHeight="1" x14ac:dyDescent="0.2">
      <c r="A493">
        <v>492</v>
      </c>
      <c r="B493" s="9">
        <v>13.723913195870409</v>
      </c>
      <c r="C493" s="15">
        <f t="shared" si="7"/>
        <v>5.2300936961818074E-3</v>
      </c>
    </row>
    <row r="494" spans="1:3" ht="15" customHeight="1" x14ac:dyDescent="0.2">
      <c r="A494">
        <v>493</v>
      </c>
      <c r="B494" s="9">
        <v>-155.02247434568926</v>
      </c>
      <c r="C494" s="15">
        <f t="shared" si="7"/>
        <v>5.2563755740520678E-3</v>
      </c>
    </row>
    <row r="495" spans="1:3" ht="15" customHeight="1" x14ac:dyDescent="0.2">
      <c r="A495">
        <v>494</v>
      </c>
      <c r="B495" s="9">
        <v>477.8410010335956</v>
      </c>
      <c r="C495" s="15">
        <f t="shared" si="7"/>
        <v>5.2827895216603698E-3</v>
      </c>
    </row>
    <row r="496" spans="1:3" ht="15" customHeight="1" x14ac:dyDescent="0.2">
      <c r="A496">
        <v>495</v>
      </c>
      <c r="B496" s="9">
        <v>184.44962935786134</v>
      </c>
      <c r="C496" s="15">
        <f t="shared" si="7"/>
        <v>5.3093362026737376E-3</v>
      </c>
    </row>
    <row r="497" spans="1:3" ht="15" customHeight="1" x14ac:dyDescent="0.2">
      <c r="A497">
        <v>496</v>
      </c>
      <c r="B497" s="9">
        <v>-129.78058522602805</v>
      </c>
      <c r="C497" s="15">
        <f t="shared" si="7"/>
        <v>5.3360162840942089E-3</v>
      </c>
    </row>
    <row r="498" spans="1:3" ht="15" customHeight="1" x14ac:dyDescent="0.2">
      <c r="A498">
        <v>497</v>
      </c>
      <c r="B498" s="9">
        <v>-555.7954114142467</v>
      </c>
      <c r="C498" s="15">
        <f t="shared" si="7"/>
        <v>5.3628304362755867E-3</v>
      </c>
    </row>
    <row r="499" spans="1:3" ht="15" customHeight="1" x14ac:dyDescent="0.2">
      <c r="A499">
        <v>498</v>
      </c>
      <c r="B499" s="9">
        <v>133.74437618429511</v>
      </c>
      <c r="C499" s="15">
        <f t="shared" si="7"/>
        <v>5.389779332940289E-3</v>
      </c>
    </row>
    <row r="500" spans="1:3" ht="15" customHeight="1" x14ac:dyDescent="0.2">
      <c r="A500">
        <v>499</v>
      </c>
      <c r="B500" s="9">
        <v>142.53549443205884</v>
      </c>
      <c r="C500" s="15">
        <f t="shared" si="7"/>
        <v>5.4168636511962697E-3</v>
      </c>
    </row>
    <row r="501" spans="1:3" ht="15" customHeight="1" x14ac:dyDescent="0.2">
      <c r="A501">
        <v>500</v>
      </c>
      <c r="B501" s="9">
        <v>-126.43896718726319</v>
      </c>
      <c r="C501" s="15">
        <f t="shared" si="7"/>
        <v>5.4440840715540397E-3</v>
      </c>
    </row>
    <row r="503" spans="1:3" ht="15" customHeight="1" x14ac:dyDescent="0.2">
      <c r="B503"/>
    </row>
    <row r="504" spans="1:3" ht="15" customHeight="1" x14ac:dyDescent="0.2">
      <c r="B504"/>
    </row>
    <row r="505" spans="1:3" ht="15" customHeight="1" x14ac:dyDescent="0.2">
      <c r="B505"/>
    </row>
    <row r="506" spans="1:3" ht="15" customHeight="1" x14ac:dyDescent="0.2">
      <c r="B506"/>
    </row>
    <row r="507" spans="1:3" ht="15" customHeight="1" x14ac:dyDescent="0.2">
      <c r="B507"/>
    </row>
    <row r="508" spans="1:3" ht="15" customHeight="1" x14ac:dyDescent="0.2">
      <c r="B508"/>
    </row>
    <row r="509" spans="1:3" ht="15" customHeight="1" x14ac:dyDescent="0.2">
      <c r="B509"/>
    </row>
    <row r="510" spans="1:3" ht="15" customHeight="1" x14ac:dyDescent="0.2">
      <c r="B510"/>
    </row>
  </sheetData>
  <mergeCells count="1">
    <mergeCell ref="E4:I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510"/>
  <sheetViews>
    <sheetView workbookViewId="0"/>
  </sheetViews>
  <sheetFormatPr baseColWidth="10" defaultColWidth="10.83203125" defaultRowHeight="15" customHeight="1" x14ac:dyDescent="0.2"/>
  <cols>
    <col min="2" max="2" width="10.83203125" style="9"/>
    <col min="4" max="4" width="10.83203125" style="15"/>
  </cols>
  <sheetData>
    <row r="1" spans="1:11" ht="15" customHeight="1" x14ac:dyDescent="0.2">
      <c r="A1" t="s">
        <v>2</v>
      </c>
      <c r="B1" s="9" t="s">
        <v>7</v>
      </c>
      <c r="C1" t="s">
        <v>29</v>
      </c>
      <c r="D1" s="15" t="s">
        <v>31</v>
      </c>
    </row>
    <row r="2" spans="1:11" ht="15" customHeight="1" x14ac:dyDescent="0.2">
      <c r="A2">
        <v>494</v>
      </c>
      <c r="B2" s="9">
        <v>477.8410010335956</v>
      </c>
      <c r="C2" s="15">
        <v>5.2827895216603698E-3</v>
      </c>
      <c r="D2" s="15">
        <f>C2</f>
        <v>5.2827895216603698E-3</v>
      </c>
    </row>
    <row r="3" spans="1:11" ht="15" customHeight="1" x14ac:dyDescent="0.2">
      <c r="A3">
        <v>339</v>
      </c>
      <c r="B3" s="9">
        <v>345.43507527311704</v>
      </c>
      <c r="C3" s="15">
        <v>2.429074435499016E-3</v>
      </c>
      <c r="D3" s="15">
        <f>D2+C3</f>
        <v>7.7118639571593858E-3</v>
      </c>
      <c r="F3" s="28" t="s">
        <v>65</v>
      </c>
      <c r="G3" s="28"/>
      <c r="H3" s="28"/>
      <c r="I3" s="28"/>
      <c r="J3" s="28"/>
      <c r="K3" s="28"/>
    </row>
    <row r="4" spans="1:11" ht="15" customHeight="1" x14ac:dyDescent="0.2">
      <c r="A4">
        <v>349</v>
      </c>
      <c r="B4" s="9">
        <v>282.20384520461266</v>
      </c>
      <c r="C4" s="15">
        <v>2.553936035051445E-3</v>
      </c>
      <c r="D4" s="16">
        <f t="shared" ref="D4:D67" si="0">D3+C4</f>
        <v>1.026579999221083E-2</v>
      </c>
      <c r="F4" s="28"/>
      <c r="G4" s="28"/>
      <c r="H4" s="28"/>
      <c r="I4" s="28"/>
      <c r="J4" s="28"/>
      <c r="K4" s="28"/>
    </row>
    <row r="5" spans="1:11" ht="15" customHeight="1" x14ac:dyDescent="0.2">
      <c r="A5">
        <v>329</v>
      </c>
      <c r="B5" s="9">
        <v>277.04129403526531</v>
      </c>
      <c r="C5" s="15">
        <v>2.3103173032585408E-3</v>
      </c>
      <c r="D5" s="15">
        <f t="shared" si="0"/>
        <v>1.2576117295469371E-2</v>
      </c>
      <c r="F5" s="28"/>
      <c r="G5" s="28"/>
      <c r="H5" s="28"/>
      <c r="I5" s="28"/>
      <c r="J5" s="28"/>
      <c r="K5" s="28"/>
    </row>
    <row r="6" spans="1:11" ht="15" customHeight="1" x14ac:dyDescent="0.2">
      <c r="A6">
        <v>487</v>
      </c>
      <c r="B6" s="9">
        <v>253.38495609979509</v>
      </c>
      <c r="C6" s="15">
        <v>5.1006423559118866E-3</v>
      </c>
      <c r="D6" s="15">
        <f t="shared" si="0"/>
        <v>1.7676759651381258E-2</v>
      </c>
    </row>
    <row r="7" spans="1:11" ht="15" customHeight="1" x14ac:dyDescent="0.2">
      <c r="A7">
        <v>227</v>
      </c>
      <c r="B7" s="9">
        <v>217.97395897909701</v>
      </c>
      <c r="C7" s="15">
        <v>1.3855616900627699E-3</v>
      </c>
      <c r="D7" s="15">
        <f t="shared" si="0"/>
        <v>1.9062321341444029E-2</v>
      </c>
    </row>
    <row r="8" spans="1:11" ht="15" customHeight="1" x14ac:dyDescent="0.2">
      <c r="A8">
        <v>131</v>
      </c>
      <c r="B8" s="9">
        <v>202.25553909110386</v>
      </c>
      <c r="C8" s="15">
        <v>8.5633090588624393E-4</v>
      </c>
      <c r="D8" s="15">
        <f t="shared" si="0"/>
        <v>1.9918652247330273E-2</v>
      </c>
    </row>
    <row r="9" spans="1:11" ht="15" customHeight="1" x14ac:dyDescent="0.2">
      <c r="A9">
        <v>238</v>
      </c>
      <c r="B9" s="9">
        <v>201.38921638536704</v>
      </c>
      <c r="C9" s="15">
        <v>1.464104173655406E-3</v>
      </c>
      <c r="D9" s="15">
        <f t="shared" si="0"/>
        <v>2.138275642098568E-2</v>
      </c>
    </row>
    <row r="10" spans="1:11" ht="15" customHeight="1" x14ac:dyDescent="0.2">
      <c r="A10">
        <v>473</v>
      </c>
      <c r="B10" s="9">
        <v>191.26906641746427</v>
      </c>
      <c r="C10" s="15">
        <v>4.75497243254701E-3</v>
      </c>
      <c r="D10" s="15">
        <f t="shared" si="0"/>
        <v>2.6137728853532688E-2</v>
      </c>
    </row>
    <row r="11" spans="1:11" ht="15" customHeight="1" x14ac:dyDescent="0.2">
      <c r="A11">
        <v>306</v>
      </c>
      <c r="B11" s="9">
        <v>191.04965748705581</v>
      </c>
      <c r="C11" s="15">
        <v>2.0587446706593973E-3</v>
      </c>
      <c r="D11" s="15">
        <f t="shared" si="0"/>
        <v>2.8196473524192085E-2</v>
      </c>
    </row>
    <row r="12" spans="1:11" ht="15" customHeight="1" x14ac:dyDescent="0.2">
      <c r="A12">
        <v>477</v>
      </c>
      <c r="B12" s="9">
        <v>185.12694936397929</v>
      </c>
      <c r="C12" s="15">
        <v>4.8512726165905956E-3</v>
      </c>
      <c r="D12" s="15">
        <f t="shared" si="0"/>
        <v>3.304774614078268E-2</v>
      </c>
      <c r="F12" t="s">
        <v>49</v>
      </c>
      <c r="G12" s="9">
        <f>B4</f>
        <v>282.20384520461266</v>
      </c>
    </row>
    <row r="13" spans="1:11" ht="15" customHeight="1" x14ac:dyDescent="0.2">
      <c r="A13">
        <v>495</v>
      </c>
      <c r="B13" s="9">
        <v>184.44962935786134</v>
      </c>
      <c r="C13" s="15">
        <v>5.3093362026737376E-3</v>
      </c>
      <c r="D13" s="15">
        <f t="shared" si="0"/>
        <v>3.8357082343456417E-2</v>
      </c>
      <c r="F13" t="s">
        <v>55</v>
      </c>
      <c r="G13" s="9">
        <f>(B2*C2+B3*C3+B4*(0.01-D3))/0.01</f>
        <v>400.91417333914751</v>
      </c>
    </row>
    <row r="14" spans="1:11" ht="15" customHeight="1" x14ac:dyDescent="0.2">
      <c r="A14">
        <v>376</v>
      </c>
      <c r="B14" s="9">
        <v>182.70721906115796</v>
      </c>
      <c r="C14" s="15">
        <v>2.9240637428351673E-3</v>
      </c>
      <c r="D14" s="15">
        <f t="shared" si="0"/>
        <v>4.1281146086291583E-2</v>
      </c>
    </row>
    <row r="15" spans="1:11" ht="15" customHeight="1" x14ac:dyDescent="0.2">
      <c r="A15">
        <v>237</v>
      </c>
      <c r="B15" s="9">
        <v>180.10475010029404</v>
      </c>
      <c r="C15" s="15">
        <v>1.4567836527871292E-3</v>
      </c>
      <c r="D15" s="15">
        <f t="shared" si="0"/>
        <v>4.2737929739078709E-2</v>
      </c>
    </row>
    <row r="16" spans="1:11" ht="15" customHeight="1" x14ac:dyDescent="0.2">
      <c r="A16">
        <v>365</v>
      </c>
      <c r="B16" s="9">
        <v>172.22374096282692</v>
      </c>
      <c r="C16" s="15">
        <v>2.7672011146984989E-3</v>
      </c>
      <c r="D16" s="15">
        <f t="shared" si="0"/>
        <v>4.5505130853777206E-2</v>
      </c>
    </row>
    <row r="17" spans="1:4" ht="15" customHeight="1" x14ac:dyDescent="0.2">
      <c r="A17">
        <v>283</v>
      </c>
      <c r="B17" s="9">
        <v>172.21194565829501</v>
      </c>
      <c r="C17" s="15">
        <v>1.8345660195638329E-3</v>
      </c>
      <c r="D17" s="15">
        <f t="shared" si="0"/>
        <v>4.7339696873341039E-2</v>
      </c>
    </row>
    <row r="18" spans="1:4" ht="15" customHeight="1" x14ac:dyDescent="0.2">
      <c r="A18">
        <v>378</v>
      </c>
      <c r="B18" s="9">
        <v>167.10418072299581</v>
      </c>
      <c r="C18" s="15">
        <v>2.9535251562689494E-3</v>
      </c>
      <c r="D18" s="15">
        <f t="shared" si="0"/>
        <v>5.0293222029609987E-2</v>
      </c>
    </row>
    <row r="19" spans="1:4" ht="15" customHeight="1" x14ac:dyDescent="0.2">
      <c r="A19">
        <v>320</v>
      </c>
      <c r="B19" s="9">
        <v>167.06585266724323</v>
      </c>
      <c r="C19" s="15">
        <v>2.208408232883981E-3</v>
      </c>
      <c r="D19" s="15">
        <f t="shared" si="0"/>
        <v>5.2501630262493965E-2</v>
      </c>
    </row>
    <row r="20" spans="1:4" ht="15" customHeight="1" x14ac:dyDescent="0.2">
      <c r="A20">
        <v>242</v>
      </c>
      <c r="B20" s="9">
        <v>166.79971104959441</v>
      </c>
      <c r="C20" s="15">
        <v>1.4937559757177944E-3</v>
      </c>
      <c r="D20" s="15">
        <f t="shared" si="0"/>
        <v>5.3995386238211762E-2</v>
      </c>
    </row>
    <row r="21" spans="1:4" ht="15" customHeight="1" x14ac:dyDescent="0.2">
      <c r="A21">
        <v>322</v>
      </c>
      <c r="B21" s="9">
        <v>166.5165397828132</v>
      </c>
      <c r="C21" s="15">
        <v>2.2306590569773298E-3</v>
      </c>
      <c r="D21" s="15">
        <f t="shared" si="0"/>
        <v>5.6226045295189091E-2</v>
      </c>
    </row>
    <row r="22" spans="1:4" ht="15" customHeight="1" x14ac:dyDescent="0.2">
      <c r="A22">
        <v>441</v>
      </c>
      <c r="B22" s="9">
        <v>164.07487392111034</v>
      </c>
      <c r="C22" s="15">
        <v>4.0502943603919301E-3</v>
      </c>
      <c r="D22" s="15">
        <f t="shared" si="0"/>
        <v>6.0276339655581018E-2</v>
      </c>
    </row>
    <row r="23" spans="1:4" ht="15" customHeight="1" x14ac:dyDescent="0.2">
      <c r="A23">
        <v>304</v>
      </c>
      <c r="B23" s="9">
        <v>160.77775746024417</v>
      </c>
      <c r="C23" s="15">
        <v>2.03820869256957E-3</v>
      </c>
      <c r="D23" s="15">
        <f t="shared" si="0"/>
        <v>6.2314548348150589E-2</v>
      </c>
    </row>
    <row r="24" spans="1:4" ht="15" customHeight="1" x14ac:dyDescent="0.2">
      <c r="A24">
        <v>292</v>
      </c>
      <c r="B24" s="9">
        <v>157.59697152135959</v>
      </c>
      <c r="C24" s="15">
        <v>1.9192237901746382E-3</v>
      </c>
      <c r="D24" s="15">
        <f t="shared" si="0"/>
        <v>6.4233772138325221E-2</v>
      </c>
    </row>
    <row r="25" spans="1:4" ht="15" customHeight="1" x14ac:dyDescent="0.2">
      <c r="A25">
        <v>485</v>
      </c>
      <c r="B25" s="9">
        <v>156.82985649326474</v>
      </c>
      <c r="C25" s="15">
        <v>5.0497634484116651E-3</v>
      </c>
      <c r="D25" s="15">
        <f t="shared" si="0"/>
        <v>6.9283535586736889E-2</v>
      </c>
    </row>
    <row r="26" spans="1:4" ht="15" customHeight="1" x14ac:dyDescent="0.2">
      <c r="A26">
        <v>490</v>
      </c>
      <c r="B26" s="9">
        <v>156.51117493912352</v>
      </c>
      <c r="C26" s="15">
        <v>5.1779235115623941E-3</v>
      </c>
      <c r="D26" s="15">
        <f t="shared" si="0"/>
        <v>7.4461459098299279E-2</v>
      </c>
    </row>
    <row r="27" spans="1:4" ht="15" customHeight="1" x14ac:dyDescent="0.2">
      <c r="A27">
        <v>249</v>
      </c>
      <c r="B27" s="9">
        <v>152.98155537234743</v>
      </c>
      <c r="C27" s="15">
        <v>1.5470989467225146E-3</v>
      </c>
      <c r="D27" s="15">
        <f t="shared" si="0"/>
        <v>7.6008558045021796E-2</v>
      </c>
    </row>
    <row r="28" spans="1:4" ht="15" customHeight="1" x14ac:dyDescent="0.2">
      <c r="A28">
        <v>370</v>
      </c>
      <c r="B28" s="9">
        <v>152.58539501708401</v>
      </c>
      <c r="C28" s="15">
        <v>2.8374310716526353E-3</v>
      </c>
      <c r="D28" s="15">
        <f t="shared" si="0"/>
        <v>7.8845989116674425E-2</v>
      </c>
    </row>
    <row r="29" spans="1:4" ht="15" customHeight="1" x14ac:dyDescent="0.2">
      <c r="A29">
        <v>228</v>
      </c>
      <c r="B29" s="9">
        <v>151.05667825214914</v>
      </c>
      <c r="C29" s="15">
        <v>1.3925243116208743E-3</v>
      </c>
      <c r="D29" s="15">
        <f t="shared" si="0"/>
        <v>8.0238513428295299E-2</v>
      </c>
    </row>
    <row r="30" spans="1:4" ht="15" customHeight="1" x14ac:dyDescent="0.2">
      <c r="A30">
        <v>336</v>
      </c>
      <c r="B30" s="9">
        <v>145.72147568348373</v>
      </c>
      <c r="C30" s="15">
        <v>2.3928201959148893E-3</v>
      </c>
      <c r="D30" s="15">
        <f t="shared" si="0"/>
        <v>8.2631333624210185E-2</v>
      </c>
    </row>
    <row r="31" spans="1:4" ht="15" customHeight="1" x14ac:dyDescent="0.2">
      <c r="A31">
        <v>499</v>
      </c>
      <c r="B31" s="9">
        <v>142.53549443205884</v>
      </c>
      <c r="C31" s="15">
        <v>5.4168636511962697E-3</v>
      </c>
      <c r="D31" s="15">
        <f t="shared" si="0"/>
        <v>8.8048197275406456E-2</v>
      </c>
    </row>
    <row r="32" spans="1:4" ht="15" customHeight="1" x14ac:dyDescent="0.2">
      <c r="A32">
        <v>135</v>
      </c>
      <c r="B32" s="9">
        <v>139.73733091412578</v>
      </c>
      <c r="C32" s="15">
        <v>8.7367376644093366E-4</v>
      </c>
      <c r="D32" s="15">
        <f t="shared" si="0"/>
        <v>8.8921871041847386E-2</v>
      </c>
    </row>
    <row r="33" spans="1:4" ht="15" customHeight="1" x14ac:dyDescent="0.2">
      <c r="A33">
        <v>437</v>
      </c>
      <c r="B33" s="9">
        <v>136.98427225466185</v>
      </c>
      <c r="C33" s="15">
        <v>3.9698939947224038E-3</v>
      </c>
      <c r="D33" s="15">
        <f t="shared" si="0"/>
        <v>9.289176503656979E-2</v>
      </c>
    </row>
    <row r="34" spans="1:4" ht="15" customHeight="1" x14ac:dyDescent="0.2">
      <c r="A34">
        <v>408</v>
      </c>
      <c r="B34" s="9">
        <v>136.62167548815887</v>
      </c>
      <c r="C34" s="15">
        <v>3.4327980267700926E-3</v>
      </c>
      <c r="D34" s="15">
        <f t="shared" si="0"/>
        <v>9.6324563063339877E-2</v>
      </c>
    </row>
    <row r="35" spans="1:4" ht="15" customHeight="1" x14ac:dyDescent="0.2">
      <c r="A35">
        <v>256</v>
      </c>
      <c r="B35" s="9">
        <v>133.91624239557859</v>
      </c>
      <c r="C35" s="15">
        <v>1.6023468289723558E-3</v>
      </c>
      <c r="D35" s="15">
        <f t="shared" si="0"/>
        <v>9.7926909892312231E-2</v>
      </c>
    </row>
    <row r="36" spans="1:4" ht="15" customHeight="1" x14ac:dyDescent="0.2">
      <c r="A36">
        <v>459</v>
      </c>
      <c r="B36" s="9">
        <v>133.87470779802788</v>
      </c>
      <c r="C36" s="15">
        <v>4.4327285186102584E-3</v>
      </c>
      <c r="D36" s="15">
        <f t="shared" si="0"/>
        <v>0.10235963841092249</v>
      </c>
    </row>
    <row r="37" spans="1:4" ht="15" customHeight="1" x14ac:dyDescent="0.2">
      <c r="A37">
        <v>498</v>
      </c>
      <c r="B37" s="9">
        <v>133.74437618429511</v>
      </c>
      <c r="C37" s="15">
        <v>5.389779332940289E-3</v>
      </c>
      <c r="D37" s="15">
        <f t="shared" si="0"/>
        <v>0.10774941774386278</v>
      </c>
    </row>
    <row r="38" spans="1:4" ht="15" customHeight="1" x14ac:dyDescent="0.2">
      <c r="A38">
        <v>366</v>
      </c>
      <c r="B38" s="9">
        <v>131.2871219465178</v>
      </c>
      <c r="C38" s="15">
        <v>2.7811066479381898E-3</v>
      </c>
      <c r="D38" s="15">
        <f t="shared" si="0"/>
        <v>0.11053052439180097</v>
      </c>
    </row>
    <row r="39" spans="1:4" ht="15" customHeight="1" x14ac:dyDescent="0.2">
      <c r="A39">
        <v>415</v>
      </c>
      <c r="B39" s="9">
        <v>131.03039933957552</v>
      </c>
      <c r="C39" s="15">
        <v>3.5553854162659339E-3</v>
      </c>
      <c r="D39" s="15">
        <f t="shared" si="0"/>
        <v>0.1140859098080669</v>
      </c>
    </row>
    <row r="40" spans="1:4" ht="15" customHeight="1" x14ac:dyDescent="0.2">
      <c r="A40">
        <v>375</v>
      </c>
      <c r="B40" s="9">
        <v>129.24069165022775</v>
      </c>
      <c r="C40" s="15">
        <v>2.9094434241209921E-3</v>
      </c>
      <c r="D40" s="15">
        <f t="shared" si="0"/>
        <v>0.11699535323218789</v>
      </c>
    </row>
    <row r="41" spans="1:4" ht="15" customHeight="1" x14ac:dyDescent="0.2">
      <c r="A41">
        <v>298</v>
      </c>
      <c r="B41" s="9">
        <v>128.27438934693782</v>
      </c>
      <c r="C41" s="15">
        <v>1.9778216836004868E-3</v>
      </c>
      <c r="D41" s="15">
        <f t="shared" si="0"/>
        <v>0.11897317491578838</v>
      </c>
    </row>
    <row r="42" spans="1:4" ht="15" customHeight="1" x14ac:dyDescent="0.2">
      <c r="A42">
        <v>241</v>
      </c>
      <c r="B42" s="9">
        <v>127.92112130559872</v>
      </c>
      <c r="C42" s="15">
        <v>1.4862871958392055E-3</v>
      </c>
      <c r="D42" s="15">
        <f t="shared" si="0"/>
        <v>0.12045946211162759</v>
      </c>
    </row>
    <row r="43" spans="1:4" ht="15" customHeight="1" x14ac:dyDescent="0.2">
      <c r="A43">
        <v>142</v>
      </c>
      <c r="B43" s="9">
        <v>127.69298705638721</v>
      </c>
      <c r="C43" s="15">
        <v>9.0487320942120287E-4</v>
      </c>
      <c r="D43" s="15">
        <f t="shared" si="0"/>
        <v>0.12136433532104879</v>
      </c>
    </row>
    <row r="44" spans="1:4" ht="15" customHeight="1" x14ac:dyDescent="0.2">
      <c r="A44">
        <v>429</v>
      </c>
      <c r="B44" s="9">
        <v>125.46235599386819</v>
      </c>
      <c r="C44" s="15">
        <v>3.8138495444617164E-3</v>
      </c>
      <c r="D44" s="15">
        <f t="shared" si="0"/>
        <v>0.12517818486551049</v>
      </c>
    </row>
    <row r="45" spans="1:4" ht="15" customHeight="1" x14ac:dyDescent="0.2">
      <c r="A45">
        <v>98</v>
      </c>
      <c r="B45" s="9">
        <v>124.43121451282605</v>
      </c>
      <c r="C45" s="15">
        <v>7.257771367768168E-4</v>
      </c>
      <c r="D45" s="15">
        <f t="shared" si="0"/>
        <v>0.12590396200228732</v>
      </c>
    </row>
    <row r="46" spans="1:4" ht="15" customHeight="1" x14ac:dyDescent="0.2">
      <c r="A46">
        <v>481</v>
      </c>
      <c r="B46" s="9">
        <v>123.34256543068841</v>
      </c>
      <c r="C46" s="15">
        <v>4.9495231222350718E-3</v>
      </c>
      <c r="D46" s="15">
        <f t="shared" si="0"/>
        <v>0.13085348512452238</v>
      </c>
    </row>
    <row r="47" spans="1:4" ht="15" customHeight="1" x14ac:dyDescent="0.2">
      <c r="A47">
        <v>488</v>
      </c>
      <c r="B47" s="9">
        <v>123.09993354946528</v>
      </c>
      <c r="C47" s="15">
        <v>5.1262737245345589E-3</v>
      </c>
      <c r="D47" s="15">
        <f t="shared" si="0"/>
        <v>0.13597975884905694</v>
      </c>
    </row>
    <row r="48" spans="1:4" ht="15" customHeight="1" x14ac:dyDescent="0.2">
      <c r="A48">
        <v>451</v>
      </c>
      <c r="B48" s="9">
        <v>123.04408139780935</v>
      </c>
      <c r="C48" s="15">
        <v>4.2584914518873267E-3</v>
      </c>
      <c r="D48" s="15">
        <f t="shared" si="0"/>
        <v>0.14023825030094428</v>
      </c>
    </row>
    <row r="49" spans="1:4" ht="15" customHeight="1" x14ac:dyDescent="0.2">
      <c r="A49">
        <v>240</v>
      </c>
      <c r="B49" s="9">
        <v>122.93748785324169</v>
      </c>
      <c r="C49" s="15">
        <v>1.4788557598600096E-3</v>
      </c>
      <c r="D49" s="15">
        <f t="shared" si="0"/>
        <v>0.14171710606080429</v>
      </c>
    </row>
    <row r="50" spans="1:4" ht="15" customHeight="1" x14ac:dyDescent="0.2">
      <c r="A50">
        <v>141</v>
      </c>
      <c r="B50" s="9">
        <v>122.608223349529</v>
      </c>
      <c r="C50" s="15">
        <v>9.0034884337409672E-4</v>
      </c>
      <c r="D50" s="15">
        <f t="shared" si="0"/>
        <v>0.14261745490417838</v>
      </c>
    </row>
    <row r="51" spans="1:4" ht="15" customHeight="1" x14ac:dyDescent="0.2">
      <c r="A51">
        <v>296</v>
      </c>
      <c r="B51" s="9">
        <v>121.03198824976243</v>
      </c>
      <c r="C51" s="15">
        <v>1.9580929123065721E-3</v>
      </c>
      <c r="D51" s="15">
        <f t="shared" si="0"/>
        <v>0.14457554781648496</v>
      </c>
    </row>
    <row r="52" spans="1:4" ht="15" customHeight="1" x14ac:dyDescent="0.2">
      <c r="A52">
        <v>427</v>
      </c>
      <c r="B52" s="9">
        <v>121.01042413684809</v>
      </c>
      <c r="C52" s="15">
        <v>3.7758063952557101E-3</v>
      </c>
      <c r="D52" s="15">
        <f t="shared" si="0"/>
        <v>0.14835135421174067</v>
      </c>
    </row>
    <row r="53" spans="1:4" ht="15" customHeight="1" x14ac:dyDescent="0.2">
      <c r="A53">
        <v>469</v>
      </c>
      <c r="B53" s="9">
        <v>120.23273209612671</v>
      </c>
      <c r="C53" s="15">
        <v>4.6605838552465943E-3</v>
      </c>
      <c r="D53" s="15">
        <f t="shared" si="0"/>
        <v>0.15301193806698726</v>
      </c>
    </row>
    <row r="54" spans="1:4" ht="15" customHeight="1" x14ac:dyDescent="0.2">
      <c r="A54">
        <v>358</v>
      </c>
      <c r="B54" s="9">
        <v>119.18281433402262</v>
      </c>
      <c r="C54" s="15">
        <v>2.6717898101156208E-3</v>
      </c>
      <c r="D54" s="15">
        <f t="shared" si="0"/>
        <v>0.15568372787710288</v>
      </c>
    </row>
    <row r="55" spans="1:4" ht="15" customHeight="1" x14ac:dyDescent="0.2">
      <c r="A55">
        <v>445</v>
      </c>
      <c r="B55" s="9">
        <v>118.11657607364032</v>
      </c>
      <c r="C55" s="15">
        <v>4.1323230362401127E-3</v>
      </c>
      <c r="D55" s="15">
        <f t="shared" si="0"/>
        <v>0.159816050913343</v>
      </c>
    </row>
    <row r="56" spans="1:4" ht="15" customHeight="1" x14ac:dyDescent="0.2">
      <c r="A56">
        <v>21</v>
      </c>
      <c r="B56" s="9">
        <v>118.08934495997528</v>
      </c>
      <c r="C56" s="15">
        <v>4.9337881832582772E-4</v>
      </c>
      <c r="D56" s="15">
        <f t="shared" si="0"/>
        <v>0.16030942973166884</v>
      </c>
    </row>
    <row r="57" spans="1:4" ht="15" customHeight="1" x14ac:dyDescent="0.2">
      <c r="A57">
        <v>302</v>
      </c>
      <c r="B57" s="9">
        <v>117.99525083352819</v>
      </c>
      <c r="C57" s="15">
        <v>2.0178775608611882E-3</v>
      </c>
      <c r="D57" s="15">
        <f t="shared" si="0"/>
        <v>0.16232730729253003</v>
      </c>
    </row>
    <row r="58" spans="1:4" ht="15" customHeight="1" x14ac:dyDescent="0.2">
      <c r="A58">
        <v>225</v>
      </c>
      <c r="B58" s="9">
        <v>117.81808259283571</v>
      </c>
      <c r="C58" s="15">
        <v>1.371740712204394E-3</v>
      </c>
      <c r="D58" s="15">
        <f t="shared" si="0"/>
        <v>0.16369904800473442</v>
      </c>
    </row>
    <row r="59" spans="1:4" ht="15" customHeight="1" x14ac:dyDescent="0.2">
      <c r="A59">
        <v>334</v>
      </c>
      <c r="B59" s="9">
        <v>117.38142640046135</v>
      </c>
      <c r="C59" s="15">
        <v>2.368951814460638E-3</v>
      </c>
      <c r="D59" s="15">
        <f t="shared" si="0"/>
        <v>0.16606799981919507</v>
      </c>
    </row>
    <row r="60" spans="1:4" ht="15" customHeight="1" x14ac:dyDescent="0.2">
      <c r="A60">
        <v>132</v>
      </c>
      <c r="B60" s="9">
        <v>113.97078774600232</v>
      </c>
      <c r="C60" s="15">
        <v>8.6063407626758197E-4</v>
      </c>
      <c r="D60" s="15">
        <f t="shared" si="0"/>
        <v>0.16692863389546264</v>
      </c>
    </row>
    <row r="61" spans="1:4" ht="15" customHeight="1" x14ac:dyDescent="0.2">
      <c r="A61">
        <v>465</v>
      </c>
      <c r="B61" s="9">
        <v>113.09410090882193</v>
      </c>
      <c r="C61" s="15">
        <v>4.5680689383408865E-3</v>
      </c>
      <c r="D61" s="15">
        <f t="shared" si="0"/>
        <v>0.17149670283380353</v>
      </c>
    </row>
    <row r="62" spans="1:4" ht="15" customHeight="1" x14ac:dyDescent="0.2">
      <c r="A62">
        <v>371</v>
      </c>
      <c r="B62" s="9">
        <v>112.44478436864847</v>
      </c>
      <c r="C62" s="15">
        <v>2.8516895192488801E-3</v>
      </c>
      <c r="D62" s="15">
        <f t="shared" si="0"/>
        <v>0.17434839235305241</v>
      </c>
    </row>
    <row r="63" spans="1:4" ht="15" customHeight="1" x14ac:dyDescent="0.2">
      <c r="A63">
        <v>254</v>
      </c>
      <c r="B63" s="9">
        <v>112.42275590583085</v>
      </c>
      <c r="C63" s="15">
        <v>1.5863634193533564E-3</v>
      </c>
      <c r="D63" s="15">
        <f t="shared" si="0"/>
        <v>0.17593475577240578</v>
      </c>
    </row>
    <row r="64" spans="1:4" ht="15" customHeight="1" x14ac:dyDescent="0.2">
      <c r="A64">
        <v>233</v>
      </c>
      <c r="B64" s="9">
        <v>108.81012583367374</v>
      </c>
      <c r="C64" s="15">
        <v>1.4278657697979677E-3</v>
      </c>
      <c r="D64" s="15">
        <f t="shared" si="0"/>
        <v>0.17736262154220375</v>
      </c>
    </row>
    <row r="65" spans="1:4" ht="15" customHeight="1" x14ac:dyDescent="0.2">
      <c r="A65">
        <v>194</v>
      </c>
      <c r="B65" s="9">
        <v>106.08073291957953</v>
      </c>
      <c r="C65" s="15">
        <v>1.1743229040655351E-3</v>
      </c>
      <c r="D65" s="15">
        <f t="shared" si="0"/>
        <v>0.17853694444626927</v>
      </c>
    </row>
    <row r="66" spans="1:4" ht="15" customHeight="1" x14ac:dyDescent="0.2">
      <c r="A66">
        <v>350</v>
      </c>
      <c r="B66" s="9">
        <v>105.65210020491941</v>
      </c>
      <c r="C66" s="15">
        <v>2.5667698844738145E-3</v>
      </c>
      <c r="D66" s="15">
        <f t="shared" si="0"/>
        <v>0.1811037143307431</v>
      </c>
    </row>
    <row r="67" spans="1:4" ht="15" customHeight="1" x14ac:dyDescent="0.2">
      <c r="A67">
        <v>364</v>
      </c>
      <c r="B67" s="9">
        <v>104.89806083193071</v>
      </c>
      <c r="C67" s="15">
        <v>2.7533651091250061E-3</v>
      </c>
      <c r="D67" s="15">
        <f t="shared" si="0"/>
        <v>0.18385707943986809</v>
      </c>
    </row>
    <row r="68" spans="1:4" ht="15" customHeight="1" x14ac:dyDescent="0.2">
      <c r="A68">
        <v>472</v>
      </c>
      <c r="B68" s="9">
        <v>103.14199662658939</v>
      </c>
      <c r="C68" s="15">
        <v>4.7311975703842758E-3</v>
      </c>
      <c r="D68" s="15">
        <f t="shared" ref="D68:D131" si="1">D67+C68</f>
        <v>0.18858827701025238</v>
      </c>
    </row>
    <row r="69" spans="1:4" ht="15" customHeight="1" x14ac:dyDescent="0.2">
      <c r="A69">
        <v>453</v>
      </c>
      <c r="B69" s="9">
        <v>102.16532099117103</v>
      </c>
      <c r="C69" s="15">
        <v>4.3013978958989186E-3</v>
      </c>
      <c r="D69" s="15">
        <f t="shared" si="1"/>
        <v>0.1928896749061513</v>
      </c>
    </row>
    <row r="70" spans="1:4" ht="15" customHeight="1" x14ac:dyDescent="0.2">
      <c r="A70">
        <v>20</v>
      </c>
      <c r="B70" s="9">
        <v>101.20088325966572</v>
      </c>
      <c r="C70" s="15">
        <v>4.9091192423419863E-4</v>
      </c>
      <c r="D70" s="15">
        <f t="shared" si="1"/>
        <v>0.1933805868303855</v>
      </c>
    </row>
    <row r="71" spans="1:4" ht="15" customHeight="1" x14ac:dyDescent="0.2">
      <c r="A71">
        <v>461</v>
      </c>
      <c r="B71" s="9">
        <v>100.80099496688126</v>
      </c>
      <c r="C71" s="15">
        <v>4.4773904887353945E-3</v>
      </c>
      <c r="D71" s="15">
        <f t="shared" si="1"/>
        <v>0.19785797731912089</v>
      </c>
    </row>
    <row r="72" spans="1:4" ht="15" customHeight="1" x14ac:dyDescent="0.2">
      <c r="A72">
        <v>351</v>
      </c>
      <c r="B72" s="9">
        <v>100.48137997735466</v>
      </c>
      <c r="C72" s="15">
        <v>2.5796682256018231E-3</v>
      </c>
      <c r="D72" s="15">
        <f t="shared" si="1"/>
        <v>0.20043764554472271</v>
      </c>
    </row>
    <row r="73" spans="1:4" ht="15" customHeight="1" x14ac:dyDescent="0.2">
      <c r="A73">
        <v>193</v>
      </c>
      <c r="B73" s="9">
        <v>99.966077181925357</v>
      </c>
      <c r="C73" s="15">
        <v>1.1684512895452075E-3</v>
      </c>
      <c r="D73" s="15">
        <f t="shared" si="1"/>
        <v>0.20160609683426792</v>
      </c>
    </row>
    <row r="74" spans="1:4" ht="15" customHeight="1" x14ac:dyDescent="0.2">
      <c r="A74">
        <v>175</v>
      </c>
      <c r="B74" s="9">
        <v>99.588270163307243</v>
      </c>
      <c r="C74" s="15">
        <v>1.0676430213509627E-3</v>
      </c>
      <c r="D74" s="15">
        <f t="shared" si="1"/>
        <v>0.20267373985561887</v>
      </c>
    </row>
    <row r="75" spans="1:4" ht="15" customHeight="1" x14ac:dyDescent="0.2">
      <c r="A75">
        <v>318</v>
      </c>
      <c r="B75" s="9">
        <v>98.372581884139436</v>
      </c>
      <c r="C75" s="15">
        <v>2.1863793607609637E-3</v>
      </c>
      <c r="D75" s="15">
        <f t="shared" si="1"/>
        <v>0.20486011921637984</v>
      </c>
    </row>
    <row r="76" spans="1:4" ht="15" customHeight="1" x14ac:dyDescent="0.2">
      <c r="A76">
        <v>321</v>
      </c>
      <c r="B76" s="9">
        <v>97.34824603116067</v>
      </c>
      <c r="C76" s="15">
        <v>2.2195057616924431E-3</v>
      </c>
      <c r="D76" s="15">
        <f t="shared" si="1"/>
        <v>0.20707962497807228</v>
      </c>
    </row>
    <row r="77" spans="1:4" ht="15" customHeight="1" x14ac:dyDescent="0.2">
      <c r="A77">
        <v>335</v>
      </c>
      <c r="B77" s="9">
        <v>96.385817169086295</v>
      </c>
      <c r="C77" s="15">
        <v>2.380856094935315E-3</v>
      </c>
      <c r="D77" s="15">
        <f t="shared" si="1"/>
        <v>0.2094604810730076</v>
      </c>
    </row>
    <row r="78" spans="1:4" ht="15" customHeight="1" x14ac:dyDescent="0.2">
      <c r="A78">
        <v>284</v>
      </c>
      <c r="B78" s="9">
        <v>95.038025661948268</v>
      </c>
      <c r="C78" s="15">
        <v>1.8437849442852594E-3</v>
      </c>
      <c r="D78" s="15">
        <f t="shared" si="1"/>
        <v>0.21130426601729285</v>
      </c>
    </row>
    <row r="79" spans="1:4" ht="15" customHeight="1" x14ac:dyDescent="0.2">
      <c r="A79">
        <v>416</v>
      </c>
      <c r="B79" s="9">
        <v>93.601425174438191</v>
      </c>
      <c r="C79" s="15">
        <v>3.5732516746391297E-3</v>
      </c>
      <c r="D79" s="15">
        <f t="shared" si="1"/>
        <v>0.21487751769193197</v>
      </c>
    </row>
    <row r="80" spans="1:4" ht="15" customHeight="1" x14ac:dyDescent="0.2">
      <c r="A80">
        <v>389</v>
      </c>
      <c r="B80" s="9">
        <v>93.099163924864115</v>
      </c>
      <c r="C80" s="15">
        <v>3.1209498207861843E-3</v>
      </c>
      <c r="D80" s="15">
        <f t="shared" si="1"/>
        <v>0.21799846751271815</v>
      </c>
    </row>
    <row r="81" spans="1:4" ht="15" customHeight="1" x14ac:dyDescent="0.2">
      <c r="A81">
        <v>430</v>
      </c>
      <c r="B81" s="9">
        <v>90.567430256933221</v>
      </c>
      <c r="C81" s="15">
        <v>3.8330146175494639E-3</v>
      </c>
      <c r="D81" s="15">
        <f t="shared" si="1"/>
        <v>0.2218314821302676</v>
      </c>
    </row>
    <row r="82" spans="1:4" ht="15" customHeight="1" x14ac:dyDescent="0.2">
      <c r="A82">
        <v>418</v>
      </c>
      <c r="B82" s="9">
        <v>90.533427239264711</v>
      </c>
      <c r="C82" s="15">
        <v>3.6092539831207595E-3</v>
      </c>
      <c r="D82" s="15">
        <f t="shared" si="1"/>
        <v>0.22544073611338836</v>
      </c>
    </row>
    <row r="83" spans="1:4" ht="15" customHeight="1" x14ac:dyDescent="0.2">
      <c r="A83">
        <v>444</v>
      </c>
      <c r="B83" s="9">
        <v>88.545575824466141</v>
      </c>
      <c r="C83" s="15">
        <v>4.1116614210589117E-3</v>
      </c>
      <c r="D83" s="15">
        <f t="shared" si="1"/>
        <v>0.22955239753444726</v>
      </c>
    </row>
    <row r="84" spans="1:4" ht="15" customHeight="1" x14ac:dyDescent="0.2">
      <c r="A84">
        <v>299</v>
      </c>
      <c r="B84" s="9">
        <v>86.96428468583872</v>
      </c>
      <c r="C84" s="15">
        <v>1.9877604860306397E-3</v>
      </c>
      <c r="D84" s="15">
        <f t="shared" si="1"/>
        <v>0.23154015802047789</v>
      </c>
    </row>
    <row r="85" spans="1:4" ht="15" customHeight="1" x14ac:dyDescent="0.2">
      <c r="A85">
        <v>466</v>
      </c>
      <c r="B85" s="9">
        <v>84.359650178445008</v>
      </c>
      <c r="C85" s="15">
        <v>4.5910240586340568E-3</v>
      </c>
      <c r="D85" s="15">
        <f t="shared" si="1"/>
        <v>0.23613118207911196</v>
      </c>
    </row>
    <row r="86" spans="1:4" ht="15" customHeight="1" x14ac:dyDescent="0.2">
      <c r="A86">
        <v>435</v>
      </c>
      <c r="B86" s="9">
        <v>82.771221278409939</v>
      </c>
      <c r="C86" s="15">
        <v>3.930294302125048E-3</v>
      </c>
      <c r="D86" s="15">
        <f t="shared" si="1"/>
        <v>0.24006147638123701</v>
      </c>
    </row>
    <row r="87" spans="1:4" ht="15" customHeight="1" x14ac:dyDescent="0.2">
      <c r="A87">
        <v>134</v>
      </c>
      <c r="B87" s="9">
        <v>81.942326419741221</v>
      </c>
      <c r="C87" s="15">
        <v>8.6930539760872905E-4</v>
      </c>
      <c r="D87" s="15">
        <f t="shared" si="1"/>
        <v>0.24093078177884575</v>
      </c>
    </row>
    <row r="88" spans="1:4" ht="15" customHeight="1" x14ac:dyDescent="0.2">
      <c r="A88">
        <v>392</v>
      </c>
      <c r="B88" s="9">
        <v>81.909793142953276</v>
      </c>
      <c r="C88" s="15">
        <v>3.1682361412234622E-3</v>
      </c>
      <c r="D88" s="15">
        <f t="shared" si="1"/>
        <v>0.24409901792006922</v>
      </c>
    </row>
    <row r="89" spans="1:4" ht="15" customHeight="1" x14ac:dyDescent="0.2">
      <c r="A89">
        <v>294</v>
      </c>
      <c r="B89" s="9">
        <v>81.74057500199342</v>
      </c>
      <c r="C89" s="15">
        <v>1.9385609355063141E-3</v>
      </c>
      <c r="D89" s="15">
        <f t="shared" si="1"/>
        <v>0.24603757885557553</v>
      </c>
    </row>
    <row r="90" spans="1:4" ht="15" customHeight="1" x14ac:dyDescent="0.2">
      <c r="A90">
        <v>406</v>
      </c>
      <c r="B90" s="9">
        <v>81.162557870480668</v>
      </c>
      <c r="C90" s="15">
        <v>3.3985558664530605E-3</v>
      </c>
      <c r="D90" s="15">
        <f t="shared" si="1"/>
        <v>0.24943613472202861</v>
      </c>
    </row>
    <row r="91" spans="1:4" ht="15" customHeight="1" x14ac:dyDescent="0.2">
      <c r="A91">
        <v>393</v>
      </c>
      <c r="B91" s="9">
        <v>80.53876630713421</v>
      </c>
      <c r="C91" s="15">
        <v>3.1841569258527257E-3</v>
      </c>
      <c r="D91" s="15">
        <f t="shared" si="1"/>
        <v>0.25262029164788136</v>
      </c>
    </row>
    <row r="92" spans="1:4" ht="15" customHeight="1" x14ac:dyDescent="0.2">
      <c r="A92">
        <v>486</v>
      </c>
      <c r="B92" s="9">
        <v>79.353220281544054</v>
      </c>
      <c r="C92" s="15">
        <v>5.0751391441323269E-3</v>
      </c>
      <c r="D92" s="15">
        <f t="shared" si="1"/>
        <v>0.25769543079201368</v>
      </c>
    </row>
    <row r="93" spans="1:4" ht="15" customHeight="1" x14ac:dyDescent="0.2">
      <c r="A93">
        <v>337</v>
      </c>
      <c r="B93" s="9">
        <v>77.734542978660102</v>
      </c>
      <c r="C93" s="15">
        <v>2.4048444180049138E-3</v>
      </c>
      <c r="D93" s="15">
        <f t="shared" si="1"/>
        <v>0.26010027521001861</v>
      </c>
    </row>
    <row r="94" spans="1:4" ht="15" customHeight="1" x14ac:dyDescent="0.2">
      <c r="A94">
        <v>313</v>
      </c>
      <c r="B94" s="9">
        <v>77.6971183570422</v>
      </c>
      <c r="C94" s="15">
        <v>2.1322637454335314E-3</v>
      </c>
      <c r="D94" s="15">
        <f t="shared" si="1"/>
        <v>0.26223253895545212</v>
      </c>
    </row>
    <row r="95" spans="1:4" ht="15" customHeight="1" x14ac:dyDescent="0.2">
      <c r="A95">
        <v>221</v>
      </c>
      <c r="B95" s="9">
        <v>76.827023197807648</v>
      </c>
      <c r="C95" s="15">
        <v>1.3445109740541185E-3</v>
      </c>
      <c r="D95" s="15">
        <f t="shared" si="1"/>
        <v>0.26357704992950626</v>
      </c>
    </row>
    <row r="96" spans="1:4" ht="15" customHeight="1" x14ac:dyDescent="0.2">
      <c r="A96">
        <v>74</v>
      </c>
      <c r="B96" s="9">
        <v>76.726569187892892</v>
      </c>
      <c r="C96" s="15">
        <v>6.4351284616475269E-4</v>
      </c>
      <c r="D96" s="15">
        <f t="shared" si="1"/>
        <v>0.26422056277567102</v>
      </c>
    </row>
    <row r="97" spans="1:4" ht="15" customHeight="1" x14ac:dyDescent="0.2">
      <c r="A97">
        <v>345</v>
      </c>
      <c r="B97" s="9">
        <v>74.993330123194028</v>
      </c>
      <c r="C97" s="15">
        <v>2.503239129383866E-3</v>
      </c>
      <c r="D97" s="15">
        <f t="shared" si="1"/>
        <v>0.2667238019050549</v>
      </c>
    </row>
    <row r="98" spans="1:4" ht="15" customHeight="1" x14ac:dyDescent="0.2">
      <c r="A98">
        <v>331</v>
      </c>
      <c r="B98" s="9">
        <v>74.736998641259561</v>
      </c>
      <c r="C98" s="15">
        <v>2.333594912510836E-3</v>
      </c>
      <c r="D98" s="15">
        <f t="shared" si="1"/>
        <v>0.26905739681756574</v>
      </c>
    </row>
    <row r="99" spans="1:4" ht="15" customHeight="1" x14ac:dyDescent="0.2">
      <c r="A99">
        <v>205</v>
      </c>
      <c r="B99" s="9">
        <v>74.376110768313083</v>
      </c>
      <c r="C99" s="15">
        <v>1.2408910244794632E-3</v>
      </c>
      <c r="D99" s="15">
        <f t="shared" si="1"/>
        <v>0.27029828784204518</v>
      </c>
    </row>
    <row r="100" spans="1:4" ht="15" customHeight="1" x14ac:dyDescent="0.2">
      <c r="A100">
        <v>356</v>
      </c>
      <c r="B100" s="9">
        <v>73.181802204910127</v>
      </c>
      <c r="C100" s="15">
        <v>2.6451387067597172E-3</v>
      </c>
      <c r="D100" s="15">
        <f t="shared" si="1"/>
        <v>0.27294342654880488</v>
      </c>
    </row>
    <row r="101" spans="1:4" ht="15" customHeight="1" x14ac:dyDescent="0.2">
      <c r="A101">
        <v>127</v>
      </c>
      <c r="B101" s="9">
        <v>70.760172174293984</v>
      </c>
      <c r="C101" s="15">
        <v>8.393323097741559E-4</v>
      </c>
      <c r="D101" s="15">
        <f t="shared" si="1"/>
        <v>0.27378275885857906</v>
      </c>
    </row>
    <row r="102" spans="1:4" ht="15" customHeight="1" x14ac:dyDescent="0.2">
      <c r="A102">
        <v>23</v>
      </c>
      <c r="B102" s="9">
        <v>70.545222813823784</v>
      </c>
      <c r="C102" s="15">
        <v>4.9834985816098372E-4</v>
      </c>
      <c r="D102" s="15">
        <f t="shared" si="1"/>
        <v>0.27428110871674005</v>
      </c>
    </row>
    <row r="103" spans="1:4" ht="15" customHeight="1" x14ac:dyDescent="0.2">
      <c r="A103">
        <v>280</v>
      </c>
      <c r="B103" s="9">
        <v>70.031677358780144</v>
      </c>
      <c r="C103" s="15">
        <v>1.8071848924010904E-3</v>
      </c>
      <c r="D103" s="15">
        <f t="shared" si="1"/>
        <v>0.27608829360914117</v>
      </c>
    </row>
    <row r="104" spans="1:4" ht="15" customHeight="1" x14ac:dyDescent="0.2">
      <c r="A104">
        <v>185</v>
      </c>
      <c r="B104" s="9">
        <v>69.843817755114287</v>
      </c>
      <c r="C104" s="15">
        <v>1.1225230256228294E-3</v>
      </c>
      <c r="D104" s="15">
        <f t="shared" si="1"/>
        <v>0.27721081663476399</v>
      </c>
    </row>
    <row r="105" spans="1:4" ht="15" customHeight="1" x14ac:dyDescent="0.2">
      <c r="A105">
        <v>197</v>
      </c>
      <c r="B105" s="9">
        <v>68.742833969195999</v>
      </c>
      <c r="C105" s="15">
        <v>1.1921153750526175E-3</v>
      </c>
      <c r="D105" s="15">
        <f t="shared" si="1"/>
        <v>0.27840293200981658</v>
      </c>
    </row>
    <row r="106" spans="1:4" ht="15" customHeight="1" x14ac:dyDescent="0.2">
      <c r="A106">
        <v>464</v>
      </c>
      <c r="B106" s="9">
        <v>68.619104822671943</v>
      </c>
      <c r="C106" s="15">
        <v>4.545228593649182E-3</v>
      </c>
      <c r="D106" s="15">
        <f t="shared" si="1"/>
        <v>0.28294816060346578</v>
      </c>
    </row>
    <row r="107" spans="1:4" ht="15" customHeight="1" x14ac:dyDescent="0.2">
      <c r="A107">
        <v>423</v>
      </c>
      <c r="B107" s="9">
        <v>66.859117746642369</v>
      </c>
      <c r="C107" s="15">
        <v>3.7008547527665665E-3</v>
      </c>
      <c r="D107" s="15">
        <f t="shared" si="1"/>
        <v>0.28664901535623233</v>
      </c>
    </row>
    <row r="108" spans="1:4" ht="15" customHeight="1" x14ac:dyDescent="0.2">
      <c r="A108">
        <v>257</v>
      </c>
      <c r="B108" s="9">
        <v>65.949462420956479</v>
      </c>
      <c r="C108" s="15">
        <v>1.6103988230877942E-3</v>
      </c>
      <c r="D108" s="15">
        <f t="shared" si="1"/>
        <v>0.28825941417932011</v>
      </c>
    </row>
    <row r="109" spans="1:4" ht="15" customHeight="1" x14ac:dyDescent="0.2">
      <c r="A109">
        <v>100</v>
      </c>
      <c r="B109" s="9">
        <v>65.274593593121608</v>
      </c>
      <c r="C109" s="15">
        <v>7.3308970660015331E-4</v>
      </c>
      <c r="D109" s="15">
        <f t="shared" si="1"/>
        <v>0.28899250388592024</v>
      </c>
    </row>
    <row r="110" spans="1:4" ht="15" customHeight="1" x14ac:dyDescent="0.2">
      <c r="A110">
        <v>111</v>
      </c>
      <c r="B110" s="9">
        <v>64.899406574546447</v>
      </c>
      <c r="C110" s="15">
        <v>7.7464591204775386E-4</v>
      </c>
      <c r="D110" s="15">
        <f t="shared" si="1"/>
        <v>0.28976714979796797</v>
      </c>
    </row>
    <row r="111" spans="1:4" ht="15" customHeight="1" x14ac:dyDescent="0.2">
      <c r="A111">
        <v>231</v>
      </c>
      <c r="B111" s="9">
        <v>63.470986382713818</v>
      </c>
      <c r="C111" s="15">
        <v>1.4136228087442333E-3</v>
      </c>
      <c r="D111" s="15">
        <f t="shared" si="1"/>
        <v>0.29118077260671221</v>
      </c>
    </row>
    <row r="112" spans="1:4" ht="15" customHeight="1" x14ac:dyDescent="0.2">
      <c r="A112">
        <v>31</v>
      </c>
      <c r="B112" s="9">
        <v>62.820878858023207</v>
      </c>
      <c r="C112" s="15">
        <v>5.1873994663921119E-4</v>
      </c>
      <c r="D112" s="15">
        <f t="shared" si="1"/>
        <v>0.29169951255335141</v>
      </c>
    </row>
    <row r="113" spans="1:4" ht="15" customHeight="1" x14ac:dyDescent="0.2">
      <c r="A113">
        <v>110</v>
      </c>
      <c r="B113" s="9">
        <v>60.567651861278136</v>
      </c>
      <c r="C113" s="15">
        <v>7.7077268248751504E-4</v>
      </c>
      <c r="D113" s="15">
        <f t="shared" si="1"/>
        <v>0.29247028523583896</v>
      </c>
    </row>
    <row r="114" spans="1:4" ht="15" customHeight="1" x14ac:dyDescent="0.2">
      <c r="A114">
        <v>338</v>
      </c>
      <c r="B114" s="9">
        <v>59.425550734591525</v>
      </c>
      <c r="C114" s="15">
        <v>2.4169290633215207E-3</v>
      </c>
      <c r="D114" s="15">
        <f t="shared" si="1"/>
        <v>0.29488721429916048</v>
      </c>
    </row>
    <row r="115" spans="1:4" ht="15" customHeight="1" x14ac:dyDescent="0.2">
      <c r="A115">
        <v>133</v>
      </c>
      <c r="B115" s="9">
        <v>59.06638542447763</v>
      </c>
      <c r="C115" s="15">
        <v>8.6495887062068534E-4</v>
      </c>
      <c r="D115" s="15">
        <f t="shared" si="1"/>
        <v>0.29575217316978114</v>
      </c>
    </row>
    <row r="116" spans="1:4" ht="15" customHeight="1" x14ac:dyDescent="0.2">
      <c r="A116">
        <v>223</v>
      </c>
      <c r="B116" s="9">
        <v>58.904445030450006</v>
      </c>
      <c r="C116" s="15">
        <v>1.3580575986001553E-3</v>
      </c>
      <c r="D116" s="15">
        <f t="shared" si="1"/>
        <v>0.29711023076838128</v>
      </c>
    </row>
    <row r="117" spans="1:4" ht="15" customHeight="1" x14ac:dyDescent="0.2">
      <c r="A117">
        <v>279</v>
      </c>
      <c r="B117" s="9">
        <v>58.066200834919073</v>
      </c>
      <c r="C117" s="15">
        <v>1.7981489679390855E-3</v>
      </c>
      <c r="D117" s="15">
        <f t="shared" si="1"/>
        <v>0.29890837973632034</v>
      </c>
    </row>
    <row r="118" spans="1:4" ht="15" customHeight="1" x14ac:dyDescent="0.2">
      <c r="A118">
        <v>374</v>
      </c>
      <c r="B118" s="9">
        <v>57.551068875509372</v>
      </c>
      <c r="C118" s="15">
        <v>2.8948962070003866E-3</v>
      </c>
      <c r="D118" s="15">
        <f t="shared" si="1"/>
        <v>0.30180327594332074</v>
      </c>
    </row>
    <row r="119" spans="1:4" ht="15" customHeight="1" x14ac:dyDescent="0.2">
      <c r="A119">
        <v>324</v>
      </c>
      <c r="B119" s="9">
        <v>56.143111055313057</v>
      </c>
      <c r="C119" s="15">
        <v>2.2531340693187846E-3</v>
      </c>
      <c r="D119" s="15">
        <f t="shared" si="1"/>
        <v>0.3040564100126395</v>
      </c>
    </row>
    <row r="120" spans="1:4" ht="15" customHeight="1" x14ac:dyDescent="0.2">
      <c r="A120">
        <v>216</v>
      </c>
      <c r="B120" s="9">
        <v>55.459022986871787</v>
      </c>
      <c r="C120" s="15">
        <v>1.311232651004957E-3</v>
      </c>
      <c r="D120" s="15">
        <f t="shared" si="1"/>
        <v>0.30536764266364447</v>
      </c>
    </row>
    <row r="121" spans="1:4" ht="15" customHeight="1" x14ac:dyDescent="0.2">
      <c r="A121">
        <v>293</v>
      </c>
      <c r="B121" s="9">
        <v>55.267326009172393</v>
      </c>
      <c r="C121" s="15">
        <v>1.9288681308287825E-3</v>
      </c>
      <c r="D121" s="15">
        <f t="shared" si="1"/>
        <v>0.30729651079447323</v>
      </c>
    </row>
    <row r="122" spans="1:4" ht="15" customHeight="1" x14ac:dyDescent="0.2">
      <c r="A122">
        <v>442</v>
      </c>
      <c r="B122" s="9">
        <v>54.546715863871214</v>
      </c>
      <c r="C122" s="15">
        <v>4.0706475983838496E-3</v>
      </c>
      <c r="D122" s="15">
        <f t="shared" si="1"/>
        <v>0.31136715839285706</v>
      </c>
    </row>
    <row r="123" spans="1:4" ht="15" customHeight="1" x14ac:dyDescent="0.2">
      <c r="A123">
        <v>404</v>
      </c>
      <c r="B123" s="9">
        <v>53.868515290298092</v>
      </c>
      <c r="C123" s="15">
        <v>3.3646552716851911E-3</v>
      </c>
      <c r="D123" s="15">
        <f t="shared" si="1"/>
        <v>0.31473181366454223</v>
      </c>
    </row>
    <row r="124" spans="1:4" ht="15" customHeight="1" x14ac:dyDescent="0.2">
      <c r="A124">
        <v>3</v>
      </c>
      <c r="B124" s="9">
        <v>53.264059162311241</v>
      </c>
      <c r="C124" s="15">
        <v>4.5081250453579501E-4</v>
      </c>
      <c r="D124" s="15">
        <f t="shared" si="1"/>
        <v>0.315182626169078</v>
      </c>
    </row>
    <row r="125" spans="1:4" ht="15" customHeight="1" x14ac:dyDescent="0.2">
      <c r="A125">
        <v>450</v>
      </c>
      <c r="B125" s="9">
        <v>52.834439323774859</v>
      </c>
      <c r="C125" s="15">
        <v>4.2371989946278906E-3</v>
      </c>
      <c r="D125" s="15">
        <f t="shared" si="1"/>
        <v>0.31941982516370587</v>
      </c>
    </row>
    <row r="126" spans="1:4" ht="15" customHeight="1" x14ac:dyDescent="0.2">
      <c r="A126">
        <v>120</v>
      </c>
      <c r="B126" s="9">
        <v>51.672309483385106</v>
      </c>
      <c r="C126" s="15">
        <v>8.1039267462124152E-4</v>
      </c>
      <c r="D126" s="15">
        <f t="shared" si="1"/>
        <v>0.32023021783832711</v>
      </c>
    </row>
    <row r="127" spans="1:4" ht="15" customHeight="1" x14ac:dyDescent="0.2">
      <c r="A127">
        <v>41</v>
      </c>
      <c r="B127" s="9">
        <v>51.421138136094669</v>
      </c>
      <c r="C127" s="15">
        <v>5.4540471184464929E-4</v>
      </c>
      <c r="D127" s="15">
        <f t="shared" si="1"/>
        <v>0.32077562255017178</v>
      </c>
    </row>
    <row r="128" spans="1:4" ht="15" customHeight="1" x14ac:dyDescent="0.2">
      <c r="A128">
        <v>56</v>
      </c>
      <c r="B128" s="9">
        <v>51.261844210452182</v>
      </c>
      <c r="C128" s="15">
        <v>5.8799370200952829E-4</v>
      </c>
      <c r="D128" s="15">
        <f t="shared" si="1"/>
        <v>0.32136361625218129</v>
      </c>
    </row>
    <row r="129" spans="1:4" ht="15" customHeight="1" x14ac:dyDescent="0.2">
      <c r="A129">
        <v>70</v>
      </c>
      <c r="B129" s="9">
        <v>49.799432483365308</v>
      </c>
      <c r="C129" s="15">
        <v>6.3073879481415497E-4</v>
      </c>
      <c r="D129" s="15">
        <f t="shared" si="1"/>
        <v>0.32199435504699547</v>
      </c>
    </row>
    <row r="130" spans="1:4" ht="15" customHeight="1" x14ac:dyDescent="0.2">
      <c r="A130">
        <v>436</v>
      </c>
      <c r="B130" s="9">
        <v>48.382162982183218</v>
      </c>
      <c r="C130" s="15">
        <v>3.9500445247487928E-3</v>
      </c>
      <c r="D130" s="15">
        <f t="shared" si="1"/>
        <v>0.32594439957174426</v>
      </c>
    </row>
    <row r="131" spans="1:4" ht="15" customHeight="1" x14ac:dyDescent="0.2">
      <c r="A131">
        <v>399</v>
      </c>
      <c r="B131" s="9">
        <v>48.126874003788544</v>
      </c>
      <c r="C131" s="15">
        <v>3.2813758583959264E-3</v>
      </c>
      <c r="D131" s="15">
        <f t="shared" si="1"/>
        <v>0.3292257754301402</v>
      </c>
    </row>
    <row r="132" spans="1:4" ht="15" customHeight="1" x14ac:dyDescent="0.2">
      <c r="A132">
        <v>226</v>
      </c>
      <c r="B132" s="9">
        <v>47.245018210913258</v>
      </c>
      <c r="C132" s="15">
        <v>1.3786338816124562E-3</v>
      </c>
      <c r="D132" s="15">
        <f t="shared" ref="D132:D195" si="2">D131+C132</f>
        <v>0.33060440931175267</v>
      </c>
    </row>
    <row r="133" spans="1:4" ht="15" customHeight="1" x14ac:dyDescent="0.2">
      <c r="A133">
        <v>491</v>
      </c>
      <c r="B133" s="9">
        <v>47.048775944464069</v>
      </c>
      <c r="C133" s="15">
        <v>5.2039432277008971E-3</v>
      </c>
      <c r="D133" s="15">
        <f t="shared" si="2"/>
        <v>0.33580835253945357</v>
      </c>
    </row>
    <row r="134" spans="1:4" ht="15" customHeight="1" x14ac:dyDescent="0.2">
      <c r="A134">
        <v>343</v>
      </c>
      <c r="B134" s="9">
        <v>46.519402504669415</v>
      </c>
      <c r="C134" s="15">
        <v>2.4782693190682627E-3</v>
      </c>
      <c r="D134" s="15">
        <f t="shared" si="2"/>
        <v>0.33828662185852182</v>
      </c>
    </row>
    <row r="135" spans="1:4" ht="15" customHeight="1" x14ac:dyDescent="0.2">
      <c r="A135">
        <v>297</v>
      </c>
      <c r="B135" s="9">
        <v>45.30601771561669</v>
      </c>
      <c r="C135" s="15">
        <v>1.9679325751824845E-3</v>
      </c>
      <c r="D135" s="15">
        <f t="shared" si="2"/>
        <v>0.34025455443370428</v>
      </c>
    </row>
    <row r="136" spans="1:4" ht="15" customHeight="1" x14ac:dyDescent="0.2">
      <c r="A136">
        <v>425</v>
      </c>
      <c r="B136" s="9">
        <v>44.835349503879115</v>
      </c>
      <c r="C136" s="15">
        <v>3.738142726463035E-3</v>
      </c>
      <c r="D136" s="15">
        <f t="shared" si="2"/>
        <v>0.34399269716016734</v>
      </c>
    </row>
    <row r="137" spans="1:4" ht="15" customHeight="1" x14ac:dyDescent="0.2">
      <c r="A137">
        <v>290</v>
      </c>
      <c r="B137" s="9">
        <v>44.719708930526394</v>
      </c>
      <c r="C137" s="15">
        <v>1.9000795328676465E-3</v>
      </c>
      <c r="D137" s="15">
        <f t="shared" si="2"/>
        <v>0.34589277669303498</v>
      </c>
    </row>
    <row r="138" spans="1:4" ht="15" customHeight="1" x14ac:dyDescent="0.2">
      <c r="A138">
        <v>150</v>
      </c>
      <c r="B138" s="9">
        <v>43.489243206859101</v>
      </c>
      <c r="C138" s="15">
        <v>9.4189628567883867E-4</v>
      </c>
      <c r="D138" s="15">
        <f t="shared" si="2"/>
        <v>0.34683467297871379</v>
      </c>
    </row>
    <row r="139" spans="1:4" ht="15" customHeight="1" x14ac:dyDescent="0.2">
      <c r="A139">
        <v>303</v>
      </c>
      <c r="B139" s="9">
        <v>43.330577313707181</v>
      </c>
      <c r="C139" s="15">
        <v>2.0280176491067219E-3</v>
      </c>
      <c r="D139" s="15">
        <f t="shared" si="2"/>
        <v>0.34886269062782049</v>
      </c>
    </row>
    <row r="140" spans="1:4" ht="15" customHeight="1" x14ac:dyDescent="0.2">
      <c r="A140">
        <v>424</v>
      </c>
      <c r="B140" s="9">
        <v>42.77773107995381</v>
      </c>
      <c r="C140" s="15">
        <v>3.7194520128307203E-3</v>
      </c>
      <c r="D140" s="15">
        <f t="shared" si="2"/>
        <v>0.35258214264065119</v>
      </c>
    </row>
    <row r="141" spans="1:4" ht="15" customHeight="1" x14ac:dyDescent="0.2">
      <c r="A141">
        <v>431</v>
      </c>
      <c r="B141" s="9">
        <v>42.70689971975662</v>
      </c>
      <c r="C141" s="15">
        <v>3.8522759975371493E-3</v>
      </c>
      <c r="D141" s="15">
        <f t="shared" si="2"/>
        <v>0.35643441863818831</v>
      </c>
    </row>
    <row r="142" spans="1:4" ht="15" customHeight="1" x14ac:dyDescent="0.2">
      <c r="A142">
        <v>419</v>
      </c>
      <c r="B142" s="9">
        <v>42.37526669874751</v>
      </c>
      <c r="C142" s="15">
        <v>3.6273909378098075E-3</v>
      </c>
      <c r="D142" s="15">
        <f t="shared" si="2"/>
        <v>0.36006180957599809</v>
      </c>
    </row>
    <row r="143" spans="1:4" ht="15" customHeight="1" x14ac:dyDescent="0.2">
      <c r="A143">
        <v>12</v>
      </c>
      <c r="B143" s="9">
        <v>42.100045235552898</v>
      </c>
      <c r="C143" s="15">
        <v>4.7161567062002646E-4</v>
      </c>
      <c r="D143" s="15">
        <f t="shared" si="2"/>
        <v>0.36053342524661813</v>
      </c>
    </row>
    <row r="144" spans="1:4" ht="15" customHeight="1" x14ac:dyDescent="0.2">
      <c r="A144">
        <v>382</v>
      </c>
      <c r="B144" s="9">
        <v>41.649376522493185</v>
      </c>
      <c r="C144" s="15">
        <v>3.013341489625421E-3</v>
      </c>
      <c r="D144" s="15">
        <f t="shared" si="2"/>
        <v>0.36354676673624353</v>
      </c>
    </row>
    <row r="145" spans="1:4" ht="15" customHeight="1" x14ac:dyDescent="0.2">
      <c r="A145">
        <v>369</v>
      </c>
      <c r="B145" s="9">
        <v>41.44472704799955</v>
      </c>
      <c r="C145" s="15">
        <v>2.8232439162943724E-3</v>
      </c>
      <c r="D145" s="15">
        <f t="shared" si="2"/>
        <v>0.36637001065253788</v>
      </c>
    </row>
    <row r="146" spans="1:4" ht="15" customHeight="1" x14ac:dyDescent="0.2">
      <c r="A146">
        <v>475</v>
      </c>
      <c r="B146" s="9">
        <v>40.125074150193541</v>
      </c>
      <c r="C146" s="15">
        <v>4.8028811722401052E-3</v>
      </c>
      <c r="D146" s="15">
        <f t="shared" si="2"/>
        <v>0.37117289182477797</v>
      </c>
    </row>
    <row r="147" spans="1:4" ht="15" customHeight="1" x14ac:dyDescent="0.2">
      <c r="A147">
        <v>165</v>
      </c>
      <c r="B147" s="9">
        <v>39.965420581183935</v>
      </c>
      <c r="C147" s="15">
        <v>1.015446093327985E-3</v>
      </c>
      <c r="D147" s="15">
        <f t="shared" si="2"/>
        <v>0.37218833791810596</v>
      </c>
    </row>
    <row r="148" spans="1:4" ht="15" customHeight="1" x14ac:dyDescent="0.2">
      <c r="A148">
        <v>448</v>
      </c>
      <c r="B148" s="9">
        <v>39.412465563398655</v>
      </c>
      <c r="C148" s="15">
        <v>4.1949329346564774E-3</v>
      </c>
      <c r="D148" s="15">
        <f t="shared" si="2"/>
        <v>0.37638327085276246</v>
      </c>
    </row>
    <row r="149" spans="1:4" ht="15" customHeight="1" x14ac:dyDescent="0.2">
      <c r="A149">
        <v>63</v>
      </c>
      <c r="B149" s="9">
        <v>38.06411497586123</v>
      </c>
      <c r="C149" s="15">
        <v>6.0899132913679738E-4</v>
      </c>
      <c r="D149" s="15">
        <f t="shared" si="2"/>
        <v>0.37699226218189924</v>
      </c>
    </row>
    <row r="150" spans="1:4" ht="15" customHeight="1" x14ac:dyDescent="0.2">
      <c r="A150">
        <v>62</v>
      </c>
      <c r="B150" s="9">
        <v>37.966521516747889</v>
      </c>
      <c r="C150" s="15">
        <v>6.0594637249111348E-4</v>
      </c>
      <c r="D150" s="15">
        <f t="shared" si="2"/>
        <v>0.37759820855439036</v>
      </c>
    </row>
    <row r="151" spans="1:4" ht="15" customHeight="1" x14ac:dyDescent="0.2">
      <c r="A151">
        <v>428</v>
      </c>
      <c r="B151" s="9">
        <v>37.414250719673873</v>
      </c>
      <c r="C151" s="15">
        <v>3.794780296739408E-3</v>
      </c>
      <c r="D151" s="15">
        <f t="shared" si="2"/>
        <v>0.38139298885112977</v>
      </c>
    </row>
    <row r="152" spans="1:4" ht="15" customHeight="1" x14ac:dyDescent="0.2">
      <c r="A152">
        <v>47</v>
      </c>
      <c r="B152" s="9">
        <v>36.334046200441662</v>
      </c>
      <c r="C152" s="15">
        <v>5.6205705189078868E-4</v>
      </c>
      <c r="D152" s="15">
        <f t="shared" si="2"/>
        <v>0.38195504590302054</v>
      </c>
    </row>
    <row r="153" spans="1:4" ht="15" customHeight="1" x14ac:dyDescent="0.2">
      <c r="A153">
        <v>367</v>
      </c>
      <c r="B153" s="9">
        <v>35.69083321193466</v>
      </c>
      <c r="C153" s="15">
        <v>2.7950820582293367E-3</v>
      </c>
      <c r="D153" s="15">
        <f t="shared" si="2"/>
        <v>0.38475012796124985</v>
      </c>
    </row>
    <row r="154" spans="1:4" ht="15" customHeight="1" x14ac:dyDescent="0.2">
      <c r="A154">
        <v>151</v>
      </c>
      <c r="B154" s="9">
        <v>35.544016705925969</v>
      </c>
      <c r="C154" s="15">
        <v>9.4662943284305398E-4</v>
      </c>
      <c r="D154" s="15">
        <f t="shared" si="2"/>
        <v>0.38569675739409293</v>
      </c>
    </row>
    <row r="155" spans="1:4" ht="15" customHeight="1" x14ac:dyDescent="0.2">
      <c r="A155">
        <v>93</v>
      </c>
      <c r="B155" s="9">
        <v>34.950311239830626</v>
      </c>
      <c r="C155" s="15">
        <v>7.0781324768595525E-4</v>
      </c>
      <c r="D155" s="15">
        <f t="shared" si="2"/>
        <v>0.38640457064177886</v>
      </c>
    </row>
    <row r="156" spans="1:4" ht="15" customHeight="1" x14ac:dyDescent="0.2">
      <c r="A156">
        <v>476</v>
      </c>
      <c r="B156" s="9">
        <v>34.434843855615327</v>
      </c>
      <c r="C156" s="15">
        <v>4.8270162535076436E-3</v>
      </c>
      <c r="D156" s="15">
        <f t="shared" si="2"/>
        <v>0.39123158689528648</v>
      </c>
    </row>
    <row r="157" spans="1:4" ht="15" customHeight="1" x14ac:dyDescent="0.2">
      <c r="A157">
        <v>14</v>
      </c>
      <c r="B157" s="9">
        <v>34.097057896084152</v>
      </c>
      <c r="C157" s="15">
        <v>4.7636743579205224E-4</v>
      </c>
      <c r="D157" s="15">
        <f t="shared" si="2"/>
        <v>0.39170795433107852</v>
      </c>
    </row>
    <row r="158" spans="1:4" ht="15" customHeight="1" x14ac:dyDescent="0.2">
      <c r="A158">
        <v>330</v>
      </c>
      <c r="B158" s="9">
        <v>32.90564005457054</v>
      </c>
      <c r="C158" s="15">
        <v>2.3219269379482817E-3</v>
      </c>
      <c r="D158" s="15">
        <f t="shared" si="2"/>
        <v>0.39402988126902683</v>
      </c>
    </row>
    <row r="159" spans="1:4" ht="15" customHeight="1" x14ac:dyDescent="0.2">
      <c r="A159">
        <v>438</v>
      </c>
      <c r="B159" s="9">
        <v>31.033680529881167</v>
      </c>
      <c r="C159" s="15">
        <v>3.989843210776286E-3</v>
      </c>
      <c r="D159" s="15">
        <f t="shared" si="2"/>
        <v>0.39801972447980311</v>
      </c>
    </row>
    <row r="160" spans="1:4" ht="15" customHeight="1" x14ac:dyDescent="0.2">
      <c r="A160">
        <v>65</v>
      </c>
      <c r="B160" s="9">
        <v>30.414433623716832</v>
      </c>
      <c r="C160" s="15">
        <v>6.1512722318809868E-4</v>
      </c>
      <c r="D160" s="15">
        <f t="shared" si="2"/>
        <v>0.39863485170299118</v>
      </c>
    </row>
    <row r="161" spans="1:4" ht="15" customHeight="1" x14ac:dyDescent="0.2">
      <c r="A161">
        <v>312</v>
      </c>
      <c r="B161" s="9">
        <v>30.033040300642824</v>
      </c>
      <c r="C161" s="15">
        <v>2.1216024267063645E-3</v>
      </c>
      <c r="D161" s="15">
        <f t="shared" si="2"/>
        <v>0.40075645412969751</v>
      </c>
    </row>
    <row r="162" spans="1:4" ht="15" customHeight="1" x14ac:dyDescent="0.2">
      <c r="A162">
        <v>352</v>
      </c>
      <c r="B162" s="9">
        <v>29.714113086716679</v>
      </c>
      <c r="C162" s="15">
        <v>2.5926313825143949E-3</v>
      </c>
      <c r="D162" s="15">
        <f t="shared" si="2"/>
        <v>0.40334908551221194</v>
      </c>
    </row>
    <row r="163" spans="1:4" ht="15" customHeight="1" x14ac:dyDescent="0.2">
      <c r="A163">
        <v>203</v>
      </c>
      <c r="B163" s="9">
        <v>29.4999993688416</v>
      </c>
      <c r="C163" s="15">
        <v>1.2285131365102804E-3</v>
      </c>
      <c r="D163" s="15">
        <f t="shared" si="2"/>
        <v>0.40457759864872223</v>
      </c>
    </row>
    <row r="164" spans="1:4" ht="15" customHeight="1" x14ac:dyDescent="0.2">
      <c r="A164">
        <v>192</v>
      </c>
      <c r="B164" s="9">
        <v>29.492662898668641</v>
      </c>
      <c r="C164" s="15">
        <v>1.1626090330974816E-3</v>
      </c>
      <c r="D164" s="15">
        <f t="shared" si="2"/>
        <v>0.40574020768181973</v>
      </c>
    </row>
    <row r="165" spans="1:4" ht="15" customHeight="1" x14ac:dyDescent="0.2">
      <c r="A165">
        <v>107</v>
      </c>
      <c r="B165" s="9">
        <v>29.048133751541172</v>
      </c>
      <c r="C165" s="15">
        <v>7.5926880385480348E-4</v>
      </c>
      <c r="D165" s="15">
        <f t="shared" si="2"/>
        <v>0.40649947648567453</v>
      </c>
    </row>
    <row r="166" spans="1:4" ht="15" customHeight="1" x14ac:dyDescent="0.2">
      <c r="A166">
        <v>460</v>
      </c>
      <c r="B166" s="9">
        <v>28.760453568009325</v>
      </c>
      <c r="C166" s="15">
        <v>4.4550035362917167E-3</v>
      </c>
      <c r="D166" s="15">
        <f t="shared" si="2"/>
        <v>0.41095448002196622</v>
      </c>
    </row>
    <row r="167" spans="1:4" ht="15" customHeight="1" x14ac:dyDescent="0.2">
      <c r="A167">
        <v>390</v>
      </c>
      <c r="B167" s="9">
        <v>28.407917009775701</v>
      </c>
      <c r="C167" s="15">
        <v>3.1366329857147584E-3</v>
      </c>
      <c r="D167" s="15">
        <f t="shared" si="2"/>
        <v>0.41409111300768098</v>
      </c>
    </row>
    <row r="168" spans="1:4" ht="15" customHeight="1" x14ac:dyDescent="0.2">
      <c r="A168">
        <v>401</v>
      </c>
      <c r="B168" s="9">
        <v>28.132764101326757</v>
      </c>
      <c r="C168" s="15">
        <v>3.314437371173381E-3</v>
      </c>
      <c r="D168" s="15">
        <f t="shared" si="2"/>
        <v>0.41740555037885435</v>
      </c>
    </row>
    <row r="169" spans="1:4" ht="15" customHeight="1" x14ac:dyDescent="0.2">
      <c r="A169">
        <v>159</v>
      </c>
      <c r="B169" s="9">
        <v>26.814799178344401</v>
      </c>
      <c r="C169" s="15">
        <v>9.8536097369869352E-4</v>
      </c>
      <c r="D169" s="15">
        <f t="shared" si="2"/>
        <v>0.41839091135255302</v>
      </c>
    </row>
    <row r="170" spans="1:4" ht="15" customHeight="1" x14ac:dyDescent="0.2">
      <c r="A170">
        <v>380</v>
      </c>
      <c r="B170" s="9">
        <v>26.562813273298161</v>
      </c>
      <c r="C170" s="15">
        <v>2.983283408266407E-3</v>
      </c>
      <c r="D170" s="15">
        <f t="shared" si="2"/>
        <v>0.42137419476081944</v>
      </c>
    </row>
    <row r="171" spans="1:4" ht="15" customHeight="1" x14ac:dyDescent="0.2">
      <c r="A171">
        <v>92</v>
      </c>
      <c r="B171" s="9">
        <v>26.368146574946877</v>
      </c>
      <c r="C171" s="15">
        <v>7.0427418144752547E-4</v>
      </c>
      <c r="D171" s="15">
        <f t="shared" si="2"/>
        <v>0.42207846894226697</v>
      </c>
    </row>
    <row r="172" spans="1:4" ht="15" customHeight="1" x14ac:dyDescent="0.2">
      <c r="A172">
        <v>266</v>
      </c>
      <c r="B172" s="9">
        <v>25.301010824408877</v>
      </c>
      <c r="C172" s="15">
        <v>1.6847121880487845E-3</v>
      </c>
      <c r="D172" s="15">
        <f t="shared" si="2"/>
        <v>0.42376318113031575</v>
      </c>
    </row>
    <row r="173" spans="1:4" ht="15" customHeight="1" x14ac:dyDescent="0.2">
      <c r="A173">
        <v>447</v>
      </c>
      <c r="B173" s="9">
        <v>25.296383002289076</v>
      </c>
      <c r="C173" s="15">
        <v>4.1739582699831948E-3</v>
      </c>
      <c r="D173" s="15">
        <f t="shared" si="2"/>
        <v>0.42793713940029893</v>
      </c>
    </row>
    <row r="174" spans="1:4" ht="15" customHeight="1" x14ac:dyDescent="0.2">
      <c r="A174">
        <v>4</v>
      </c>
      <c r="B174" s="9">
        <v>25.139366356226674</v>
      </c>
      <c r="C174" s="15">
        <v>4.5307789400582409E-4</v>
      </c>
      <c r="D174" s="15">
        <f t="shared" si="2"/>
        <v>0.42839021729430476</v>
      </c>
    </row>
    <row r="175" spans="1:4" ht="15" customHeight="1" x14ac:dyDescent="0.2">
      <c r="A175">
        <v>27</v>
      </c>
      <c r="B175" s="9">
        <v>24.954395007904168</v>
      </c>
      <c r="C175" s="15">
        <v>5.0844269965266199E-4</v>
      </c>
      <c r="D175" s="15">
        <f t="shared" si="2"/>
        <v>0.42889865999395743</v>
      </c>
    </row>
    <row r="176" spans="1:4" ht="15" customHeight="1" x14ac:dyDescent="0.2">
      <c r="A176">
        <v>286</v>
      </c>
      <c r="B176" s="9">
        <v>24.877059392490992</v>
      </c>
      <c r="C176" s="15">
        <v>1.8623620052880072E-3</v>
      </c>
      <c r="D176" s="15">
        <f t="shared" si="2"/>
        <v>0.43076102199924543</v>
      </c>
    </row>
    <row r="177" spans="1:4" ht="15" customHeight="1" x14ac:dyDescent="0.2">
      <c r="A177">
        <v>96</v>
      </c>
      <c r="B177" s="9">
        <v>24.711204333267233</v>
      </c>
      <c r="C177" s="15">
        <v>7.1853750983746814E-4</v>
      </c>
      <c r="D177" s="15">
        <f t="shared" si="2"/>
        <v>0.4314795595090829</v>
      </c>
    </row>
    <row r="178" spans="1:4" ht="15" customHeight="1" x14ac:dyDescent="0.2">
      <c r="A178">
        <v>55</v>
      </c>
      <c r="B178" s="9">
        <v>23.889557894206519</v>
      </c>
      <c r="C178" s="15">
        <v>5.8505373349948076E-4</v>
      </c>
      <c r="D178" s="15">
        <f t="shared" si="2"/>
        <v>0.43206461324258238</v>
      </c>
    </row>
    <row r="179" spans="1:4" ht="15" customHeight="1" x14ac:dyDescent="0.2">
      <c r="A179">
        <v>167</v>
      </c>
      <c r="B179" s="9">
        <v>23.725278044581501</v>
      </c>
      <c r="C179" s="15">
        <v>1.0256772236337313E-3</v>
      </c>
      <c r="D179" s="15">
        <f t="shared" si="2"/>
        <v>0.43309029046621611</v>
      </c>
    </row>
    <row r="180" spans="1:4" ht="15" customHeight="1" x14ac:dyDescent="0.2">
      <c r="A180">
        <v>180</v>
      </c>
      <c r="B180" s="9">
        <v>23.406372812918562</v>
      </c>
      <c r="C180" s="15">
        <v>1.0947391810892592E-3</v>
      </c>
      <c r="D180" s="15">
        <f t="shared" si="2"/>
        <v>0.43418502964730538</v>
      </c>
    </row>
    <row r="181" spans="1:4" ht="15" customHeight="1" x14ac:dyDescent="0.2">
      <c r="A181">
        <v>89</v>
      </c>
      <c r="B181" s="9">
        <v>22.258024167100302</v>
      </c>
      <c r="C181" s="15">
        <v>6.9376280125514839E-4</v>
      </c>
      <c r="D181" s="15">
        <f t="shared" si="2"/>
        <v>0.43487879244856054</v>
      </c>
    </row>
    <row r="182" spans="1:4" ht="15" customHeight="1" x14ac:dyDescent="0.2">
      <c r="A182">
        <v>84</v>
      </c>
      <c r="B182" s="9">
        <v>22.230922941373137</v>
      </c>
      <c r="C182" s="15">
        <v>6.7659130688642278E-4</v>
      </c>
      <c r="D182" s="15">
        <f t="shared" si="2"/>
        <v>0.43555538375544695</v>
      </c>
    </row>
    <row r="183" spans="1:4" ht="15" customHeight="1" x14ac:dyDescent="0.2">
      <c r="A183">
        <v>149</v>
      </c>
      <c r="B183" s="9">
        <v>22.214133582243448</v>
      </c>
      <c r="C183" s="15">
        <v>9.3718680425044446E-4</v>
      </c>
      <c r="D183" s="15">
        <f t="shared" si="2"/>
        <v>0.43649257055969737</v>
      </c>
    </row>
    <row r="184" spans="1:4" ht="15" customHeight="1" x14ac:dyDescent="0.2">
      <c r="A184">
        <v>69</v>
      </c>
      <c r="B184" s="9">
        <v>21.56316278894883</v>
      </c>
      <c r="C184" s="15">
        <v>6.2758510084008417E-4</v>
      </c>
      <c r="D184" s="15">
        <f t="shared" si="2"/>
        <v>0.43712015566053747</v>
      </c>
    </row>
    <row r="185" spans="1:4" ht="15" customHeight="1" x14ac:dyDescent="0.2">
      <c r="A185">
        <v>59</v>
      </c>
      <c r="B185" s="9">
        <v>21.274368484217121</v>
      </c>
      <c r="C185" s="15">
        <v>5.9690254713838696E-4</v>
      </c>
      <c r="D185" s="15">
        <f t="shared" si="2"/>
        <v>0.43771705820767587</v>
      </c>
    </row>
    <row r="186" spans="1:4" ht="15" customHeight="1" x14ac:dyDescent="0.2">
      <c r="A186">
        <v>410</v>
      </c>
      <c r="B186" s="9">
        <v>21.248802490286835</v>
      </c>
      <c r="C186" s="15">
        <v>3.4673851940810506E-3</v>
      </c>
      <c r="D186" s="15">
        <f t="shared" si="2"/>
        <v>0.44118444340175694</v>
      </c>
    </row>
    <row r="187" spans="1:4" ht="15" customHeight="1" x14ac:dyDescent="0.2">
      <c r="A187">
        <v>36</v>
      </c>
      <c r="B187" s="9">
        <v>20.55059599701417</v>
      </c>
      <c r="C187" s="15">
        <v>5.3190526517328974E-4</v>
      </c>
      <c r="D187" s="15">
        <f t="shared" si="2"/>
        <v>0.44171634866693021</v>
      </c>
    </row>
    <row r="188" spans="1:4" ht="15" customHeight="1" x14ac:dyDescent="0.2">
      <c r="A188">
        <v>117</v>
      </c>
      <c r="B188" s="9">
        <v>18.897972272448897</v>
      </c>
      <c r="C188" s="15">
        <v>7.9829746265343521E-4</v>
      </c>
      <c r="D188" s="15">
        <f t="shared" si="2"/>
        <v>0.44251464612958363</v>
      </c>
    </row>
    <row r="189" spans="1:4" ht="15" customHeight="1" x14ac:dyDescent="0.2">
      <c r="A189">
        <v>333</v>
      </c>
      <c r="B189" s="9">
        <v>17.866682106339795</v>
      </c>
      <c r="C189" s="15">
        <v>2.3571070553883348E-3</v>
      </c>
      <c r="D189" s="15">
        <f t="shared" si="2"/>
        <v>0.44487175318497196</v>
      </c>
    </row>
    <row r="190" spans="1:4" ht="15" customHeight="1" x14ac:dyDescent="0.2">
      <c r="A190">
        <v>213</v>
      </c>
      <c r="B190" s="9">
        <v>17.295357949140453</v>
      </c>
      <c r="C190" s="15">
        <v>1.2916623397846265E-3</v>
      </c>
      <c r="D190" s="15">
        <f t="shared" si="2"/>
        <v>0.44616341552475658</v>
      </c>
    </row>
    <row r="191" spans="1:4" ht="15" customHeight="1" x14ac:dyDescent="0.2">
      <c r="A191">
        <v>332</v>
      </c>
      <c r="B191" s="9">
        <v>17.073320050705661</v>
      </c>
      <c r="C191" s="15">
        <v>2.3453215201113928E-3</v>
      </c>
      <c r="D191" s="15">
        <f t="shared" si="2"/>
        <v>0.44850873704486799</v>
      </c>
    </row>
    <row r="192" spans="1:4" ht="15" customHeight="1" x14ac:dyDescent="0.2">
      <c r="A192">
        <v>204</v>
      </c>
      <c r="B192" s="9">
        <v>16.81363384008182</v>
      </c>
      <c r="C192" s="15">
        <v>1.2346865693570656E-3</v>
      </c>
      <c r="D192" s="15">
        <f t="shared" si="2"/>
        <v>0.44974342361422504</v>
      </c>
    </row>
    <row r="193" spans="1:4" ht="15" customHeight="1" x14ac:dyDescent="0.2">
      <c r="A193">
        <v>381</v>
      </c>
      <c r="B193" s="9">
        <v>16.254948003126628</v>
      </c>
      <c r="C193" s="15">
        <v>2.9982747821772938E-3</v>
      </c>
      <c r="D193" s="15">
        <f t="shared" si="2"/>
        <v>0.45274169839640233</v>
      </c>
    </row>
    <row r="194" spans="1:4" ht="15" customHeight="1" x14ac:dyDescent="0.2">
      <c r="A194">
        <v>383</v>
      </c>
      <c r="B194" s="9">
        <v>16.193789463059147</v>
      </c>
      <c r="C194" s="15">
        <v>3.0284839091712767E-3</v>
      </c>
      <c r="D194" s="15">
        <f t="shared" si="2"/>
        <v>0.45577018230557359</v>
      </c>
    </row>
    <row r="195" spans="1:4" ht="15" customHeight="1" x14ac:dyDescent="0.2">
      <c r="A195">
        <v>73</v>
      </c>
      <c r="B195" s="9">
        <v>14.87273368410024</v>
      </c>
      <c r="C195" s="15">
        <v>6.4029528193392882E-4</v>
      </c>
      <c r="D195" s="15">
        <f t="shared" si="2"/>
        <v>0.45641047758750752</v>
      </c>
    </row>
    <row r="196" spans="1:4" ht="15" customHeight="1" x14ac:dyDescent="0.2">
      <c r="A196">
        <v>125</v>
      </c>
      <c r="B196" s="9">
        <v>14.348166850888447</v>
      </c>
      <c r="C196" s="15">
        <v>8.3095996998415868E-4</v>
      </c>
      <c r="D196" s="15">
        <f t="shared" ref="D196:D259" si="3">D195+C196</f>
        <v>0.45724143755749169</v>
      </c>
    </row>
    <row r="197" spans="1:4" ht="15" customHeight="1" x14ac:dyDescent="0.2">
      <c r="A197">
        <v>492</v>
      </c>
      <c r="B197" s="9">
        <v>13.723913195870409</v>
      </c>
      <c r="C197" s="15">
        <v>5.2300936961818074E-3</v>
      </c>
      <c r="D197" s="15">
        <f t="shared" si="3"/>
        <v>0.46247153125367352</v>
      </c>
    </row>
    <row r="198" spans="1:4" ht="15" customHeight="1" x14ac:dyDescent="0.2">
      <c r="A198">
        <v>261</v>
      </c>
      <c r="B198" s="9">
        <v>13.678304442426452</v>
      </c>
      <c r="C198" s="15">
        <v>1.643013460763803E-3</v>
      </c>
      <c r="D198" s="15">
        <f t="shared" si="3"/>
        <v>0.4641145447144373</v>
      </c>
    </row>
    <row r="199" spans="1:4" ht="15" customHeight="1" x14ac:dyDescent="0.2">
      <c r="A199">
        <v>195</v>
      </c>
      <c r="B199" s="9">
        <v>13.30309859872068</v>
      </c>
      <c r="C199" s="15">
        <v>1.1802240241864674E-3</v>
      </c>
      <c r="D199" s="15">
        <f t="shared" si="3"/>
        <v>0.4652947687386238</v>
      </c>
    </row>
    <row r="200" spans="1:4" ht="15" customHeight="1" x14ac:dyDescent="0.2">
      <c r="A200">
        <v>207</v>
      </c>
      <c r="B200" s="9">
        <v>12.763839065692082</v>
      </c>
      <c r="C200" s="15">
        <v>1.2533936258977937E-3</v>
      </c>
      <c r="D200" s="15">
        <f t="shared" si="3"/>
        <v>0.46654816236452157</v>
      </c>
    </row>
    <row r="201" spans="1:4" ht="15" customHeight="1" x14ac:dyDescent="0.2">
      <c r="A201">
        <v>13</v>
      </c>
      <c r="B201" s="9">
        <v>12.222645628822647</v>
      </c>
      <c r="C201" s="15">
        <v>4.7398559861309205E-4</v>
      </c>
      <c r="D201" s="15">
        <f t="shared" si="3"/>
        <v>0.46702214796313468</v>
      </c>
    </row>
    <row r="202" spans="1:4" ht="15" customHeight="1" x14ac:dyDescent="0.2">
      <c r="A202">
        <v>43</v>
      </c>
      <c r="B202" s="9">
        <v>10.295646975262571</v>
      </c>
      <c r="C202" s="15">
        <v>5.5089993873351604E-4</v>
      </c>
      <c r="D202" s="15">
        <f t="shared" si="3"/>
        <v>0.46757304790186821</v>
      </c>
    </row>
    <row r="203" spans="1:4" ht="15" customHeight="1" x14ac:dyDescent="0.2">
      <c r="A203">
        <v>144</v>
      </c>
      <c r="B203" s="9">
        <v>10.060692955694321</v>
      </c>
      <c r="C203" s="15">
        <v>9.1399026228752075E-4</v>
      </c>
      <c r="D203" s="15">
        <f t="shared" si="3"/>
        <v>0.46848703816415571</v>
      </c>
    </row>
    <row r="204" spans="1:4" ht="15" customHeight="1" x14ac:dyDescent="0.2">
      <c r="A204">
        <v>170</v>
      </c>
      <c r="B204" s="9">
        <v>9.8616032395384536</v>
      </c>
      <c r="C204" s="15">
        <v>1.0412175253517975E-3</v>
      </c>
      <c r="D204" s="15">
        <f t="shared" si="3"/>
        <v>0.46952825568950751</v>
      </c>
    </row>
    <row r="205" spans="1:4" ht="15" customHeight="1" x14ac:dyDescent="0.2">
      <c r="A205">
        <v>439</v>
      </c>
      <c r="B205" s="9">
        <v>9.8143750303661363</v>
      </c>
      <c r="C205" s="15">
        <v>4.0098926741470222E-3</v>
      </c>
      <c r="D205" s="15">
        <f t="shared" si="3"/>
        <v>0.47353814836365454</v>
      </c>
    </row>
    <row r="206" spans="1:4" ht="15" customHeight="1" x14ac:dyDescent="0.2">
      <c r="A206">
        <v>208</v>
      </c>
      <c r="B206" s="9">
        <v>9.7739061018619395</v>
      </c>
      <c r="C206" s="15">
        <v>1.259692086329441E-3</v>
      </c>
      <c r="D206" s="15">
        <f t="shared" si="3"/>
        <v>0.47479784044998397</v>
      </c>
    </row>
    <row r="207" spans="1:4" ht="15" customHeight="1" x14ac:dyDescent="0.2">
      <c r="A207">
        <v>153</v>
      </c>
      <c r="B207" s="9">
        <v>9.560846326947285</v>
      </c>
      <c r="C207" s="15">
        <v>9.5616720066973447E-4</v>
      </c>
      <c r="D207" s="15">
        <f t="shared" si="3"/>
        <v>0.47575400765065368</v>
      </c>
    </row>
    <row r="208" spans="1:4" ht="15" customHeight="1" x14ac:dyDescent="0.2">
      <c r="A208">
        <v>28</v>
      </c>
      <c r="B208" s="9">
        <v>9.5143992215071194</v>
      </c>
      <c r="C208" s="15">
        <v>5.1099768809312774E-4</v>
      </c>
      <c r="D208" s="15">
        <f t="shared" si="3"/>
        <v>0.47626500533874683</v>
      </c>
    </row>
    <row r="209" spans="1:4" ht="15" customHeight="1" x14ac:dyDescent="0.2">
      <c r="A209">
        <v>11</v>
      </c>
      <c r="B209" s="9">
        <v>8.9818697747614351</v>
      </c>
      <c r="C209" s="15">
        <v>4.6925759226692642E-4</v>
      </c>
      <c r="D209" s="15">
        <f t="shared" si="3"/>
        <v>0.47673426293101373</v>
      </c>
    </row>
    <row r="210" spans="1:4" ht="15" customHeight="1" x14ac:dyDescent="0.2">
      <c r="A210">
        <v>272</v>
      </c>
      <c r="B210" s="9">
        <v>8.0865113946583733</v>
      </c>
      <c r="C210" s="15">
        <v>1.7361499545843521E-3</v>
      </c>
      <c r="D210" s="15">
        <f t="shared" si="3"/>
        <v>0.47847041288559811</v>
      </c>
    </row>
    <row r="211" spans="1:4" ht="15" customHeight="1" x14ac:dyDescent="0.2">
      <c r="A211">
        <v>90</v>
      </c>
      <c r="B211" s="9">
        <v>7.7259798975428566</v>
      </c>
      <c r="C211" s="15">
        <v>6.972490464875865E-4</v>
      </c>
      <c r="D211" s="15">
        <f t="shared" si="3"/>
        <v>0.47916766193208571</v>
      </c>
    </row>
    <row r="212" spans="1:4" ht="15" customHeight="1" x14ac:dyDescent="0.2">
      <c r="A212">
        <v>434</v>
      </c>
      <c r="B212" s="9">
        <v>6.9248626601056458</v>
      </c>
      <c r="C212" s="15">
        <v>3.9106428306144234E-3</v>
      </c>
      <c r="D212" s="15">
        <f t="shared" si="3"/>
        <v>0.48307830476270014</v>
      </c>
    </row>
    <row r="213" spans="1:4" ht="15" customHeight="1" x14ac:dyDescent="0.2">
      <c r="A213">
        <v>171</v>
      </c>
      <c r="B213" s="9">
        <v>6.6603117091799504</v>
      </c>
      <c r="C213" s="15">
        <v>1.046449774222912E-3</v>
      </c>
      <c r="D213" s="15">
        <f t="shared" si="3"/>
        <v>0.48412475453692305</v>
      </c>
    </row>
    <row r="214" spans="1:4" ht="15" customHeight="1" x14ac:dyDescent="0.2">
      <c r="A214">
        <v>328</v>
      </c>
      <c r="B214" s="9">
        <v>6.5873081759618799</v>
      </c>
      <c r="C214" s="15">
        <v>2.2987657167422484E-3</v>
      </c>
      <c r="D214" s="15">
        <f t="shared" si="3"/>
        <v>0.48642352025366531</v>
      </c>
    </row>
    <row r="215" spans="1:4" ht="15" customHeight="1" x14ac:dyDescent="0.2">
      <c r="A215">
        <v>182</v>
      </c>
      <c r="B215" s="9">
        <v>6.3928647945995181</v>
      </c>
      <c r="C215" s="15">
        <v>1.1057692291500309E-3</v>
      </c>
      <c r="D215" s="15">
        <f t="shared" si="3"/>
        <v>0.48752928948281532</v>
      </c>
    </row>
    <row r="216" spans="1:4" ht="15" customHeight="1" x14ac:dyDescent="0.2">
      <c r="A216">
        <v>8</v>
      </c>
      <c r="B216" s="9">
        <v>6.0627711778543016</v>
      </c>
      <c r="C216" s="15">
        <v>4.6225386404514363E-4</v>
      </c>
      <c r="D216" s="15">
        <f t="shared" si="3"/>
        <v>0.48799154334686046</v>
      </c>
    </row>
    <row r="217" spans="1:4" ht="15" customHeight="1" x14ac:dyDescent="0.2">
      <c r="A217">
        <v>95</v>
      </c>
      <c r="B217" s="9">
        <v>5.138619933710288</v>
      </c>
      <c r="C217" s="15">
        <v>7.14944822288281E-4</v>
      </c>
      <c r="D217" s="15">
        <f t="shared" si="3"/>
        <v>0.48870648816914875</v>
      </c>
    </row>
    <row r="218" spans="1:4" ht="15" customHeight="1" x14ac:dyDescent="0.2">
      <c r="A218">
        <v>168</v>
      </c>
      <c r="B218" s="9">
        <v>5.058918026403262</v>
      </c>
      <c r="C218" s="15">
        <v>1.0308313805364134E-3</v>
      </c>
      <c r="D218" s="15">
        <f t="shared" si="3"/>
        <v>0.48973731954968514</v>
      </c>
    </row>
    <row r="219" spans="1:4" ht="15" customHeight="1" x14ac:dyDescent="0.2">
      <c r="A219">
        <v>116</v>
      </c>
      <c r="B219" s="9">
        <v>4.2944215029638144</v>
      </c>
      <c r="C219" s="15">
        <v>7.9430597534016815E-4</v>
      </c>
      <c r="D219" s="15">
        <f t="shared" si="3"/>
        <v>0.49053162552502533</v>
      </c>
    </row>
    <row r="220" spans="1:4" ht="15" customHeight="1" x14ac:dyDescent="0.2">
      <c r="A220">
        <v>186</v>
      </c>
      <c r="B220" s="9">
        <v>3.8366845419459423</v>
      </c>
      <c r="C220" s="15">
        <v>1.1281638448470651E-3</v>
      </c>
      <c r="D220" s="15">
        <f t="shared" si="3"/>
        <v>0.49165978936987237</v>
      </c>
    </row>
    <row r="221" spans="1:4" ht="15" customHeight="1" x14ac:dyDescent="0.2">
      <c r="A221">
        <v>360</v>
      </c>
      <c r="B221" s="9">
        <v>3.0148842390626669</v>
      </c>
      <c r="C221" s="15">
        <v>2.6987094367471732E-3</v>
      </c>
      <c r="D221" s="15">
        <f t="shared" si="3"/>
        <v>0.49435849880661953</v>
      </c>
    </row>
    <row r="222" spans="1:4" ht="15" customHeight="1" x14ac:dyDescent="0.2">
      <c r="A222">
        <v>202</v>
      </c>
      <c r="B222" s="9">
        <v>3.0051257913437439</v>
      </c>
      <c r="C222" s="15">
        <v>1.222370570827729E-3</v>
      </c>
      <c r="D222" s="15">
        <f t="shared" si="3"/>
        <v>0.49558086937744728</v>
      </c>
    </row>
    <row r="223" spans="1:4" ht="15" customHeight="1" x14ac:dyDescent="0.2">
      <c r="A223">
        <v>420</v>
      </c>
      <c r="B223" s="9">
        <v>2.3861099601854221</v>
      </c>
      <c r="C223" s="15">
        <v>3.6456190329746808E-3</v>
      </c>
      <c r="D223" s="15">
        <f t="shared" si="3"/>
        <v>0.49922648841042194</v>
      </c>
    </row>
    <row r="224" spans="1:4" ht="15" customHeight="1" x14ac:dyDescent="0.2">
      <c r="A224">
        <v>396</v>
      </c>
      <c r="B224" s="9">
        <v>1.8529892140850279</v>
      </c>
      <c r="C224" s="15">
        <v>3.2324009135373845E-3</v>
      </c>
      <c r="D224" s="15">
        <f t="shared" si="3"/>
        <v>0.50245888932395932</v>
      </c>
    </row>
    <row r="225" spans="1:4" ht="15" customHeight="1" x14ac:dyDescent="0.2">
      <c r="A225">
        <v>58</v>
      </c>
      <c r="B225" s="9">
        <v>1.7819744260395964</v>
      </c>
      <c r="C225" s="15">
        <v>5.9391803440269513E-4</v>
      </c>
      <c r="D225" s="15">
        <f t="shared" si="3"/>
        <v>0.503052807358362</v>
      </c>
    </row>
    <row r="226" spans="1:4" ht="15" customHeight="1" x14ac:dyDescent="0.2">
      <c r="A226">
        <v>9</v>
      </c>
      <c r="B226" s="9">
        <v>1.4634609149652533</v>
      </c>
      <c r="C226" s="15">
        <v>4.6457674778406386E-4</v>
      </c>
      <c r="D226" s="15">
        <f t="shared" si="3"/>
        <v>0.5035173841061461</v>
      </c>
    </row>
    <row r="227" spans="1:4" ht="15" customHeight="1" x14ac:dyDescent="0.2">
      <c r="A227">
        <v>278</v>
      </c>
      <c r="B227" s="9">
        <v>0.70909178559122665</v>
      </c>
      <c r="C227" s="15">
        <v>1.7891582230993896E-3</v>
      </c>
      <c r="D227" s="15">
        <f t="shared" si="3"/>
        <v>0.50530654232924554</v>
      </c>
    </row>
    <row r="228" spans="1:4" ht="15" customHeight="1" x14ac:dyDescent="0.2">
      <c r="A228">
        <v>449</v>
      </c>
      <c r="B228" s="9">
        <v>0.44905984225806606</v>
      </c>
      <c r="C228" s="15">
        <v>4.2160129996547512E-3</v>
      </c>
      <c r="D228" s="15">
        <f t="shared" si="3"/>
        <v>0.50952255532890034</v>
      </c>
    </row>
    <row r="229" spans="1:4" ht="15" customHeight="1" x14ac:dyDescent="0.2">
      <c r="A229">
        <v>105</v>
      </c>
      <c r="B229" s="9">
        <v>0.2364998298635328</v>
      </c>
      <c r="C229" s="15">
        <v>7.5169509753635197E-4</v>
      </c>
      <c r="D229" s="15">
        <f t="shared" si="3"/>
        <v>0.5102742504264367</v>
      </c>
    </row>
    <row r="230" spans="1:4" ht="15" customHeight="1" x14ac:dyDescent="0.2">
      <c r="A230">
        <v>114</v>
      </c>
      <c r="B230" s="9">
        <v>-0.33601569506026863</v>
      </c>
      <c r="C230" s="15">
        <v>7.8638277323614977E-4</v>
      </c>
      <c r="D230" s="15">
        <f t="shared" si="3"/>
        <v>0.51106063319967288</v>
      </c>
    </row>
    <row r="231" spans="1:4" ht="15" customHeight="1" x14ac:dyDescent="0.2">
      <c r="A231">
        <v>32</v>
      </c>
      <c r="B231" s="9">
        <v>-0.33886560805149202</v>
      </c>
      <c r="C231" s="15">
        <v>5.2134668003940815E-4</v>
      </c>
      <c r="D231" s="15">
        <f t="shared" si="3"/>
        <v>0.51158197987971232</v>
      </c>
    </row>
    <row r="232" spans="1:4" ht="15" customHeight="1" x14ac:dyDescent="0.2">
      <c r="A232">
        <v>271</v>
      </c>
      <c r="B232" s="9">
        <v>-0.43135555269691395</v>
      </c>
      <c r="C232" s="15">
        <v>1.7274692048114303E-3</v>
      </c>
      <c r="D232" s="15">
        <f t="shared" si="3"/>
        <v>0.51330944908452381</v>
      </c>
    </row>
    <row r="233" spans="1:4" ht="15" customHeight="1" x14ac:dyDescent="0.2">
      <c r="A233">
        <v>276</v>
      </c>
      <c r="B233" s="9">
        <v>-0.59982680961184087</v>
      </c>
      <c r="C233" s="15">
        <v>1.7713113698239731E-3</v>
      </c>
      <c r="D233" s="15">
        <f t="shared" si="3"/>
        <v>0.51508076045434781</v>
      </c>
    </row>
    <row r="234" spans="1:4" ht="15" customHeight="1" x14ac:dyDescent="0.2">
      <c r="A234">
        <v>206</v>
      </c>
      <c r="B234" s="9">
        <v>-1.3346395127846336</v>
      </c>
      <c r="C234" s="15">
        <v>1.2471266577683045E-3</v>
      </c>
      <c r="D234" s="15">
        <f t="shared" si="3"/>
        <v>0.51632788711211608</v>
      </c>
    </row>
    <row r="235" spans="1:4" ht="15" customHeight="1" x14ac:dyDescent="0.2">
      <c r="A235">
        <v>121</v>
      </c>
      <c r="B235" s="9">
        <v>-1.5204650754149043</v>
      </c>
      <c r="C235" s="15">
        <v>8.1446499961933814E-4</v>
      </c>
      <c r="D235" s="15">
        <f t="shared" si="3"/>
        <v>0.51714235211173543</v>
      </c>
    </row>
    <row r="236" spans="1:4" ht="15" customHeight="1" x14ac:dyDescent="0.2">
      <c r="A236">
        <v>201</v>
      </c>
      <c r="B236" s="9">
        <v>-2.0701306224054861</v>
      </c>
      <c r="C236" s="15">
        <v>1.2162587179735901E-3</v>
      </c>
      <c r="D236" s="15">
        <f t="shared" si="3"/>
        <v>0.51835861082970902</v>
      </c>
    </row>
    <row r="237" spans="1:4" ht="15" customHeight="1" x14ac:dyDescent="0.2">
      <c r="A237">
        <v>137</v>
      </c>
      <c r="B237" s="9">
        <v>-3.2038330249015416</v>
      </c>
      <c r="C237" s="15">
        <v>8.8247646922141713E-4</v>
      </c>
      <c r="D237" s="15">
        <f t="shared" si="3"/>
        <v>0.51924108729893048</v>
      </c>
    </row>
    <row r="238" spans="1:4" ht="15" customHeight="1" x14ac:dyDescent="0.2">
      <c r="A238">
        <v>10</v>
      </c>
      <c r="B238" s="9">
        <v>-3.4936483632282034</v>
      </c>
      <c r="C238" s="15">
        <v>4.6691130430559182E-4</v>
      </c>
      <c r="D238" s="15">
        <f t="shared" si="3"/>
        <v>0.51970799860323602</v>
      </c>
    </row>
    <row r="239" spans="1:4" ht="15" customHeight="1" x14ac:dyDescent="0.2">
      <c r="A239">
        <v>103</v>
      </c>
      <c r="B239" s="9">
        <v>-3.9244140645532752</v>
      </c>
      <c r="C239" s="15">
        <v>7.4419693893842682E-4</v>
      </c>
      <c r="D239" s="15">
        <f t="shared" si="3"/>
        <v>0.52045219554217448</v>
      </c>
    </row>
    <row r="240" spans="1:4" ht="15" customHeight="1" x14ac:dyDescent="0.2">
      <c r="A240">
        <v>75</v>
      </c>
      <c r="B240" s="9">
        <v>-4.1849374259491015</v>
      </c>
      <c r="C240" s="15">
        <v>6.4674657906005286E-4</v>
      </c>
      <c r="D240" s="15">
        <f t="shared" si="3"/>
        <v>0.52109894212123453</v>
      </c>
    </row>
    <row r="241" spans="1:4" ht="15" customHeight="1" x14ac:dyDescent="0.2">
      <c r="A241">
        <v>78</v>
      </c>
      <c r="B241" s="9">
        <v>-4.4583025622141577</v>
      </c>
      <c r="C241" s="15">
        <v>6.565456042720132E-4</v>
      </c>
      <c r="D241" s="15">
        <f t="shared" si="3"/>
        <v>0.52175548772550651</v>
      </c>
    </row>
    <row r="242" spans="1:4" ht="15" customHeight="1" x14ac:dyDescent="0.2">
      <c r="A242">
        <v>17</v>
      </c>
      <c r="B242" s="9">
        <v>-4.6400185919192154</v>
      </c>
      <c r="C242" s="15">
        <v>4.8358500240101274E-4</v>
      </c>
      <c r="D242" s="15">
        <f t="shared" si="3"/>
        <v>0.52223907272790748</v>
      </c>
    </row>
    <row r="243" spans="1:4" ht="15" customHeight="1" x14ac:dyDescent="0.2">
      <c r="A243">
        <v>259</v>
      </c>
      <c r="B243" s="9">
        <v>-5.1374011805855844</v>
      </c>
      <c r="C243" s="15">
        <v>1.6266244014926838E-3</v>
      </c>
      <c r="D243" s="15">
        <f t="shared" si="3"/>
        <v>0.52386569712940012</v>
      </c>
    </row>
    <row r="244" spans="1:4" ht="15" customHeight="1" x14ac:dyDescent="0.2">
      <c r="A244">
        <v>273</v>
      </c>
      <c r="B244" s="9">
        <v>-5.2723923290577659</v>
      </c>
      <c r="C244" s="15">
        <v>1.7448743262154292E-3</v>
      </c>
      <c r="D244" s="15">
        <f t="shared" si="3"/>
        <v>0.52561057145561552</v>
      </c>
    </row>
    <row r="245" spans="1:4" ht="15" customHeight="1" x14ac:dyDescent="0.2">
      <c r="A245">
        <v>52</v>
      </c>
      <c r="B245" s="9">
        <v>-5.4413889364059287</v>
      </c>
      <c r="C245" s="15">
        <v>5.7632173339528404E-4</v>
      </c>
      <c r="D245" s="15">
        <f t="shared" si="3"/>
        <v>0.5261868931890108</v>
      </c>
    </row>
    <row r="246" spans="1:4" ht="15" customHeight="1" x14ac:dyDescent="0.2">
      <c r="A246">
        <v>177</v>
      </c>
      <c r="B246" s="9">
        <v>-5.5035173167889297</v>
      </c>
      <c r="C246" s="15">
        <v>1.0784000619691043E-3</v>
      </c>
      <c r="D246" s="15">
        <f t="shared" si="3"/>
        <v>0.52726529325097993</v>
      </c>
    </row>
    <row r="247" spans="1:4" ht="15" customHeight="1" x14ac:dyDescent="0.2">
      <c r="A247">
        <v>403</v>
      </c>
      <c r="B247" s="9">
        <v>-6.007165386374254</v>
      </c>
      <c r="C247" s="15">
        <v>3.3478319953267658E-3</v>
      </c>
      <c r="D247" s="15">
        <f t="shared" si="3"/>
        <v>0.53061312524630666</v>
      </c>
    </row>
    <row r="248" spans="1:4" ht="15" customHeight="1" x14ac:dyDescent="0.2">
      <c r="A248">
        <v>220</v>
      </c>
      <c r="B248" s="9">
        <v>-6.0358591263975541</v>
      </c>
      <c r="C248" s="15">
        <v>1.3377884191838479E-3</v>
      </c>
      <c r="D248" s="15">
        <f t="shared" si="3"/>
        <v>0.53195091366549052</v>
      </c>
    </row>
    <row r="249" spans="1:4" ht="15" customHeight="1" x14ac:dyDescent="0.2">
      <c r="A249">
        <v>119</v>
      </c>
      <c r="B249" s="9">
        <v>-6.4197302430766285</v>
      </c>
      <c r="C249" s="15">
        <v>8.0634071124813548E-4</v>
      </c>
      <c r="D249" s="15">
        <f t="shared" si="3"/>
        <v>0.53275725437673871</v>
      </c>
    </row>
    <row r="250" spans="1:4" ht="15" customHeight="1" x14ac:dyDescent="0.2">
      <c r="A250">
        <v>38</v>
      </c>
      <c r="B250" s="9">
        <v>-6.6937643040382682</v>
      </c>
      <c r="C250" s="15">
        <v>5.3726447834477901E-4</v>
      </c>
      <c r="D250" s="15">
        <f t="shared" si="3"/>
        <v>0.5332945188550835</v>
      </c>
    </row>
    <row r="251" spans="1:4" ht="15" customHeight="1" x14ac:dyDescent="0.2">
      <c r="A251">
        <v>452</v>
      </c>
      <c r="B251" s="9">
        <v>-8.1462033985335438</v>
      </c>
      <c r="C251" s="15">
        <v>4.2798909064194245E-3</v>
      </c>
      <c r="D251" s="15">
        <f t="shared" si="3"/>
        <v>0.53757440976150295</v>
      </c>
    </row>
    <row r="252" spans="1:4" ht="15" customHeight="1" x14ac:dyDescent="0.2">
      <c r="A252">
        <v>35</v>
      </c>
      <c r="B252" s="9">
        <v>-8.616613316724397</v>
      </c>
      <c r="C252" s="15">
        <v>5.2924573884742337E-4</v>
      </c>
      <c r="D252" s="15">
        <f t="shared" si="3"/>
        <v>0.53810365550035033</v>
      </c>
    </row>
    <row r="253" spans="1:4" ht="15" customHeight="1" x14ac:dyDescent="0.2">
      <c r="A253">
        <v>188</v>
      </c>
      <c r="B253" s="9">
        <v>-8.7478310943079123</v>
      </c>
      <c r="C253" s="15">
        <v>1.1395306632126106E-3</v>
      </c>
      <c r="D253" s="15">
        <f t="shared" si="3"/>
        <v>0.53924318616356293</v>
      </c>
    </row>
    <row r="254" spans="1:4" ht="15" customHeight="1" x14ac:dyDescent="0.2">
      <c r="A254">
        <v>81</v>
      </c>
      <c r="B254" s="9">
        <v>-8.8821702295517753</v>
      </c>
      <c r="C254" s="15">
        <v>6.6649309705722954E-4</v>
      </c>
      <c r="D254" s="15">
        <f t="shared" si="3"/>
        <v>0.53990967926062017</v>
      </c>
    </row>
    <row r="255" spans="1:4" ht="15" customHeight="1" x14ac:dyDescent="0.2">
      <c r="A255">
        <v>126</v>
      </c>
      <c r="B255" s="9">
        <v>-9.5966861060205702</v>
      </c>
      <c r="C255" s="15">
        <v>8.3513564822528506E-4</v>
      </c>
      <c r="D255" s="15">
        <f t="shared" si="3"/>
        <v>0.54074481490884541</v>
      </c>
    </row>
    <row r="256" spans="1:4" ht="15" customHeight="1" x14ac:dyDescent="0.2">
      <c r="A256">
        <v>319</v>
      </c>
      <c r="B256" s="9">
        <v>-9.6947138113991969</v>
      </c>
      <c r="C256" s="15">
        <v>2.1973661917195609E-3</v>
      </c>
      <c r="D256" s="15">
        <f t="shared" si="3"/>
        <v>0.54294218110056491</v>
      </c>
    </row>
    <row r="257" spans="1:4" ht="15" customHeight="1" x14ac:dyDescent="0.2">
      <c r="A257">
        <v>128</v>
      </c>
      <c r="B257" s="9">
        <v>-10.060958693735301</v>
      </c>
      <c r="C257" s="15">
        <v>8.4355006007452867E-4</v>
      </c>
      <c r="D257" s="15">
        <f t="shared" si="3"/>
        <v>0.54378573116063944</v>
      </c>
    </row>
    <row r="258" spans="1:4" ht="15" customHeight="1" x14ac:dyDescent="0.2">
      <c r="A258">
        <v>183</v>
      </c>
      <c r="B258" s="9">
        <v>-10.928159052871706</v>
      </c>
      <c r="C258" s="15">
        <v>1.111325858442242E-3</v>
      </c>
      <c r="D258" s="15">
        <f t="shared" si="3"/>
        <v>0.54489705701908164</v>
      </c>
    </row>
    <row r="259" spans="1:4" ht="15" customHeight="1" x14ac:dyDescent="0.2">
      <c r="A259">
        <v>71</v>
      </c>
      <c r="B259" s="9">
        <v>-11.135272168598021</v>
      </c>
      <c r="C259" s="15">
        <v>6.3390833649663804E-4</v>
      </c>
      <c r="D259" s="15">
        <f t="shared" si="3"/>
        <v>0.54553096535557832</v>
      </c>
    </row>
    <row r="260" spans="1:4" ht="15" customHeight="1" x14ac:dyDescent="0.2">
      <c r="A260">
        <v>50</v>
      </c>
      <c r="B260" s="9">
        <v>-11.623861471038254</v>
      </c>
      <c r="C260" s="15">
        <v>5.7057292410466615E-4</v>
      </c>
      <c r="D260" s="15">
        <f t="shared" ref="D260:D323" si="4">D259+C260</f>
        <v>0.546101538279683</v>
      </c>
    </row>
    <row r="261" spans="1:4" ht="15" customHeight="1" x14ac:dyDescent="0.2">
      <c r="A261">
        <v>112</v>
      </c>
      <c r="B261" s="9">
        <v>-12.034638440785784</v>
      </c>
      <c r="C261" s="15">
        <v>7.7853860507311949E-4</v>
      </c>
      <c r="D261" s="15">
        <f t="shared" si="4"/>
        <v>0.54688007688475615</v>
      </c>
    </row>
    <row r="262" spans="1:4" ht="15" customHeight="1" x14ac:dyDescent="0.2">
      <c r="A262">
        <v>262</v>
      </c>
      <c r="B262" s="9">
        <v>-12.257379044964182</v>
      </c>
      <c r="C262" s="15">
        <v>1.6512698098128673E-3</v>
      </c>
      <c r="D262" s="15">
        <f t="shared" si="4"/>
        <v>0.54853134669456904</v>
      </c>
    </row>
    <row r="263" spans="1:4" ht="15" customHeight="1" x14ac:dyDescent="0.2">
      <c r="A263">
        <v>391</v>
      </c>
      <c r="B263" s="9">
        <v>-12.620304011295957</v>
      </c>
      <c r="C263" s="15">
        <v>3.1523949605173451E-3</v>
      </c>
      <c r="D263" s="15">
        <f t="shared" si="4"/>
        <v>0.55168374165508638</v>
      </c>
    </row>
    <row r="264" spans="1:4" ht="15" customHeight="1" x14ac:dyDescent="0.2">
      <c r="A264">
        <v>82</v>
      </c>
      <c r="B264" s="9">
        <v>-13.028391473817464</v>
      </c>
      <c r="C264" s="15">
        <v>6.6984230860023058E-4</v>
      </c>
      <c r="D264" s="15">
        <f t="shared" si="4"/>
        <v>0.55235358396368661</v>
      </c>
    </row>
    <row r="265" spans="1:4" ht="15" customHeight="1" x14ac:dyDescent="0.2">
      <c r="A265">
        <v>83</v>
      </c>
      <c r="B265" s="9">
        <v>-13.035131610502503</v>
      </c>
      <c r="C265" s="15">
        <v>6.7320835035199059E-4</v>
      </c>
      <c r="D265" s="15">
        <f t="shared" si="4"/>
        <v>0.55302679231403862</v>
      </c>
    </row>
    <row r="266" spans="1:4" ht="15" customHeight="1" x14ac:dyDescent="0.2">
      <c r="A266">
        <v>179</v>
      </c>
      <c r="B266" s="9">
        <v>-13.134468178559473</v>
      </c>
      <c r="C266" s="15">
        <v>1.0892654851838127E-3</v>
      </c>
      <c r="D266" s="15">
        <f t="shared" si="4"/>
        <v>0.55411605779922246</v>
      </c>
    </row>
    <row r="267" spans="1:4" ht="15" customHeight="1" x14ac:dyDescent="0.2">
      <c r="A267">
        <v>178</v>
      </c>
      <c r="B267" s="9">
        <v>-13.33799947585976</v>
      </c>
      <c r="C267" s="15">
        <v>1.0838191577578937E-3</v>
      </c>
      <c r="D267" s="15">
        <f t="shared" si="4"/>
        <v>0.55519987695698036</v>
      </c>
    </row>
    <row r="268" spans="1:4" ht="15" customHeight="1" x14ac:dyDescent="0.2">
      <c r="A268">
        <v>282</v>
      </c>
      <c r="B268" s="9">
        <v>-13.45111875816292</v>
      </c>
      <c r="C268" s="15">
        <v>1.8253931894660139E-3</v>
      </c>
      <c r="D268" s="15">
        <f t="shared" si="4"/>
        <v>0.55702527014644643</v>
      </c>
    </row>
    <row r="269" spans="1:4" ht="15" customHeight="1" x14ac:dyDescent="0.2">
      <c r="A269">
        <v>139</v>
      </c>
      <c r="B269" s="9">
        <v>-13.571945598458115</v>
      </c>
      <c r="C269" s="15">
        <v>8.9136786366144011E-4</v>
      </c>
      <c r="D269" s="15">
        <f t="shared" si="4"/>
        <v>0.55791663801010782</v>
      </c>
    </row>
    <row r="270" spans="1:4" ht="15" customHeight="1" x14ac:dyDescent="0.2">
      <c r="A270">
        <v>269</v>
      </c>
      <c r="B270" s="9">
        <v>-13.672494114376605</v>
      </c>
      <c r="C270" s="15">
        <v>1.7102376994934363E-3</v>
      </c>
      <c r="D270" s="15">
        <f t="shared" si="4"/>
        <v>0.55962687570960123</v>
      </c>
    </row>
    <row r="271" spans="1:4" ht="15" customHeight="1" x14ac:dyDescent="0.2">
      <c r="A271">
        <v>217</v>
      </c>
      <c r="B271" s="9">
        <v>-13.688613149442972</v>
      </c>
      <c r="C271" s="15">
        <v>1.3178217598039765E-3</v>
      </c>
      <c r="D271" s="15">
        <f t="shared" si="4"/>
        <v>0.56094469746940523</v>
      </c>
    </row>
    <row r="272" spans="1:4" ht="15" customHeight="1" x14ac:dyDescent="0.2">
      <c r="A272">
        <v>265</v>
      </c>
      <c r="B272" s="9">
        <v>-14.006158840382341</v>
      </c>
      <c r="C272" s="15">
        <v>1.6762886271085406E-3</v>
      </c>
      <c r="D272" s="15">
        <f t="shared" si="4"/>
        <v>0.56262098609651379</v>
      </c>
    </row>
    <row r="273" spans="1:4" ht="15" customHeight="1" x14ac:dyDescent="0.2">
      <c r="A273">
        <v>42</v>
      </c>
      <c r="B273" s="9">
        <v>-14.157178247020056</v>
      </c>
      <c r="C273" s="15">
        <v>5.4814543903984863E-4</v>
      </c>
      <c r="D273" s="15">
        <f t="shared" si="4"/>
        <v>0.56316913153555359</v>
      </c>
    </row>
    <row r="274" spans="1:4" ht="15" customHeight="1" x14ac:dyDescent="0.2">
      <c r="A274">
        <v>440</v>
      </c>
      <c r="B274" s="9">
        <v>-14.217941430164501</v>
      </c>
      <c r="C274" s="15">
        <v>4.0300428885899709E-3</v>
      </c>
      <c r="D274" s="15">
        <f t="shared" si="4"/>
        <v>0.56719917442414358</v>
      </c>
    </row>
    <row r="275" spans="1:4" ht="15" customHeight="1" x14ac:dyDescent="0.2">
      <c r="A275">
        <v>1</v>
      </c>
      <c r="B275" s="9">
        <v>-14.333845846784243</v>
      </c>
      <c r="C275" s="15">
        <v>4.4631564980305031E-4</v>
      </c>
      <c r="D275" s="15">
        <f t="shared" si="4"/>
        <v>0.5676454900739466</v>
      </c>
    </row>
    <row r="276" spans="1:4" ht="15" customHeight="1" x14ac:dyDescent="0.2">
      <c r="A276">
        <v>325</v>
      </c>
      <c r="B276" s="9">
        <v>-15.054667460277415</v>
      </c>
      <c r="C276" s="15">
        <v>2.2644563510741556E-3</v>
      </c>
      <c r="D276" s="15">
        <f t="shared" si="4"/>
        <v>0.5699099464250208</v>
      </c>
    </row>
    <row r="277" spans="1:4" ht="15" customHeight="1" x14ac:dyDescent="0.2">
      <c r="A277">
        <v>104</v>
      </c>
      <c r="B277" s="9">
        <v>-15.184368780563091</v>
      </c>
      <c r="C277" s="15">
        <v>7.4793662204867021E-4</v>
      </c>
      <c r="D277" s="15">
        <f t="shared" si="4"/>
        <v>0.57065788304706944</v>
      </c>
    </row>
    <row r="278" spans="1:4" ht="15" customHeight="1" x14ac:dyDescent="0.2">
      <c r="A278">
        <v>67</v>
      </c>
      <c r="B278" s="9">
        <v>-16.651966867535521</v>
      </c>
      <c r="C278" s="15">
        <v>6.2132493945920425E-4</v>
      </c>
      <c r="D278" s="15">
        <f t="shared" si="4"/>
        <v>0.57127920798652865</v>
      </c>
    </row>
    <row r="279" spans="1:4" ht="15" customHeight="1" x14ac:dyDescent="0.2">
      <c r="A279">
        <v>88</v>
      </c>
      <c r="B279" s="9">
        <v>-16.786090860134209</v>
      </c>
      <c r="C279" s="15">
        <v>6.9029398724887274E-4</v>
      </c>
      <c r="D279" s="15">
        <f t="shared" si="4"/>
        <v>0.57196950197377749</v>
      </c>
    </row>
    <row r="280" spans="1:4" ht="15" customHeight="1" x14ac:dyDescent="0.2">
      <c r="A280">
        <v>417</v>
      </c>
      <c r="B280" s="9">
        <v>-16.95838501997423</v>
      </c>
      <c r="C280" s="15">
        <v>3.591207713205155E-3</v>
      </c>
      <c r="D280" s="15">
        <f t="shared" si="4"/>
        <v>0.5755607096869827</v>
      </c>
    </row>
    <row r="281" spans="1:4" ht="15" customHeight="1" x14ac:dyDescent="0.2">
      <c r="A281">
        <v>106</v>
      </c>
      <c r="B281" s="9">
        <v>-17.083152395780417</v>
      </c>
      <c r="C281" s="15">
        <v>7.5547245983552955E-4</v>
      </c>
      <c r="D281" s="15">
        <f t="shared" si="4"/>
        <v>0.57631618214681823</v>
      </c>
    </row>
    <row r="282" spans="1:4" ht="15" customHeight="1" x14ac:dyDescent="0.2">
      <c r="A282">
        <v>157</v>
      </c>
      <c r="B282" s="9">
        <v>-17.112599983236578</v>
      </c>
      <c r="C282" s="15">
        <v>9.7553199798604913E-4</v>
      </c>
      <c r="D282" s="15">
        <f t="shared" si="4"/>
        <v>0.57729171414480429</v>
      </c>
    </row>
    <row r="283" spans="1:4" ht="15" customHeight="1" x14ac:dyDescent="0.2">
      <c r="A283">
        <v>348</v>
      </c>
      <c r="B283" s="9">
        <v>-17.607200365346216</v>
      </c>
      <c r="C283" s="15">
        <v>2.5411663548761875E-3</v>
      </c>
      <c r="D283" s="15">
        <f t="shared" si="4"/>
        <v>0.57983288049968051</v>
      </c>
    </row>
    <row r="284" spans="1:4" ht="15" customHeight="1" x14ac:dyDescent="0.2">
      <c r="A284">
        <v>148</v>
      </c>
      <c r="B284" s="9">
        <v>-18.338979438558454</v>
      </c>
      <c r="C284" s="15">
        <v>9.3250087022919215E-4</v>
      </c>
      <c r="D284" s="15">
        <f t="shared" si="4"/>
        <v>0.58076538136990974</v>
      </c>
    </row>
    <row r="285" spans="1:4" ht="15" customHeight="1" x14ac:dyDescent="0.2">
      <c r="A285">
        <v>164</v>
      </c>
      <c r="B285" s="9">
        <v>-18.389969444422604</v>
      </c>
      <c r="C285" s="15">
        <v>1.0103688628613449E-3</v>
      </c>
      <c r="D285" s="15">
        <f t="shared" si="4"/>
        <v>0.58177575023277106</v>
      </c>
    </row>
    <row r="286" spans="1:4" ht="15" customHeight="1" x14ac:dyDescent="0.2">
      <c r="A286">
        <v>154</v>
      </c>
      <c r="B286" s="9">
        <v>-18.467002946790672</v>
      </c>
      <c r="C286" s="15">
        <v>9.6097206097460746E-4</v>
      </c>
      <c r="D286" s="15">
        <f t="shared" si="4"/>
        <v>0.58273672229374562</v>
      </c>
    </row>
    <row r="287" spans="1:4" ht="15" customHeight="1" x14ac:dyDescent="0.2">
      <c r="A287">
        <v>281</v>
      </c>
      <c r="B287" s="9">
        <v>-18.917522829353402</v>
      </c>
      <c r="C287" s="15">
        <v>1.8162662235186836E-3</v>
      </c>
      <c r="D287" s="15">
        <f t="shared" si="4"/>
        <v>0.58455298851726434</v>
      </c>
    </row>
    <row r="288" spans="1:4" ht="15" customHeight="1" x14ac:dyDescent="0.2">
      <c r="A288">
        <v>22</v>
      </c>
      <c r="B288" s="9">
        <v>-19.194093364634682</v>
      </c>
      <c r="C288" s="15">
        <v>4.9585810887017867E-4</v>
      </c>
      <c r="D288" s="15">
        <f t="shared" si="4"/>
        <v>0.58504884662613454</v>
      </c>
    </row>
    <row r="289" spans="1:4" ht="15" customHeight="1" x14ac:dyDescent="0.2">
      <c r="A289">
        <v>160</v>
      </c>
      <c r="B289" s="9">
        <v>-19.283651127965641</v>
      </c>
      <c r="C289" s="15">
        <v>9.9031253638059633E-4</v>
      </c>
      <c r="D289" s="15">
        <f t="shared" si="4"/>
        <v>0.58603915916251514</v>
      </c>
    </row>
    <row r="290" spans="1:4" ht="15" customHeight="1" x14ac:dyDescent="0.2">
      <c r="A290">
        <v>57</v>
      </c>
      <c r="B290" s="9">
        <v>-19.352773235268614</v>
      </c>
      <c r="C290" s="15">
        <v>5.9094844423068153E-4</v>
      </c>
      <c r="D290" s="15">
        <f t="shared" si="4"/>
        <v>0.58663010760674583</v>
      </c>
    </row>
    <row r="291" spans="1:4" ht="15" customHeight="1" x14ac:dyDescent="0.2">
      <c r="A291">
        <v>191</v>
      </c>
      <c r="B291" s="9">
        <v>-19.379801340328413</v>
      </c>
      <c r="C291" s="15">
        <v>1.156795987931994E-3</v>
      </c>
      <c r="D291" s="15">
        <f t="shared" si="4"/>
        <v>0.58778690359467778</v>
      </c>
    </row>
    <row r="292" spans="1:4" ht="15" customHeight="1" x14ac:dyDescent="0.2">
      <c r="A292">
        <v>64</v>
      </c>
      <c r="B292" s="9">
        <v>-19.415605987642266</v>
      </c>
      <c r="C292" s="15">
        <v>6.120515870721581E-4</v>
      </c>
      <c r="D292" s="15">
        <f t="shared" si="4"/>
        <v>0.58839895518174989</v>
      </c>
    </row>
    <row r="293" spans="1:4" ht="15" customHeight="1" x14ac:dyDescent="0.2">
      <c r="A293">
        <v>25</v>
      </c>
      <c r="B293" s="9">
        <v>-19.510947806711556</v>
      </c>
      <c r="C293" s="15">
        <v>5.033709837236267E-4</v>
      </c>
      <c r="D293" s="15">
        <f t="shared" si="4"/>
        <v>0.58890232616547356</v>
      </c>
    </row>
    <row r="294" spans="1:4" ht="15" customHeight="1" x14ac:dyDescent="0.2">
      <c r="A294">
        <v>342</v>
      </c>
      <c r="B294" s="9">
        <v>-20.033656398172752</v>
      </c>
      <c r="C294" s="15">
        <v>2.4658779724729212E-3</v>
      </c>
      <c r="D294" s="15">
        <f t="shared" si="4"/>
        <v>0.59136820413794644</v>
      </c>
    </row>
    <row r="295" spans="1:4" ht="15" customHeight="1" x14ac:dyDescent="0.2">
      <c r="A295">
        <v>484</v>
      </c>
      <c r="B295" s="9">
        <v>-20.522650078688457</v>
      </c>
      <c r="C295" s="15">
        <v>5.0245146311696069E-3</v>
      </c>
      <c r="D295" s="15">
        <f t="shared" si="4"/>
        <v>0.59639271876911604</v>
      </c>
    </row>
    <row r="296" spans="1:4" ht="15" customHeight="1" x14ac:dyDescent="0.2">
      <c r="A296">
        <v>323</v>
      </c>
      <c r="B296" s="9">
        <v>-20.764147184279864</v>
      </c>
      <c r="C296" s="15">
        <v>2.2418683989721905E-3</v>
      </c>
      <c r="D296" s="15">
        <f t="shared" si="4"/>
        <v>0.59863458716808826</v>
      </c>
    </row>
    <row r="297" spans="1:4" ht="15" customHeight="1" x14ac:dyDescent="0.2">
      <c r="A297">
        <v>68</v>
      </c>
      <c r="B297" s="9">
        <v>-21.114468667276014</v>
      </c>
      <c r="C297" s="15">
        <v>6.244471753358836E-4</v>
      </c>
      <c r="D297" s="15">
        <f t="shared" si="4"/>
        <v>0.59925903434342409</v>
      </c>
    </row>
    <row r="298" spans="1:4" ht="15" customHeight="1" x14ac:dyDescent="0.2">
      <c r="A298">
        <v>400</v>
      </c>
      <c r="B298" s="9">
        <v>-21.25965081686445</v>
      </c>
      <c r="C298" s="15">
        <v>3.297865184317514E-3</v>
      </c>
      <c r="D298" s="15">
        <f t="shared" si="4"/>
        <v>0.60255689952774161</v>
      </c>
    </row>
    <row r="299" spans="1:4" ht="15" customHeight="1" x14ac:dyDescent="0.2">
      <c r="A299">
        <v>229</v>
      </c>
      <c r="B299" s="9">
        <v>-22.879467183294764</v>
      </c>
      <c r="C299" s="15">
        <v>1.3995219212270095E-3</v>
      </c>
      <c r="D299" s="15">
        <f t="shared" si="4"/>
        <v>0.60395642144896866</v>
      </c>
    </row>
    <row r="300" spans="1:4" ht="15" customHeight="1" x14ac:dyDescent="0.2">
      <c r="A300">
        <v>99</v>
      </c>
      <c r="B300" s="9">
        <v>-24.443139439559673</v>
      </c>
      <c r="C300" s="15">
        <v>7.2942425806715272E-4</v>
      </c>
      <c r="D300" s="15">
        <f t="shared" si="4"/>
        <v>0.60468584570703576</v>
      </c>
    </row>
    <row r="301" spans="1:4" ht="15" customHeight="1" x14ac:dyDescent="0.2">
      <c r="A301">
        <v>422</v>
      </c>
      <c r="B301" s="9">
        <v>-24.64124471978721</v>
      </c>
      <c r="C301" s="15">
        <v>3.6823504790027338E-3</v>
      </c>
      <c r="D301" s="15">
        <f t="shared" si="4"/>
        <v>0.60836819618603855</v>
      </c>
    </row>
    <row r="302" spans="1:4" ht="15" customHeight="1" x14ac:dyDescent="0.2">
      <c r="A302">
        <v>394</v>
      </c>
      <c r="B302" s="9">
        <v>-25.009852140188741</v>
      </c>
      <c r="C302" s="15">
        <v>3.2001577144248499E-3</v>
      </c>
      <c r="D302" s="15">
        <f t="shared" si="4"/>
        <v>0.61156835390046338</v>
      </c>
    </row>
    <row r="303" spans="1:4" ht="15" customHeight="1" x14ac:dyDescent="0.2">
      <c r="A303">
        <v>245</v>
      </c>
      <c r="B303" s="9">
        <v>-25.412998720625183</v>
      </c>
      <c r="C303" s="15">
        <v>1.5163882600475365E-3</v>
      </c>
      <c r="D303" s="15">
        <f t="shared" si="4"/>
        <v>0.6130847421605109</v>
      </c>
    </row>
    <row r="304" spans="1:4" ht="15" customHeight="1" x14ac:dyDescent="0.2">
      <c r="A304">
        <v>140</v>
      </c>
      <c r="B304" s="9">
        <v>-25.760347409866881</v>
      </c>
      <c r="C304" s="15">
        <v>8.9584709915722612E-4</v>
      </c>
      <c r="D304" s="15">
        <f t="shared" si="4"/>
        <v>0.61398058925966814</v>
      </c>
    </row>
    <row r="305" spans="1:4" ht="15" customHeight="1" x14ac:dyDescent="0.2">
      <c r="A305">
        <v>398</v>
      </c>
      <c r="B305" s="9">
        <v>-26.257890194990978</v>
      </c>
      <c r="C305" s="15">
        <v>3.2649689791039473E-3</v>
      </c>
      <c r="D305" s="15">
        <f t="shared" si="4"/>
        <v>0.61724555823877214</v>
      </c>
    </row>
    <row r="306" spans="1:4" ht="15" customHeight="1" x14ac:dyDescent="0.2">
      <c r="A306">
        <v>446</v>
      </c>
      <c r="B306" s="9">
        <v>-26.953923379511252</v>
      </c>
      <c r="C306" s="15">
        <v>4.1530884786332789E-3</v>
      </c>
      <c r="D306" s="15">
        <f t="shared" si="4"/>
        <v>0.62139864671740541</v>
      </c>
    </row>
    <row r="307" spans="1:4" ht="15" customHeight="1" x14ac:dyDescent="0.2">
      <c r="A307">
        <v>2</v>
      </c>
      <c r="B307" s="9">
        <v>-27.481313121183121</v>
      </c>
      <c r="C307" s="15">
        <v>4.4855844201311594E-4</v>
      </c>
      <c r="D307" s="15">
        <f t="shared" si="4"/>
        <v>0.62184720515941849</v>
      </c>
    </row>
    <row r="308" spans="1:4" ht="15" customHeight="1" x14ac:dyDescent="0.2">
      <c r="A308">
        <v>253</v>
      </c>
      <c r="B308" s="9">
        <v>-27.537054396740132</v>
      </c>
      <c r="C308" s="15">
        <v>1.5784316022565896E-3</v>
      </c>
      <c r="D308" s="15">
        <f t="shared" si="4"/>
        <v>0.62342563676167506</v>
      </c>
    </row>
    <row r="309" spans="1:4" ht="15" customHeight="1" x14ac:dyDescent="0.2">
      <c r="A309">
        <v>30</v>
      </c>
      <c r="B309" s="9">
        <v>-27.563594064229619</v>
      </c>
      <c r="C309" s="15">
        <v>5.1614624690601504E-4</v>
      </c>
      <c r="D309" s="15">
        <f t="shared" si="4"/>
        <v>0.62394178300858105</v>
      </c>
    </row>
    <row r="310" spans="1:4" ht="15" customHeight="1" x14ac:dyDescent="0.2">
      <c r="A310">
        <v>152</v>
      </c>
      <c r="B310" s="9">
        <v>-27.580576552636558</v>
      </c>
      <c r="C310" s="15">
        <v>9.5138636466638588E-4</v>
      </c>
      <c r="D310" s="15">
        <f t="shared" si="4"/>
        <v>0.62489316937324746</v>
      </c>
    </row>
    <row r="311" spans="1:4" ht="15" customHeight="1" x14ac:dyDescent="0.2">
      <c r="A311">
        <v>85</v>
      </c>
      <c r="B311" s="9">
        <v>-27.99886223413705</v>
      </c>
      <c r="C311" s="15">
        <v>6.7999126320243491E-4</v>
      </c>
      <c r="D311" s="15">
        <f t="shared" si="4"/>
        <v>0.62557316063644985</v>
      </c>
    </row>
    <row r="312" spans="1:4" ht="15" customHeight="1" x14ac:dyDescent="0.2">
      <c r="A312">
        <v>161</v>
      </c>
      <c r="B312" s="9">
        <v>-28.16301842215762</v>
      </c>
      <c r="C312" s="15">
        <v>9.9528898128703166E-4</v>
      </c>
      <c r="D312" s="15">
        <f t="shared" si="4"/>
        <v>0.62656844961773683</v>
      </c>
    </row>
    <row r="313" spans="1:4" ht="15" customHeight="1" x14ac:dyDescent="0.2">
      <c r="A313">
        <v>163</v>
      </c>
      <c r="B313" s="9">
        <v>-29.010528001512284</v>
      </c>
      <c r="C313" s="15">
        <v>1.0053170185470384E-3</v>
      </c>
      <c r="D313" s="15">
        <f t="shared" si="4"/>
        <v>0.62757376663628384</v>
      </c>
    </row>
    <row r="314" spans="1:4" ht="15" customHeight="1" x14ac:dyDescent="0.2">
      <c r="A314">
        <v>264</v>
      </c>
      <c r="B314" s="9">
        <v>-29.036673953758509</v>
      </c>
      <c r="C314" s="15">
        <v>1.667907183972998E-3</v>
      </c>
      <c r="D314" s="15">
        <f t="shared" si="4"/>
        <v>0.62924167382025686</v>
      </c>
    </row>
    <row r="315" spans="1:4" ht="15" customHeight="1" x14ac:dyDescent="0.2">
      <c r="A315">
        <v>53</v>
      </c>
      <c r="B315" s="9">
        <v>-29.056974134076881</v>
      </c>
      <c r="C315" s="15">
        <v>5.7921782250782328E-4</v>
      </c>
      <c r="D315" s="15">
        <f t="shared" si="4"/>
        <v>0.62982089164276467</v>
      </c>
    </row>
    <row r="316" spans="1:4" ht="15" customHeight="1" x14ac:dyDescent="0.2">
      <c r="A316">
        <v>45</v>
      </c>
      <c r="B316" s="9">
        <v>-29.532715783610911</v>
      </c>
      <c r="C316" s="15">
        <v>5.5645053279817786E-4</v>
      </c>
      <c r="D316" s="15">
        <f t="shared" si="4"/>
        <v>0.63037734217556285</v>
      </c>
    </row>
    <row r="317" spans="1:4" ht="15" customHeight="1" x14ac:dyDescent="0.2">
      <c r="A317">
        <v>340</v>
      </c>
      <c r="B317" s="9">
        <v>-30.009037800355145</v>
      </c>
      <c r="C317" s="15">
        <v>2.4412808396975039E-3</v>
      </c>
      <c r="D317" s="15">
        <f t="shared" si="4"/>
        <v>0.63281862301526037</v>
      </c>
    </row>
    <row r="318" spans="1:4" ht="15" customHeight="1" x14ac:dyDescent="0.2">
      <c r="A318">
        <v>158</v>
      </c>
      <c r="B318" s="9">
        <v>-30.237860242097668</v>
      </c>
      <c r="C318" s="15">
        <v>9.8043416883020012E-4</v>
      </c>
      <c r="D318" s="15">
        <f t="shared" si="4"/>
        <v>0.63379905718409058</v>
      </c>
    </row>
    <row r="319" spans="1:4" ht="15" customHeight="1" x14ac:dyDescent="0.2">
      <c r="A319">
        <v>91</v>
      </c>
      <c r="B319" s="9">
        <v>-30.354514659191409</v>
      </c>
      <c r="C319" s="15">
        <v>7.007528105402879E-4</v>
      </c>
      <c r="D319" s="15">
        <f t="shared" si="4"/>
        <v>0.63449980999463085</v>
      </c>
    </row>
    <row r="320" spans="1:4" ht="15" customHeight="1" x14ac:dyDescent="0.2">
      <c r="A320">
        <v>49</v>
      </c>
      <c r="B320" s="9">
        <v>-30.354713149718009</v>
      </c>
      <c r="C320" s="15">
        <v>5.6772005948414284E-4</v>
      </c>
      <c r="D320" s="15">
        <f t="shared" si="4"/>
        <v>0.63506753005411498</v>
      </c>
    </row>
    <row r="321" spans="1:4" ht="15" customHeight="1" x14ac:dyDescent="0.2">
      <c r="A321">
        <v>275</v>
      </c>
      <c r="B321" s="9">
        <v>-30.508755038785239</v>
      </c>
      <c r="C321" s="15">
        <v>1.7624548129748536E-3</v>
      </c>
      <c r="D321" s="15">
        <f t="shared" si="4"/>
        <v>0.63682998486708986</v>
      </c>
    </row>
    <row r="322" spans="1:4" ht="15" customHeight="1" x14ac:dyDescent="0.2">
      <c r="A322">
        <v>387</v>
      </c>
      <c r="B322" s="9">
        <v>-30.636991289378784</v>
      </c>
      <c r="C322" s="15">
        <v>3.0898183463238418E-3</v>
      </c>
      <c r="D322" s="15">
        <f t="shared" si="4"/>
        <v>0.63991980321341368</v>
      </c>
    </row>
    <row r="323" spans="1:4" ht="15" customHeight="1" x14ac:dyDescent="0.2">
      <c r="A323">
        <v>97</v>
      </c>
      <c r="B323" s="9">
        <v>-30.665729418145929</v>
      </c>
      <c r="C323" s="15">
        <v>7.2214825109293273E-4</v>
      </c>
      <c r="D323" s="15">
        <f t="shared" si="4"/>
        <v>0.64064195146450664</v>
      </c>
    </row>
    <row r="324" spans="1:4" ht="15" customHeight="1" x14ac:dyDescent="0.2">
      <c r="A324">
        <v>86</v>
      </c>
      <c r="B324" s="9">
        <v>-30.69250856560393</v>
      </c>
      <c r="C324" s="15">
        <v>6.8340830472606528E-4</v>
      </c>
      <c r="D324" s="15">
        <f t="shared" ref="D324:D387" si="5">D323+C324</f>
        <v>0.64132535976923266</v>
      </c>
    </row>
    <row r="325" spans="1:4" ht="15" customHeight="1" x14ac:dyDescent="0.2">
      <c r="A325">
        <v>39</v>
      </c>
      <c r="B325" s="9">
        <v>-30.718953504145247</v>
      </c>
      <c r="C325" s="15">
        <v>5.399642998439989E-4</v>
      </c>
      <c r="D325" s="15">
        <f t="shared" si="5"/>
        <v>0.6418653240690767</v>
      </c>
    </row>
    <row r="326" spans="1:4" ht="15" customHeight="1" x14ac:dyDescent="0.2">
      <c r="A326">
        <v>113</v>
      </c>
      <c r="B326" s="9">
        <v>-31.479918573591931</v>
      </c>
      <c r="C326" s="15">
        <v>7.8245085936996914E-4</v>
      </c>
      <c r="D326" s="15">
        <f t="shared" si="5"/>
        <v>0.64264777492844671</v>
      </c>
    </row>
    <row r="327" spans="1:4" ht="15" customHeight="1" x14ac:dyDescent="0.2">
      <c r="A327">
        <v>184</v>
      </c>
      <c r="B327" s="9">
        <v>-31.527477930518216</v>
      </c>
      <c r="C327" s="15">
        <v>1.1169104104947153E-3</v>
      </c>
      <c r="D327" s="15">
        <f t="shared" si="5"/>
        <v>0.64376468533894138</v>
      </c>
    </row>
    <row r="328" spans="1:4" ht="15" customHeight="1" x14ac:dyDescent="0.2">
      <c r="A328">
        <v>130</v>
      </c>
      <c r="B328" s="9">
        <v>-31.613709141718573</v>
      </c>
      <c r="C328" s="15">
        <v>8.5204925135681276E-4</v>
      </c>
      <c r="D328" s="15">
        <f t="shared" si="5"/>
        <v>0.64461673459029822</v>
      </c>
    </row>
    <row r="329" spans="1:4" ht="15" customHeight="1" x14ac:dyDescent="0.2">
      <c r="A329">
        <v>224</v>
      </c>
      <c r="B329" s="9">
        <v>-32.265038773744891</v>
      </c>
      <c r="C329" s="15">
        <v>1.3648820086433718E-3</v>
      </c>
      <c r="D329" s="15">
        <f t="shared" si="5"/>
        <v>0.6459816165989416</v>
      </c>
    </row>
    <row r="330" spans="1:4" ht="15" customHeight="1" x14ac:dyDescent="0.2">
      <c r="A330">
        <v>411</v>
      </c>
      <c r="B330" s="9">
        <v>-32.549451291259174</v>
      </c>
      <c r="C330" s="15">
        <v>3.4848092402824629E-3</v>
      </c>
      <c r="D330" s="15">
        <f t="shared" si="5"/>
        <v>0.64946642583922409</v>
      </c>
    </row>
    <row r="331" spans="1:4" ht="15" customHeight="1" x14ac:dyDescent="0.2">
      <c r="A331">
        <v>80</v>
      </c>
      <c r="B331" s="9">
        <v>-33.403954754154256</v>
      </c>
      <c r="C331" s="15">
        <v>6.6316063157194338E-4</v>
      </c>
      <c r="D331" s="15">
        <f t="shared" si="5"/>
        <v>0.65012958647079599</v>
      </c>
    </row>
    <row r="332" spans="1:4" ht="15" customHeight="1" x14ac:dyDescent="0.2">
      <c r="A332">
        <v>118</v>
      </c>
      <c r="B332" s="9">
        <v>-33.783181555247211</v>
      </c>
      <c r="C332" s="15">
        <v>8.023090076918945E-4</v>
      </c>
      <c r="D332" s="15">
        <f t="shared" si="5"/>
        <v>0.65093189547848784</v>
      </c>
    </row>
    <row r="333" spans="1:4" ht="15" customHeight="1" x14ac:dyDescent="0.2">
      <c r="A333">
        <v>456</v>
      </c>
      <c r="B333" s="9">
        <v>-33.959334209002918</v>
      </c>
      <c r="C333" s="15">
        <v>4.3665694913789356E-3</v>
      </c>
      <c r="D333" s="15">
        <f t="shared" si="5"/>
        <v>0.65529846496986677</v>
      </c>
    </row>
    <row r="334" spans="1:4" ht="15" customHeight="1" x14ac:dyDescent="0.2">
      <c r="A334">
        <v>267</v>
      </c>
      <c r="B334" s="9">
        <v>-34.128894425808539</v>
      </c>
      <c r="C334" s="15">
        <v>1.6931780784409892E-3</v>
      </c>
      <c r="D334" s="15">
        <f t="shared" si="5"/>
        <v>0.65699164304830771</v>
      </c>
    </row>
    <row r="335" spans="1:4" ht="15" customHeight="1" x14ac:dyDescent="0.2">
      <c r="A335">
        <v>129</v>
      </c>
      <c r="B335" s="9">
        <v>-34.153395280160112</v>
      </c>
      <c r="C335" s="15">
        <v>8.4778900510002852E-4</v>
      </c>
      <c r="D335" s="15">
        <f t="shared" si="5"/>
        <v>0.65783943205340778</v>
      </c>
    </row>
    <row r="336" spans="1:4" ht="15" customHeight="1" x14ac:dyDescent="0.2">
      <c r="A336">
        <v>122</v>
      </c>
      <c r="B336" s="9">
        <v>-34.202845761765275</v>
      </c>
      <c r="C336" s="15">
        <v>8.1855778856214888E-4</v>
      </c>
      <c r="D336" s="15">
        <f t="shared" si="5"/>
        <v>0.65865798984196988</v>
      </c>
    </row>
    <row r="337" spans="1:4" ht="15" customHeight="1" x14ac:dyDescent="0.2">
      <c r="A337">
        <v>462</v>
      </c>
      <c r="B337" s="9">
        <v>-34.357751776680743</v>
      </c>
      <c r="C337" s="15">
        <v>4.4998899384275318E-3</v>
      </c>
      <c r="D337" s="15">
        <f t="shared" si="5"/>
        <v>0.66315787978039742</v>
      </c>
    </row>
    <row r="338" spans="1:4" ht="15" customHeight="1" x14ac:dyDescent="0.2">
      <c r="A338">
        <v>172</v>
      </c>
      <c r="B338" s="9">
        <v>-34.640081170211488</v>
      </c>
      <c r="C338" s="15">
        <v>1.0517083158019217E-3</v>
      </c>
      <c r="D338" s="15">
        <f t="shared" si="5"/>
        <v>0.66420958809619934</v>
      </c>
    </row>
    <row r="339" spans="1:4" ht="15" customHeight="1" x14ac:dyDescent="0.2">
      <c r="A339">
        <v>215</v>
      </c>
      <c r="B339" s="9">
        <v>-35.975568635960371</v>
      </c>
      <c r="C339" s="15">
        <v>1.3046764877499321E-3</v>
      </c>
      <c r="D339" s="15">
        <f t="shared" si="5"/>
        <v>0.66551426458394924</v>
      </c>
    </row>
    <row r="340" spans="1:4" ht="15" customHeight="1" x14ac:dyDescent="0.2">
      <c r="A340">
        <v>407</v>
      </c>
      <c r="B340" s="9">
        <v>-36.498168872129099</v>
      </c>
      <c r="C340" s="15">
        <v>3.4156340366362425E-3</v>
      </c>
      <c r="D340" s="15">
        <f t="shared" si="5"/>
        <v>0.66892989862058549</v>
      </c>
    </row>
    <row r="341" spans="1:4" ht="15" customHeight="1" x14ac:dyDescent="0.2">
      <c r="A341">
        <v>214</v>
      </c>
      <c r="B341" s="9">
        <v>-36.875677484218613</v>
      </c>
      <c r="C341" s="15">
        <v>1.2981531053111825E-3</v>
      </c>
      <c r="D341" s="15">
        <f t="shared" si="5"/>
        <v>0.67022805172589672</v>
      </c>
    </row>
    <row r="342" spans="1:4" ht="15" customHeight="1" x14ac:dyDescent="0.2">
      <c r="A342">
        <v>187</v>
      </c>
      <c r="B342" s="9">
        <v>-37.80919532673397</v>
      </c>
      <c r="C342" s="15">
        <v>1.1338330098965477E-3</v>
      </c>
      <c r="D342" s="15">
        <f t="shared" si="5"/>
        <v>0.67136188473579328</v>
      </c>
    </row>
    <row r="343" spans="1:4" ht="15" customHeight="1" x14ac:dyDescent="0.2">
      <c r="A343">
        <v>48</v>
      </c>
      <c r="B343" s="9">
        <v>-38.648464319790946</v>
      </c>
      <c r="C343" s="15">
        <v>5.6488145918672211E-4</v>
      </c>
      <c r="D343" s="15">
        <f t="shared" si="5"/>
        <v>0.67192676619498004</v>
      </c>
    </row>
    <row r="344" spans="1:4" ht="15" customHeight="1" x14ac:dyDescent="0.2">
      <c r="A344">
        <v>77</v>
      </c>
      <c r="B344" s="9">
        <v>-39.16113813710399</v>
      </c>
      <c r="C344" s="15">
        <v>6.5326287625065314E-4</v>
      </c>
      <c r="D344" s="15">
        <f t="shared" si="5"/>
        <v>0.67258002907123071</v>
      </c>
    </row>
    <row r="345" spans="1:4" ht="15" customHeight="1" x14ac:dyDescent="0.2">
      <c r="A345">
        <v>354</v>
      </c>
      <c r="B345" s="9">
        <v>-39.368034350552989</v>
      </c>
      <c r="C345" s="15">
        <v>2.6187534481597889E-3</v>
      </c>
      <c r="D345" s="15">
        <f t="shared" si="5"/>
        <v>0.67519878251939047</v>
      </c>
    </row>
    <row r="346" spans="1:4" ht="15" customHeight="1" x14ac:dyDescent="0.2">
      <c r="A346">
        <v>388</v>
      </c>
      <c r="B346" s="9">
        <v>-39.490674680915618</v>
      </c>
      <c r="C346" s="15">
        <v>3.1053450716822533E-3</v>
      </c>
      <c r="D346" s="15">
        <f t="shared" si="5"/>
        <v>0.67830412759107273</v>
      </c>
    </row>
    <row r="347" spans="1:4" ht="15" customHeight="1" x14ac:dyDescent="0.2">
      <c r="A347">
        <v>51</v>
      </c>
      <c r="B347" s="9">
        <v>-39.990846268889072</v>
      </c>
      <c r="C347" s="15">
        <v>5.734401247283078E-4</v>
      </c>
      <c r="D347" s="15">
        <f t="shared" si="5"/>
        <v>0.67887756771580099</v>
      </c>
    </row>
    <row r="348" spans="1:4" ht="15" customHeight="1" x14ac:dyDescent="0.2">
      <c r="A348">
        <v>196</v>
      </c>
      <c r="B348" s="9">
        <v>-40.625824018541607</v>
      </c>
      <c r="C348" s="15">
        <v>1.1861547981773543E-3</v>
      </c>
      <c r="D348" s="15">
        <f t="shared" si="5"/>
        <v>0.6800637225139784</v>
      </c>
    </row>
    <row r="349" spans="1:4" ht="15" customHeight="1" x14ac:dyDescent="0.2">
      <c r="A349">
        <v>29</v>
      </c>
      <c r="B349" s="9">
        <v>-40.800685004453044</v>
      </c>
      <c r="C349" s="15">
        <v>5.1356551567148501E-4</v>
      </c>
      <c r="D349" s="15">
        <f t="shared" si="5"/>
        <v>0.6805772880296499</v>
      </c>
    </row>
    <row r="350" spans="1:4" ht="15" customHeight="1" x14ac:dyDescent="0.2">
      <c r="A350">
        <v>79</v>
      </c>
      <c r="B350" s="9">
        <v>-41.554448926761324</v>
      </c>
      <c r="C350" s="15">
        <v>6.5984482841408378E-4</v>
      </c>
      <c r="D350" s="15">
        <f t="shared" si="5"/>
        <v>0.68123713285806398</v>
      </c>
    </row>
    <row r="351" spans="1:4" ht="15" customHeight="1" x14ac:dyDescent="0.2">
      <c r="A351">
        <v>124</v>
      </c>
      <c r="B351" s="9">
        <v>-41.630820383272294</v>
      </c>
      <c r="C351" s="15">
        <v>8.2680517013423798E-4</v>
      </c>
      <c r="D351" s="15">
        <f t="shared" si="5"/>
        <v>0.6820639380281982</v>
      </c>
    </row>
    <row r="352" spans="1:4" ht="15" customHeight="1" x14ac:dyDescent="0.2">
      <c r="A352">
        <v>209</v>
      </c>
      <c r="B352" s="9">
        <v>-41.854274050367167</v>
      </c>
      <c r="C352" s="15">
        <v>1.2660221973160208E-3</v>
      </c>
      <c r="D352" s="15">
        <f t="shared" si="5"/>
        <v>0.68332996022551418</v>
      </c>
    </row>
    <row r="353" spans="1:4" ht="15" customHeight="1" x14ac:dyDescent="0.2">
      <c r="A353">
        <v>60</v>
      </c>
      <c r="B353" s="9">
        <v>-42.253586212713344</v>
      </c>
      <c r="C353" s="15">
        <v>5.9990205742551468E-4</v>
      </c>
      <c r="D353" s="15">
        <f t="shared" si="5"/>
        <v>0.68392986228293973</v>
      </c>
    </row>
    <row r="354" spans="1:4" ht="15" customHeight="1" x14ac:dyDescent="0.2">
      <c r="A354">
        <v>479</v>
      </c>
      <c r="B354" s="9">
        <v>-42.643079682382449</v>
      </c>
      <c r="C354" s="15">
        <v>4.900151629090777E-3</v>
      </c>
      <c r="D354" s="15">
        <f t="shared" si="5"/>
        <v>0.68883001391203047</v>
      </c>
    </row>
    <row r="355" spans="1:4" ht="15" customHeight="1" x14ac:dyDescent="0.2">
      <c r="A355">
        <v>54</v>
      </c>
      <c r="B355" s="9">
        <v>-42.755986519845464</v>
      </c>
      <c r="C355" s="15">
        <v>5.8212846483198313E-4</v>
      </c>
      <c r="D355" s="15">
        <f t="shared" si="5"/>
        <v>0.68941214237686244</v>
      </c>
    </row>
    <row r="356" spans="1:4" ht="15" customHeight="1" x14ac:dyDescent="0.2">
      <c r="A356">
        <v>251</v>
      </c>
      <c r="B356" s="9">
        <v>-42.876090784018743</v>
      </c>
      <c r="C356" s="15">
        <v>1.5626867470240799E-3</v>
      </c>
      <c r="D356" s="15">
        <f t="shared" si="5"/>
        <v>0.69097482912388652</v>
      </c>
    </row>
    <row r="357" spans="1:4" ht="15" customHeight="1" x14ac:dyDescent="0.2">
      <c r="A357">
        <v>174</v>
      </c>
      <c r="B357" s="9">
        <v>-43.574626298805015</v>
      </c>
      <c r="C357" s="15">
        <v>1.0623048062442077E-3</v>
      </c>
      <c r="D357" s="15">
        <f t="shared" si="5"/>
        <v>0.69203713393013078</v>
      </c>
    </row>
    <row r="358" spans="1:4" ht="15" customHeight="1" x14ac:dyDescent="0.2">
      <c r="A358">
        <v>210</v>
      </c>
      <c r="B358" s="9">
        <v>-43.592971778734864</v>
      </c>
      <c r="C358" s="15">
        <v>1.2723841179055487E-3</v>
      </c>
      <c r="D358" s="15">
        <f t="shared" si="5"/>
        <v>0.69330951804803631</v>
      </c>
    </row>
    <row r="359" spans="1:4" ht="15" customHeight="1" x14ac:dyDescent="0.2">
      <c r="A359">
        <v>176</v>
      </c>
      <c r="B359" s="9">
        <v>-44.188821497291428</v>
      </c>
      <c r="C359" s="15">
        <v>1.0730080616592589E-3</v>
      </c>
      <c r="D359" s="15">
        <f t="shared" si="5"/>
        <v>0.69438252610969553</v>
      </c>
    </row>
    <row r="360" spans="1:4" ht="15" customHeight="1" x14ac:dyDescent="0.2">
      <c r="A360">
        <v>26</v>
      </c>
      <c r="B360" s="9">
        <v>-44.431147138186134</v>
      </c>
      <c r="C360" s="15">
        <v>5.0590048615439863E-4</v>
      </c>
      <c r="D360" s="15">
        <f t="shared" si="5"/>
        <v>0.69488842659584993</v>
      </c>
    </row>
    <row r="361" spans="1:4" ht="15" customHeight="1" x14ac:dyDescent="0.2">
      <c r="A361">
        <v>108</v>
      </c>
      <c r="B361" s="9">
        <v>-44.488959818489093</v>
      </c>
      <c r="C361" s="15">
        <v>7.6308422497970211E-4</v>
      </c>
      <c r="D361" s="15">
        <f t="shared" si="5"/>
        <v>0.69565151082082965</v>
      </c>
    </row>
    <row r="362" spans="1:4" ht="15" customHeight="1" x14ac:dyDescent="0.2">
      <c r="A362">
        <v>212</v>
      </c>
      <c r="B362" s="9">
        <v>-45.074079105233977</v>
      </c>
      <c r="C362" s="15">
        <v>1.2852040280857035E-3</v>
      </c>
      <c r="D362" s="15">
        <f t="shared" si="5"/>
        <v>0.6969367148489154</v>
      </c>
    </row>
    <row r="363" spans="1:4" ht="15" customHeight="1" x14ac:dyDescent="0.2">
      <c r="A363">
        <v>156</v>
      </c>
      <c r="B363" s="9">
        <v>-45.905282390114735</v>
      </c>
      <c r="C363" s="15">
        <v>9.7065433799611888E-4</v>
      </c>
      <c r="D363" s="15">
        <f t="shared" si="5"/>
        <v>0.69790736918691154</v>
      </c>
    </row>
    <row r="364" spans="1:4" ht="15" customHeight="1" x14ac:dyDescent="0.2">
      <c r="A364">
        <v>66</v>
      </c>
      <c r="B364" s="9">
        <v>-46.517793514767618</v>
      </c>
      <c r="C364" s="15">
        <v>6.1821831476190818E-4</v>
      </c>
      <c r="D364" s="15">
        <f t="shared" si="5"/>
        <v>0.69852558750167348</v>
      </c>
    </row>
    <row r="365" spans="1:4" ht="15" customHeight="1" x14ac:dyDescent="0.2">
      <c r="A365">
        <v>230</v>
      </c>
      <c r="B365" s="9">
        <v>-47.126729810266625</v>
      </c>
      <c r="C365" s="15">
        <v>1.4065546947005121E-3</v>
      </c>
      <c r="D365" s="15">
        <f t="shared" si="5"/>
        <v>0.69993214219637401</v>
      </c>
    </row>
    <row r="366" spans="1:4" ht="15" customHeight="1" x14ac:dyDescent="0.2">
      <c r="A366">
        <v>301</v>
      </c>
      <c r="B366" s="9">
        <v>-47.27509282551182</v>
      </c>
      <c r="C366" s="15">
        <v>2.0077881730568826E-3</v>
      </c>
      <c r="D366" s="15">
        <f t="shared" si="5"/>
        <v>0.70193993036943092</v>
      </c>
    </row>
    <row r="367" spans="1:4" ht="15" customHeight="1" x14ac:dyDescent="0.2">
      <c r="A367">
        <v>274</v>
      </c>
      <c r="B367" s="9">
        <v>-48.730538840065492</v>
      </c>
      <c r="C367" s="15">
        <v>1.7536425389099788E-3</v>
      </c>
      <c r="D367" s="15">
        <f t="shared" si="5"/>
        <v>0.70369357290834089</v>
      </c>
    </row>
    <row r="368" spans="1:4" ht="15" customHeight="1" x14ac:dyDescent="0.2">
      <c r="A368">
        <v>169</v>
      </c>
      <c r="B368" s="9">
        <v>-48.761662085873468</v>
      </c>
      <c r="C368" s="15">
        <v>1.0360114377250386E-3</v>
      </c>
      <c r="D368" s="15">
        <f t="shared" si="5"/>
        <v>0.70472958434606592</v>
      </c>
    </row>
    <row r="369" spans="1:4" ht="15" customHeight="1" x14ac:dyDescent="0.2">
      <c r="A369">
        <v>414</v>
      </c>
      <c r="B369" s="9">
        <v>-48.954795306113738</v>
      </c>
      <c r="C369" s="15">
        <v>3.5376084891846041E-3</v>
      </c>
      <c r="D369" s="15">
        <f t="shared" si="5"/>
        <v>0.70826719283525053</v>
      </c>
    </row>
    <row r="370" spans="1:4" ht="15" customHeight="1" x14ac:dyDescent="0.2">
      <c r="A370">
        <v>355</v>
      </c>
      <c r="B370" s="9">
        <v>-49.039497274665337</v>
      </c>
      <c r="C370" s="15">
        <v>2.6319130132259187E-3</v>
      </c>
      <c r="D370" s="15">
        <f t="shared" si="5"/>
        <v>0.71089910584847649</v>
      </c>
    </row>
    <row r="371" spans="1:4" ht="15" customHeight="1" x14ac:dyDescent="0.2">
      <c r="A371">
        <v>277</v>
      </c>
      <c r="B371" s="9">
        <v>-49.126327506590314</v>
      </c>
      <c r="C371" s="15">
        <v>1.7802124319838924E-3</v>
      </c>
      <c r="D371" s="15">
        <f t="shared" si="5"/>
        <v>0.71267931828046038</v>
      </c>
    </row>
    <row r="372" spans="1:4" ht="15" customHeight="1" x14ac:dyDescent="0.2">
      <c r="A372">
        <v>37</v>
      </c>
      <c r="B372" s="9">
        <v>-49.143548503596321</v>
      </c>
      <c r="C372" s="15">
        <v>5.3457815595305512E-4</v>
      </c>
      <c r="D372" s="15">
        <f t="shared" si="5"/>
        <v>0.71321389643641342</v>
      </c>
    </row>
    <row r="373" spans="1:4" ht="15" customHeight="1" x14ac:dyDescent="0.2">
      <c r="A373">
        <v>386</v>
      </c>
      <c r="B373" s="9">
        <v>-49.309537910001382</v>
      </c>
      <c r="C373" s="15">
        <v>3.0743692545922223E-3</v>
      </c>
      <c r="D373" s="15">
        <f t="shared" si="5"/>
        <v>0.71628826569100568</v>
      </c>
    </row>
    <row r="374" spans="1:4" ht="15" customHeight="1" x14ac:dyDescent="0.2">
      <c r="A374">
        <v>470</v>
      </c>
      <c r="B374" s="9">
        <v>-49.35095946297406</v>
      </c>
      <c r="C374" s="15">
        <v>4.6840038746196926E-3</v>
      </c>
      <c r="D374" s="15">
        <f t="shared" si="5"/>
        <v>0.72097226956562532</v>
      </c>
    </row>
    <row r="375" spans="1:4" ht="15" customHeight="1" x14ac:dyDescent="0.2">
      <c r="A375">
        <v>474</v>
      </c>
      <c r="B375" s="9">
        <v>-50.812771020027867</v>
      </c>
      <c r="C375" s="15">
        <v>4.7788667663789053E-3</v>
      </c>
      <c r="D375" s="15">
        <f t="shared" si="5"/>
        <v>0.72575113633200428</v>
      </c>
    </row>
    <row r="376" spans="1:4" ht="15" customHeight="1" x14ac:dyDescent="0.2">
      <c r="A376">
        <v>190</v>
      </c>
      <c r="B376" s="9">
        <v>-51.633162864827682</v>
      </c>
      <c r="C376" s="15">
        <v>1.1510120079923341E-3</v>
      </c>
      <c r="D376" s="15">
        <f t="shared" si="5"/>
        <v>0.72690214833999656</v>
      </c>
    </row>
    <row r="377" spans="1:4" ht="15" customHeight="1" x14ac:dyDescent="0.2">
      <c r="A377">
        <v>234</v>
      </c>
      <c r="B377" s="9">
        <v>-51.636043203981899</v>
      </c>
      <c r="C377" s="15">
        <v>1.4350409746713244E-3</v>
      </c>
      <c r="D377" s="15">
        <f t="shared" si="5"/>
        <v>0.72833718931466784</v>
      </c>
    </row>
    <row r="378" spans="1:4" ht="15" customHeight="1" x14ac:dyDescent="0.2">
      <c r="A378">
        <v>478</v>
      </c>
      <c r="B378" s="9">
        <v>-51.849046228880979</v>
      </c>
      <c r="C378" s="15">
        <v>4.8756508709453233E-3</v>
      </c>
      <c r="D378" s="15">
        <f t="shared" si="5"/>
        <v>0.73321284018561317</v>
      </c>
    </row>
    <row r="379" spans="1:4" ht="15" customHeight="1" x14ac:dyDescent="0.2">
      <c r="A379">
        <v>19</v>
      </c>
      <c r="B379" s="9">
        <v>-51.870780668539737</v>
      </c>
      <c r="C379" s="15">
        <v>4.8845736461302757E-4</v>
      </c>
      <c r="D379" s="15">
        <f t="shared" si="5"/>
        <v>0.73370129755022617</v>
      </c>
    </row>
    <row r="380" spans="1:4" ht="15" customHeight="1" x14ac:dyDescent="0.2">
      <c r="A380">
        <v>16</v>
      </c>
      <c r="B380" s="9">
        <v>-51.929993037734675</v>
      </c>
      <c r="C380" s="15">
        <v>4.8116707738900765E-4</v>
      </c>
      <c r="D380" s="15">
        <f t="shared" si="5"/>
        <v>0.73418246462761516</v>
      </c>
    </row>
    <row r="381" spans="1:4" ht="15" customHeight="1" x14ac:dyDescent="0.2">
      <c r="A381">
        <v>189</v>
      </c>
      <c r="B381" s="9">
        <v>-52.192617955526657</v>
      </c>
      <c r="C381" s="15">
        <v>1.1452569479523725E-3</v>
      </c>
      <c r="D381" s="15">
        <f t="shared" si="5"/>
        <v>0.73532772157556758</v>
      </c>
    </row>
    <row r="382" spans="1:4" ht="15" customHeight="1" x14ac:dyDescent="0.2">
      <c r="A382">
        <v>421</v>
      </c>
      <c r="B382" s="9">
        <v>-52.625510077576109</v>
      </c>
      <c r="C382" s="15">
        <v>3.66393872660772E-3</v>
      </c>
      <c r="D382" s="15">
        <f t="shared" si="5"/>
        <v>0.73899166030217533</v>
      </c>
    </row>
    <row r="383" spans="1:4" ht="15" customHeight="1" x14ac:dyDescent="0.2">
      <c r="A383">
        <v>181</v>
      </c>
      <c r="B383" s="9">
        <v>-52.638077186262308</v>
      </c>
      <c r="C383" s="15">
        <v>1.1002403830042806E-3</v>
      </c>
      <c r="D383" s="15">
        <f t="shared" si="5"/>
        <v>0.7400919006851796</v>
      </c>
    </row>
    <row r="384" spans="1:4" ht="15" customHeight="1" x14ac:dyDescent="0.2">
      <c r="A384">
        <v>413</v>
      </c>
      <c r="B384" s="9">
        <v>-53.103458921052152</v>
      </c>
      <c r="C384" s="15">
        <v>3.5199204467386814E-3</v>
      </c>
      <c r="D384" s="15">
        <f t="shared" si="5"/>
        <v>0.74361182113191826</v>
      </c>
    </row>
    <row r="385" spans="1:4" ht="15" customHeight="1" x14ac:dyDescent="0.2">
      <c r="A385">
        <v>443</v>
      </c>
      <c r="B385" s="9">
        <v>-53.31587297360602</v>
      </c>
      <c r="C385" s="15">
        <v>4.0911031139536178E-3</v>
      </c>
      <c r="D385" s="15">
        <f t="shared" si="5"/>
        <v>0.74770292424587192</v>
      </c>
    </row>
    <row r="386" spans="1:4" ht="15" customHeight="1" x14ac:dyDescent="0.2">
      <c r="A386">
        <v>426</v>
      </c>
      <c r="B386" s="9">
        <v>-53.925840280362536</v>
      </c>
      <c r="C386" s="15">
        <v>3.7569273632794323E-3</v>
      </c>
      <c r="D386" s="15">
        <f t="shared" si="5"/>
        <v>0.75145985160915141</v>
      </c>
    </row>
    <row r="387" spans="1:4" ht="15" customHeight="1" x14ac:dyDescent="0.2">
      <c r="A387">
        <v>308</v>
      </c>
      <c r="B387" s="9">
        <v>-53.929405415901783</v>
      </c>
      <c r="C387" s="15">
        <v>2.0794875590610311E-3</v>
      </c>
      <c r="D387" s="15">
        <f t="shared" si="5"/>
        <v>0.75353933916821247</v>
      </c>
    </row>
    <row r="388" spans="1:4" ht="15" customHeight="1" x14ac:dyDescent="0.2">
      <c r="A388">
        <v>311</v>
      </c>
      <c r="B388" s="9">
        <v>-54.160290329493364</v>
      </c>
      <c r="C388" s="15">
        <v>2.1109944145728328E-3</v>
      </c>
      <c r="D388" s="15">
        <f t="shared" ref="D388:D451" si="6">D387+C388</f>
        <v>0.75565033358278533</v>
      </c>
    </row>
    <row r="389" spans="1:4" ht="15" customHeight="1" x14ac:dyDescent="0.2">
      <c r="A389">
        <v>33</v>
      </c>
      <c r="B389" s="9">
        <v>-54.388348120266528</v>
      </c>
      <c r="C389" s="15">
        <v>5.2396651260242031E-4</v>
      </c>
      <c r="D389" s="15">
        <f t="shared" si="6"/>
        <v>0.75617430009538777</v>
      </c>
    </row>
    <row r="390" spans="1:4" ht="15" customHeight="1" x14ac:dyDescent="0.2">
      <c r="A390">
        <v>46</v>
      </c>
      <c r="B390" s="9">
        <v>-54.468400729450877</v>
      </c>
      <c r="C390" s="15">
        <v>5.592467666313347E-4</v>
      </c>
      <c r="D390" s="15">
        <f t="shared" si="6"/>
        <v>0.7567335468620191</v>
      </c>
    </row>
    <row r="391" spans="1:4" ht="15" customHeight="1" x14ac:dyDescent="0.2">
      <c r="A391">
        <v>260</v>
      </c>
      <c r="B391" s="9">
        <v>-54.56320213721483</v>
      </c>
      <c r="C391" s="15">
        <v>1.634798393459984E-3</v>
      </c>
      <c r="D391" s="15">
        <f t="shared" si="6"/>
        <v>0.75836834525547914</v>
      </c>
    </row>
    <row r="392" spans="1:4" ht="15" customHeight="1" x14ac:dyDescent="0.2">
      <c r="A392">
        <v>316</v>
      </c>
      <c r="B392" s="9">
        <v>-54.648504749009589</v>
      </c>
      <c r="C392" s="15">
        <v>2.1645702266373727E-3</v>
      </c>
      <c r="D392" s="15">
        <f t="shared" si="6"/>
        <v>0.76053291548211654</v>
      </c>
    </row>
    <row r="393" spans="1:4" ht="15" customHeight="1" x14ac:dyDescent="0.2">
      <c r="A393">
        <v>87</v>
      </c>
      <c r="B393" s="9">
        <v>-54.830990589802241</v>
      </c>
      <c r="C393" s="15">
        <v>6.8684251731262851E-4</v>
      </c>
      <c r="D393" s="15">
        <f t="shared" si="6"/>
        <v>0.7612197579994292</v>
      </c>
    </row>
    <row r="394" spans="1:4" ht="15" customHeight="1" x14ac:dyDescent="0.2">
      <c r="A394">
        <v>287</v>
      </c>
      <c r="B394" s="9">
        <v>-55.69907411186432</v>
      </c>
      <c r="C394" s="15">
        <v>1.8717206083296556E-3</v>
      </c>
      <c r="D394" s="15">
        <f t="shared" si="6"/>
        <v>0.76309147860775883</v>
      </c>
    </row>
    <row r="395" spans="1:4" ht="15" customHeight="1" x14ac:dyDescent="0.2">
      <c r="A395">
        <v>18</v>
      </c>
      <c r="B395" s="9">
        <v>-56.357542835272397</v>
      </c>
      <c r="C395" s="15">
        <v>4.8601507778996237E-4</v>
      </c>
      <c r="D395" s="15">
        <f t="shared" si="6"/>
        <v>0.76357749368554884</v>
      </c>
    </row>
    <row r="396" spans="1:4" ht="15" customHeight="1" x14ac:dyDescent="0.2">
      <c r="A396">
        <v>101</v>
      </c>
      <c r="B396" s="9">
        <v>-56.537099311015481</v>
      </c>
      <c r="C396" s="15">
        <v>7.3677357447251603E-4</v>
      </c>
      <c r="D396" s="15">
        <f t="shared" si="6"/>
        <v>0.76431426726002138</v>
      </c>
    </row>
    <row r="397" spans="1:4" ht="15" customHeight="1" x14ac:dyDescent="0.2">
      <c r="A397">
        <v>72</v>
      </c>
      <c r="B397" s="9">
        <v>-56.734803804651165</v>
      </c>
      <c r="C397" s="15">
        <v>6.3709380552425931E-4</v>
      </c>
      <c r="D397" s="15">
        <f t="shared" si="6"/>
        <v>0.76495136106554562</v>
      </c>
    </row>
    <row r="398" spans="1:4" ht="15" customHeight="1" x14ac:dyDescent="0.2">
      <c r="A398">
        <v>15</v>
      </c>
      <c r="B398" s="9">
        <v>-57.041293595386378</v>
      </c>
      <c r="C398" s="15">
        <v>4.7876124200206261E-4</v>
      </c>
      <c r="D398" s="15">
        <f t="shared" si="6"/>
        <v>0.7654301223075477</v>
      </c>
    </row>
    <row r="399" spans="1:4" ht="15" customHeight="1" x14ac:dyDescent="0.2">
      <c r="A399">
        <v>235</v>
      </c>
      <c r="B399" s="9">
        <v>-57.361210607934481</v>
      </c>
      <c r="C399" s="15">
        <v>1.4422522358505771E-3</v>
      </c>
      <c r="D399" s="15">
        <f t="shared" si="6"/>
        <v>0.76687237454339829</v>
      </c>
    </row>
    <row r="400" spans="1:4" ht="15" customHeight="1" x14ac:dyDescent="0.2">
      <c r="A400">
        <v>368</v>
      </c>
      <c r="B400" s="9">
        <v>-57.597842570805369</v>
      </c>
      <c r="C400" s="15">
        <v>2.8091276967129012E-3</v>
      </c>
      <c r="D400" s="15">
        <f t="shared" si="6"/>
        <v>0.76968150224011123</v>
      </c>
    </row>
    <row r="401" spans="1:4" ht="15" customHeight="1" x14ac:dyDescent="0.2">
      <c r="A401">
        <v>247</v>
      </c>
      <c r="B401" s="9">
        <v>-58.087907901917788</v>
      </c>
      <c r="C401" s="15">
        <v>1.5316666347289579E-3</v>
      </c>
      <c r="D401" s="15">
        <f t="shared" si="6"/>
        <v>0.77121316887484015</v>
      </c>
    </row>
    <row r="402" spans="1:4" ht="15" customHeight="1" x14ac:dyDescent="0.2">
      <c r="A402">
        <v>44</v>
      </c>
      <c r="B402" s="9">
        <v>-61.699657502687842</v>
      </c>
      <c r="C402" s="15">
        <v>5.5366828013418711E-4</v>
      </c>
      <c r="D402" s="15">
        <f t="shared" si="6"/>
        <v>0.77176683715497429</v>
      </c>
    </row>
    <row r="403" spans="1:4" ht="15" customHeight="1" x14ac:dyDescent="0.2">
      <c r="A403">
        <v>255</v>
      </c>
      <c r="B403" s="9">
        <v>-61.820294132337949</v>
      </c>
      <c r="C403" s="15">
        <v>1.5943350948274936E-3</v>
      </c>
      <c r="D403" s="15">
        <f t="shared" si="6"/>
        <v>0.77336117224980183</v>
      </c>
    </row>
    <row r="404" spans="1:4" ht="15" customHeight="1" x14ac:dyDescent="0.2">
      <c r="A404">
        <v>219</v>
      </c>
      <c r="B404" s="9">
        <v>-61.839156814225134</v>
      </c>
      <c r="C404" s="15">
        <v>1.3310994770879289E-3</v>
      </c>
      <c r="D404" s="15">
        <f t="shared" si="6"/>
        <v>0.77469227172688981</v>
      </c>
    </row>
    <row r="405" spans="1:4" ht="15" customHeight="1" x14ac:dyDescent="0.2">
      <c r="A405">
        <v>109</v>
      </c>
      <c r="B405" s="9">
        <v>-61.854301423270954</v>
      </c>
      <c r="C405" s="15">
        <v>7.669188190750773E-4</v>
      </c>
      <c r="D405" s="15">
        <f t="shared" si="6"/>
        <v>0.7754591905459649</v>
      </c>
    </row>
    <row r="406" spans="1:4" ht="15" customHeight="1" x14ac:dyDescent="0.2">
      <c r="A406">
        <v>295</v>
      </c>
      <c r="B406" s="9">
        <v>-62.108956579335427</v>
      </c>
      <c r="C406" s="15">
        <v>1.948302447745039E-3</v>
      </c>
      <c r="D406" s="15">
        <f t="shared" si="6"/>
        <v>0.77740749299370993</v>
      </c>
    </row>
    <row r="407" spans="1:4" ht="15" customHeight="1" x14ac:dyDescent="0.2">
      <c r="A407">
        <v>327</v>
      </c>
      <c r="B407" s="9">
        <v>-63.098206046610358</v>
      </c>
      <c r="C407" s="15">
        <v>2.2872718881585367E-3</v>
      </c>
      <c r="D407" s="15">
        <f t="shared" si="6"/>
        <v>0.77969476488186851</v>
      </c>
    </row>
    <row r="408" spans="1:4" ht="15" customHeight="1" x14ac:dyDescent="0.2">
      <c r="A408">
        <v>5</v>
      </c>
      <c r="B408" s="9">
        <v>-63.635125298076673</v>
      </c>
      <c r="C408" s="15">
        <v>4.553546673425368E-4</v>
      </c>
      <c r="D408" s="15">
        <f t="shared" si="6"/>
        <v>0.7801501195492111</v>
      </c>
    </row>
    <row r="409" spans="1:4" ht="15" customHeight="1" x14ac:dyDescent="0.2">
      <c r="A409">
        <v>433</v>
      </c>
      <c r="B409" s="9">
        <v>-64.43001656724482</v>
      </c>
      <c r="C409" s="15">
        <v>3.8910896164613511E-3</v>
      </c>
      <c r="D409" s="15">
        <f t="shared" si="6"/>
        <v>0.78404120916567244</v>
      </c>
    </row>
    <row r="410" spans="1:4" ht="15" customHeight="1" x14ac:dyDescent="0.2">
      <c r="A410">
        <v>317</v>
      </c>
      <c r="B410" s="9">
        <v>-64.506650788591287</v>
      </c>
      <c r="C410" s="15">
        <v>2.1754474639571588E-3</v>
      </c>
      <c r="D410" s="15">
        <f t="shared" si="6"/>
        <v>0.78621665662962958</v>
      </c>
    </row>
    <row r="411" spans="1:4" ht="15" customHeight="1" x14ac:dyDescent="0.2">
      <c r="A411">
        <v>244</v>
      </c>
      <c r="B411" s="9">
        <v>-65.244727420282288</v>
      </c>
      <c r="C411" s="15">
        <v>1.5088063187472989E-3</v>
      </c>
      <c r="D411" s="15">
        <f t="shared" si="6"/>
        <v>0.78772546294837686</v>
      </c>
    </row>
    <row r="412" spans="1:4" ht="15" customHeight="1" x14ac:dyDescent="0.2">
      <c r="A412">
        <v>482</v>
      </c>
      <c r="B412" s="9">
        <v>-65.382288528113349</v>
      </c>
      <c r="C412" s="15">
        <v>4.9743950977236898E-3</v>
      </c>
      <c r="D412" s="15">
        <f t="shared" si="6"/>
        <v>0.79269985804610055</v>
      </c>
    </row>
    <row r="413" spans="1:4" ht="15" customHeight="1" x14ac:dyDescent="0.2">
      <c r="A413">
        <v>211</v>
      </c>
      <c r="B413" s="9">
        <v>-65.823117159405228</v>
      </c>
      <c r="C413" s="15">
        <v>1.2787780079452748E-3</v>
      </c>
      <c r="D413" s="15">
        <f t="shared" si="6"/>
        <v>0.79397863605404584</v>
      </c>
    </row>
    <row r="414" spans="1:4" ht="15" customHeight="1" x14ac:dyDescent="0.2">
      <c r="A414">
        <v>198</v>
      </c>
      <c r="B414" s="9">
        <v>-66.175228287527716</v>
      </c>
      <c r="C414" s="15">
        <v>1.1981059045754949E-3</v>
      </c>
      <c r="D414" s="15">
        <f t="shared" si="6"/>
        <v>0.79517674195862131</v>
      </c>
    </row>
    <row r="415" spans="1:4" ht="15" customHeight="1" x14ac:dyDescent="0.2">
      <c r="A415">
        <v>468</v>
      </c>
      <c r="B415" s="9">
        <v>-66.715413849906327</v>
      </c>
      <c r="C415" s="15">
        <v>4.6372809359703608E-3</v>
      </c>
      <c r="D415" s="15">
        <f t="shared" si="6"/>
        <v>0.79981402289459169</v>
      </c>
    </row>
    <row r="416" spans="1:4" ht="15" customHeight="1" x14ac:dyDescent="0.2">
      <c r="A416">
        <v>432</v>
      </c>
      <c r="B416" s="9">
        <v>-68.949333618164019</v>
      </c>
      <c r="C416" s="15">
        <v>3.8716341683790447E-3</v>
      </c>
      <c r="D416" s="15">
        <f t="shared" si="6"/>
        <v>0.80368565706297068</v>
      </c>
    </row>
    <row r="417" spans="1:4" ht="15" customHeight="1" x14ac:dyDescent="0.2">
      <c r="A417">
        <v>232</v>
      </c>
      <c r="B417" s="9">
        <v>-69.733129241079951</v>
      </c>
      <c r="C417" s="15">
        <v>1.420726440948978E-3</v>
      </c>
      <c r="D417" s="15">
        <f t="shared" si="6"/>
        <v>0.80510638350391961</v>
      </c>
    </row>
    <row r="418" spans="1:4" ht="15" customHeight="1" x14ac:dyDescent="0.2">
      <c r="A418">
        <v>40</v>
      </c>
      <c r="B418" s="9">
        <v>-69.733474896323969</v>
      </c>
      <c r="C418" s="15">
        <v>5.4267768828542614E-4</v>
      </c>
      <c r="D418" s="15">
        <f t="shared" si="6"/>
        <v>0.80564906119220503</v>
      </c>
    </row>
    <row r="419" spans="1:4" ht="15" customHeight="1" x14ac:dyDescent="0.2">
      <c r="A419">
        <v>458</v>
      </c>
      <c r="B419" s="9">
        <v>-70.121141757776059</v>
      </c>
      <c r="C419" s="15">
        <v>4.4105648760172081E-3</v>
      </c>
      <c r="D419" s="15">
        <f t="shared" si="6"/>
        <v>0.81005962606822224</v>
      </c>
    </row>
    <row r="420" spans="1:4" ht="15" customHeight="1" x14ac:dyDescent="0.2">
      <c r="A420">
        <v>250</v>
      </c>
      <c r="B420" s="9">
        <v>-70.661347876699438</v>
      </c>
      <c r="C420" s="15">
        <v>1.5548733132889597E-3</v>
      </c>
      <c r="D420" s="15">
        <f t="shared" si="6"/>
        <v>0.8116144993815112</v>
      </c>
    </row>
    <row r="421" spans="1:4" ht="15" customHeight="1" x14ac:dyDescent="0.2">
      <c r="A421">
        <v>248</v>
      </c>
      <c r="B421" s="9">
        <v>-70.899575864106737</v>
      </c>
      <c r="C421" s="15">
        <v>1.5393634519889022E-3</v>
      </c>
      <c r="D421" s="15">
        <f t="shared" si="6"/>
        <v>0.81315386283350011</v>
      </c>
    </row>
    <row r="422" spans="1:4" ht="15" customHeight="1" x14ac:dyDescent="0.2">
      <c r="A422">
        <v>315</v>
      </c>
      <c r="B422" s="9">
        <v>-71.381076541454604</v>
      </c>
      <c r="C422" s="15">
        <v>2.153747375504186E-3</v>
      </c>
      <c r="D422" s="15">
        <f t="shared" si="6"/>
        <v>0.81530761020900433</v>
      </c>
    </row>
    <row r="423" spans="1:4" ht="15" customHeight="1" x14ac:dyDescent="0.2">
      <c r="A423">
        <v>454</v>
      </c>
      <c r="B423" s="9">
        <v>-71.403934052552358</v>
      </c>
      <c r="C423" s="15">
        <v>4.323012960702431E-3</v>
      </c>
      <c r="D423" s="15">
        <f t="shared" si="6"/>
        <v>0.81963062316970681</v>
      </c>
    </row>
    <row r="424" spans="1:4" ht="15" customHeight="1" x14ac:dyDescent="0.2">
      <c r="A424">
        <v>289</v>
      </c>
      <c r="B424" s="9">
        <v>-73.109402634596336</v>
      </c>
      <c r="C424" s="15">
        <v>1.8905791352033085E-3</v>
      </c>
      <c r="D424" s="15">
        <f t="shared" si="6"/>
        <v>0.8215212023049101</v>
      </c>
    </row>
    <row r="425" spans="1:4" ht="15" customHeight="1" x14ac:dyDescent="0.2">
      <c r="A425">
        <v>222</v>
      </c>
      <c r="B425" s="9">
        <v>-74.574024710238518</v>
      </c>
      <c r="C425" s="15">
        <v>1.3512673106071543E-3</v>
      </c>
      <c r="D425" s="15">
        <f t="shared" si="6"/>
        <v>0.8228724696155173</v>
      </c>
    </row>
    <row r="426" spans="1:4" ht="15" customHeight="1" x14ac:dyDescent="0.2">
      <c r="A426">
        <v>310</v>
      </c>
      <c r="B426" s="9">
        <v>-74.876668628277912</v>
      </c>
      <c r="C426" s="15">
        <v>2.100439442499968E-3</v>
      </c>
      <c r="D426" s="15">
        <f t="shared" si="6"/>
        <v>0.82497290905801723</v>
      </c>
    </row>
    <row r="427" spans="1:4" ht="15" customHeight="1" x14ac:dyDescent="0.2">
      <c r="A427">
        <v>34</v>
      </c>
      <c r="B427" s="9">
        <v>-76.53321535586656</v>
      </c>
      <c r="C427" s="15">
        <v>5.2659951015318629E-4</v>
      </c>
      <c r="D427" s="15">
        <f t="shared" si="6"/>
        <v>0.82549950856817045</v>
      </c>
    </row>
    <row r="428" spans="1:4" ht="15" customHeight="1" x14ac:dyDescent="0.2">
      <c r="A428">
        <v>61</v>
      </c>
      <c r="B428" s="9">
        <v>-78.696693547492032</v>
      </c>
      <c r="C428" s="15">
        <v>6.0291664062865776E-4</v>
      </c>
      <c r="D428" s="15">
        <f t="shared" si="6"/>
        <v>0.82610242520879906</v>
      </c>
    </row>
    <row r="429" spans="1:4" ht="15" customHeight="1" x14ac:dyDescent="0.2">
      <c r="A429">
        <v>102</v>
      </c>
      <c r="B429" s="9">
        <v>-79.105912814646217</v>
      </c>
      <c r="C429" s="15">
        <v>7.4047595424373469E-4</v>
      </c>
      <c r="D429" s="15">
        <f t="shared" si="6"/>
        <v>0.82684290116304282</v>
      </c>
    </row>
    <row r="430" spans="1:4" ht="15" customHeight="1" x14ac:dyDescent="0.2">
      <c r="A430">
        <v>199</v>
      </c>
      <c r="B430" s="9">
        <v>-79.640877844030911</v>
      </c>
      <c r="C430" s="15">
        <v>1.2041265372618041E-3</v>
      </c>
      <c r="D430" s="15">
        <f t="shared" si="6"/>
        <v>0.82804702770030458</v>
      </c>
    </row>
    <row r="431" spans="1:4" ht="15" customHeight="1" x14ac:dyDescent="0.2">
      <c r="A431">
        <v>24</v>
      </c>
      <c r="B431" s="9">
        <v>-82.827667048259173</v>
      </c>
      <c r="C431" s="15">
        <v>5.0085412880500856E-4</v>
      </c>
      <c r="D431" s="15">
        <f t="shared" si="6"/>
        <v>0.82854788182910954</v>
      </c>
    </row>
    <row r="432" spans="1:4" ht="15" customHeight="1" x14ac:dyDescent="0.2">
      <c r="A432">
        <v>412</v>
      </c>
      <c r="B432" s="9">
        <v>-83.19726085163893</v>
      </c>
      <c r="C432" s="15">
        <v>3.5023208445049878E-3</v>
      </c>
      <c r="D432" s="15">
        <f t="shared" si="6"/>
        <v>0.83205020267361451</v>
      </c>
    </row>
    <row r="433" spans="1:4" ht="15" customHeight="1" x14ac:dyDescent="0.2">
      <c r="A433">
        <v>146</v>
      </c>
      <c r="B433" s="9">
        <v>-83.506856424844955</v>
      </c>
      <c r="C433" s="15">
        <v>9.2319917404865589E-4</v>
      </c>
      <c r="D433" s="15">
        <f t="shared" si="6"/>
        <v>0.83297340184766322</v>
      </c>
    </row>
    <row r="434" spans="1:4" ht="15" customHeight="1" x14ac:dyDescent="0.2">
      <c r="A434">
        <v>409</v>
      </c>
      <c r="B434" s="9">
        <v>-83.888508856589397</v>
      </c>
      <c r="C434" s="15">
        <v>3.4500482681106451E-3</v>
      </c>
      <c r="D434" s="15">
        <f t="shared" si="6"/>
        <v>0.8364234501157739</v>
      </c>
    </row>
    <row r="435" spans="1:4" ht="15" customHeight="1" x14ac:dyDescent="0.2">
      <c r="A435">
        <v>6</v>
      </c>
      <c r="B435" s="9">
        <v>-85.833581737255372</v>
      </c>
      <c r="C435" s="15">
        <v>4.5764288175129331E-4</v>
      </c>
      <c r="D435" s="15">
        <f t="shared" si="6"/>
        <v>0.83688109299752522</v>
      </c>
    </row>
    <row r="436" spans="1:4" ht="15" customHeight="1" x14ac:dyDescent="0.2">
      <c r="A436">
        <v>347</v>
      </c>
      <c r="B436" s="9">
        <v>-85.98337029958202</v>
      </c>
      <c r="C436" s="15">
        <v>2.5284605231018068E-3</v>
      </c>
      <c r="D436" s="15">
        <f t="shared" si="6"/>
        <v>0.83940955352062707</v>
      </c>
    </row>
    <row r="437" spans="1:4" ht="15" customHeight="1" x14ac:dyDescent="0.2">
      <c r="A437">
        <v>7</v>
      </c>
      <c r="B437" s="9">
        <v>-86.960119385001235</v>
      </c>
      <c r="C437" s="15">
        <v>4.5994259472491788E-4</v>
      </c>
      <c r="D437" s="15">
        <f t="shared" si="6"/>
        <v>0.839869496115352</v>
      </c>
    </row>
    <row r="438" spans="1:4" ht="15" customHeight="1" x14ac:dyDescent="0.2">
      <c r="A438">
        <v>166</v>
      </c>
      <c r="B438" s="9">
        <v>-87.313202594199538</v>
      </c>
      <c r="C438" s="15">
        <v>1.0205488375155628E-3</v>
      </c>
      <c r="D438" s="15">
        <f t="shared" si="6"/>
        <v>0.84089004495286757</v>
      </c>
    </row>
    <row r="439" spans="1:4" ht="15" customHeight="1" x14ac:dyDescent="0.2">
      <c r="A439">
        <v>363</v>
      </c>
      <c r="B439" s="9">
        <v>-87.375104154838482</v>
      </c>
      <c r="C439" s="15">
        <v>2.7395982835793807E-3</v>
      </c>
      <c r="D439" s="15">
        <f t="shared" si="6"/>
        <v>0.84362964323644696</v>
      </c>
    </row>
    <row r="440" spans="1:4" ht="15" customHeight="1" x14ac:dyDescent="0.2">
      <c r="A440">
        <v>155</v>
      </c>
      <c r="B440" s="9">
        <v>-87.387568928810651</v>
      </c>
      <c r="C440" s="15">
        <v>9.6580106630613828E-4</v>
      </c>
      <c r="D440" s="15">
        <f t="shared" si="6"/>
        <v>0.84459544430275313</v>
      </c>
    </row>
    <row r="441" spans="1:4" ht="15" customHeight="1" x14ac:dyDescent="0.2">
      <c r="A441">
        <v>239</v>
      </c>
      <c r="B441" s="9">
        <v>-88.340040657718419</v>
      </c>
      <c r="C441" s="15">
        <v>1.4714614810607096E-3</v>
      </c>
      <c r="D441" s="15">
        <f t="shared" si="6"/>
        <v>0.84606690578381383</v>
      </c>
    </row>
    <row r="442" spans="1:4" ht="15" customHeight="1" x14ac:dyDescent="0.2">
      <c r="A442">
        <v>270</v>
      </c>
      <c r="B442" s="9">
        <v>-89.261676532634738</v>
      </c>
      <c r="C442" s="15">
        <v>1.7188318587873733E-3</v>
      </c>
      <c r="D442" s="15">
        <f t="shared" si="6"/>
        <v>0.84778573764260123</v>
      </c>
    </row>
    <row r="443" spans="1:4" ht="15" customHeight="1" x14ac:dyDescent="0.2">
      <c r="A443">
        <v>480</v>
      </c>
      <c r="B443" s="9">
        <v>-89.561242389332619</v>
      </c>
      <c r="C443" s="15">
        <v>4.9247755066238966E-3</v>
      </c>
      <c r="D443" s="15">
        <f t="shared" si="6"/>
        <v>0.85271051314922508</v>
      </c>
    </row>
    <row r="444" spans="1:4" ht="15" customHeight="1" x14ac:dyDescent="0.2">
      <c r="A444">
        <v>359</v>
      </c>
      <c r="B444" s="9">
        <v>-89.974467416181142</v>
      </c>
      <c r="C444" s="15">
        <v>2.6852158895634376E-3</v>
      </c>
      <c r="D444" s="15">
        <f t="shared" si="6"/>
        <v>0.85539572903878847</v>
      </c>
    </row>
    <row r="445" spans="1:4" ht="15" customHeight="1" x14ac:dyDescent="0.2">
      <c r="A445">
        <v>457</v>
      </c>
      <c r="B445" s="9">
        <v>-92.288139743031934</v>
      </c>
      <c r="C445" s="15">
        <v>4.3885120516371206E-3</v>
      </c>
      <c r="D445" s="15">
        <f t="shared" si="6"/>
        <v>0.85978424109042562</v>
      </c>
    </row>
    <row r="446" spans="1:4" ht="15" customHeight="1" x14ac:dyDescent="0.2">
      <c r="A446">
        <v>200</v>
      </c>
      <c r="B446" s="9">
        <v>-92.301513271502699</v>
      </c>
      <c r="C446" s="15">
        <v>1.2101774243837226E-3</v>
      </c>
      <c r="D446" s="15">
        <f t="shared" si="6"/>
        <v>0.86099441851480929</v>
      </c>
    </row>
    <row r="447" spans="1:4" ht="15" customHeight="1" x14ac:dyDescent="0.2">
      <c r="A447">
        <v>138</v>
      </c>
      <c r="B447" s="9">
        <v>-92.979971152588405</v>
      </c>
      <c r="C447" s="15">
        <v>8.8691102434313297E-4</v>
      </c>
      <c r="D447" s="15">
        <f t="shared" si="6"/>
        <v>0.86188132953915242</v>
      </c>
    </row>
    <row r="448" spans="1:4" ht="15" customHeight="1" x14ac:dyDescent="0.2">
      <c r="A448">
        <v>285</v>
      </c>
      <c r="B448" s="9">
        <v>-94.248271111107897</v>
      </c>
      <c r="C448" s="15">
        <v>1.8530501952615671E-3</v>
      </c>
      <c r="D448" s="15">
        <f t="shared" si="6"/>
        <v>0.86373437973441403</v>
      </c>
    </row>
    <row r="449" spans="1:4" ht="15" customHeight="1" x14ac:dyDescent="0.2">
      <c r="A449">
        <v>291</v>
      </c>
      <c r="B449" s="9">
        <v>-94.436488628534789</v>
      </c>
      <c r="C449" s="15">
        <v>1.9096276712237655E-3</v>
      </c>
      <c r="D449" s="15">
        <f t="shared" si="6"/>
        <v>0.86564400740563774</v>
      </c>
    </row>
    <row r="450" spans="1:4" ht="15" customHeight="1" x14ac:dyDescent="0.2">
      <c r="A450">
        <v>173</v>
      </c>
      <c r="B450" s="9">
        <v>-96.415462354798365</v>
      </c>
      <c r="C450" s="15">
        <v>1.0569932822129867E-3</v>
      </c>
      <c r="D450" s="15">
        <f t="shared" si="6"/>
        <v>0.86670100068785072</v>
      </c>
    </row>
    <row r="451" spans="1:4" ht="15" customHeight="1" x14ac:dyDescent="0.2">
      <c r="A451">
        <v>362</v>
      </c>
      <c r="B451" s="9">
        <v>-96.709907885089706</v>
      </c>
      <c r="C451" s="15">
        <v>2.7259002921614841E-3</v>
      </c>
      <c r="D451" s="15">
        <f t="shared" si="6"/>
        <v>0.86942690098001219</v>
      </c>
    </row>
    <row r="452" spans="1:4" ht="15" customHeight="1" x14ac:dyDescent="0.2">
      <c r="A452">
        <v>471</v>
      </c>
      <c r="B452" s="9">
        <v>-101.13409368716384</v>
      </c>
      <c r="C452" s="15">
        <v>4.7075415825323548E-3</v>
      </c>
      <c r="D452" s="15">
        <f t="shared" ref="D452:D501" si="7">D451+C452</f>
        <v>0.87413444256254458</v>
      </c>
    </row>
    <row r="453" spans="1:4" ht="15" customHeight="1" x14ac:dyDescent="0.2">
      <c r="A453">
        <v>145</v>
      </c>
      <c r="B453" s="9">
        <v>-103.59611941634466</v>
      </c>
      <c r="C453" s="15">
        <v>9.1858317817841294E-4</v>
      </c>
      <c r="D453" s="15">
        <f t="shared" si="7"/>
        <v>0.87505302574072297</v>
      </c>
    </row>
    <row r="454" spans="1:4" ht="15" customHeight="1" x14ac:dyDescent="0.2">
      <c r="A454">
        <v>314</v>
      </c>
      <c r="B454" s="9">
        <v>-103.734615107016</v>
      </c>
      <c r="C454" s="15">
        <v>2.1429786386266652E-3</v>
      </c>
      <c r="D454" s="15">
        <f t="shared" si="7"/>
        <v>0.87719600437934964</v>
      </c>
    </row>
    <row r="455" spans="1:4" ht="15" customHeight="1" x14ac:dyDescent="0.2">
      <c r="A455">
        <v>143</v>
      </c>
      <c r="B455" s="9">
        <v>-104.577393267964</v>
      </c>
      <c r="C455" s="15">
        <v>9.0942031097608319E-4</v>
      </c>
      <c r="D455" s="15">
        <f t="shared" si="7"/>
        <v>0.87810542469032571</v>
      </c>
    </row>
    <row r="456" spans="1:4" ht="15" customHeight="1" x14ac:dyDescent="0.2">
      <c r="A456">
        <v>385</v>
      </c>
      <c r="B456" s="9">
        <v>-104.75020755703372</v>
      </c>
      <c r="C456" s="15">
        <v>3.0589974083192611E-3</v>
      </c>
      <c r="D456" s="15">
        <f t="shared" si="7"/>
        <v>0.88116442209864498</v>
      </c>
    </row>
    <row r="457" spans="1:4" ht="15" customHeight="1" x14ac:dyDescent="0.2">
      <c r="A457">
        <v>76</v>
      </c>
      <c r="B457" s="9">
        <v>-105.52932995235642</v>
      </c>
      <c r="C457" s="15">
        <v>6.4999656186939987E-4</v>
      </c>
      <c r="D457" s="15">
        <f t="shared" si="7"/>
        <v>0.88181441866051435</v>
      </c>
    </row>
    <row r="458" spans="1:4" ht="15" customHeight="1" x14ac:dyDescent="0.2">
      <c r="A458">
        <v>94</v>
      </c>
      <c r="B458" s="9">
        <v>-105.61996593252115</v>
      </c>
      <c r="C458" s="15">
        <v>7.1137009817683939E-4</v>
      </c>
      <c r="D458" s="15">
        <f t="shared" si="7"/>
        <v>0.88252578875869114</v>
      </c>
    </row>
    <row r="459" spans="1:4" ht="15" customHeight="1" x14ac:dyDescent="0.2">
      <c r="A459">
        <v>268</v>
      </c>
      <c r="B459" s="9">
        <v>-106.24029863249416</v>
      </c>
      <c r="C459" s="15">
        <v>1.7016865109959691E-3</v>
      </c>
      <c r="D459" s="15">
        <f t="shared" si="7"/>
        <v>0.88422747526968715</v>
      </c>
    </row>
    <row r="460" spans="1:4" ht="15" customHeight="1" x14ac:dyDescent="0.2">
      <c r="A460">
        <v>162</v>
      </c>
      <c r="B460" s="9">
        <v>-107.42657340114602</v>
      </c>
      <c r="C460" s="15">
        <v>1.0002904334543031E-3</v>
      </c>
      <c r="D460" s="15">
        <f t="shared" si="7"/>
        <v>0.88522776570314143</v>
      </c>
    </row>
    <row r="461" spans="1:4" ht="15" customHeight="1" x14ac:dyDescent="0.2">
      <c r="A461">
        <v>397</v>
      </c>
      <c r="B461" s="9">
        <v>-109.59086693698373</v>
      </c>
      <c r="C461" s="15">
        <v>3.2486441342084275E-3</v>
      </c>
      <c r="D461" s="15">
        <f t="shared" si="7"/>
        <v>0.88847640983734988</v>
      </c>
    </row>
    <row r="462" spans="1:4" ht="15" customHeight="1" x14ac:dyDescent="0.2">
      <c r="A462">
        <v>300</v>
      </c>
      <c r="B462" s="9">
        <v>-109.82742441342816</v>
      </c>
      <c r="C462" s="15">
        <v>1.9977492321915985E-3</v>
      </c>
      <c r="D462" s="15">
        <f t="shared" si="7"/>
        <v>0.89047415906954153</v>
      </c>
    </row>
    <row r="463" spans="1:4" ht="15" customHeight="1" x14ac:dyDescent="0.2">
      <c r="A463">
        <v>115</v>
      </c>
      <c r="B463" s="9">
        <v>-109.97030305324552</v>
      </c>
      <c r="C463" s="15">
        <v>7.9033444546346729E-4</v>
      </c>
      <c r="D463" s="15">
        <f t="shared" si="7"/>
        <v>0.89126449351500503</v>
      </c>
    </row>
    <row r="464" spans="1:4" ht="15" customHeight="1" x14ac:dyDescent="0.2">
      <c r="A464">
        <v>402</v>
      </c>
      <c r="B464" s="9">
        <v>-110.3941495597519</v>
      </c>
      <c r="C464" s="15">
        <v>3.3310928353501314E-3</v>
      </c>
      <c r="D464" s="15">
        <f t="shared" si="7"/>
        <v>0.89459558635035519</v>
      </c>
    </row>
    <row r="465" spans="1:4" ht="15" customHeight="1" x14ac:dyDescent="0.2">
      <c r="A465">
        <v>243</v>
      </c>
      <c r="B465" s="9">
        <v>-110.83699916832848</v>
      </c>
      <c r="C465" s="15">
        <v>1.5012622871535622E-3</v>
      </c>
      <c r="D465" s="15">
        <f t="shared" si="7"/>
        <v>0.89609684863750871</v>
      </c>
    </row>
    <row r="466" spans="1:4" ht="15" customHeight="1" x14ac:dyDescent="0.2">
      <c r="A466">
        <v>218</v>
      </c>
      <c r="B466" s="9">
        <v>-112.25882303735489</v>
      </c>
      <c r="C466" s="15">
        <v>1.3244439797024893E-3</v>
      </c>
      <c r="D466" s="15">
        <f t="shared" si="7"/>
        <v>0.89742129261721115</v>
      </c>
    </row>
    <row r="467" spans="1:4" ht="15" customHeight="1" x14ac:dyDescent="0.2">
      <c r="A467">
        <v>123</v>
      </c>
      <c r="B467" s="9">
        <v>-113.43222126451474</v>
      </c>
      <c r="C467" s="15">
        <v>8.2267114428356684E-4</v>
      </c>
      <c r="D467" s="15">
        <f t="shared" si="7"/>
        <v>0.89824396376149473</v>
      </c>
    </row>
    <row r="468" spans="1:4" ht="15" customHeight="1" x14ac:dyDescent="0.2">
      <c r="A468">
        <v>307</v>
      </c>
      <c r="B468" s="9">
        <v>-114.00879925697154</v>
      </c>
      <c r="C468" s="15">
        <v>2.0690901212657258E-3</v>
      </c>
      <c r="D468" s="15">
        <f t="shared" si="7"/>
        <v>0.90031305388276051</v>
      </c>
    </row>
    <row r="469" spans="1:4" ht="15" customHeight="1" x14ac:dyDescent="0.2">
      <c r="A469">
        <v>246</v>
      </c>
      <c r="B469" s="9">
        <v>-118.91029100954074</v>
      </c>
      <c r="C469" s="15">
        <v>1.5240083015553129E-3</v>
      </c>
      <c r="D469" s="15">
        <f t="shared" si="7"/>
        <v>0.90183706218431581</v>
      </c>
    </row>
    <row r="470" spans="1:4" ht="15" customHeight="1" x14ac:dyDescent="0.2">
      <c r="A470">
        <v>357</v>
      </c>
      <c r="B470" s="9">
        <v>-120.3057466587743</v>
      </c>
      <c r="C470" s="15">
        <v>2.6584308610650424E-3</v>
      </c>
      <c r="D470" s="15">
        <f t="shared" si="7"/>
        <v>0.9044954930453809</v>
      </c>
    </row>
    <row r="471" spans="1:4" ht="15" customHeight="1" x14ac:dyDescent="0.2">
      <c r="A471">
        <v>136</v>
      </c>
      <c r="B471" s="9">
        <v>-121.229195178792</v>
      </c>
      <c r="C471" s="15">
        <v>8.7806408687531024E-4</v>
      </c>
      <c r="D471" s="15">
        <f t="shared" si="7"/>
        <v>0.9053735571322562</v>
      </c>
    </row>
    <row r="472" spans="1:4" ht="15" customHeight="1" x14ac:dyDescent="0.2">
      <c r="A472">
        <v>288</v>
      </c>
      <c r="B472" s="9">
        <v>-122.82956106030178</v>
      </c>
      <c r="C472" s="15">
        <v>1.8811262395272918E-3</v>
      </c>
      <c r="D472" s="15">
        <f t="shared" si="7"/>
        <v>0.9072546833717835</v>
      </c>
    </row>
    <row r="473" spans="1:4" ht="15" customHeight="1" x14ac:dyDescent="0.2">
      <c r="A473">
        <v>373</v>
      </c>
      <c r="B473" s="9">
        <v>-123.89287551661619</v>
      </c>
      <c r="C473" s="15">
        <v>2.8804217259653844E-3</v>
      </c>
      <c r="D473" s="15">
        <f t="shared" si="7"/>
        <v>0.91013510509774886</v>
      </c>
    </row>
    <row r="474" spans="1:4" ht="15" customHeight="1" x14ac:dyDescent="0.2">
      <c r="A474">
        <v>500</v>
      </c>
      <c r="B474" s="9">
        <v>-126.43896718726319</v>
      </c>
      <c r="C474" s="15">
        <v>5.4440840715540397E-3</v>
      </c>
      <c r="D474" s="15">
        <f t="shared" si="7"/>
        <v>0.91557918916930292</v>
      </c>
    </row>
    <row r="475" spans="1:4" ht="15" customHeight="1" x14ac:dyDescent="0.2">
      <c r="A475">
        <v>483</v>
      </c>
      <c r="B475" s="9">
        <v>-127.95146458698218</v>
      </c>
      <c r="C475" s="15">
        <v>4.9993920580137588E-3</v>
      </c>
      <c r="D475" s="15">
        <f t="shared" si="7"/>
        <v>0.92057858122731673</v>
      </c>
    </row>
    <row r="476" spans="1:4" ht="15" customHeight="1" x14ac:dyDescent="0.2">
      <c r="A476">
        <v>496</v>
      </c>
      <c r="B476" s="9">
        <v>-129.78058522602805</v>
      </c>
      <c r="C476" s="15">
        <v>5.3360162840942089E-3</v>
      </c>
      <c r="D476" s="15">
        <f t="shared" si="7"/>
        <v>0.92591459751141092</v>
      </c>
    </row>
    <row r="477" spans="1:4" ht="15" customHeight="1" x14ac:dyDescent="0.2">
      <c r="A477">
        <v>236</v>
      </c>
      <c r="B477" s="9">
        <v>-131.00500554685641</v>
      </c>
      <c r="C477" s="15">
        <v>1.4494997345231933E-3</v>
      </c>
      <c r="D477" s="15">
        <f t="shared" si="7"/>
        <v>0.92736409724593416</v>
      </c>
    </row>
    <row r="478" spans="1:4" ht="15" customHeight="1" x14ac:dyDescent="0.2">
      <c r="A478">
        <v>305</v>
      </c>
      <c r="B478" s="9">
        <v>-131.96805083459549</v>
      </c>
      <c r="C478" s="15">
        <v>2.0484509473061002E-3</v>
      </c>
      <c r="D478" s="15">
        <f t="shared" si="7"/>
        <v>0.92941254819324026</v>
      </c>
    </row>
    <row r="479" spans="1:4" ht="15" customHeight="1" x14ac:dyDescent="0.2">
      <c r="A479">
        <v>326</v>
      </c>
      <c r="B479" s="9">
        <v>-138.65604476265798</v>
      </c>
      <c r="C479" s="15">
        <v>2.2758355287177444E-3</v>
      </c>
      <c r="D479" s="15">
        <f t="shared" si="7"/>
        <v>0.93168838372195806</v>
      </c>
    </row>
    <row r="480" spans="1:4" ht="15" customHeight="1" x14ac:dyDescent="0.2">
      <c r="A480">
        <v>252</v>
      </c>
      <c r="B480" s="9">
        <v>-144.04172982201453</v>
      </c>
      <c r="C480" s="15">
        <v>1.5705394442453065E-3</v>
      </c>
      <c r="D480" s="15">
        <f t="shared" si="7"/>
        <v>0.9332589231662034</v>
      </c>
    </row>
    <row r="481" spans="1:4" ht="15" customHeight="1" x14ac:dyDescent="0.2">
      <c r="A481">
        <v>346</v>
      </c>
      <c r="B481" s="9">
        <v>-145.47521045654321</v>
      </c>
      <c r="C481" s="15">
        <v>2.515818220486298E-3</v>
      </c>
      <c r="D481" s="15">
        <f t="shared" si="7"/>
        <v>0.9357747413866897</v>
      </c>
    </row>
    <row r="482" spans="1:4" ht="15" customHeight="1" x14ac:dyDescent="0.2">
      <c r="A482">
        <v>405</v>
      </c>
      <c r="B482" s="9">
        <v>-146.29342979794274</v>
      </c>
      <c r="C482" s="15">
        <v>3.3815630871207956E-3</v>
      </c>
      <c r="D482" s="15">
        <f t="shared" si="7"/>
        <v>0.93915630447381049</v>
      </c>
    </row>
    <row r="483" spans="1:4" ht="15" customHeight="1" x14ac:dyDescent="0.2">
      <c r="A483">
        <v>258</v>
      </c>
      <c r="B483" s="9">
        <v>-149.55017411298468</v>
      </c>
      <c r="C483" s="15">
        <v>1.6184912794852205E-3</v>
      </c>
      <c r="D483" s="15">
        <f t="shared" si="7"/>
        <v>0.9407747957532957</v>
      </c>
    </row>
    <row r="484" spans="1:4" ht="15" customHeight="1" x14ac:dyDescent="0.2">
      <c r="A484">
        <v>493</v>
      </c>
      <c r="B484" s="9">
        <v>-155.02247434568926</v>
      </c>
      <c r="C484" s="15">
        <v>5.2563755740520678E-3</v>
      </c>
      <c r="D484" s="15">
        <f t="shared" si="7"/>
        <v>0.94603117132734782</v>
      </c>
    </row>
    <row r="485" spans="1:4" ht="15" customHeight="1" x14ac:dyDescent="0.2">
      <c r="A485">
        <v>344</v>
      </c>
      <c r="B485" s="9">
        <v>-155.54047619443554</v>
      </c>
      <c r="C485" s="15">
        <v>2.490722933736947E-3</v>
      </c>
      <c r="D485" s="15">
        <f t="shared" si="7"/>
        <v>0.9485218942610848</v>
      </c>
    </row>
    <row r="486" spans="1:4" ht="15" customHeight="1" x14ac:dyDescent="0.2">
      <c r="A486">
        <v>147</v>
      </c>
      <c r="B486" s="9">
        <v>-162.94083828421026</v>
      </c>
      <c r="C486" s="15">
        <v>9.2783836587804645E-4</v>
      </c>
      <c r="D486" s="15">
        <f t="shared" si="7"/>
        <v>0.94944973262696286</v>
      </c>
    </row>
    <row r="487" spans="1:4" ht="15" customHeight="1" x14ac:dyDescent="0.2">
      <c r="A487">
        <v>372</v>
      </c>
      <c r="B487" s="9">
        <v>-165.04413540546375</v>
      </c>
      <c r="C487" s="15">
        <v>2.8660196173355577E-3</v>
      </c>
      <c r="D487" s="15">
        <f t="shared" si="7"/>
        <v>0.95231575224429843</v>
      </c>
    </row>
    <row r="488" spans="1:4" ht="15" customHeight="1" x14ac:dyDescent="0.2">
      <c r="A488">
        <v>309</v>
      </c>
      <c r="B488" s="9">
        <v>-167.15159190420309</v>
      </c>
      <c r="C488" s="15">
        <v>2.0899372452874683E-3</v>
      </c>
      <c r="D488" s="15">
        <f t="shared" si="7"/>
        <v>0.95440568948958593</v>
      </c>
    </row>
    <row r="489" spans="1:4" ht="15" customHeight="1" x14ac:dyDescent="0.2">
      <c r="A489">
        <v>463</v>
      </c>
      <c r="B489" s="9">
        <v>-167.88236592261092</v>
      </c>
      <c r="C489" s="15">
        <v>4.5225024506809364E-3</v>
      </c>
      <c r="D489" s="15">
        <f t="shared" si="7"/>
        <v>0.95892819194026691</v>
      </c>
    </row>
    <row r="490" spans="1:4" ht="15" customHeight="1" x14ac:dyDescent="0.2">
      <c r="A490">
        <v>361</v>
      </c>
      <c r="B490" s="9">
        <v>-179.87323824558189</v>
      </c>
      <c r="C490" s="15">
        <v>2.7122707907006765E-3</v>
      </c>
      <c r="D490" s="15">
        <f t="shared" si="7"/>
        <v>0.96164046273096759</v>
      </c>
    </row>
    <row r="491" spans="1:4" ht="15" customHeight="1" x14ac:dyDescent="0.2">
      <c r="A491">
        <v>384</v>
      </c>
      <c r="B491" s="9">
        <v>-180.23579095732202</v>
      </c>
      <c r="C491" s="15">
        <v>3.0437024212776657E-3</v>
      </c>
      <c r="D491" s="15">
        <f t="shared" si="7"/>
        <v>0.96468416515224531</v>
      </c>
    </row>
    <row r="492" spans="1:4" ht="15" customHeight="1" x14ac:dyDescent="0.2">
      <c r="A492">
        <v>353</v>
      </c>
      <c r="B492" s="9">
        <v>-185.88264424074259</v>
      </c>
      <c r="C492" s="15">
        <v>2.6056596809189898E-3</v>
      </c>
      <c r="D492" s="15">
        <f t="shared" si="7"/>
        <v>0.96728982483316428</v>
      </c>
    </row>
    <row r="493" spans="1:4" ht="15" customHeight="1" x14ac:dyDescent="0.2">
      <c r="A493">
        <v>467</v>
      </c>
      <c r="B493" s="9">
        <v>-188.98647754204649</v>
      </c>
      <c r="C493" s="15">
        <v>4.614094531290509E-3</v>
      </c>
      <c r="D493" s="15">
        <f t="shared" si="7"/>
        <v>0.97190391936445475</v>
      </c>
    </row>
    <row r="494" spans="1:4" ht="15" customHeight="1" x14ac:dyDescent="0.2">
      <c r="A494">
        <v>455</v>
      </c>
      <c r="B494" s="9">
        <v>-205.51035918357775</v>
      </c>
      <c r="C494" s="15">
        <v>4.3447366439220416E-3</v>
      </c>
      <c r="D494" s="15">
        <f t="shared" si="7"/>
        <v>0.97624865600837674</v>
      </c>
    </row>
    <row r="495" spans="1:4" ht="15" customHeight="1" x14ac:dyDescent="0.2">
      <c r="A495">
        <v>263</v>
      </c>
      <c r="B495" s="9">
        <v>-214.90941751988066</v>
      </c>
      <c r="C495" s="15">
        <v>1.6595676480531331E-3</v>
      </c>
      <c r="D495" s="15">
        <f t="shared" si="7"/>
        <v>0.97790822365642982</v>
      </c>
    </row>
    <row r="496" spans="1:4" ht="15" customHeight="1" x14ac:dyDescent="0.2">
      <c r="A496">
        <v>395</v>
      </c>
      <c r="B496" s="9">
        <v>-224.5146280105364</v>
      </c>
      <c r="C496" s="15">
        <v>3.2162389089696979E-3</v>
      </c>
      <c r="D496" s="15">
        <f t="shared" si="7"/>
        <v>0.98112446256539954</v>
      </c>
    </row>
    <row r="497" spans="1:4" ht="15" customHeight="1" x14ac:dyDescent="0.2">
      <c r="A497">
        <v>489</v>
      </c>
      <c r="B497" s="9">
        <v>-284.92469158141466</v>
      </c>
      <c r="C497" s="15">
        <v>5.1520338940045816E-3</v>
      </c>
      <c r="D497" s="15">
        <f t="shared" si="7"/>
        <v>0.98627649645940407</v>
      </c>
    </row>
    <row r="498" spans="1:4" ht="15" customHeight="1" x14ac:dyDescent="0.2">
      <c r="A498">
        <v>341</v>
      </c>
      <c r="B498" s="9">
        <v>-307.93011510920951</v>
      </c>
      <c r="C498" s="15">
        <v>2.4535485826105564E-3</v>
      </c>
      <c r="D498" s="15">
        <f t="shared" si="7"/>
        <v>0.98873004504201467</v>
      </c>
    </row>
    <row r="499" spans="1:4" ht="15" customHeight="1" x14ac:dyDescent="0.2">
      <c r="A499">
        <v>377</v>
      </c>
      <c r="B499" s="9">
        <v>-316.48933902174576</v>
      </c>
      <c r="C499" s="15">
        <v>2.9387575304876045E-3</v>
      </c>
      <c r="D499" s="15">
        <f t="shared" si="7"/>
        <v>0.99166880257250223</v>
      </c>
    </row>
    <row r="500" spans="1:4" ht="15" customHeight="1" x14ac:dyDescent="0.2">
      <c r="A500">
        <v>379</v>
      </c>
      <c r="B500" s="9">
        <v>-333.02184034411766</v>
      </c>
      <c r="C500" s="15">
        <v>2.9683669912250747E-3</v>
      </c>
      <c r="D500" s="15">
        <f t="shared" si="7"/>
        <v>0.99463716956372727</v>
      </c>
    </row>
    <row r="501" spans="1:4" ht="15" customHeight="1" x14ac:dyDescent="0.2">
      <c r="A501">
        <v>497</v>
      </c>
      <c r="B501" s="9">
        <v>-555.7954114142467</v>
      </c>
      <c r="C501" s="15">
        <v>5.3628304362755867E-3</v>
      </c>
      <c r="D501" s="15">
        <f t="shared" si="7"/>
        <v>1.0000000000000029</v>
      </c>
    </row>
    <row r="503" spans="1:4" ht="15" customHeight="1" x14ac:dyDescent="0.2">
      <c r="B503"/>
    </row>
    <row r="504" spans="1:4" ht="15" customHeight="1" x14ac:dyDescent="0.2">
      <c r="B504"/>
    </row>
    <row r="505" spans="1:4" ht="15" customHeight="1" x14ac:dyDescent="0.2">
      <c r="B505"/>
    </row>
    <row r="506" spans="1:4" ht="15" customHeight="1" x14ac:dyDescent="0.2">
      <c r="B506"/>
    </row>
    <row r="507" spans="1:4" ht="15" customHeight="1" x14ac:dyDescent="0.2">
      <c r="B507"/>
    </row>
    <row r="508" spans="1:4" ht="15" customHeight="1" x14ac:dyDescent="0.2">
      <c r="B508"/>
    </row>
    <row r="509" spans="1:4" ht="15" customHeight="1" x14ac:dyDescent="0.2">
      <c r="B509"/>
    </row>
    <row r="510" spans="1:4" ht="15" customHeight="1" x14ac:dyDescent="0.2">
      <c r="B510"/>
    </row>
  </sheetData>
  <mergeCells count="1">
    <mergeCell ref="F3:K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506"/>
  <sheetViews>
    <sheetView workbookViewId="0"/>
  </sheetViews>
  <sheetFormatPr baseColWidth="10" defaultColWidth="10.83203125" defaultRowHeight="15" customHeight="1" x14ac:dyDescent="0.2"/>
  <cols>
    <col min="7" max="7" width="10.83203125" style="17"/>
    <col min="12" max="12" width="10.83203125" style="17"/>
    <col min="17" max="17" width="10.83203125" style="17"/>
    <col min="22" max="22" width="10.83203125" style="17"/>
  </cols>
  <sheetData>
    <row r="1" spans="1:22" ht="15" customHeight="1" x14ac:dyDescent="0.2">
      <c r="A1" t="s">
        <v>30</v>
      </c>
      <c r="B1" t="s">
        <v>1</v>
      </c>
      <c r="C1" t="s">
        <v>32</v>
      </c>
      <c r="D1" t="s">
        <v>0</v>
      </c>
      <c r="E1" t="s">
        <v>33</v>
      </c>
      <c r="F1" t="s">
        <v>34</v>
      </c>
      <c r="G1" s="17" t="s">
        <v>35</v>
      </c>
      <c r="I1" t="s">
        <v>3</v>
      </c>
      <c r="J1" t="s">
        <v>36</v>
      </c>
      <c r="K1" t="s">
        <v>37</v>
      </c>
      <c r="L1" s="17" t="s">
        <v>38</v>
      </c>
      <c r="N1" t="s">
        <v>4</v>
      </c>
      <c r="O1" t="s">
        <v>39</v>
      </c>
      <c r="P1" t="s">
        <v>40</v>
      </c>
      <c r="Q1" s="17" t="s">
        <v>41</v>
      </c>
      <c r="S1" t="s">
        <v>5</v>
      </c>
      <c r="T1" t="s">
        <v>42</v>
      </c>
      <c r="U1" t="s">
        <v>43</v>
      </c>
      <c r="V1" s="17" t="s">
        <v>44</v>
      </c>
    </row>
    <row r="2" spans="1:22" ht="15" customHeight="1" x14ac:dyDescent="0.2">
      <c r="A2">
        <v>0.94</v>
      </c>
      <c r="B2">
        <v>0</v>
      </c>
      <c r="C2" s="18">
        <v>38936</v>
      </c>
      <c r="D2">
        <f>'1. Data'!D4</f>
        <v>11219.38</v>
      </c>
      <c r="I2" s="1">
        <f>'1. Data'!H4</f>
        <v>11131.84224</v>
      </c>
      <c r="N2" s="8">
        <f>'1. Data'!L4</f>
        <v>6373.8940329218112</v>
      </c>
      <c r="S2" s="8">
        <f>'1. Data'!P4</f>
        <v>131.77443478260869</v>
      </c>
    </row>
    <row r="3" spans="1:22" ht="15" customHeight="1" x14ac:dyDescent="0.2">
      <c r="B3">
        <v>1</v>
      </c>
      <c r="C3" s="18">
        <v>38937</v>
      </c>
      <c r="D3">
        <f>'1. Data'!D5</f>
        <v>11173.59</v>
      </c>
      <c r="E3">
        <f t="shared" ref="E3:E66" si="0">(D3-D2)/D2</f>
        <v>-4.081330697418133E-3</v>
      </c>
      <c r="F3">
        <f>(_xlfn.STDEV.S(E3:E502))^2</f>
        <v>1.2295243760724264E-4</v>
      </c>
      <c r="G3" s="17">
        <f t="shared" ref="G3:G66" si="1">SQRT(F3)</f>
        <v>1.1088392020813596E-2</v>
      </c>
      <c r="I3" s="1">
        <f>'1. Data'!H5</f>
        <v>11096.28032</v>
      </c>
      <c r="J3">
        <f>(I3-I2)/I2</f>
        <v>-3.1946122872830167E-3</v>
      </c>
      <c r="K3">
        <f>(_xlfn.STDEV.S(J3:J502))^2</f>
        <v>2.0139734528325375E-4</v>
      </c>
      <c r="L3" s="17">
        <f>SQRT(K3)</f>
        <v>1.4191453247756333E-2</v>
      </c>
      <c r="N3" s="8">
        <f>'1. Data'!L5</f>
        <v>6378.1615098215425</v>
      </c>
      <c r="O3">
        <f>(N3-N2)/N2</f>
        <v>6.6952429357772681E-4</v>
      </c>
      <c r="P3">
        <f>(_xlfn.STDEV.S(O3:O502))^2</f>
        <v>1.9535063455987668E-4</v>
      </c>
      <c r="Q3" s="17">
        <f>SQRT(P3)</f>
        <v>1.3976789136274349E-2</v>
      </c>
      <c r="S3" s="8">
        <f>'1. Data'!P5</f>
        <v>134.38182134167536</v>
      </c>
      <c r="T3">
        <f>(S3-S2)/S2</f>
        <v>1.978674060236444E-2</v>
      </c>
      <c r="U3">
        <f>(_xlfn.STDEV.S(T3:T502))^2</f>
        <v>1.9131290095531216E-4</v>
      </c>
      <c r="V3" s="17">
        <f>SQRT(U3)</f>
        <v>1.3831590687817225E-2</v>
      </c>
    </row>
    <row r="4" spans="1:22" ht="15" customHeight="1" x14ac:dyDescent="0.2">
      <c r="B4">
        <v>2</v>
      </c>
      <c r="C4" s="18">
        <v>38938</v>
      </c>
      <c r="D4">
        <f>'1. Data'!D6</f>
        <v>11076.18</v>
      </c>
      <c r="E4">
        <f t="shared" si="0"/>
        <v>-8.7178784974211374E-3</v>
      </c>
      <c r="F4">
        <f>$A$2*F3+(1-$A$2)*E3*E3</f>
        <v>1.1657472696650933E-4</v>
      </c>
      <c r="G4" s="17">
        <f t="shared" si="1"/>
        <v>1.0796977677410903E-2</v>
      </c>
      <c r="I4" s="1">
        <f>'1. Data'!H6</f>
        <v>11185.3503</v>
      </c>
      <c r="J4">
        <f>(I4-I3)/I3</f>
        <v>8.0270124250069602E-3</v>
      </c>
      <c r="K4">
        <f>$A$2*K3+(1-$A$2)*J3*J3</f>
        <v>1.8992583742622211E-4</v>
      </c>
      <c r="L4" s="17">
        <f t="shared" ref="L4:L67" si="2">SQRT(K4)</f>
        <v>1.3781358330230808E-2</v>
      </c>
      <c r="N4" s="8">
        <f>'1. Data'!L6</f>
        <v>6474.040195825818</v>
      </c>
      <c r="O4">
        <f>(N4-N3)/N3</f>
        <v>1.5032338998727893E-2</v>
      </c>
      <c r="P4">
        <f>$A$2*P3+(1-$A$2)*O3*O3</f>
        <v>1.8365649225306552E-4</v>
      </c>
      <c r="Q4" s="17">
        <f t="shared" ref="Q4:Q67" si="3">SQRT(P4)</f>
        <v>1.3551992187610851E-2</v>
      </c>
      <c r="S4" s="8">
        <f>'1. Data'!P6</f>
        <v>135.94330120691151</v>
      </c>
      <c r="T4">
        <f>(S4-S3)/S3</f>
        <v>1.1619725418559239E-2</v>
      </c>
      <c r="U4">
        <f>$A$2*U3+(1-$A$2)*T3*T3</f>
        <v>2.0332503311790888E-4</v>
      </c>
      <c r="V4" s="17">
        <f t="shared" ref="V4:V67" si="4">SQRT(U4)</f>
        <v>1.4259208712895287E-2</v>
      </c>
    </row>
    <row r="5" spans="1:22" ht="15" customHeight="1" x14ac:dyDescent="0.2">
      <c r="B5">
        <v>3</v>
      </c>
      <c r="C5" s="18">
        <v>38939</v>
      </c>
      <c r="D5">
        <f>'1. Data'!D7</f>
        <v>11124.37</v>
      </c>
      <c r="E5">
        <f t="shared" si="0"/>
        <v>4.3507779758003668E-3</v>
      </c>
      <c r="F5">
        <f t="shared" ref="F5:F68" si="5">$A$2*F4+(1-$A$2)*E4*E4</f>
        <v>1.1414032767826664E-4</v>
      </c>
      <c r="G5" s="17">
        <f t="shared" si="1"/>
        <v>1.0683647676625557E-2</v>
      </c>
      <c r="I5" s="1">
        <f>'1. Data'!H7</f>
        <v>11016.708119999999</v>
      </c>
      <c r="J5">
        <f t="shared" ref="J5:J68" si="6">(I5-I4)/I4</f>
        <v>-1.5077058427039226E-2</v>
      </c>
      <c r="K5">
        <f t="shared" ref="K5:K68" si="7">$A$2*K4+(1-$A$2)*J4*J4</f>
        <v>1.8239626288892174E-4</v>
      </c>
      <c r="L5" s="17">
        <f t="shared" si="2"/>
        <v>1.3505416057601548E-2</v>
      </c>
      <c r="N5" s="8">
        <f>'1. Data'!L7</f>
        <v>6357.4859478794069</v>
      </c>
      <c r="O5">
        <f t="shared" ref="O5:O68" si="8">(N5-N4)/N4</f>
        <v>-1.800332472781993E-2</v>
      </c>
      <c r="P5">
        <f t="shared" ref="P5:P68" si="9">$A$2*P4+(1-$A$2)*O4*O4</f>
        <v>1.8619537566424212E-4</v>
      </c>
      <c r="Q5" s="17">
        <f t="shared" si="3"/>
        <v>1.3645342636381182E-2</v>
      </c>
      <c r="S5" s="8">
        <f>'1. Data'!P7</f>
        <v>135.43809028680357</v>
      </c>
      <c r="T5">
        <f t="shared" ref="T5:T68" si="10">(S5-S4)/S4</f>
        <v>-3.7163355282875555E-3</v>
      </c>
      <c r="U5">
        <f t="shared" ref="U5:U68" si="11">$A$2*U4+(1-$A$2)*T4*T4</f>
        <v>1.9922661225899705E-4</v>
      </c>
      <c r="V5" s="17">
        <f t="shared" si="4"/>
        <v>1.411476575289144E-2</v>
      </c>
    </row>
    <row r="6" spans="1:22" ht="15" customHeight="1" x14ac:dyDescent="0.2">
      <c r="B6">
        <v>4</v>
      </c>
      <c r="C6" s="18">
        <v>38940</v>
      </c>
      <c r="D6">
        <f>'1. Data'!D8</f>
        <v>11088.02</v>
      </c>
      <c r="E6">
        <f t="shared" si="0"/>
        <v>-3.2676007719988063E-3</v>
      </c>
      <c r="F6">
        <f t="shared" si="5"/>
        <v>1.0842766415725321E-4</v>
      </c>
      <c r="G6" s="17">
        <f t="shared" si="1"/>
        <v>1.0412860517516463E-2</v>
      </c>
      <c r="I6" s="1">
        <f>'1. Data'!H8</f>
        <v>11040.729700000002</v>
      </c>
      <c r="J6">
        <f t="shared" si="6"/>
        <v>2.1804680434796123E-3</v>
      </c>
      <c r="K6">
        <f t="shared" si="7"/>
        <v>1.8509154856432769E-4</v>
      </c>
      <c r="L6" s="17">
        <f t="shared" si="2"/>
        <v>1.3604835484647644E-2</v>
      </c>
      <c r="N6" s="8">
        <f>'1. Data'!L8</f>
        <v>6364.7644580620454</v>
      </c>
      <c r="O6">
        <f t="shared" si="8"/>
        <v>1.144872398037508E-3</v>
      </c>
      <c r="P6">
        <f t="shared" si="9"/>
        <v>1.9447083519970754E-4</v>
      </c>
      <c r="Q6" s="17">
        <f t="shared" si="3"/>
        <v>1.3945280033032952E-2</v>
      </c>
      <c r="S6" s="8">
        <f>'1. Data'!P8</f>
        <v>134.10028431119153</v>
      </c>
      <c r="T6">
        <f t="shared" si="10"/>
        <v>-9.877619898354336E-3</v>
      </c>
      <c r="U6">
        <f t="shared" si="11"/>
        <v>1.8810168450898593E-4</v>
      </c>
      <c r="V6" s="17">
        <f t="shared" si="4"/>
        <v>1.3715016752049045E-2</v>
      </c>
    </row>
    <row r="7" spans="1:22" ht="15" customHeight="1" x14ac:dyDescent="0.2">
      <c r="B7">
        <v>5</v>
      </c>
      <c r="C7" s="18">
        <v>38943</v>
      </c>
      <c r="D7">
        <f>'1. Data'!D9</f>
        <v>11097.87</v>
      </c>
      <c r="E7">
        <f t="shared" si="0"/>
        <v>8.8834616099180586E-4</v>
      </c>
      <c r="F7">
        <f t="shared" si="5"/>
        <v>1.0256263719612804E-4</v>
      </c>
      <c r="G7" s="17">
        <f t="shared" si="1"/>
        <v>1.0127321323831295E-2</v>
      </c>
      <c r="I7" s="1">
        <f>'1. Data'!H9</f>
        <v>11109.504069999999</v>
      </c>
      <c r="J7">
        <f t="shared" si="6"/>
        <v>6.2291507779596621E-3</v>
      </c>
      <c r="K7">
        <f t="shared" si="7"/>
        <v>1.7427132210378615E-4</v>
      </c>
      <c r="L7" s="17">
        <f t="shared" si="2"/>
        <v>1.3201186390010033E-2</v>
      </c>
      <c r="N7" s="8">
        <f>'1. Data'!L9</f>
        <v>6431.6681534344343</v>
      </c>
      <c r="O7">
        <f t="shared" si="8"/>
        <v>1.0511574436606864E-2</v>
      </c>
      <c r="P7">
        <f t="shared" si="9"/>
        <v>1.8288122905619236E-4</v>
      </c>
      <c r="Q7" s="17">
        <f t="shared" si="3"/>
        <v>1.3523358645550756E-2</v>
      </c>
      <c r="S7" s="8">
        <f>'1. Data'!P9</f>
        <v>136.17097466723916</v>
      </c>
      <c r="T7">
        <f t="shared" si="10"/>
        <v>1.5441356941812407E-2</v>
      </c>
      <c r="U7">
        <f t="shared" si="11"/>
        <v>1.8266962592982869E-4</v>
      </c>
      <c r="V7" s="17">
        <f t="shared" si="4"/>
        <v>1.351553276529744E-2</v>
      </c>
    </row>
    <row r="8" spans="1:22" ht="15" customHeight="1" x14ac:dyDescent="0.2">
      <c r="B8">
        <v>6</v>
      </c>
      <c r="C8" s="18">
        <v>38944</v>
      </c>
      <c r="D8">
        <f>'1. Data'!D10</f>
        <v>11230.26</v>
      </c>
      <c r="E8">
        <f t="shared" si="0"/>
        <v>1.1929316166075059E-2</v>
      </c>
      <c r="F8">
        <f t="shared" si="5"/>
        <v>9.6456228498465279E-5</v>
      </c>
      <c r="G8" s="17">
        <f t="shared" si="1"/>
        <v>9.8212131887290416E-3</v>
      </c>
      <c r="I8" s="1">
        <f>'1. Data'!H10</f>
        <v>11179.469449999999</v>
      </c>
      <c r="J8">
        <f t="shared" si="6"/>
        <v>6.2977950734032766E-3</v>
      </c>
      <c r="K8">
        <f t="shared" si="7"/>
        <v>1.6614318194243228E-4</v>
      </c>
      <c r="L8" s="17">
        <f t="shared" si="2"/>
        <v>1.2889654066049729E-2</v>
      </c>
      <c r="N8" s="8">
        <f>'1. Data'!L10</f>
        <v>6540.9462915601025</v>
      </c>
      <c r="O8">
        <f t="shared" si="8"/>
        <v>1.6990636879689599E-2</v>
      </c>
      <c r="P8">
        <f t="shared" si="9"/>
        <v>1.7853794714100041E-4</v>
      </c>
      <c r="Q8" s="17">
        <f t="shared" si="3"/>
        <v>1.3361809276479005E-2</v>
      </c>
      <c r="S8" s="8">
        <f>'1. Data'!P10</f>
        <v>136.32296155835201</v>
      </c>
      <c r="T8">
        <f t="shared" si="10"/>
        <v>1.1161474865275176E-3</v>
      </c>
      <c r="U8">
        <f t="shared" si="11"/>
        <v>1.8601557862630647E-4</v>
      </c>
      <c r="V8" s="17">
        <f t="shared" si="4"/>
        <v>1.3638752825178206E-2</v>
      </c>
    </row>
    <row r="9" spans="1:22" ht="15" customHeight="1" x14ac:dyDescent="0.2">
      <c r="B9">
        <v>7</v>
      </c>
      <c r="C9" s="18">
        <v>38945</v>
      </c>
      <c r="D9">
        <f>'1. Data'!D11</f>
        <v>11327.12</v>
      </c>
      <c r="E9">
        <f t="shared" si="0"/>
        <v>8.6249116227051364E-3</v>
      </c>
      <c r="F9">
        <f t="shared" si="5"/>
        <v>9.920736983996814E-5</v>
      </c>
      <c r="G9" s="17">
        <f t="shared" si="1"/>
        <v>9.9602896463892119E-3</v>
      </c>
      <c r="I9" s="1">
        <f>'1. Data'!H11</f>
        <v>11203.54</v>
      </c>
      <c r="J9">
        <f t="shared" si="6"/>
        <v>2.1531030705578061E-3</v>
      </c>
      <c r="K9">
        <f t="shared" si="7"/>
        <v>1.5855432439308129E-4</v>
      </c>
      <c r="L9" s="17">
        <f t="shared" si="2"/>
        <v>1.2591835624446553E-2</v>
      </c>
      <c r="N9" s="8">
        <f>'1. Data'!L11</f>
        <v>6603.2262210796916</v>
      </c>
      <c r="O9">
        <f t="shared" si="8"/>
        <v>9.5215473027121505E-3</v>
      </c>
      <c r="P9">
        <f t="shared" si="9"/>
        <v>1.8514657480718847E-4</v>
      </c>
      <c r="Q9" s="17">
        <f t="shared" si="3"/>
        <v>1.3606857638969714E-2</v>
      </c>
      <c r="S9" s="8">
        <f>'1. Data'!P11</f>
        <v>138.80946622905512</v>
      </c>
      <c r="T9">
        <f t="shared" si="10"/>
        <v>1.8239808189897511E-2</v>
      </c>
      <c r="U9">
        <f t="shared" si="11"/>
        <v>1.7492939102142899E-4</v>
      </c>
      <c r="V9" s="17">
        <f t="shared" si="4"/>
        <v>1.3226087517532499E-2</v>
      </c>
    </row>
    <row r="10" spans="1:22" ht="15" customHeight="1" x14ac:dyDescent="0.2">
      <c r="B10">
        <v>8</v>
      </c>
      <c r="C10" s="18">
        <v>38946</v>
      </c>
      <c r="D10">
        <f>'1. Data'!D12</f>
        <v>11334.96</v>
      </c>
      <c r="E10">
        <f t="shared" si="0"/>
        <v>6.921441637413858E-4</v>
      </c>
      <c r="F10">
        <f t="shared" si="5"/>
        <v>9.7718273679538493E-5</v>
      </c>
      <c r="G10" s="17">
        <f t="shared" si="1"/>
        <v>9.8852553674418798E-3</v>
      </c>
      <c r="I10" s="1">
        <f>'1. Data'!H12</f>
        <v>11170.04724</v>
      </c>
      <c r="J10">
        <f t="shared" si="6"/>
        <v>-2.9894801107507979E-3</v>
      </c>
      <c r="K10">
        <f t="shared" si="7"/>
        <v>1.4931921609944311E-4</v>
      </c>
      <c r="L10" s="17">
        <f t="shared" si="2"/>
        <v>1.221962422087697E-2</v>
      </c>
      <c r="N10" s="8">
        <f>'1. Data'!L12</f>
        <v>6617.1575562700973</v>
      </c>
      <c r="O10">
        <f t="shared" si="8"/>
        <v>2.1097770580587125E-3</v>
      </c>
      <c r="P10">
        <f t="shared" si="9"/>
        <v>1.7947737210102427E-4</v>
      </c>
      <c r="Q10" s="17">
        <f t="shared" si="3"/>
        <v>1.3396916514669496E-2</v>
      </c>
      <c r="S10" s="8">
        <f>'1. Data'!P12</f>
        <v>138.67255258374448</v>
      </c>
      <c r="T10">
        <f t="shared" si="10"/>
        <v>-9.8634227931339606E-4</v>
      </c>
      <c r="U10">
        <f t="shared" si="11"/>
        <v>1.8439506372839841E-4</v>
      </c>
      <c r="V10" s="17">
        <f t="shared" si="4"/>
        <v>1.3579214400266255E-2</v>
      </c>
    </row>
    <row r="11" spans="1:22" ht="15" customHeight="1" x14ac:dyDescent="0.2">
      <c r="B11">
        <v>9</v>
      </c>
      <c r="C11" s="18">
        <v>38947</v>
      </c>
      <c r="D11">
        <f>'1. Data'!D13</f>
        <v>11381.47</v>
      </c>
      <c r="E11">
        <f t="shared" si="0"/>
        <v>4.103234594564094E-3</v>
      </c>
      <c r="F11">
        <f t="shared" si="5"/>
        <v>9.1883921071370244E-5</v>
      </c>
      <c r="G11" s="17">
        <f t="shared" si="1"/>
        <v>9.5856101042849761E-3</v>
      </c>
      <c r="I11" s="1">
        <f>'1. Data'!H13</f>
        <v>11096.030639999999</v>
      </c>
      <c r="J11">
        <f t="shared" si="6"/>
        <v>-6.6263461926057924E-3</v>
      </c>
      <c r="K11">
        <f t="shared" si="7"/>
        <v>1.40896282613431E-4</v>
      </c>
      <c r="L11" s="17">
        <f t="shared" si="2"/>
        <v>1.1869973993797585E-2</v>
      </c>
      <c r="N11" s="8">
        <f>'1. Data'!L13</f>
        <v>6584.2179487179483</v>
      </c>
      <c r="O11">
        <f t="shared" si="8"/>
        <v>-4.977908909080917E-3</v>
      </c>
      <c r="P11">
        <f t="shared" si="9"/>
        <v>1.6897579932904547E-4</v>
      </c>
      <c r="Q11" s="17">
        <f t="shared" si="3"/>
        <v>1.2999069171638617E-2</v>
      </c>
      <c r="S11" s="8">
        <f>'1. Data'!P13</f>
        <v>139.15655780196994</v>
      </c>
      <c r="T11">
        <f t="shared" si="10"/>
        <v>3.4902740968380977E-3</v>
      </c>
      <c r="U11">
        <f t="shared" si="11"/>
        <v>1.7338973217021216E-4</v>
      </c>
      <c r="V11" s="17">
        <f t="shared" si="4"/>
        <v>1.3167753497472991E-2</v>
      </c>
    </row>
    <row r="12" spans="1:22" ht="15" customHeight="1" x14ac:dyDescent="0.2">
      <c r="B12">
        <v>10</v>
      </c>
      <c r="C12" s="18">
        <v>38950</v>
      </c>
      <c r="D12">
        <f>'1. Data'!D14</f>
        <v>11345.04</v>
      </c>
      <c r="E12">
        <f t="shared" si="0"/>
        <v>-3.2008167661996627E-3</v>
      </c>
      <c r="F12">
        <f t="shared" si="5"/>
        <v>8.7381077855369689E-5</v>
      </c>
      <c r="G12" s="17">
        <f t="shared" si="1"/>
        <v>9.3477846496038668E-3</v>
      </c>
      <c r="I12" s="1">
        <f>'1. Data'!H14</f>
        <v>11221.134399999999</v>
      </c>
      <c r="J12">
        <f t="shared" si="6"/>
        <v>1.1274640820566442E-2</v>
      </c>
      <c r="K12">
        <f t="shared" si="7"/>
        <v>1.3507701348848081E-4</v>
      </c>
      <c r="L12" s="17">
        <f t="shared" si="2"/>
        <v>1.1622263698973656E-2</v>
      </c>
      <c r="N12" s="8">
        <f>'1. Data'!L14</f>
        <v>6594.3030616199449</v>
      </c>
      <c r="O12">
        <f t="shared" si="8"/>
        <v>1.5317100649683555E-3</v>
      </c>
      <c r="P12">
        <f t="shared" si="9"/>
        <v>1.6032402599572916E-4</v>
      </c>
      <c r="Q12" s="17">
        <f t="shared" si="3"/>
        <v>1.266191241462873E-2</v>
      </c>
      <c r="S12" s="8">
        <f>'1. Data'!P14</f>
        <v>137.83048506818574</v>
      </c>
      <c r="T12">
        <f t="shared" si="10"/>
        <v>-9.5293585493204051E-3</v>
      </c>
      <c r="U12">
        <f t="shared" si="11"/>
        <v>1.6371726903626296E-4</v>
      </c>
      <c r="V12" s="17">
        <f t="shared" si="4"/>
        <v>1.2795204923574416E-2</v>
      </c>
    </row>
    <row r="13" spans="1:22" ht="15" customHeight="1" x14ac:dyDescent="0.2">
      <c r="B13">
        <v>11</v>
      </c>
      <c r="C13" s="18">
        <v>38951</v>
      </c>
      <c r="D13">
        <f>'1. Data'!D15</f>
        <v>11339.84</v>
      </c>
      <c r="E13">
        <f t="shared" si="0"/>
        <v>-4.5835008074019372E-4</v>
      </c>
      <c r="F13">
        <f t="shared" si="5"/>
        <v>8.2752926862294593E-5</v>
      </c>
      <c r="G13" s="17">
        <f t="shared" si="1"/>
        <v>9.0968635728087398E-3</v>
      </c>
      <c r="I13" s="1">
        <f>'1. Data'!H15</f>
        <v>11147.060100000001</v>
      </c>
      <c r="J13">
        <f t="shared" si="6"/>
        <v>-6.6013200946954537E-3</v>
      </c>
      <c r="K13">
        <f t="shared" si="7"/>
        <v>1.3459944421713896E-4</v>
      </c>
      <c r="L13" s="17">
        <f t="shared" si="2"/>
        <v>1.1601700057195883E-2</v>
      </c>
      <c r="N13" s="8">
        <f>'1. Data'!L15</f>
        <v>6571.4120963608402</v>
      </c>
      <c r="O13">
        <f t="shared" si="8"/>
        <v>-3.4713244212772471E-3</v>
      </c>
      <c r="P13">
        <f t="shared" si="9"/>
        <v>1.5084535257937293E-4</v>
      </c>
      <c r="Q13" s="17">
        <f t="shared" si="3"/>
        <v>1.2281911601187046E-2</v>
      </c>
      <c r="S13" s="8">
        <f>'1. Data'!P15</f>
        <v>138.94186845268763</v>
      </c>
      <c r="T13">
        <f t="shared" si="10"/>
        <v>8.0634076267821469E-3</v>
      </c>
      <c r="U13">
        <f t="shared" si="11"/>
        <v>1.5934275335577753E-4</v>
      </c>
      <c r="V13" s="17">
        <f t="shared" si="4"/>
        <v>1.26231039509218E-2</v>
      </c>
    </row>
    <row r="14" spans="1:22" ht="15" customHeight="1" x14ac:dyDescent="0.2">
      <c r="B14">
        <v>12</v>
      </c>
      <c r="C14" s="18">
        <v>38952</v>
      </c>
      <c r="D14">
        <f>'1. Data'!D16</f>
        <v>11297.9</v>
      </c>
      <c r="E14">
        <f t="shared" si="0"/>
        <v>-3.6984648813387587E-3</v>
      </c>
      <c r="F14">
        <f t="shared" si="5"/>
        <v>7.7800356338347779E-5</v>
      </c>
      <c r="G14" s="17">
        <f t="shared" si="1"/>
        <v>8.8204510280567722E-3</v>
      </c>
      <c r="I14" s="1">
        <f>'1. Data'!H16</f>
        <v>11097.082</v>
      </c>
      <c r="J14">
        <f t="shared" si="6"/>
        <v>-4.4835229694330132E-3</v>
      </c>
      <c r="K14">
        <f t="shared" si="7"/>
        <v>1.2913812318366842E-4</v>
      </c>
      <c r="L14" s="17">
        <f t="shared" si="2"/>
        <v>1.1363895598942663E-2</v>
      </c>
      <c r="N14" s="8">
        <f>'1. Data'!L16</f>
        <v>6502.9810644831114</v>
      </c>
      <c r="O14">
        <f t="shared" si="8"/>
        <v>-1.0413444001727581E-2</v>
      </c>
      <c r="P14">
        <f t="shared" si="9"/>
        <v>1.425176370188759E-4</v>
      </c>
      <c r="Q14" s="17">
        <f t="shared" si="3"/>
        <v>1.1938075096885423E-2</v>
      </c>
      <c r="S14" s="8">
        <f>'1. Data'!P16</f>
        <v>138.7027374924912</v>
      </c>
      <c r="T14">
        <f t="shared" si="10"/>
        <v>-1.7210864000858203E-3</v>
      </c>
      <c r="U14">
        <f t="shared" si="11"/>
        <v>1.5368330070776977E-4</v>
      </c>
      <c r="V14" s="17">
        <f t="shared" si="4"/>
        <v>1.2396906900826907E-2</v>
      </c>
    </row>
    <row r="15" spans="1:22" ht="15" customHeight="1" x14ac:dyDescent="0.2">
      <c r="B15">
        <v>13</v>
      </c>
      <c r="C15" s="18">
        <v>38953</v>
      </c>
      <c r="D15">
        <f>'1. Data'!D17</f>
        <v>11304.46</v>
      </c>
      <c r="E15">
        <f t="shared" si="0"/>
        <v>5.8063887979177466E-4</v>
      </c>
      <c r="F15">
        <f t="shared" si="5"/>
        <v>7.3953053506756685E-5</v>
      </c>
      <c r="G15" s="17">
        <f t="shared" si="1"/>
        <v>8.5995961246303123E-3</v>
      </c>
      <c r="I15" s="1">
        <f>'1. Data'!H17</f>
        <v>11100.81574</v>
      </c>
      <c r="J15">
        <f t="shared" si="6"/>
        <v>3.3646142292177982E-4</v>
      </c>
      <c r="K15">
        <f t="shared" si="7"/>
        <v>1.2259595448569431E-4</v>
      </c>
      <c r="L15" s="17">
        <f t="shared" si="2"/>
        <v>1.1072305743868091E-2</v>
      </c>
      <c r="N15" s="8">
        <f>'1. Data'!L17</f>
        <v>6541.5174002047088</v>
      </c>
      <c r="O15">
        <f t="shared" si="8"/>
        <v>5.9259492438119964E-3</v>
      </c>
      <c r="P15">
        <f t="shared" si="9"/>
        <v>1.4047296775637031E-4</v>
      </c>
      <c r="Q15" s="17">
        <f t="shared" si="3"/>
        <v>1.1852129249901484E-2</v>
      </c>
      <c r="S15" s="8">
        <f>'1. Data'!P17</f>
        <v>137.21303301237967</v>
      </c>
      <c r="T15">
        <f t="shared" si="10"/>
        <v>-1.0740267330283756E-2</v>
      </c>
      <c r="U15">
        <f t="shared" si="11"/>
        <v>1.4464003096909721E-4</v>
      </c>
      <c r="V15" s="17">
        <f t="shared" si="4"/>
        <v>1.2026638390219323E-2</v>
      </c>
    </row>
    <row r="16" spans="1:22" ht="15" customHeight="1" x14ac:dyDescent="0.2">
      <c r="B16">
        <v>14</v>
      </c>
      <c r="C16" s="18">
        <v>38954</v>
      </c>
      <c r="D16">
        <f>'1. Data'!D18</f>
        <v>11284.05</v>
      </c>
      <c r="E16">
        <f t="shared" si="0"/>
        <v>-1.805482084062384E-3</v>
      </c>
      <c r="F16">
        <f t="shared" si="5"/>
        <v>6.9536098786874832E-5</v>
      </c>
      <c r="G16" s="17">
        <f t="shared" si="1"/>
        <v>8.3388307805635931E-3</v>
      </c>
      <c r="I16" s="1">
        <f>'1. Data'!H18</f>
        <v>11088.215320000001</v>
      </c>
      <c r="J16">
        <f t="shared" si="6"/>
        <v>-1.1350895551392017E-3</v>
      </c>
      <c r="K16">
        <f t="shared" si="7"/>
        <v>1.1524698959389952E-4</v>
      </c>
      <c r="L16" s="17">
        <f t="shared" si="2"/>
        <v>1.073531506728608E-2</v>
      </c>
      <c r="N16" s="8">
        <f>'1. Data'!L18</f>
        <v>6515.1434034416825</v>
      </c>
      <c r="O16">
        <f t="shared" si="8"/>
        <v>-4.0317857691857485E-3</v>
      </c>
      <c r="P16">
        <f t="shared" si="9"/>
        <v>1.3415160215740225E-4</v>
      </c>
      <c r="Q16" s="17">
        <f t="shared" si="3"/>
        <v>1.1582383267592308E-2</v>
      </c>
      <c r="S16" s="8">
        <f>'1. Data'!P18</f>
        <v>135.87945439045183</v>
      </c>
      <c r="T16">
        <f t="shared" si="10"/>
        <v>-9.7190375626163977E-3</v>
      </c>
      <c r="U16">
        <f t="shared" si="11"/>
        <v>1.4288282965050904E-4</v>
      </c>
      <c r="V16" s="17">
        <f t="shared" si="4"/>
        <v>1.1953360600705938E-2</v>
      </c>
    </row>
    <row r="17" spans="2:22" ht="15" customHeight="1" x14ac:dyDescent="0.2">
      <c r="B17">
        <v>15</v>
      </c>
      <c r="C17" s="18">
        <v>38958</v>
      </c>
      <c r="D17">
        <f>'1. Data'!D19</f>
        <v>11369.94</v>
      </c>
      <c r="E17">
        <f t="shared" si="0"/>
        <v>7.6116288034882192E-3</v>
      </c>
      <c r="F17">
        <f t="shared" si="5"/>
        <v>6.5559518793014557E-5</v>
      </c>
      <c r="G17" s="17">
        <f t="shared" si="1"/>
        <v>8.0968832764845115E-3</v>
      </c>
      <c r="I17" s="1">
        <f>'1. Data'!H19</f>
        <v>11145.96307</v>
      </c>
      <c r="J17">
        <f t="shared" si="6"/>
        <v>5.208029275535265E-3</v>
      </c>
      <c r="K17">
        <f t="shared" si="7"/>
        <v>1.084094759161567E-4</v>
      </c>
      <c r="L17" s="17">
        <f t="shared" si="2"/>
        <v>1.0411987126200103E-2</v>
      </c>
      <c r="N17" s="8">
        <f>'1. Data'!L19</f>
        <v>6583.7203368206165</v>
      </c>
      <c r="O17">
        <f t="shared" si="8"/>
        <v>1.0525774972613434E-2</v>
      </c>
      <c r="P17">
        <f t="shared" si="9"/>
        <v>1.2707782381727464E-4</v>
      </c>
      <c r="Q17" s="17">
        <f t="shared" si="3"/>
        <v>1.1272880014320858E-2</v>
      </c>
      <c r="S17" s="8">
        <f>'1. Data'!P19</f>
        <v>135.90968183373246</v>
      </c>
      <c r="T17">
        <f t="shared" si="10"/>
        <v>2.2245779110783033E-4</v>
      </c>
      <c r="U17">
        <f t="shared" si="11"/>
        <v>1.399774413400914E-4</v>
      </c>
      <c r="V17" s="17">
        <f t="shared" si="4"/>
        <v>1.1831206250424824E-2</v>
      </c>
    </row>
    <row r="18" spans="2:22" ht="15" customHeight="1" x14ac:dyDescent="0.2">
      <c r="B18">
        <v>16</v>
      </c>
      <c r="C18" s="18">
        <v>38959</v>
      </c>
      <c r="D18">
        <f>'1. Data'!D20</f>
        <v>11382.91</v>
      </c>
      <c r="E18">
        <f t="shared" si="0"/>
        <v>1.1407272157987944E-3</v>
      </c>
      <c r="F18">
        <f t="shared" si="5"/>
        <v>6.5102161247959173E-5</v>
      </c>
      <c r="G18" s="17">
        <f t="shared" si="1"/>
        <v>8.0685910323896812E-3</v>
      </c>
      <c r="I18" s="1">
        <f>'1. Data'!H20</f>
        <v>11300.65287</v>
      </c>
      <c r="J18">
        <f t="shared" si="6"/>
        <v>1.3878549482759062E-2</v>
      </c>
      <c r="K18">
        <f t="shared" si="7"/>
        <v>1.0353232149727723E-4</v>
      </c>
      <c r="L18" s="17">
        <f t="shared" si="2"/>
        <v>1.0175083365618055E-2</v>
      </c>
      <c r="N18" s="8">
        <f>'1. Data'!L20</f>
        <v>6651.4245379876793</v>
      </c>
      <c r="O18">
        <f t="shared" si="8"/>
        <v>1.0283577932132861E-2</v>
      </c>
      <c r="P18">
        <f t="shared" si="9"/>
        <v>1.2610067071468388E-4</v>
      </c>
      <c r="Q18" s="17">
        <f t="shared" si="3"/>
        <v>1.1229455495022182E-2</v>
      </c>
      <c r="S18" s="8">
        <f>'1. Data'!P20</f>
        <v>135.60034173430159</v>
      </c>
      <c r="T18">
        <f t="shared" si="10"/>
        <v>-2.2760711029351554E-3</v>
      </c>
      <c r="U18">
        <f t="shared" si="11"/>
        <v>1.315817641078154E-4</v>
      </c>
      <c r="V18" s="17">
        <f t="shared" si="4"/>
        <v>1.1470909471694709E-2</v>
      </c>
    </row>
    <row r="19" spans="2:22" ht="15" customHeight="1" x14ac:dyDescent="0.2">
      <c r="B19">
        <v>17</v>
      </c>
      <c r="C19" s="18">
        <v>38960</v>
      </c>
      <c r="D19">
        <f>'1. Data'!D21</f>
        <v>11381.15</v>
      </c>
      <c r="E19">
        <f t="shared" si="0"/>
        <v>-1.5461775591656425E-4</v>
      </c>
      <c r="F19">
        <f t="shared" si="5"/>
        <v>6.1274107087933461E-5</v>
      </c>
      <c r="G19" s="17">
        <f t="shared" si="1"/>
        <v>7.8277779150876178E-3</v>
      </c>
      <c r="I19" s="1">
        <f>'1. Data'!H21</f>
        <v>11232.22098</v>
      </c>
      <c r="J19">
        <f t="shared" si="6"/>
        <v>-6.0555696017941521E-3</v>
      </c>
      <c r="K19">
        <f t="shared" si="7"/>
        <v>1.0887723035216411E-4</v>
      </c>
      <c r="L19" s="17">
        <f t="shared" si="2"/>
        <v>1.0434425252603236E-2</v>
      </c>
      <c r="N19" s="8">
        <f>'1. Data'!L21</f>
        <v>6610.8281070011517</v>
      </c>
      <c r="O19">
        <f t="shared" si="8"/>
        <v>-6.1034190126750846E-3</v>
      </c>
      <c r="P19">
        <f t="shared" si="9"/>
        <v>1.2487974897697784E-4</v>
      </c>
      <c r="Q19" s="17">
        <f t="shared" si="3"/>
        <v>1.1174960804270315E-2</v>
      </c>
      <c r="S19" s="8">
        <f>'1. Data'!P21</f>
        <v>137.60238704177323</v>
      </c>
      <c r="T19">
        <f t="shared" si="10"/>
        <v>1.4764308716820834E-2</v>
      </c>
      <c r="U19">
        <f t="shared" si="11"/>
        <v>1.2399768824128348E-4</v>
      </c>
      <c r="V19" s="17">
        <f t="shared" si="4"/>
        <v>1.1135424924145619E-2</v>
      </c>
    </row>
    <row r="20" spans="2:22" ht="15" customHeight="1" x14ac:dyDescent="0.2">
      <c r="B20">
        <v>18</v>
      </c>
      <c r="C20" s="18">
        <v>38961</v>
      </c>
      <c r="D20">
        <f>'1. Data'!D22</f>
        <v>11464.15</v>
      </c>
      <c r="E20">
        <f t="shared" si="0"/>
        <v>7.2927603976751035E-3</v>
      </c>
      <c r="F20">
        <f t="shared" si="5"/>
        <v>5.7599095061684133E-5</v>
      </c>
      <c r="G20" s="17">
        <f t="shared" si="1"/>
        <v>7.5894067661236957E-3</v>
      </c>
      <c r="I20" s="1">
        <f>'1. Data'!H22</f>
        <v>11323.516940000001</v>
      </c>
      <c r="J20">
        <f t="shared" si="6"/>
        <v>8.1280416546791693E-3</v>
      </c>
      <c r="K20">
        <f t="shared" si="7"/>
        <v>1.0454479192316465E-4</v>
      </c>
      <c r="L20" s="17">
        <f t="shared" si="2"/>
        <v>1.0224714759990356E-2</v>
      </c>
      <c r="N20" s="8">
        <f>'1. Data'!L22</f>
        <v>6636.9398207426375</v>
      </c>
      <c r="O20">
        <f t="shared" si="8"/>
        <v>3.9498400682710794E-3</v>
      </c>
      <c r="P20">
        <f t="shared" si="9"/>
        <v>1.196220674570162E-4</v>
      </c>
      <c r="Q20" s="17">
        <f t="shared" si="3"/>
        <v>1.0937187364995453E-2</v>
      </c>
      <c r="S20" s="8">
        <f>'1. Data'!P22</f>
        <v>137.52344016365498</v>
      </c>
      <c r="T20">
        <f t="shared" si="10"/>
        <v>-5.7373189386807901E-4</v>
      </c>
      <c r="U20">
        <f t="shared" si="11"/>
        <v>1.2963691565994197E-4</v>
      </c>
      <c r="V20" s="17">
        <f t="shared" si="4"/>
        <v>1.138582081625835E-2</v>
      </c>
    </row>
    <row r="21" spans="2:22" ht="15" customHeight="1" x14ac:dyDescent="0.2">
      <c r="B21">
        <v>19</v>
      </c>
      <c r="C21" s="18">
        <v>38965</v>
      </c>
      <c r="D21">
        <f>'1. Data'!D23</f>
        <v>11469.28</v>
      </c>
      <c r="E21">
        <f t="shared" si="0"/>
        <v>4.4748193280801617E-4</v>
      </c>
      <c r="F21">
        <f t="shared" si="5"/>
        <v>5.7334210611056986E-5</v>
      </c>
      <c r="G21" s="17">
        <f t="shared" si="1"/>
        <v>7.5719357241762816E-3</v>
      </c>
      <c r="I21" s="1">
        <f>'1. Data'!H23</f>
        <v>11320.96542</v>
      </c>
      <c r="J21">
        <f t="shared" si="6"/>
        <v>-2.2532928713937982E-4</v>
      </c>
      <c r="K21">
        <f t="shared" si="7"/>
        <v>1.0223600807618675E-4</v>
      </c>
      <c r="L21" s="17">
        <f t="shared" si="2"/>
        <v>1.0111182328302994E-2</v>
      </c>
      <c r="N21" s="8">
        <f>'1. Data'!L23</f>
        <v>6625.0640368852455</v>
      </c>
      <c r="O21">
        <f t="shared" si="8"/>
        <v>-1.7893463219714931E-3</v>
      </c>
      <c r="P21">
        <f t="shared" si="9"/>
        <v>1.1338081760349041E-4</v>
      </c>
      <c r="Q21" s="17">
        <f t="shared" si="3"/>
        <v>1.064804290015261E-2</v>
      </c>
      <c r="S21" s="8">
        <f>'1. Data'!P23</f>
        <v>141.13660637381568</v>
      </c>
      <c r="T21">
        <f t="shared" si="10"/>
        <v>2.6273093560348522E-2</v>
      </c>
      <c r="U21">
        <f t="shared" si="11"/>
        <v>1.2187845081750793E-4</v>
      </c>
      <c r="V21" s="17">
        <f t="shared" si="4"/>
        <v>1.1039857373060031E-2</v>
      </c>
    </row>
    <row r="22" spans="2:22" ht="15" customHeight="1" x14ac:dyDescent="0.2">
      <c r="B22">
        <v>20</v>
      </c>
      <c r="C22" s="18">
        <v>38966</v>
      </c>
      <c r="D22">
        <f>'1. Data'!D24</f>
        <v>11406.2</v>
      </c>
      <c r="E22">
        <f t="shared" si="0"/>
        <v>-5.499909322991498E-3</v>
      </c>
      <c r="F22">
        <f t="shared" si="5"/>
        <v>5.390617237920494E-5</v>
      </c>
      <c r="G22" s="17">
        <f t="shared" si="1"/>
        <v>7.3420822917756061E-3</v>
      </c>
      <c r="I22" s="1">
        <f>'1. Data'!H24</f>
        <v>11150.641580000001</v>
      </c>
      <c r="J22">
        <f t="shared" si="6"/>
        <v>-1.5044992514428077E-2</v>
      </c>
      <c r="K22">
        <f t="shared" si="7"/>
        <v>9.6104893988874099E-5</v>
      </c>
      <c r="L22" s="17">
        <f t="shared" si="2"/>
        <v>9.803310358693848E-3</v>
      </c>
      <c r="N22" s="8">
        <f>'1. Data'!L24</f>
        <v>6541.5856777493609</v>
      </c>
      <c r="O22">
        <f t="shared" si="8"/>
        <v>-1.2600385244748775E-2</v>
      </c>
      <c r="P22">
        <f t="shared" si="9"/>
        <v>1.0677007416287815E-4</v>
      </c>
      <c r="Q22" s="17">
        <f t="shared" si="3"/>
        <v>1.0332960571050204E-2</v>
      </c>
      <c r="S22" s="8">
        <f>'1. Data'!P24</f>
        <v>139.62179542141817</v>
      </c>
      <c r="T22">
        <f t="shared" si="10"/>
        <v>-1.0732941589833674E-2</v>
      </c>
      <c r="U22">
        <f t="shared" si="11"/>
        <v>1.5598227048230711E-4</v>
      </c>
      <c r="V22" s="17">
        <f t="shared" si="4"/>
        <v>1.2489286227895776E-2</v>
      </c>
    </row>
    <row r="23" spans="2:22" ht="15" customHeight="1" x14ac:dyDescent="0.2">
      <c r="B23">
        <v>21</v>
      </c>
      <c r="C23" s="18">
        <v>38967</v>
      </c>
      <c r="D23">
        <f>'1. Data'!D25</f>
        <v>11331.44</v>
      </c>
      <c r="E23">
        <f t="shared" si="0"/>
        <v>-6.5543301011730653E-3</v>
      </c>
      <c r="F23">
        <f t="shared" si="5"/>
        <v>5.2486742190120375E-5</v>
      </c>
      <c r="G23" s="17">
        <f t="shared" si="1"/>
        <v>7.2447734395300707E-3</v>
      </c>
      <c r="I23" s="1">
        <f>'1. Data'!H25</f>
        <v>10978.079400000001</v>
      </c>
      <c r="J23">
        <f t="shared" si="6"/>
        <v>-1.5475538224590732E-2</v>
      </c>
      <c r="K23">
        <f t="shared" si="7"/>
        <v>1.0391970833509347E-4</v>
      </c>
      <c r="L23" s="17">
        <f t="shared" si="2"/>
        <v>1.0194101644337939E-2</v>
      </c>
      <c r="N23" s="8">
        <f>'1. Data'!L25</f>
        <v>6442.6916221033871</v>
      </c>
      <c r="O23">
        <f t="shared" si="8"/>
        <v>-1.5117749811387996E-2</v>
      </c>
      <c r="P23">
        <f t="shared" si="9"/>
        <v>1.0989005221207042E-4</v>
      </c>
      <c r="Q23" s="17">
        <f t="shared" si="3"/>
        <v>1.0482845616151676E-2</v>
      </c>
      <c r="S23" s="8">
        <f>'1. Data'!P25</f>
        <v>137.50459424645771</v>
      </c>
      <c r="T23">
        <f t="shared" si="10"/>
        <v>-1.5163830035061094E-2</v>
      </c>
      <c r="U23">
        <f t="shared" si="11"/>
        <v>1.5353509636361557E-4</v>
      </c>
      <c r="V23" s="17">
        <f t="shared" si="4"/>
        <v>1.2390927986378404E-2</v>
      </c>
    </row>
    <row r="24" spans="2:22" ht="15" customHeight="1" x14ac:dyDescent="0.2">
      <c r="B24">
        <v>22</v>
      </c>
      <c r="C24" s="18">
        <v>38968</v>
      </c>
      <c r="D24">
        <f>'1. Data'!D26</f>
        <v>11392.11</v>
      </c>
      <c r="E24">
        <f t="shared" si="0"/>
        <v>5.3541297487345006E-3</v>
      </c>
      <c r="F24">
        <f t="shared" si="5"/>
        <v>5.1915092243221748E-5</v>
      </c>
      <c r="G24" s="17">
        <f t="shared" si="1"/>
        <v>7.2052128520413436E-3</v>
      </c>
      <c r="I24" s="1">
        <f>'1. Data'!H26</f>
        <v>10965.48243</v>
      </c>
      <c r="J24">
        <f t="shared" si="6"/>
        <v>-1.1474657397723422E-3</v>
      </c>
      <c r="K24">
        <f t="shared" si="7"/>
        <v>1.1205406283543399E-4</v>
      </c>
      <c r="L24" s="17">
        <f t="shared" si="2"/>
        <v>1.0585559164986703E-2</v>
      </c>
      <c r="N24" s="8">
        <f>'1. Data'!L26</f>
        <v>6427.9361459521087</v>
      </c>
      <c r="O24">
        <f t="shared" si="8"/>
        <v>-2.2902657797023397E-3</v>
      </c>
      <c r="P24">
        <f t="shared" si="9"/>
        <v>1.1700943064092951E-4</v>
      </c>
      <c r="Q24" s="17">
        <f t="shared" si="3"/>
        <v>1.0817089749139069E-2</v>
      </c>
      <c r="S24" s="8">
        <f>'1. Data'!P26</f>
        <v>137.74593112900462</v>
      </c>
      <c r="T24">
        <f t="shared" si="10"/>
        <v>1.7551186843571278E-3</v>
      </c>
      <c r="U24">
        <f t="shared" si="11"/>
        <v>1.5811949506173192E-4</v>
      </c>
      <c r="V24" s="17">
        <f t="shared" si="4"/>
        <v>1.2574557449935641E-2</v>
      </c>
    </row>
    <row r="25" spans="2:22" ht="15" customHeight="1" x14ac:dyDescent="0.2">
      <c r="B25">
        <v>23</v>
      </c>
      <c r="C25" s="18">
        <v>38971</v>
      </c>
      <c r="D25">
        <f>'1. Data'!D27</f>
        <v>11396.84</v>
      </c>
      <c r="E25">
        <f t="shared" si="0"/>
        <v>4.1519964255959282E-4</v>
      </c>
      <c r="F25">
        <f t="shared" si="5"/>
        <v>5.052018903060547E-5</v>
      </c>
      <c r="G25" s="17">
        <f t="shared" si="1"/>
        <v>7.1077555550683839E-3</v>
      </c>
      <c r="I25" s="1">
        <f>'1. Data'!H27</f>
        <v>10897.115</v>
      </c>
      <c r="J25">
        <f t="shared" si="6"/>
        <v>-6.2347854220218052E-3</v>
      </c>
      <c r="K25">
        <f t="shared" si="7"/>
        <v>1.0540981972274502E-4</v>
      </c>
      <c r="L25" s="17">
        <f t="shared" si="2"/>
        <v>1.0266928446363354E-2</v>
      </c>
      <c r="N25" s="8">
        <f>'1. Data'!L27</f>
        <v>6419.9898464272119</v>
      </c>
      <c r="O25">
        <f t="shared" si="8"/>
        <v>-1.2362132019467734E-3</v>
      </c>
      <c r="P25">
        <f t="shared" si="9"/>
        <v>1.1030358384297427E-4</v>
      </c>
      <c r="Q25" s="17">
        <f t="shared" si="3"/>
        <v>1.050255130161116E-2</v>
      </c>
      <c r="S25" s="8">
        <f>'1. Data'!P27</f>
        <v>134.14625445897741</v>
      </c>
      <c r="T25">
        <f t="shared" si="10"/>
        <v>-2.61327259580246E-2</v>
      </c>
      <c r="U25">
        <f t="shared" si="11"/>
        <v>1.4881715185379878E-4</v>
      </c>
      <c r="V25" s="17">
        <f t="shared" si="4"/>
        <v>1.219906356462654E-2</v>
      </c>
    </row>
    <row r="26" spans="2:22" ht="15" customHeight="1" x14ac:dyDescent="0.2">
      <c r="B26">
        <v>24</v>
      </c>
      <c r="C26" s="18">
        <v>38972</v>
      </c>
      <c r="D26">
        <f>'1. Data'!D28</f>
        <v>11498.09</v>
      </c>
      <c r="E26">
        <f t="shared" si="0"/>
        <v>8.8840415413395293E-3</v>
      </c>
      <c r="F26">
        <f t="shared" si="5"/>
        <v>4.7499321133360037E-5</v>
      </c>
      <c r="G26" s="17">
        <f t="shared" si="1"/>
        <v>6.8919751257067114E-3</v>
      </c>
      <c r="I26" s="1">
        <f>'1. Data'!H28</f>
        <v>11057.5998</v>
      </c>
      <c r="J26">
        <f t="shared" si="6"/>
        <v>1.4727274145496325E-2</v>
      </c>
      <c r="K26">
        <f t="shared" si="7"/>
        <v>1.0141758349489965E-4</v>
      </c>
      <c r="L26" s="17">
        <f t="shared" si="2"/>
        <v>1.0070629746689114E-2</v>
      </c>
      <c r="N26" s="8">
        <f>'1. Data'!L28</f>
        <v>6504.2126633675934</v>
      </c>
      <c r="O26">
        <f t="shared" si="8"/>
        <v>1.3118839586210934E-2</v>
      </c>
      <c r="P26">
        <f t="shared" si="9"/>
        <v>1.0377706219723585E-4</v>
      </c>
      <c r="Q26" s="17">
        <f t="shared" si="3"/>
        <v>1.0187102738130987E-2</v>
      </c>
      <c r="S26" s="8">
        <f>'1. Data'!P28</f>
        <v>133.47490872038719</v>
      </c>
      <c r="T26">
        <f t="shared" si="10"/>
        <v>-5.0045805698996967E-3</v>
      </c>
      <c r="U26">
        <f t="shared" si="11"/>
        <v>1.8086328470240365E-4</v>
      </c>
      <c r="V26" s="17">
        <f t="shared" si="4"/>
        <v>1.3448542103231995E-2</v>
      </c>
    </row>
    <row r="27" spans="2:22" ht="15" customHeight="1" x14ac:dyDescent="0.2">
      <c r="B27">
        <v>25</v>
      </c>
      <c r="C27" s="18">
        <v>38973</v>
      </c>
      <c r="D27">
        <f>'1. Data'!D29</f>
        <v>11543.32</v>
      </c>
      <c r="E27">
        <f t="shared" si="0"/>
        <v>3.9336968139925465E-3</v>
      </c>
      <c r="F27">
        <f t="shared" si="5"/>
        <v>4.938493351185322E-5</v>
      </c>
      <c r="G27" s="17">
        <f t="shared" si="1"/>
        <v>7.0274414627126717E-3</v>
      </c>
      <c r="I27" s="1">
        <f>'1. Data'!H29</f>
        <v>11045.518120000001</v>
      </c>
      <c r="J27">
        <f t="shared" si="6"/>
        <v>-1.0926132450551631E-3</v>
      </c>
      <c r="K27">
        <f t="shared" si="7"/>
        <v>1.0834608471060196E-4</v>
      </c>
      <c r="L27" s="17">
        <f t="shared" si="2"/>
        <v>1.0408942535656635E-2</v>
      </c>
      <c r="N27" s="8">
        <f>'1. Data'!L29</f>
        <v>6513.6029411764712</v>
      </c>
      <c r="O27">
        <f t="shared" si="8"/>
        <v>1.443722444957059E-3</v>
      </c>
      <c r="P27">
        <f t="shared" si="9"/>
        <v>1.0787667559072581E-4</v>
      </c>
      <c r="Q27" s="17">
        <f t="shared" si="3"/>
        <v>1.0386369702197482E-2</v>
      </c>
      <c r="S27" s="8">
        <f>'1. Data'!P29</f>
        <v>133.84932438174556</v>
      </c>
      <c r="T27">
        <f t="shared" si="10"/>
        <v>2.8051389204747281E-3</v>
      </c>
      <c r="U27">
        <f t="shared" si="11"/>
        <v>1.715142372210965E-4</v>
      </c>
      <c r="V27" s="17">
        <f t="shared" si="4"/>
        <v>1.3096344422055206E-2</v>
      </c>
    </row>
    <row r="28" spans="2:22" ht="15" customHeight="1" x14ac:dyDescent="0.2">
      <c r="B28">
        <v>26</v>
      </c>
      <c r="C28" s="18">
        <v>38974</v>
      </c>
      <c r="D28">
        <f>'1. Data'!D30</f>
        <v>11527.39</v>
      </c>
      <c r="E28">
        <f t="shared" si="0"/>
        <v>-1.3800189200334299E-3</v>
      </c>
      <c r="F28">
        <f t="shared" si="5"/>
        <v>4.7350275738606934E-5</v>
      </c>
      <c r="G28" s="17">
        <f t="shared" si="1"/>
        <v>6.8811536633479513E-3</v>
      </c>
      <c r="I28" s="1">
        <f>'1. Data'!H30</f>
        <v>11112.02204</v>
      </c>
      <c r="J28">
        <f t="shared" si="6"/>
        <v>6.0208963742118416E-3</v>
      </c>
      <c r="K28">
        <f t="shared" si="7"/>
        <v>1.0191694785016202E-4</v>
      </c>
      <c r="L28" s="17">
        <f t="shared" si="2"/>
        <v>1.0095392406942983E-2</v>
      </c>
      <c r="N28" s="8">
        <f>'1. Data'!L30</f>
        <v>6533.0230779038639</v>
      </c>
      <c r="O28">
        <f t="shared" si="8"/>
        <v>2.9814738329575021E-3</v>
      </c>
      <c r="P28">
        <f t="shared" si="9"/>
        <v>1.0152913512516663E-4</v>
      </c>
      <c r="Q28" s="17">
        <f t="shared" si="3"/>
        <v>1.0076166688039982E-2</v>
      </c>
      <c r="S28" s="8">
        <f>'1. Data'!P30</f>
        <v>135.78391959798995</v>
      </c>
      <c r="T28">
        <f t="shared" si="10"/>
        <v>1.4453529931363856E-2</v>
      </c>
      <c r="U28">
        <f t="shared" si="11"/>
        <v>1.6169551124962044E-4</v>
      </c>
      <c r="V28" s="17">
        <f t="shared" si="4"/>
        <v>1.2715954987716041E-2</v>
      </c>
    </row>
    <row r="29" spans="2:22" ht="15" customHeight="1" x14ac:dyDescent="0.2">
      <c r="B29">
        <v>27</v>
      </c>
      <c r="C29" s="18">
        <v>38975</v>
      </c>
      <c r="D29">
        <f>'1. Data'!D31</f>
        <v>11560.77</v>
      </c>
      <c r="E29">
        <f t="shared" si="0"/>
        <v>2.8957118653919942E-3</v>
      </c>
      <c r="F29">
        <f t="shared" si="5"/>
        <v>4.4623526327469532E-5</v>
      </c>
      <c r="G29" s="17">
        <f t="shared" si="1"/>
        <v>6.680084305416327E-3</v>
      </c>
      <c r="I29" s="1">
        <f>'1. Data'!H31</f>
        <v>11037.005999999999</v>
      </c>
      <c r="J29">
        <f t="shared" si="6"/>
        <v>-6.7508901377233439E-3</v>
      </c>
      <c r="K29">
        <f t="shared" si="7"/>
        <v>9.7977002568092143E-5</v>
      </c>
      <c r="L29" s="17">
        <f t="shared" si="2"/>
        <v>9.8983333227413671E-3</v>
      </c>
      <c r="N29" s="8">
        <f>'1. Data'!L31</f>
        <v>6508.3870967741941</v>
      </c>
      <c r="O29">
        <f t="shared" si="8"/>
        <v>-3.7709925153936938E-3</v>
      </c>
      <c r="P29">
        <f t="shared" si="9"/>
        <v>9.5970738190653249E-5</v>
      </c>
      <c r="Q29" s="17">
        <f t="shared" si="3"/>
        <v>9.7964655968697835E-3</v>
      </c>
      <c r="S29" s="8">
        <f>'1. Data'!P31</f>
        <v>134.93434815885703</v>
      </c>
      <c r="T29">
        <f t="shared" si="10"/>
        <v>-6.2567897704544706E-3</v>
      </c>
      <c r="U29">
        <f t="shared" si="11"/>
        <v>1.6452805222325306E-4</v>
      </c>
      <c r="V29" s="17">
        <f t="shared" si="4"/>
        <v>1.2826848881282302E-2</v>
      </c>
    </row>
    <row r="30" spans="2:22" ht="15" customHeight="1" x14ac:dyDescent="0.2">
      <c r="B30">
        <v>28</v>
      </c>
      <c r="C30" s="18">
        <v>38979</v>
      </c>
      <c r="D30">
        <f>'1. Data'!D32</f>
        <v>11540.91</v>
      </c>
      <c r="E30">
        <f t="shared" si="0"/>
        <v>-1.7178786534115444E-3</v>
      </c>
      <c r="F30">
        <f t="shared" si="5"/>
        <v>4.2449223580263678E-5</v>
      </c>
      <c r="G30" s="17">
        <f t="shared" si="1"/>
        <v>6.5153068676973057E-3</v>
      </c>
      <c r="I30" s="1">
        <f>'1. Data'!H32</f>
        <v>11003.44024</v>
      </c>
      <c r="J30">
        <f t="shared" si="6"/>
        <v>-3.0412015722379331E-3</v>
      </c>
      <c r="K30">
        <f t="shared" si="7"/>
        <v>9.4832853473103242E-5</v>
      </c>
      <c r="L30" s="17">
        <f t="shared" si="2"/>
        <v>9.7382161340310806E-3</v>
      </c>
      <c r="N30" s="8">
        <f>'1. Data'!L32</f>
        <v>6498.9710365853653</v>
      </c>
      <c r="O30">
        <f t="shared" si="8"/>
        <v>-1.4467578600995954E-3</v>
      </c>
      <c r="P30">
        <f t="shared" si="9"/>
        <v>9.1065716972283365E-5</v>
      </c>
      <c r="Q30" s="17">
        <f t="shared" si="3"/>
        <v>9.5428358977970151E-3</v>
      </c>
      <c r="S30" s="8">
        <f>'1. Data'!P32</f>
        <v>135.46919269499915</v>
      </c>
      <c r="T30">
        <f t="shared" si="10"/>
        <v>3.9637389844759856E-3</v>
      </c>
      <c r="U30">
        <f t="shared" si="11"/>
        <v>1.5700521418375769E-4</v>
      </c>
      <c r="V30" s="17">
        <f t="shared" si="4"/>
        <v>1.2530172152997647E-2</v>
      </c>
    </row>
    <row r="31" spans="2:22" ht="15" customHeight="1" x14ac:dyDescent="0.2">
      <c r="B31">
        <v>29</v>
      </c>
      <c r="C31" s="18">
        <v>38980</v>
      </c>
      <c r="D31">
        <f>'1. Data'!D33</f>
        <v>11613.19</v>
      </c>
      <c r="E31">
        <f t="shared" si="0"/>
        <v>6.2629376712928751E-3</v>
      </c>
      <c r="F31">
        <f t="shared" si="5"/>
        <v>4.0079336589518674E-5</v>
      </c>
      <c r="G31" s="17">
        <f t="shared" si="1"/>
        <v>6.3308243214859998E-3</v>
      </c>
      <c r="I31" s="1">
        <f>'1. Data'!H33</f>
        <v>11082.42504</v>
      </c>
      <c r="J31">
        <f t="shared" si="6"/>
        <v>7.1781913908045341E-3</v>
      </c>
      <c r="K31">
        <f t="shared" si="7"/>
        <v>8.9697816684895999E-5</v>
      </c>
      <c r="L31" s="17">
        <f t="shared" si="2"/>
        <v>9.470893130264748E-3</v>
      </c>
      <c r="N31" s="8">
        <f>'1. Data'!L33</f>
        <v>6596.4684959349588</v>
      </c>
      <c r="O31">
        <f t="shared" si="8"/>
        <v>1.5001983975731003E-2</v>
      </c>
      <c r="P31">
        <f t="shared" si="9"/>
        <v>8.5727360452291957E-5</v>
      </c>
      <c r="Q31" s="17">
        <f t="shared" si="3"/>
        <v>9.2589070873560428E-3</v>
      </c>
      <c r="S31" s="8">
        <f>'1. Data'!P33</f>
        <v>134.0611513859275</v>
      </c>
      <c r="T31">
        <f t="shared" si="10"/>
        <v>-1.0393811914431133E-2</v>
      </c>
      <c r="U31">
        <f t="shared" si="11"/>
        <v>1.4852757493695552E-4</v>
      </c>
      <c r="V31" s="17">
        <f t="shared" si="4"/>
        <v>1.2187188967803672E-2</v>
      </c>
    </row>
    <row r="32" spans="2:22" ht="15" customHeight="1" x14ac:dyDescent="0.2">
      <c r="B32">
        <v>30</v>
      </c>
      <c r="C32" s="18">
        <v>38981</v>
      </c>
      <c r="D32">
        <f>'1. Data'!D34</f>
        <v>11533.23</v>
      </c>
      <c r="E32">
        <f t="shared" si="0"/>
        <v>-6.8852744164179646E-3</v>
      </c>
      <c r="F32">
        <f t="shared" si="5"/>
        <v>4.0028039690617523E-5</v>
      </c>
      <c r="G32" s="17">
        <f t="shared" si="1"/>
        <v>6.3267716641757761E-3</v>
      </c>
      <c r="I32" s="1">
        <f>'1. Data'!H34</f>
        <v>11185.45023</v>
      </c>
      <c r="J32">
        <f t="shared" si="6"/>
        <v>9.2962677056826083E-3</v>
      </c>
      <c r="K32">
        <f t="shared" si="7"/>
        <v>8.7407533582383462E-5</v>
      </c>
      <c r="L32" s="17">
        <f t="shared" si="2"/>
        <v>9.3491996225550482E-3</v>
      </c>
      <c r="N32" s="8">
        <f>'1. Data'!L34</f>
        <v>6625.5183818852556</v>
      </c>
      <c r="O32">
        <f t="shared" si="8"/>
        <v>4.4038542696290687E-3</v>
      </c>
      <c r="P32">
        <f t="shared" si="9"/>
        <v>9.4087290217639846E-5</v>
      </c>
      <c r="Q32" s="17">
        <f t="shared" si="3"/>
        <v>9.6998603194911968E-3</v>
      </c>
      <c r="S32" s="8">
        <f>'1. Data'!P34</f>
        <v>135.59025518068162</v>
      </c>
      <c r="T32">
        <f t="shared" si="10"/>
        <v>1.1406017171613166E-2</v>
      </c>
      <c r="U32">
        <f t="shared" si="11"/>
        <v>1.4609780000749242E-4</v>
      </c>
      <c r="V32" s="17">
        <f t="shared" si="4"/>
        <v>1.2087092289193973E-2</v>
      </c>
    </row>
    <row r="33" spans="2:22" ht="15" customHeight="1" x14ac:dyDescent="0.2">
      <c r="B33">
        <v>31</v>
      </c>
      <c r="C33" s="18">
        <v>38982</v>
      </c>
      <c r="D33">
        <f>'1. Data'!D35</f>
        <v>11508.1</v>
      </c>
      <c r="E33">
        <f t="shared" si="0"/>
        <v>-2.178921256230839E-3</v>
      </c>
      <c r="F33">
        <f t="shared" si="5"/>
        <v>4.0470777536543258E-5</v>
      </c>
      <c r="G33" s="17">
        <f t="shared" si="1"/>
        <v>6.3616646828124519E-3</v>
      </c>
      <c r="I33" s="1">
        <f>'1. Data'!H35</f>
        <v>11076.34352</v>
      </c>
      <c r="J33">
        <f t="shared" si="6"/>
        <v>-9.7543422711201862E-3</v>
      </c>
      <c r="K33">
        <f t="shared" si="7"/>
        <v>8.7348317162783495E-5</v>
      </c>
      <c r="L33" s="17">
        <f t="shared" si="2"/>
        <v>9.3460321614460273E-3</v>
      </c>
      <c r="N33" s="8">
        <f>'1. Data'!L35</f>
        <v>6582.9599283062344</v>
      </c>
      <c r="O33">
        <f t="shared" si="8"/>
        <v>-6.4234149127681515E-3</v>
      </c>
      <c r="P33">
        <f t="shared" si="9"/>
        <v>8.9605688750269254E-5</v>
      </c>
      <c r="Q33" s="17">
        <f t="shared" si="3"/>
        <v>9.4660281401583238E-3</v>
      </c>
      <c r="S33" s="8">
        <f>'1. Data'!P35</f>
        <v>134.34155353153463</v>
      </c>
      <c r="T33">
        <f t="shared" si="10"/>
        <v>-9.2093760534857714E-3</v>
      </c>
      <c r="U33">
        <f t="shared" si="11"/>
        <v>1.4513776567019092E-4</v>
      </c>
      <c r="V33" s="17">
        <f t="shared" si="4"/>
        <v>1.2047313628780108E-2</v>
      </c>
    </row>
    <row r="34" spans="2:22" ht="15" customHeight="1" x14ac:dyDescent="0.2">
      <c r="B34">
        <v>32</v>
      </c>
      <c r="C34" s="18">
        <v>38985</v>
      </c>
      <c r="D34">
        <f>'1. Data'!D36</f>
        <v>11575.81</v>
      </c>
      <c r="E34">
        <f t="shared" si="0"/>
        <v>5.8836819283808036E-3</v>
      </c>
      <c r="F34">
        <f t="shared" si="5"/>
        <v>3.8327392754801935E-5</v>
      </c>
      <c r="G34" s="17">
        <f t="shared" si="1"/>
        <v>6.1909121100853903E-3</v>
      </c>
      <c r="I34" s="1">
        <f>'1. Data'!H36</f>
        <v>11012.71119</v>
      </c>
      <c r="J34">
        <f t="shared" si="6"/>
        <v>-5.7448859260371115E-3</v>
      </c>
      <c r="K34">
        <f t="shared" si="7"/>
        <v>8.7816249721546218E-5</v>
      </c>
      <c r="L34" s="17">
        <f t="shared" si="2"/>
        <v>9.3710324789505559E-3</v>
      </c>
      <c r="N34" s="8">
        <f>'1. Data'!L36</f>
        <v>6556.8734870684157</v>
      </c>
      <c r="O34">
        <f t="shared" si="8"/>
        <v>-3.9627221678274153E-3</v>
      </c>
      <c r="P34">
        <f t="shared" si="9"/>
        <v>8.6704962973747443E-5</v>
      </c>
      <c r="Q34" s="17">
        <f t="shared" si="3"/>
        <v>9.3115499769773798E-3</v>
      </c>
      <c r="S34" s="8">
        <f>'1. Data'!P36</f>
        <v>134.2073139325264</v>
      </c>
      <c r="T34">
        <f t="shared" si="10"/>
        <v>-9.99241079765499E-4</v>
      </c>
      <c r="U34">
        <f t="shared" si="11"/>
        <v>1.415182561676505E-4</v>
      </c>
      <c r="V34" s="17">
        <f t="shared" si="4"/>
        <v>1.1896144592583367E-2</v>
      </c>
    </row>
    <row r="35" spans="2:22" ht="15" customHeight="1" x14ac:dyDescent="0.2">
      <c r="B35">
        <v>33</v>
      </c>
      <c r="C35" s="18">
        <v>38986</v>
      </c>
      <c r="D35">
        <f>'1. Data'!D37</f>
        <v>11669.39</v>
      </c>
      <c r="E35">
        <f t="shared" si="0"/>
        <v>8.0840995144184236E-3</v>
      </c>
      <c r="F35">
        <f t="shared" si="5"/>
        <v>3.8104811971575113E-5</v>
      </c>
      <c r="G35" s="17">
        <f t="shared" si="1"/>
        <v>6.17290952238692E-3</v>
      </c>
      <c r="I35" s="1">
        <f>'1. Data'!H37</f>
        <v>11131.059360000001</v>
      </c>
      <c r="J35">
        <f t="shared" si="6"/>
        <v>1.0746506283345211E-2</v>
      </c>
      <c r="K35">
        <f t="shared" si="7"/>
        <v>8.4527497596444191E-5</v>
      </c>
      <c r="L35" s="17">
        <f t="shared" si="2"/>
        <v>9.1938837058364066E-3</v>
      </c>
      <c r="N35" s="8">
        <f>'1. Data'!L37</f>
        <v>6615.4499366286436</v>
      </c>
      <c r="O35">
        <f t="shared" si="8"/>
        <v>8.9335945974485381E-3</v>
      </c>
      <c r="P35">
        <f t="shared" si="9"/>
        <v>8.2444855214086044E-5</v>
      </c>
      <c r="Q35" s="17">
        <f t="shared" si="3"/>
        <v>9.0799149342979009E-3</v>
      </c>
      <c r="S35" s="8">
        <f>'1. Data'!P37</f>
        <v>132.92421394395078</v>
      </c>
      <c r="T35">
        <f t="shared" si="10"/>
        <v>-9.5605816924457278E-3</v>
      </c>
      <c r="U35">
        <f t="shared" si="11"/>
        <v>1.3308706976172092E-4</v>
      </c>
      <c r="V35" s="17">
        <f t="shared" si="4"/>
        <v>1.1536336929967021E-2</v>
      </c>
    </row>
    <row r="36" spans="2:22" ht="15" customHeight="1" x14ac:dyDescent="0.2">
      <c r="B36">
        <v>34</v>
      </c>
      <c r="C36" s="18">
        <v>38987</v>
      </c>
      <c r="D36">
        <f>'1. Data'!D38</f>
        <v>11689.24</v>
      </c>
      <c r="E36">
        <f t="shared" si="0"/>
        <v>1.7010315020751182E-3</v>
      </c>
      <c r="F36">
        <f t="shared" si="5"/>
        <v>3.9739683150821821E-5</v>
      </c>
      <c r="G36" s="17">
        <f t="shared" si="1"/>
        <v>6.3039418740040605E-3</v>
      </c>
      <c r="I36" s="1">
        <f>'1. Data'!H38</f>
        <v>11197.807830000002</v>
      </c>
      <c r="J36">
        <f t="shared" si="6"/>
        <v>5.9965963563058788E-3</v>
      </c>
      <c r="K36">
        <f t="shared" si="7"/>
        <v>8.6385091578536225E-5</v>
      </c>
      <c r="L36" s="17">
        <f t="shared" si="2"/>
        <v>9.294358050911113E-3</v>
      </c>
      <c r="N36" s="8">
        <f>'1. Data'!L38</f>
        <v>6663.8281647178446</v>
      </c>
      <c r="O36">
        <f t="shared" si="8"/>
        <v>7.3129157582069839E-3</v>
      </c>
      <c r="P36">
        <f t="shared" si="9"/>
        <v>8.2286710647134595E-5</v>
      </c>
      <c r="Q36" s="17">
        <f t="shared" si="3"/>
        <v>9.0712022713163327E-3</v>
      </c>
      <c r="S36" s="8">
        <f>'1. Data'!P38</f>
        <v>135.8768850643265</v>
      </c>
      <c r="T36">
        <f t="shared" si="10"/>
        <v>2.2213192260220987E-2</v>
      </c>
      <c r="U36">
        <f t="shared" si="11"/>
        <v>1.3058612891389337E-4</v>
      </c>
      <c r="V36" s="17">
        <f t="shared" si="4"/>
        <v>1.1427428797148262E-2</v>
      </c>
    </row>
    <row r="37" spans="2:22" ht="15" customHeight="1" x14ac:dyDescent="0.2">
      <c r="B37">
        <v>35</v>
      </c>
      <c r="C37" s="18">
        <v>38988</v>
      </c>
      <c r="D37">
        <f>'1. Data'!D39</f>
        <v>11718.45</v>
      </c>
      <c r="E37">
        <f t="shared" si="0"/>
        <v>2.4988793112298959E-3</v>
      </c>
      <c r="F37">
        <f t="shared" si="5"/>
        <v>3.7528912652035628E-5</v>
      </c>
      <c r="G37" s="17">
        <f t="shared" si="1"/>
        <v>6.1260846102576504E-3</v>
      </c>
      <c r="I37" s="1">
        <f>'1. Data'!H39</f>
        <v>11188.42481</v>
      </c>
      <c r="J37">
        <f t="shared" si="6"/>
        <v>-8.37933651161892E-4</v>
      </c>
      <c r="K37">
        <f t="shared" si="7"/>
        <v>8.3359536155451714E-5</v>
      </c>
      <c r="L37" s="17">
        <f t="shared" si="2"/>
        <v>9.1301443666270531E-3</v>
      </c>
      <c r="N37" s="8">
        <f>'1. Data'!L39</f>
        <v>6661.6038573785054</v>
      </c>
      <c r="O37">
        <f t="shared" si="8"/>
        <v>-3.337882196776945E-4</v>
      </c>
      <c r="P37">
        <f t="shared" si="9"/>
        <v>8.0558232221504447E-5</v>
      </c>
      <c r="Q37" s="17">
        <f t="shared" si="3"/>
        <v>8.9754237906354284E-3</v>
      </c>
      <c r="S37" s="8">
        <f>'1. Data'!P39</f>
        <v>135.97666525243955</v>
      </c>
      <c r="T37">
        <f t="shared" si="10"/>
        <v>7.3434262248362955E-4</v>
      </c>
      <c r="U37">
        <f t="shared" si="11"/>
        <v>1.5235651580243229E-4</v>
      </c>
      <c r="V37" s="17">
        <f t="shared" si="4"/>
        <v>1.2343278162726151E-2</v>
      </c>
    </row>
    <row r="38" spans="2:22" ht="15" customHeight="1" x14ac:dyDescent="0.2">
      <c r="B38">
        <v>36</v>
      </c>
      <c r="C38" s="18">
        <v>38989</v>
      </c>
      <c r="D38">
        <f>'1. Data'!D40</f>
        <v>11679.07</v>
      </c>
      <c r="E38">
        <f t="shared" si="0"/>
        <v>-3.3605126957917657E-3</v>
      </c>
      <c r="F38">
        <f t="shared" si="5"/>
        <v>3.5651841761639058E-5</v>
      </c>
      <c r="G38" s="17">
        <f t="shared" si="1"/>
        <v>5.9709163251245667E-3</v>
      </c>
      <c r="I38" s="1">
        <f>'1. Data'!H40</f>
        <v>11135.966560000001</v>
      </c>
      <c r="J38">
        <f t="shared" si="6"/>
        <v>-4.6886180039493585E-3</v>
      </c>
      <c r="K38">
        <f t="shared" si="7"/>
        <v>7.8400091954349579E-5</v>
      </c>
      <c r="L38" s="17">
        <f t="shared" si="2"/>
        <v>8.8543826410625373E-3</v>
      </c>
      <c r="N38" s="8">
        <f>'1. Data'!L40</f>
        <v>6649.7910069664349</v>
      </c>
      <c r="O38">
        <f t="shared" si="8"/>
        <v>-1.773274224192476E-3</v>
      </c>
      <c r="P38">
        <f t="shared" si="9"/>
        <v>7.5731423162749901E-5</v>
      </c>
      <c r="Q38" s="17">
        <f t="shared" si="3"/>
        <v>8.7023803159106943E-3</v>
      </c>
      <c r="S38" s="8">
        <f>'1. Data'!P40</f>
        <v>136.57024303497332</v>
      </c>
      <c r="T38">
        <f t="shared" si="10"/>
        <v>4.3652915110971337E-3</v>
      </c>
      <c r="U38">
        <f t="shared" si="11"/>
        <v>1.4324748039951812E-4</v>
      </c>
      <c r="V38" s="17">
        <f t="shared" si="4"/>
        <v>1.1968603945302815E-2</v>
      </c>
    </row>
    <row r="39" spans="2:22" ht="15" customHeight="1" x14ac:dyDescent="0.2">
      <c r="B39">
        <v>37</v>
      </c>
      <c r="C39" s="18">
        <v>38992</v>
      </c>
      <c r="D39">
        <f>'1. Data'!D41</f>
        <v>11670.35</v>
      </c>
      <c r="E39">
        <f t="shared" si="0"/>
        <v>-7.4663479198252474E-4</v>
      </c>
      <c r="F39">
        <f t="shared" si="5"/>
        <v>3.4190313990655372E-5</v>
      </c>
      <c r="G39" s="17">
        <f t="shared" si="1"/>
        <v>5.8472484119161013E-3</v>
      </c>
      <c r="I39" s="1">
        <f>'1. Data'!H41</f>
        <v>11230.453</v>
      </c>
      <c r="J39">
        <f t="shared" si="6"/>
        <v>8.4847991856756046E-3</v>
      </c>
      <c r="K39">
        <f t="shared" si="7"/>
        <v>7.5015074764306087E-5</v>
      </c>
      <c r="L39" s="17">
        <f t="shared" si="2"/>
        <v>8.6611243360377923E-3</v>
      </c>
      <c r="N39" s="8">
        <f>'1. Data'!L41</f>
        <v>6681.7000127437241</v>
      </c>
      <c r="O39">
        <f t="shared" si="8"/>
        <v>4.7984975383227454E-3</v>
      </c>
      <c r="P39">
        <f t="shared" si="9"/>
        <v>7.1376207861436019E-5</v>
      </c>
      <c r="Q39" s="17">
        <f t="shared" si="3"/>
        <v>8.4484441089135477E-3</v>
      </c>
      <c r="S39" s="8">
        <f>'1. Data'!P41</f>
        <v>138.06412978849912</v>
      </c>
      <c r="T39">
        <f t="shared" si="10"/>
        <v>1.0938596288089205E-2</v>
      </c>
      <c r="U39">
        <f t="shared" si="11"/>
        <v>1.357959777741584E-4</v>
      </c>
      <c r="V39" s="17">
        <f t="shared" si="4"/>
        <v>1.1653153125835015E-2</v>
      </c>
    </row>
    <row r="40" spans="2:22" ht="15" customHeight="1" x14ac:dyDescent="0.2">
      <c r="B40">
        <v>38</v>
      </c>
      <c r="C40" s="18">
        <v>38993</v>
      </c>
      <c r="D40">
        <f>'1. Data'!D42</f>
        <v>11727.34</v>
      </c>
      <c r="E40">
        <f t="shared" si="0"/>
        <v>4.8833154104204052E-3</v>
      </c>
      <c r="F40">
        <f t="shared" si="5"/>
        <v>3.2172342961971976E-5</v>
      </c>
      <c r="G40" s="17">
        <f t="shared" si="1"/>
        <v>5.6720669038695208E-3</v>
      </c>
      <c r="I40" s="1">
        <f>'1. Data'!H42</f>
        <v>11215.775610000001</v>
      </c>
      <c r="J40">
        <f t="shared" si="6"/>
        <v>-1.3069276902720596E-3</v>
      </c>
      <c r="K40">
        <f t="shared" si="7"/>
        <v>7.483367931172221E-5</v>
      </c>
      <c r="L40" s="17">
        <f t="shared" si="2"/>
        <v>8.6506461788540528E-3</v>
      </c>
      <c r="N40" s="8">
        <f>'1. Data'!L42</f>
        <v>6650.2611797681229</v>
      </c>
      <c r="O40">
        <f t="shared" si="8"/>
        <v>-4.7052146782464322E-3</v>
      </c>
      <c r="P40">
        <f t="shared" si="9"/>
        <v>6.8475170107267218E-5</v>
      </c>
      <c r="Q40" s="17">
        <f t="shared" si="3"/>
        <v>8.2749725139886245E-3</v>
      </c>
      <c r="S40" s="8">
        <f>'1. Data'!P42</f>
        <v>137.77326321146833</v>
      </c>
      <c r="T40">
        <f t="shared" si="10"/>
        <v>-2.106749794290254E-3</v>
      </c>
      <c r="U40">
        <f t="shared" si="11"/>
        <v>1.3482739243293686E-4</v>
      </c>
      <c r="V40" s="17">
        <f t="shared" si="4"/>
        <v>1.1611519815809507E-2</v>
      </c>
    </row>
    <row r="41" spans="2:22" ht="15" customHeight="1" x14ac:dyDescent="0.2">
      <c r="B41">
        <v>39</v>
      </c>
      <c r="C41" s="18">
        <v>38994</v>
      </c>
      <c r="D41">
        <f>'1. Data'!D43</f>
        <v>11850.61</v>
      </c>
      <c r="E41">
        <f t="shared" si="0"/>
        <v>1.0511335051256333E-2</v>
      </c>
      <c r="F41">
        <f t="shared" si="5"/>
        <v>3.1672808548112623E-5</v>
      </c>
      <c r="G41" s="17">
        <f t="shared" si="1"/>
        <v>5.6278600327400313E-3</v>
      </c>
      <c r="I41" s="1">
        <f>'1. Data'!H43</f>
        <v>11241.48265</v>
      </c>
      <c r="J41">
        <f t="shared" si="6"/>
        <v>2.2920430020977678E-3</v>
      </c>
      <c r="K41">
        <f t="shared" si="7"/>
        <v>7.0446142152274865E-5</v>
      </c>
      <c r="L41" s="17">
        <f t="shared" si="2"/>
        <v>8.3932200109537742E-3</v>
      </c>
      <c r="N41" s="8">
        <f>'1. Data'!L43</f>
        <v>6669.90229666286</v>
      </c>
      <c r="O41">
        <f t="shared" si="8"/>
        <v>2.9534354161142671E-3</v>
      </c>
      <c r="P41">
        <f t="shared" si="9"/>
        <v>6.5695002610934323E-5</v>
      </c>
      <c r="Q41" s="17">
        <f t="shared" si="3"/>
        <v>8.1052453763556295E-3</v>
      </c>
      <c r="S41" s="8">
        <f>'1. Data'!P43</f>
        <v>136.3159010001695</v>
      </c>
      <c r="T41">
        <f t="shared" si="10"/>
        <v>-1.0577975561643787E-2</v>
      </c>
      <c r="U41">
        <f t="shared" si="11"/>
        <v>1.2700405256870517E-4</v>
      </c>
      <c r="V41" s="17">
        <f t="shared" si="4"/>
        <v>1.1269607471811304E-2</v>
      </c>
    </row>
    <row r="42" spans="2:22" ht="15" customHeight="1" x14ac:dyDescent="0.2">
      <c r="B42">
        <v>40</v>
      </c>
      <c r="C42" s="18">
        <v>38995</v>
      </c>
      <c r="D42">
        <f>'1. Data'!D44</f>
        <v>11866.69</v>
      </c>
      <c r="E42">
        <f t="shared" si="0"/>
        <v>1.3568921768584003E-3</v>
      </c>
      <c r="F42">
        <f t="shared" si="5"/>
        <v>3.6401729908812068E-5</v>
      </c>
      <c r="G42" s="17">
        <f t="shared" si="1"/>
        <v>6.0333846146928237E-3</v>
      </c>
      <c r="I42" s="1">
        <f>'1. Data'!H44</f>
        <v>11269.84605</v>
      </c>
      <c r="J42">
        <f t="shared" si="6"/>
        <v>2.5231013455329384E-3</v>
      </c>
      <c r="K42">
        <f t="shared" si="7"/>
        <v>6.6534581290546293E-5</v>
      </c>
      <c r="L42" s="17">
        <f t="shared" si="2"/>
        <v>8.1568732545348709E-3</v>
      </c>
      <c r="N42" s="8">
        <f>'1. Data'!L44</f>
        <v>6710.480903438649</v>
      </c>
      <c r="O42">
        <f t="shared" si="8"/>
        <v>6.0838382589339622E-3</v>
      </c>
      <c r="P42">
        <f t="shared" si="9"/>
        <v>6.2276669299707749E-5</v>
      </c>
      <c r="Q42" s="17">
        <f t="shared" si="3"/>
        <v>7.891556836246429E-3</v>
      </c>
      <c r="S42" s="8">
        <f>'1. Data'!P44</f>
        <v>139.76828957430538</v>
      </c>
      <c r="T42">
        <f t="shared" si="10"/>
        <v>2.5326381946678314E-2</v>
      </c>
      <c r="U42">
        <f t="shared" si="11"/>
        <v>1.2609742343354683E-4</v>
      </c>
      <c r="V42" s="17">
        <f t="shared" si="4"/>
        <v>1.1229310906442427E-2</v>
      </c>
    </row>
    <row r="43" spans="2:22" ht="15" customHeight="1" x14ac:dyDescent="0.2">
      <c r="B43">
        <v>41</v>
      </c>
      <c r="C43" s="18">
        <v>38996</v>
      </c>
      <c r="D43">
        <f>'1. Data'!D45</f>
        <v>11850.21</v>
      </c>
      <c r="E43">
        <f t="shared" si="0"/>
        <v>-1.3887613142334874E-3</v>
      </c>
      <c r="F43">
        <f t="shared" si="5"/>
        <v>3.432809549706051E-5</v>
      </c>
      <c r="G43" s="17">
        <f t="shared" si="1"/>
        <v>5.8590183048920844E-3</v>
      </c>
      <c r="I43" s="1">
        <f>'1. Data'!H45</f>
        <v>11220.44364</v>
      </c>
      <c r="J43">
        <f t="shared" si="6"/>
        <v>-4.383592267438347E-3</v>
      </c>
      <c r="K43">
        <f t="shared" si="7"/>
        <v>6.2924468837103318E-5</v>
      </c>
      <c r="L43" s="17">
        <f t="shared" si="2"/>
        <v>7.9324944902031489E-3</v>
      </c>
      <c r="N43" s="8">
        <f>'1. Data'!L45</f>
        <v>6648.2819383259921</v>
      </c>
      <c r="O43">
        <f t="shared" si="8"/>
        <v>-9.2689281152389964E-3</v>
      </c>
      <c r="P43">
        <f t="shared" si="9"/>
        <v>6.07608544193774E-5</v>
      </c>
      <c r="Q43" s="17">
        <f t="shared" si="3"/>
        <v>7.7949249142873342E-3</v>
      </c>
      <c r="S43" s="8">
        <f>'1. Data'!P45</f>
        <v>138.12975880326078</v>
      </c>
      <c r="T43">
        <f t="shared" si="10"/>
        <v>-1.1723193980802803E-2</v>
      </c>
      <c r="U43">
        <f t="shared" si="11"/>
        <v>1.5701711537807603E-4</v>
      </c>
      <c r="V43" s="17">
        <f t="shared" si="4"/>
        <v>1.2530647045467207E-2</v>
      </c>
    </row>
    <row r="44" spans="2:22" ht="15" customHeight="1" x14ac:dyDescent="0.2">
      <c r="B44">
        <v>42</v>
      </c>
      <c r="C44" s="18">
        <v>39000</v>
      </c>
      <c r="D44">
        <f>'1. Data'!D46</f>
        <v>11867.17</v>
      </c>
      <c r="E44">
        <f t="shared" si="0"/>
        <v>1.4311982656848232E-3</v>
      </c>
      <c r="F44">
        <f t="shared" si="5"/>
        <v>3.2384129246511565E-5</v>
      </c>
      <c r="G44" s="17">
        <f t="shared" si="1"/>
        <v>5.6907055139509338E-3</v>
      </c>
      <c r="I44" s="1">
        <f>'1. Data'!H46</f>
        <v>11269.10939</v>
      </c>
      <c r="J44">
        <f t="shared" si="6"/>
        <v>4.3372393785313925E-3</v>
      </c>
      <c r="K44">
        <f t="shared" si="7"/>
        <v>6.030195357690583E-5</v>
      </c>
      <c r="L44" s="17">
        <f t="shared" si="2"/>
        <v>7.7654332510752955E-3</v>
      </c>
      <c r="N44" s="8">
        <f>'1. Data'!L46</f>
        <v>6658.0438871473352</v>
      </c>
      <c r="O44">
        <f t="shared" si="8"/>
        <v>1.4683415823669409E-3</v>
      </c>
      <c r="P44">
        <f t="shared" si="9"/>
        <v>6.2269984858542832E-5</v>
      </c>
      <c r="Q44" s="17">
        <f t="shared" si="3"/>
        <v>7.891133306347246E-3</v>
      </c>
      <c r="S44" s="8">
        <f>'1. Data'!P46</f>
        <v>137.71207689093188</v>
      </c>
      <c r="T44">
        <f t="shared" si="10"/>
        <v>-3.0238372668398672E-3</v>
      </c>
      <c r="U44">
        <f t="shared" si="11"/>
        <v>1.5584208508208336E-4</v>
      </c>
      <c r="V44" s="17">
        <f t="shared" si="4"/>
        <v>1.248367274010671E-2</v>
      </c>
    </row>
    <row r="45" spans="2:22" ht="15" customHeight="1" x14ac:dyDescent="0.2">
      <c r="B45">
        <v>43</v>
      </c>
      <c r="C45" s="18">
        <v>39001</v>
      </c>
      <c r="D45">
        <f>'1. Data'!D47</f>
        <v>11852.13</v>
      </c>
      <c r="E45">
        <f t="shared" si="0"/>
        <v>-1.2673619742534128E-3</v>
      </c>
      <c r="F45">
        <f t="shared" si="5"/>
        <v>3.0563981200262823E-5</v>
      </c>
      <c r="G45" s="17">
        <f t="shared" si="1"/>
        <v>5.52847005963339E-3</v>
      </c>
      <c r="I45" s="1">
        <f>'1. Data'!H47</f>
        <v>11275.45275</v>
      </c>
      <c r="J45">
        <f t="shared" si="6"/>
        <v>5.6289807654451719E-4</v>
      </c>
      <c r="K45">
        <f t="shared" si="7"/>
        <v>5.781253508789248E-5</v>
      </c>
      <c r="L45" s="17">
        <f t="shared" si="2"/>
        <v>7.6034554702380207E-3</v>
      </c>
      <c r="N45" s="8">
        <f>'1. Data'!L47</f>
        <v>6667.3233780900982</v>
      </c>
      <c r="O45">
        <f t="shared" si="8"/>
        <v>1.3937263106174626E-3</v>
      </c>
      <c r="P45">
        <f t="shared" si="9"/>
        <v>5.8663147387180725E-5</v>
      </c>
      <c r="Q45" s="17">
        <f t="shared" si="3"/>
        <v>7.6591871231339375E-3</v>
      </c>
      <c r="S45" s="8">
        <f>'1. Data'!P47</f>
        <v>137.13997825905176</v>
      </c>
      <c r="T45">
        <f t="shared" si="10"/>
        <v>-4.1543098092495295E-3</v>
      </c>
      <c r="U45">
        <f t="shared" si="11"/>
        <v>1.4704017548613813E-4</v>
      </c>
      <c r="V45" s="17">
        <f t="shared" si="4"/>
        <v>1.2126012348919085E-2</v>
      </c>
    </row>
    <row r="46" spans="2:22" ht="15" customHeight="1" x14ac:dyDescent="0.2">
      <c r="B46">
        <v>44</v>
      </c>
      <c r="C46" s="18">
        <v>39002</v>
      </c>
      <c r="D46">
        <f>'1. Data'!D48</f>
        <v>11947.7</v>
      </c>
      <c r="E46">
        <f t="shared" si="0"/>
        <v>8.0635295090419647E-3</v>
      </c>
      <c r="F46">
        <f t="shared" si="5"/>
        <v>2.8826514710674064E-5</v>
      </c>
      <c r="G46" s="17">
        <f t="shared" si="1"/>
        <v>5.3690329399878021E-3</v>
      </c>
      <c r="I46" s="1">
        <f>'1. Data'!H48</f>
        <v>11364.80558</v>
      </c>
      <c r="J46">
        <f t="shared" si="6"/>
        <v>7.9245447594110847E-3</v>
      </c>
      <c r="K46">
        <f t="shared" si="7"/>
        <v>5.4362794237293581E-5</v>
      </c>
      <c r="L46" s="17">
        <f t="shared" si="2"/>
        <v>7.3731129272033794E-3</v>
      </c>
      <c r="N46" s="8">
        <f>'1. Data'!L48</f>
        <v>6722.0536609829496</v>
      </c>
      <c r="O46">
        <f t="shared" si="8"/>
        <v>8.208733818537128E-3</v>
      </c>
      <c r="P46">
        <f t="shared" si="9"/>
        <v>5.5259906925684319E-5</v>
      </c>
      <c r="Q46" s="17">
        <f t="shared" si="3"/>
        <v>7.4337007557262027E-3</v>
      </c>
      <c r="S46" s="8">
        <f>'1. Data'!P48</f>
        <v>136.96602794745209</v>
      </c>
      <c r="T46">
        <f t="shared" si="10"/>
        <v>-1.2684143151246777E-3</v>
      </c>
      <c r="U46">
        <f t="shared" si="11"/>
        <v>1.3925326235644344E-4</v>
      </c>
      <c r="V46" s="17">
        <f t="shared" si="4"/>
        <v>1.1800561950875197E-2</v>
      </c>
    </row>
    <row r="47" spans="2:22" ht="15" customHeight="1" x14ac:dyDescent="0.2">
      <c r="B47">
        <v>45</v>
      </c>
      <c r="C47" s="18">
        <v>39003</v>
      </c>
      <c r="D47">
        <f>'1. Data'!D49</f>
        <v>11960.51</v>
      </c>
      <c r="E47">
        <f t="shared" si="0"/>
        <v>1.0721728868317325E-3</v>
      </c>
      <c r="F47">
        <f t="shared" si="5"/>
        <v>3.0998154316625054E-5</v>
      </c>
      <c r="G47" s="17">
        <f t="shared" si="1"/>
        <v>5.5675986131028749E-3</v>
      </c>
      <c r="I47" s="1">
        <f>'1. Data'!H49</f>
        <v>11424.870150000001</v>
      </c>
      <c r="J47">
        <f t="shared" si="6"/>
        <v>5.2851383666169555E-3</v>
      </c>
      <c r="K47">
        <f t="shared" si="7"/>
        <v>5.486893116169055E-5</v>
      </c>
      <c r="L47" s="17">
        <f t="shared" si="2"/>
        <v>7.4073565569432766E-3</v>
      </c>
      <c r="N47" s="8">
        <f>'1. Data'!L49</f>
        <v>6688.1934032983499</v>
      </c>
      <c r="O47">
        <f t="shared" si="8"/>
        <v>-5.0371894352965298E-3</v>
      </c>
      <c r="P47">
        <f t="shared" si="9"/>
        <v>5.5987311164358966E-5</v>
      </c>
      <c r="Q47" s="17">
        <f t="shared" si="3"/>
        <v>7.4824669170240219E-3</v>
      </c>
      <c r="S47" s="8">
        <f>'1. Data'!P49</f>
        <v>137.95395011262201</v>
      </c>
      <c r="T47">
        <f t="shared" si="10"/>
        <v>7.212899285864831E-3</v>
      </c>
      <c r="U47">
        <f t="shared" si="11"/>
        <v>1.3099459910754561E-4</v>
      </c>
      <c r="V47" s="17">
        <f t="shared" si="4"/>
        <v>1.1445287200745361E-2</v>
      </c>
    </row>
    <row r="48" spans="2:22" ht="15" customHeight="1" x14ac:dyDescent="0.2">
      <c r="B48">
        <v>46</v>
      </c>
      <c r="C48" s="18">
        <v>39006</v>
      </c>
      <c r="D48">
        <f>'1. Data'!D50</f>
        <v>11980.59</v>
      </c>
      <c r="E48">
        <f t="shared" si="0"/>
        <v>1.6788581757801236E-3</v>
      </c>
      <c r="F48">
        <f t="shared" si="5"/>
        <v>2.9207238339582977E-5</v>
      </c>
      <c r="G48" s="17">
        <f t="shared" si="1"/>
        <v>5.4043721503596494E-3</v>
      </c>
      <c r="I48" s="1">
        <f>'1. Data'!H50</f>
        <v>11481.89848</v>
      </c>
      <c r="J48">
        <f t="shared" si="6"/>
        <v>4.9915954624656445E-3</v>
      </c>
      <c r="K48">
        <f t="shared" si="7"/>
        <v>5.3252756545246308E-5</v>
      </c>
      <c r="L48" s="17">
        <f t="shared" si="2"/>
        <v>7.2974486325870294E-3</v>
      </c>
      <c r="N48" s="8">
        <f>'1. Data'!L50</f>
        <v>6710.8510638297876</v>
      </c>
      <c r="O48">
        <f t="shared" si="8"/>
        <v>3.3877101281586386E-3</v>
      </c>
      <c r="P48">
        <f t="shared" si="9"/>
        <v>5.4150469138921201E-5</v>
      </c>
      <c r="Q48" s="17">
        <f t="shared" si="3"/>
        <v>7.3587002343431006E-3</v>
      </c>
      <c r="S48" s="8">
        <f>'1. Data'!P50</f>
        <v>139.98121593291404</v>
      </c>
      <c r="T48">
        <f t="shared" si="10"/>
        <v>1.4695235755388104E-2</v>
      </c>
      <c r="U48">
        <f t="shared" si="11"/>
        <v>1.2625647812757463E-4</v>
      </c>
      <c r="V48" s="17">
        <f t="shared" si="4"/>
        <v>1.1236390796317768E-2</v>
      </c>
    </row>
    <row r="49" spans="2:22" ht="15" customHeight="1" x14ac:dyDescent="0.2">
      <c r="B49">
        <v>47</v>
      </c>
      <c r="C49" s="18">
        <v>39007</v>
      </c>
      <c r="D49">
        <f>'1. Data'!D51</f>
        <v>11950.02</v>
      </c>
      <c r="E49">
        <f t="shared" si="0"/>
        <v>-2.5516272570883162E-3</v>
      </c>
      <c r="F49">
        <f t="shared" si="5"/>
        <v>2.7623917925671023E-5</v>
      </c>
      <c r="G49" s="17">
        <f t="shared" si="1"/>
        <v>5.255846071344843E-3</v>
      </c>
      <c r="I49" s="1">
        <f>'1. Data'!H51</f>
        <v>11418.805980000001</v>
      </c>
      <c r="J49">
        <f t="shared" si="6"/>
        <v>-5.4949536533438186E-3</v>
      </c>
      <c r="K49">
        <f t="shared" si="7"/>
        <v>5.1552552668185986E-5</v>
      </c>
      <c r="L49" s="17">
        <f t="shared" si="2"/>
        <v>7.1800106314814042E-3</v>
      </c>
      <c r="N49" s="8">
        <f>'1. Data'!L51</f>
        <v>6649.5172413793098</v>
      </c>
      <c r="O49">
        <f t="shared" si="8"/>
        <v>-9.1394998737277054E-3</v>
      </c>
      <c r="P49">
        <f t="shared" si="9"/>
        <v>5.1590035785331647E-5</v>
      </c>
      <c r="Q49" s="17">
        <f t="shared" si="3"/>
        <v>7.1826203982482363E-3</v>
      </c>
      <c r="S49" s="8">
        <f>'1. Data'!P51</f>
        <v>139.94599831508003</v>
      </c>
      <c r="T49">
        <f t="shared" si="10"/>
        <v>-2.5158816916467832E-4</v>
      </c>
      <c r="U49">
        <f t="shared" si="11"/>
        <v>1.3163808667430638E-4</v>
      </c>
      <c r="V49" s="17">
        <f t="shared" si="4"/>
        <v>1.1473364226516404E-2</v>
      </c>
    </row>
    <row r="50" spans="2:22" ht="15" customHeight="1" x14ac:dyDescent="0.2">
      <c r="B50">
        <v>48</v>
      </c>
      <c r="C50" s="18">
        <v>39008</v>
      </c>
      <c r="D50">
        <f>'1. Data'!D52</f>
        <v>11992.68</v>
      </c>
      <c r="E50">
        <f t="shared" si="0"/>
        <v>3.5698685023121176E-3</v>
      </c>
      <c r="F50">
        <f t="shared" si="5"/>
        <v>2.6357130949677722E-5</v>
      </c>
      <c r="G50" s="17">
        <f t="shared" si="1"/>
        <v>5.1339196477620998E-3</v>
      </c>
      <c r="I50" s="1">
        <f>'1. Data'!H52</f>
        <v>11482.7968</v>
      </c>
      <c r="J50">
        <f t="shared" si="6"/>
        <v>5.603985225082095E-3</v>
      </c>
      <c r="K50">
        <f t="shared" si="7"/>
        <v>5.0271070447238619E-5</v>
      </c>
      <c r="L50" s="17">
        <f t="shared" si="2"/>
        <v>7.0902094783749951E-3</v>
      </c>
      <c r="N50" s="8">
        <f>'1. Data'!L52</f>
        <v>6709.160305343511</v>
      </c>
      <c r="O50">
        <f t="shared" si="8"/>
        <v>8.9695329448953327E-3</v>
      </c>
      <c r="P50">
        <f t="shared" si="9"/>
        <v>5.3506461114723877E-5</v>
      </c>
      <c r="Q50" s="17">
        <f t="shared" si="3"/>
        <v>7.3148110785394779E-3</v>
      </c>
      <c r="S50" s="8">
        <f>'1. Data'!P52</f>
        <v>139.84716157205241</v>
      </c>
      <c r="T50">
        <f t="shared" si="10"/>
        <v>-7.0624915479964971E-4</v>
      </c>
      <c r="U50">
        <f t="shared" si="11"/>
        <v>1.2374359927025982E-4</v>
      </c>
      <c r="V50" s="17">
        <f t="shared" si="4"/>
        <v>1.1124010035515962E-2</v>
      </c>
    </row>
    <row r="51" spans="2:22" ht="15" customHeight="1" x14ac:dyDescent="0.2">
      <c r="B51">
        <v>49</v>
      </c>
      <c r="C51" s="18">
        <v>39009</v>
      </c>
      <c r="D51">
        <f>'1. Data'!D53</f>
        <v>12011.73</v>
      </c>
      <c r="E51">
        <f t="shared" si="0"/>
        <v>1.5884689660692415E-3</v>
      </c>
      <c r="F51">
        <f t="shared" si="5"/>
        <v>2.5540340760125069E-5</v>
      </c>
      <c r="G51" s="17">
        <f t="shared" si="1"/>
        <v>5.0537452211330425E-3</v>
      </c>
      <c r="I51" s="1">
        <f>'1. Data'!H53</f>
        <v>11547.424799999999</v>
      </c>
      <c r="J51">
        <f t="shared" si="6"/>
        <v>5.6282455507702441E-3</v>
      </c>
      <c r="K51">
        <f t="shared" si="7"/>
        <v>4.9139085244580605E-5</v>
      </c>
      <c r="L51" s="17">
        <f t="shared" si="2"/>
        <v>7.0099276204951362E-3</v>
      </c>
      <c r="N51" s="8">
        <f>'1. Data'!L53</f>
        <v>6752.0030234315946</v>
      </c>
      <c r="O51">
        <f t="shared" si="8"/>
        <v>6.3857049374660855E-3</v>
      </c>
      <c r="P51">
        <f t="shared" si="9"/>
        <v>5.512322472281421E-5</v>
      </c>
      <c r="Q51" s="17">
        <f t="shared" si="3"/>
        <v>7.4245016481117579E-3</v>
      </c>
      <c r="S51" s="8">
        <f>'1. Data'!P53</f>
        <v>139.89823345448397</v>
      </c>
      <c r="T51">
        <f t="shared" si="10"/>
        <v>3.651978478322142E-4</v>
      </c>
      <c r="U51">
        <f t="shared" si="11"/>
        <v>1.1634891058616354E-4</v>
      </c>
      <c r="V51" s="17">
        <f t="shared" si="4"/>
        <v>1.078651521976229E-2</v>
      </c>
    </row>
    <row r="52" spans="2:22" ht="15" customHeight="1" x14ac:dyDescent="0.2">
      <c r="B52">
        <v>50</v>
      </c>
      <c r="C52" s="18">
        <v>39010</v>
      </c>
      <c r="D52">
        <f>'1. Data'!D54</f>
        <v>12002.37</v>
      </c>
      <c r="E52">
        <f t="shared" si="0"/>
        <v>-7.7923829456695776E-4</v>
      </c>
      <c r="F52">
        <f t="shared" si="5"/>
        <v>2.4159314333887468E-5</v>
      </c>
      <c r="G52" s="17">
        <f t="shared" si="1"/>
        <v>4.915212542086809E-3</v>
      </c>
      <c r="I52" s="1">
        <f>'1. Data'!H54</f>
        <v>11574.8536</v>
      </c>
      <c r="J52">
        <f t="shared" si="6"/>
        <v>2.3753174820416675E-3</v>
      </c>
      <c r="K52">
        <f t="shared" si="7"/>
        <v>4.809136900869167E-5</v>
      </c>
      <c r="L52" s="17">
        <f t="shared" si="2"/>
        <v>6.9347940855292644E-3</v>
      </c>
      <c r="N52" s="8">
        <f>'1. Data'!L54</f>
        <v>6774.2281033396348</v>
      </c>
      <c r="O52">
        <f t="shared" si="8"/>
        <v>3.2916276593645114E-3</v>
      </c>
      <c r="P52">
        <f t="shared" si="9"/>
        <v>5.4262464892348084E-5</v>
      </c>
      <c r="Q52" s="17">
        <f t="shared" si="3"/>
        <v>7.3663060547568947E-3</v>
      </c>
      <c r="S52" s="8">
        <f>'1. Data'!P54</f>
        <v>140.20063989222868</v>
      </c>
      <c r="T52">
        <f t="shared" si="10"/>
        <v>2.1616172719085532E-3</v>
      </c>
      <c r="U52">
        <f t="shared" si="11"/>
        <v>1.0937597811907741E-4</v>
      </c>
      <c r="V52" s="17">
        <f t="shared" si="4"/>
        <v>1.0458297094607582E-2</v>
      </c>
    </row>
    <row r="53" spans="2:22" ht="15" customHeight="1" x14ac:dyDescent="0.2">
      <c r="B53">
        <v>51</v>
      </c>
      <c r="C53" s="18">
        <v>39013</v>
      </c>
      <c r="D53">
        <f>'1. Data'!D55</f>
        <v>12116.91</v>
      </c>
      <c r="E53">
        <f t="shared" si="0"/>
        <v>9.5431152347410595E-3</v>
      </c>
      <c r="F53">
        <f t="shared" si="5"/>
        <v>2.2746188213037399E-5</v>
      </c>
      <c r="G53" s="17">
        <f t="shared" si="1"/>
        <v>4.7692964064982787E-3</v>
      </c>
      <c r="I53" s="1">
        <f>'1. Data'!H55</f>
        <v>11542.939200000001</v>
      </c>
      <c r="J53">
        <f t="shared" si="6"/>
        <v>-2.7572184584692852E-3</v>
      </c>
      <c r="K53">
        <f t="shared" si="7"/>
        <v>4.5544414856599733E-5</v>
      </c>
      <c r="L53" s="17">
        <f t="shared" si="2"/>
        <v>6.7486602267857387E-3</v>
      </c>
      <c r="N53" s="8">
        <f>'1. Data'!L55</f>
        <v>6792.7827287561195</v>
      </c>
      <c r="O53">
        <f t="shared" si="8"/>
        <v>2.739002161344021E-3</v>
      </c>
      <c r="P53">
        <f t="shared" si="9"/>
        <v>5.1656805757680807E-5</v>
      </c>
      <c r="Q53" s="17">
        <f t="shared" si="3"/>
        <v>7.1872669184941786E-3</v>
      </c>
      <c r="S53" s="8">
        <f>'1. Data'!P55</f>
        <v>140.71595004609838</v>
      </c>
      <c r="T53">
        <f t="shared" si="10"/>
        <v>3.6755192719934902E-3</v>
      </c>
      <c r="U53">
        <f t="shared" si="11"/>
        <v>1.0309377478574555E-4</v>
      </c>
      <c r="V53" s="17">
        <f t="shared" si="4"/>
        <v>1.0153510466126755E-2</v>
      </c>
    </row>
    <row r="54" spans="2:22" ht="15" customHeight="1" x14ac:dyDescent="0.2">
      <c r="B54">
        <v>52</v>
      </c>
      <c r="C54" s="18">
        <v>39014</v>
      </c>
      <c r="D54">
        <f>'1. Data'!D56</f>
        <v>12127.88</v>
      </c>
      <c r="E54">
        <f t="shared" si="0"/>
        <v>9.0534633004613757E-4</v>
      </c>
      <c r="F54">
        <f t="shared" si="5"/>
        <v>2.6845679823267973E-5</v>
      </c>
      <c r="G54" s="17">
        <f t="shared" si="1"/>
        <v>5.1812816776612303E-3</v>
      </c>
      <c r="I54" s="1">
        <f>'1. Data'!H56</f>
        <v>11571.166999999999</v>
      </c>
      <c r="J54">
        <f t="shared" si="6"/>
        <v>2.445460338212537E-3</v>
      </c>
      <c r="K54">
        <f t="shared" si="7"/>
        <v>4.3267885182867168E-5</v>
      </c>
      <c r="L54" s="17">
        <f t="shared" si="2"/>
        <v>6.5778328637072538E-3</v>
      </c>
      <c r="N54" s="8">
        <f>'1. Data'!L56</f>
        <v>6780.2534186425792</v>
      </c>
      <c r="O54">
        <f t="shared" si="8"/>
        <v>-1.8445032932526383E-3</v>
      </c>
      <c r="P54">
        <f t="shared" si="9"/>
        <v>4.9007525382610789E-5</v>
      </c>
      <c r="Q54" s="17">
        <f t="shared" si="3"/>
        <v>7.0005375066926672E-3</v>
      </c>
      <c r="S54" s="8">
        <f>'1. Data'!P56</f>
        <v>140.45760441951955</v>
      </c>
      <c r="T54">
        <f t="shared" si="10"/>
        <v>-1.8359370525814326E-3</v>
      </c>
      <c r="U54">
        <f t="shared" si="11"/>
        <v>9.7718714813728555E-5</v>
      </c>
      <c r="V54" s="17">
        <f t="shared" si="4"/>
        <v>9.8852776801528729E-3</v>
      </c>
    </row>
    <row r="55" spans="2:22" ht="15" customHeight="1" x14ac:dyDescent="0.2">
      <c r="B55">
        <v>53</v>
      </c>
      <c r="C55" s="18">
        <v>39015</v>
      </c>
      <c r="D55">
        <f>'1. Data'!D57</f>
        <v>12134.68</v>
      </c>
      <c r="E55">
        <f t="shared" si="0"/>
        <v>5.6069156357096972E-4</v>
      </c>
      <c r="F55">
        <f t="shared" si="5"/>
        <v>2.5284118152511575E-5</v>
      </c>
      <c r="G55" s="17">
        <f t="shared" si="1"/>
        <v>5.0283315475922602E-3</v>
      </c>
      <c r="I55" s="1">
        <f>'1. Data'!H57</f>
        <v>11664.18274</v>
      </c>
      <c r="J55">
        <f t="shared" si="6"/>
        <v>8.0385789955326661E-3</v>
      </c>
      <c r="K55">
        <f t="shared" si="7"/>
        <v>4.1030628647841376E-5</v>
      </c>
      <c r="L55" s="17">
        <f t="shared" si="2"/>
        <v>6.4055154865039063E-3</v>
      </c>
      <c r="N55" s="8">
        <f>'1. Data'!L57</f>
        <v>6825.6294058408857</v>
      </c>
      <c r="O55">
        <f t="shared" si="8"/>
        <v>6.6923733371887653E-3</v>
      </c>
      <c r="P55">
        <f t="shared" si="9"/>
        <v>4.6271205403583334E-5</v>
      </c>
      <c r="Q55" s="17">
        <f t="shared" si="3"/>
        <v>6.802294127982363E-3</v>
      </c>
      <c r="S55" s="8">
        <f>'1. Data'!P57</f>
        <v>140.17711743473515</v>
      </c>
      <c r="T55">
        <f t="shared" si="10"/>
        <v>-1.9969512219975153E-3</v>
      </c>
      <c r="U55">
        <f t="shared" si="11"/>
        <v>9.2057831816567316E-5</v>
      </c>
      <c r="V55" s="17">
        <f t="shared" si="4"/>
        <v>9.5946772648467602E-3</v>
      </c>
    </row>
    <row r="56" spans="2:22" ht="15" customHeight="1" x14ac:dyDescent="0.2">
      <c r="B56">
        <v>54</v>
      </c>
      <c r="C56" s="18">
        <v>39016</v>
      </c>
      <c r="D56">
        <f>'1. Data'!D58</f>
        <v>12163.66</v>
      </c>
      <c r="E56">
        <f t="shared" si="0"/>
        <v>2.3881964748967061E-3</v>
      </c>
      <c r="F56">
        <f t="shared" si="5"/>
        <v>2.3785933565128459E-5</v>
      </c>
      <c r="G56" s="17">
        <f t="shared" si="1"/>
        <v>4.877082484962548E-3</v>
      </c>
      <c r="I56" s="1">
        <f>'1. Data'!H58</f>
        <v>11672.573039999999</v>
      </c>
      <c r="J56">
        <f t="shared" si="6"/>
        <v>7.1932172077742286E-4</v>
      </c>
      <c r="K56">
        <f t="shared" si="7"/>
        <v>4.244591606501603E-5</v>
      </c>
      <c r="L56" s="17">
        <f t="shared" si="2"/>
        <v>6.5150530362396916E-3</v>
      </c>
      <c r="N56" s="8">
        <f>'1. Data'!L58</f>
        <v>6884.3152160141899</v>
      </c>
      <c r="O56">
        <f t="shared" si="8"/>
        <v>8.5978606050725586E-3</v>
      </c>
      <c r="P56">
        <f t="shared" si="9"/>
        <v>4.6182204732427239E-5</v>
      </c>
      <c r="Q56" s="17">
        <f t="shared" si="3"/>
        <v>6.7957490192345421E-3</v>
      </c>
      <c r="S56" s="8">
        <f>'1. Data'!P58</f>
        <v>141.75042158516018</v>
      </c>
      <c r="T56">
        <f t="shared" si="10"/>
        <v>1.1223687426427093E-2</v>
      </c>
      <c r="U56">
        <f t="shared" si="11"/>
        <v>8.6773630758555512E-5</v>
      </c>
      <c r="V56" s="17">
        <f t="shared" si="4"/>
        <v>9.3152364843065317E-3</v>
      </c>
    </row>
    <row r="57" spans="2:22" ht="15" customHeight="1" x14ac:dyDescent="0.2">
      <c r="B57">
        <v>55</v>
      </c>
      <c r="C57" s="18">
        <v>39017</v>
      </c>
      <c r="D57">
        <f>'1. Data'!D59</f>
        <v>12090.26</v>
      </c>
      <c r="E57">
        <f t="shared" si="0"/>
        <v>-6.0343679451743664E-3</v>
      </c>
      <c r="F57">
        <f t="shared" si="5"/>
        <v>2.2700986495383292E-5</v>
      </c>
      <c r="G57" s="17">
        <f t="shared" si="1"/>
        <v>4.7645552253471985E-3</v>
      </c>
      <c r="I57" s="1">
        <f>'1. Data'!H59</f>
        <v>11685.37903</v>
      </c>
      <c r="J57">
        <f t="shared" si="6"/>
        <v>1.0971008668026075E-3</v>
      </c>
      <c r="K57">
        <f t="shared" si="7"/>
        <v>3.9930206525393994E-5</v>
      </c>
      <c r="L57" s="17">
        <f t="shared" si="2"/>
        <v>6.319035252741829E-3</v>
      </c>
      <c r="N57" s="8">
        <f>'1. Data'!L59</f>
        <v>6865.1781170483455</v>
      </c>
      <c r="O57">
        <f t="shared" si="8"/>
        <v>-2.7798115521102209E-3</v>
      </c>
      <c r="P57">
        <f t="shared" si="9"/>
        <v>4.7846664867537127E-5</v>
      </c>
      <c r="Q57" s="17">
        <f t="shared" si="3"/>
        <v>6.9171283685888849E-3</v>
      </c>
      <c r="S57" s="8">
        <f>'1. Data'!P59</f>
        <v>141.73174049825695</v>
      </c>
      <c r="T57">
        <f t="shared" si="10"/>
        <v>-1.317885809038347E-4</v>
      </c>
      <c r="U57">
        <f t="shared" si="11"/>
        <v>8.9125482479810442E-5</v>
      </c>
      <c r="V57" s="17">
        <f t="shared" si="4"/>
        <v>9.4406293476552959E-3</v>
      </c>
    </row>
    <row r="58" spans="2:22" ht="15" customHeight="1" x14ac:dyDescent="0.2">
      <c r="B58">
        <v>56</v>
      </c>
      <c r="C58" s="18">
        <v>39020</v>
      </c>
      <c r="D58">
        <f>'1. Data'!D60</f>
        <v>12086.49</v>
      </c>
      <c r="E58">
        <f t="shared" si="0"/>
        <v>-3.1182125115592521E-4</v>
      </c>
      <c r="F58">
        <f t="shared" si="5"/>
        <v>2.3523743095525168E-5</v>
      </c>
      <c r="G58" s="17">
        <f t="shared" si="1"/>
        <v>4.8501281524847535E-3</v>
      </c>
      <c r="I58" s="1">
        <f>'1. Data'!H60</f>
        <v>11656.237000000001</v>
      </c>
      <c r="J58">
        <f t="shared" si="6"/>
        <v>-2.4938882962360414E-3</v>
      </c>
      <c r="K58">
        <f t="shared" si="7"/>
        <v>3.7606611952586693E-5</v>
      </c>
      <c r="L58" s="17">
        <f t="shared" si="2"/>
        <v>6.1324230082885423E-3</v>
      </c>
      <c r="N58" s="8">
        <f>'1. Data'!L60</f>
        <v>6819.5726821823728</v>
      </c>
      <c r="O58">
        <f t="shared" si="8"/>
        <v>-6.6430082495194717E-3</v>
      </c>
      <c r="P58">
        <f t="shared" si="9"/>
        <v>4.5439506111399626E-5</v>
      </c>
      <c r="Q58" s="17">
        <f t="shared" si="3"/>
        <v>6.7408831848207859E-3</v>
      </c>
      <c r="S58" s="8">
        <f>'1. Data'!P60</f>
        <v>139.18837248893428</v>
      </c>
      <c r="T58">
        <f t="shared" si="10"/>
        <v>-1.7944943033800929E-2</v>
      </c>
      <c r="U58">
        <f t="shared" si="11"/>
        <v>8.3778995624825202E-5</v>
      </c>
      <c r="V58" s="17">
        <f t="shared" si="4"/>
        <v>9.1530866719825837E-3</v>
      </c>
    </row>
    <row r="59" spans="2:22" ht="15" customHeight="1" x14ac:dyDescent="0.2">
      <c r="B59">
        <v>57</v>
      </c>
      <c r="C59" s="18">
        <v>39021</v>
      </c>
      <c r="D59">
        <f>'1. Data'!D61</f>
        <v>12080.73</v>
      </c>
      <c r="E59">
        <f t="shared" si="0"/>
        <v>-4.7656515663358168E-4</v>
      </c>
      <c r="F59">
        <f t="shared" si="5"/>
        <v>2.2118152459354004E-5</v>
      </c>
      <c r="G59" s="17">
        <f t="shared" si="1"/>
        <v>4.7029939888707066E-3</v>
      </c>
      <c r="I59" s="1">
        <f>'1. Data'!H61</f>
        <v>11690.22316</v>
      </c>
      <c r="J59">
        <f t="shared" si="6"/>
        <v>2.9157059864172771E-3</v>
      </c>
      <c r="K59">
        <f t="shared" si="7"/>
        <v>3.5723383965477675E-5</v>
      </c>
      <c r="L59" s="17">
        <f t="shared" si="2"/>
        <v>5.9769042125064776E-3</v>
      </c>
      <c r="N59" s="8">
        <f>'1. Data'!L61</f>
        <v>6826.7134652201657</v>
      </c>
      <c r="O59">
        <f t="shared" si="8"/>
        <v>1.0471012438139755E-3</v>
      </c>
      <c r="P59">
        <f t="shared" si="9"/>
        <v>4.5360909260906679E-5</v>
      </c>
      <c r="Q59" s="17">
        <f t="shared" si="3"/>
        <v>6.7350507986879121E-3</v>
      </c>
      <c r="S59" s="8">
        <f>'1. Data'!P61</f>
        <v>139.98625693555269</v>
      </c>
      <c r="T59">
        <f t="shared" si="10"/>
        <v>5.7324073293682967E-3</v>
      </c>
      <c r="U59">
        <f t="shared" si="11"/>
        <v>9.8073514716517327E-5</v>
      </c>
      <c r="V59" s="17">
        <f t="shared" si="4"/>
        <v>9.9032072944333204E-3</v>
      </c>
    </row>
    <row r="60" spans="2:22" ht="15" customHeight="1" x14ac:dyDescent="0.2">
      <c r="B60">
        <v>58</v>
      </c>
      <c r="C60" s="18">
        <v>39022</v>
      </c>
      <c r="D60">
        <f>'1. Data'!D62</f>
        <v>12031.02</v>
      </c>
      <c r="E60">
        <f t="shared" si="0"/>
        <v>-4.1148175648325165E-3</v>
      </c>
      <c r="F60">
        <f t="shared" si="5"/>
        <v>2.0804690172703794E-5</v>
      </c>
      <c r="G60" s="17">
        <f t="shared" si="1"/>
        <v>4.5612158656112506E-3</v>
      </c>
      <c r="I60" s="1">
        <f>'1. Data'!H62</f>
        <v>11727.287200000001</v>
      </c>
      <c r="J60">
        <f t="shared" si="6"/>
        <v>3.1705160365818985E-3</v>
      </c>
      <c r="K60">
        <f t="shared" si="7"/>
        <v>3.4090061411502782E-5</v>
      </c>
      <c r="L60" s="17">
        <f t="shared" si="2"/>
        <v>5.8386694898326609E-3</v>
      </c>
      <c r="N60" s="8">
        <f>'1. Data'!L62</f>
        <v>6861.0884006131828</v>
      </c>
      <c r="O60">
        <f t="shared" si="8"/>
        <v>5.0353564080499206E-3</v>
      </c>
      <c r="P60">
        <f t="shared" si="9"/>
        <v>4.2705039966140083E-5</v>
      </c>
      <c r="Q60" s="17">
        <f t="shared" si="3"/>
        <v>6.5349093311338358E-3</v>
      </c>
      <c r="S60" s="8">
        <f>'1. Data'!P62</f>
        <v>139.99538343164915</v>
      </c>
      <c r="T60">
        <f t="shared" si="10"/>
        <v>6.5195657747018935E-5</v>
      </c>
      <c r="U60">
        <f t="shared" si="11"/>
        <v>9.4160733460914013E-5</v>
      </c>
      <c r="V60" s="17">
        <f t="shared" si="4"/>
        <v>9.7036453697007096E-3</v>
      </c>
    </row>
    <row r="61" spans="2:22" ht="15" customHeight="1" x14ac:dyDescent="0.2">
      <c r="B61">
        <v>59</v>
      </c>
      <c r="C61" s="18">
        <v>39023</v>
      </c>
      <c r="D61">
        <f>'1. Data'!D63</f>
        <v>12018.54</v>
      </c>
      <c r="E61">
        <f t="shared" si="0"/>
        <v>-1.0373185315957884E-3</v>
      </c>
      <c r="F61">
        <f t="shared" si="5"/>
        <v>2.0572312177852818E-5</v>
      </c>
      <c r="G61" s="17">
        <f t="shared" si="1"/>
        <v>4.5356710835170594E-3</v>
      </c>
      <c r="I61" s="1">
        <f>'1. Data'!H63</f>
        <v>11727.944960000001</v>
      </c>
      <c r="J61">
        <f t="shared" si="6"/>
        <v>5.6087992796838209E-5</v>
      </c>
      <c r="K61">
        <f t="shared" si="7"/>
        <v>3.2647788043105998E-5</v>
      </c>
      <c r="L61" s="17">
        <f t="shared" si="2"/>
        <v>5.7138242922849837E-3</v>
      </c>
      <c r="N61" s="8">
        <f>'1. Data'!L63</f>
        <v>6779.9668028600609</v>
      </c>
      <c r="O61">
        <f t="shared" si="8"/>
        <v>-1.1823429901569553E-2</v>
      </c>
      <c r="P61">
        <f t="shared" si="9"/>
        <v>4.1664026417537042E-5</v>
      </c>
      <c r="Q61" s="17">
        <f t="shared" si="3"/>
        <v>6.4547677276209593E-3</v>
      </c>
      <c r="S61" s="8">
        <f>'1. Data'!P63</f>
        <v>139.61250106737256</v>
      </c>
      <c r="T61">
        <f t="shared" si="10"/>
        <v>-2.7349642173273504E-3</v>
      </c>
      <c r="U61">
        <f t="shared" si="11"/>
        <v>8.851134448168651E-5</v>
      </c>
      <c r="V61" s="17">
        <f t="shared" si="4"/>
        <v>9.4080467941909454E-3</v>
      </c>
    </row>
    <row r="62" spans="2:22" ht="15" customHeight="1" x14ac:dyDescent="0.2">
      <c r="B62">
        <v>60</v>
      </c>
      <c r="C62" s="18">
        <v>39027</v>
      </c>
      <c r="D62">
        <f>'1. Data'!D64</f>
        <v>12105.55</v>
      </c>
      <c r="E62">
        <f t="shared" si="0"/>
        <v>7.2396480770541508E-3</v>
      </c>
      <c r="F62">
        <f t="shared" si="5"/>
        <v>1.9402535231341173E-5</v>
      </c>
      <c r="G62" s="17">
        <f t="shared" si="1"/>
        <v>4.4048308970199039E-3</v>
      </c>
      <c r="I62" s="1">
        <f>'1. Data'!H64</f>
        <v>11804.76425</v>
      </c>
      <c r="J62">
        <f t="shared" si="6"/>
        <v>6.5501066266940812E-3</v>
      </c>
      <c r="K62">
        <f t="shared" si="7"/>
        <v>3.0689109512295794E-5</v>
      </c>
      <c r="L62" s="17">
        <f t="shared" si="2"/>
        <v>5.5397752221814731E-3</v>
      </c>
      <c r="N62" s="8">
        <f>'1. Data'!L64</f>
        <v>6867.9888126112382</v>
      </c>
      <c r="O62">
        <f t="shared" si="8"/>
        <v>1.2982660875868329E-2</v>
      </c>
      <c r="P62">
        <f t="shared" si="9"/>
        <v>4.7551794510724565E-5</v>
      </c>
      <c r="Q62" s="17">
        <f t="shared" si="3"/>
        <v>6.8957809210215314E-3</v>
      </c>
      <c r="S62" s="8">
        <f>'1. Data'!P64</f>
        <v>138.26258871240285</v>
      </c>
      <c r="T62">
        <f t="shared" si="10"/>
        <v>-9.6689934257269163E-3</v>
      </c>
      <c r="U62">
        <f t="shared" si="11"/>
        <v>8.3649465568988972E-5</v>
      </c>
      <c r="V62" s="17">
        <f t="shared" si="4"/>
        <v>9.1460081767396739E-3</v>
      </c>
    </row>
    <row r="63" spans="2:22" ht="15" customHeight="1" x14ac:dyDescent="0.2">
      <c r="B63">
        <v>61</v>
      </c>
      <c r="C63" s="18">
        <v>39028</v>
      </c>
      <c r="D63">
        <f>'1. Data'!D65</f>
        <v>12156.77</v>
      </c>
      <c r="E63">
        <f t="shared" si="0"/>
        <v>4.231117132224572E-3</v>
      </c>
      <c r="F63">
        <f t="shared" si="5"/>
        <v>2.1383133374236333E-5</v>
      </c>
      <c r="G63" s="17">
        <f t="shared" si="1"/>
        <v>4.6241900235864369E-3</v>
      </c>
      <c r="I63" s="1">
        <f>'1. Data'!H65</f>
        <v>11919.796</v>
      </c>
      <c r="J63">
        <f t="shared" si="6"/>
        <v>9.7445190402680095E-3</v>
      </c>
      <c r="K63">
        <f t="shared" si="7"/>
        <v>3.1421996750821748E-5</v>
      </c>
      <c r="L63" s="17">
        <f t="shared" si="2"/>
        <v>5.6055326910849201E-3</v>
      </c>
      <c r="N63" s="8">
        <f>'1. Data'!L65</f>
        <v>6960.8038914490526</v>
      </c>
      <c r="O63">
        <f t="shared" si="8"/>
        <v>1.3514156963590866E-2</v>
      </c>
      <c r="P63">
        <f t="shared" si="9"/>
        <v>5.4811655845149233E-5</v>
      </c>
      <c r="Q63" s="17">
        <f t="shared" si="3"/>
        <v>7.4034894370931083E-3</v>
      </c>
      <c r="S63" s="8">
        <f>'1. Data'!P65</f>
        <v>139.57777777777778</v>
      </c>
      <c r="T63">
        <f t="shared" si="10"/>
        <v>9.5122554670998907E-3</v>
      </c>
      <c r="U63">
        <f t="shared" si="11"/>
        <v>8.4239863666854645E-5</v>
      </c>
      <c r="V63" s="17">
        <f t="shared" si="4"/>
        <v>9.178227697483575E-3</v>
      </c>
    </row>
    <row r="64" spans="2:22" ht="15" customHeight="1" x14ac:dyDescent="0.2">
      <c r="B64">
        <v>62</v>
      </c>
      <c r="C64" s="18">
        <v>39029</v>
      </c>
      <c r="D64">
        <f>'1. Data'!D66</f>
        <v>12176.54</v>
      </c>
      <c r="E64">
        <f t="shared" si="0"/>
        <v>1.6262543422307435E-3</v>
      </c>
      <c r="F64">
        <f t="shared" si="5"/>
        <v>2.117428650297841E-5</v>
      </c>
      <c r="G64" s="17">
        <f t="shared" si="1"/>
        <v>4.6015526187340736E-3</v>
      </c>
      <c r="I64" s="1">
        <f>'1. Data'!H66</f>
        <v>11874.688700000001</v>
      </c>
      <c r="J64">
        <f t="shared" si="6"/>
        <v>-3.7842342268273438E-3</v>
      </c>
      <c r="K64">
        <f t="shared" si="7"/>
        <v>3.5234016025341192E-5</v>
      </c>
      <c r="L64" s="17">
        <f t="shared" si="2"/>
        <v>5.9358247973926243E-3</v>
      </c>
      <c r="N64" s="8">
        <f>'1. Data'!L66</f>
        <v>6936.0377599183566</v>
      </c>
      <c r="O64">
        <f t="shared" si="8"/>
        <v>-3.5579412833508638E-3</v>
      </c>
      <c r="P64">
        <f t="shared" si="9"/>
        <v>6.2480902800634582E-5</v>
      </c>
      <c r="Q64" s="17">
        <f t="shared" si="3"/>
        <v>7.9044862452049714E-3</v>
      </c>
      <c r="S64" s="8">
        <f>'1. Data'!P66</f>
        <v>137.51475576662145</v>
      </c>
      <c r="T64">
        <f t="shared" si="10"/>
        <v>-1.4780447460919449E-2</v>
      </c>
      <c r="U64">
        <f t="shared" si="11"/>
        <v>8.4614452091125671E-5</v>
      </c>
      <c r="V64" s="17">
        <f t="shared" si="4"/>
        <v>9.1986114219008985E-3</v>
      </c>
    </row>
    <row r="65" spans="2:22" ht="15" customHeight="1" x14ac:dyDescent="0.2">
      <c r="B65">
        <v>63</v>
      </c>
      <c r="C65" s="18">
        <v>39030</v>
      </c>
      <c r="D65">
        <f>'1. Data'!D67</f>
        <v>12103.3</v>
      </c>
      <c r="E65">
        <f t="shared" si="0"/>
        <v>-6.0148449395313937E-3</v>
      </c>
      <c r="F65">
        <f t="shared" si="5"/>
        <v>2.0062511503937163E-5</v>
      </c>
      <c r="G65" s="17">
        <f t="shared" si="1"/>
        <v>4.4791195009663632E-3</v>
      </c>
      <c r="I65" s="1">
        <f>'1. Data'!H67</f>
        <v>11832.3722</v>
      </c>
      <c r="J65">
        <f t="shared" si="6"/>
        <v>-3.5635881553678804E-3</v>
      </c>
      <c r="K65">
        <f t="shared" si="7"/>
        <v>3.3979200784830217E-5</v>
      </c>
      <c r="L65" s="17">
        <f t="shared" si="2"/>
        <v>5.8291681040119449E-3</v>
      </c>
      <c r="N65" s="8">
        <f>'1. Data'!L67</f>
        <v>6971.0849539406354</v>
      </c>
      <c r="O65">
        <f t="shared" si="8"/>
        <v>5.0529128063298324E-3</v>
      </c>
      <c r="P65">
        <f t="shared" si="9"/>
        <v>5.9491585403142848E-5</v>
      </c>
      <c r="Q65" s="17">
        <f t="shared" si="3"/>
        <v>7.7130788536837122E-3</v>
      </c>
      <c r="S65" s="8">
        <f>'1. Data'!P67</f>
        <v>136.93947079212106</v>
      </c>
      <c r="T65">
        <f t="shared" si="10"/>
        <v>-4.183441778980555E-3</v>
      </c>
      <c r="U65">
        <f t="shared" si="11"/>
        <v>9.2645282594358157E-5</v>
      </c>
      <c r="V65" s="17">
        <f t="shared" si="4"/>
        <v>9.6252419499126447E-3</v>
      </c>
    </row>
    <row r="66" spans="2:22" ht="15" customHeight="1" x14ac:dyDescent="0.2">
      <c r="B66">
        <v>64</v>
      </c>
      <c r="C66" s="18">
        <v>39031</v>
      </c>
      <c r="D66">
        <f>'1. Data'!D68</f>
        <v>12108.43</v>
      </c>
      <c r="E66">
        <f t="shared" si="0"/>
        <v>4.2385134632711894E-4</v>
      </c>
      <c r="F66">
        <f t="shared" si="5"/>
        <v>2.1029462392497316E-5</v>
      </c>
      <c r="G66" s="17">
        <f t="shared" si="1"/>
        <v>4.5857891788107005E-3</v>
      </c>
      <c r="I66" s="1">
        <f>'1. Data'!H68</f>
        <v>11870.460799999999</v>
      </c>
      <c r="J66">
        <f t="shared" si="6"/>
        <v>3.2190163862491693E-3</v>
      </c>
      <c r="K66">
        <f t="shared" si="7"/>
        <v>3.2702398370205096E-5</v>
      </c>
      <c r="L66" s="17">
        <f t="shared" si="2"/>
        <v>5.7186010850736125E-3</v>
      </c>
      <c r="N66" s="8">
        <f>'1. Data'!L68</f>
        <v>7004.6290343320052</v>
      </c>
      <c r="O66">
        <f t="shared" si="8"/>
        <v>4.8118880508561139E-3</v>
      </c>
      <c r="P66">
        <f t="shared" si="9"/>
        <v>5.7454005948656595E-5</v>
      </c>
      <c r="Q66" s="17">
        <f t="shared" si="3"/>
        <v>7.5798420794009023E-3</v>
      </c>
      <c r="S66" s="8">
        <f>'1. Data'!P68</f>
        <v>137.16208393632417</v>
      </c>
      <c r="T66">
        <f t="shared" si="10"/>
        <v>1.6256316963649113E-3</v>
      </c>
      <c r="U66">
        <f t="shared" si="11"/>
        <v>8.8136636745783864E-5</v>
      </c>
      <c r="V66" s="17">
        <f t="shared" si="4"/>
        <v>9.3881114578909779E-3</v>
      </c>
    </row>
    <row r="67" spans="2:22" ht="15" customHeight="1" x14ac:dyDescent="0.2">
      <c r="B67">
        <v>65</v>
      </c>
      <c r="C67" s="18">
        <v>39034</v>
      </c>
      <c r="D67">
        <f>'1. Data'!D69</f>
        <v>12131.88</v>
      </c>
      <c r="E67">
        <f t="shared" ref="E67:E130" si="12">(D67-D66)/D66</f>
        <v>1.9366672640465286E-3</v>
      </c>
      <c r="F67">
        <f t="shared" si="5"/>
        <v>1.9778473646774473E-5</v>
      </c>
      <c r="G67" s="17">
        <f t="shared" ref="G67:G130" si="13">SQRT(F67)</f>
        <v>4.4472995904002773E-3</v>
      </c>
      <c r="I67" s="1">
        <f>'1. Data'!H69</f>
        <v>11788.801439999999</v>
      </c>
      <c r="J67">
        <f t="shared" si="6"/>
        <v>-6.879207250320026E-3</v>
      </c>
      <c r="K67">
        <f t="shared" si="7"/>
        <v>3.1361978457689227E-5</v>
      </c>
      <c r="L67" s="17">
        <f t="shared" si="2"/>
        <v>5.6001766452219368E-3</v>
      </c>
      <c r="N67" s="8">
        <f>'1. Data'!L69</f>
        <v>7035.5715017939528</v>
      </c>
      <c r="O67">
        <f t="shared" si="8"/>
        <v>4.4174312886932909E-3</v>
      </c>
      <c r="P67">
        <f t="shared" si="9"/>
        <v>5.5396021588575508E-5</v>
      </c>
      <c r="Q67" s="17">
        <f t="shared" si="3"/>
        <v>7.4428503672031125E-3</v>
      </c>
      <c r="S67" s="8">
        <f>'1. Data'!P69</f>
        <v>135.65735331470663</v>
      </c>
      <c r="T67">
        <f t="shared" si="10"/>
        <v>-1.0970456108818622E-2</v>
      </c>
      <c r="U67">
        <f t="shared" si="11"/>
        <v>8.3006999245770395E-5</v>
      </c>
      <c r="V67" s="17">
        <f t="shared" si="4"/>
        <v>9.1108177045625491E-3</v>
      </c>
    </row>
    <row r="68" spans="2:22" ht="15" customHeight="1" x14ac:dyDescent="0.2">
      <c r="B68">
        <v>66</v>
      </c>
      <c r="C68" s="18">
        <v>39035</v>
      </c>
      <c r="D68">
        <f>'1. Data'!D70</f>
        <v>12218.01</v>
      </c>
      <c r="E68">
        <f t="shared" si="12"/>
        <v>7.0994767505119585E-3</v>
      </c>
      <c r="F68">
        <f t="shared" si="5"/>
        <v>1.8816806033465769E-5</v>
      </c>
      <c r="G68" s="17">
        <f t="shared" si="13"/>
        <v>4.3378342561081985E-3</v>
      </c>
      <c r="I68" s="1">
        <f>'1. Data'!H70</f>
        <v>11714.945760000001</v>
      </c>
      <c r="J68">
        <f t="shared" si="6"/>
        <v>-6.2649015148734883E-3</v>
      </c>
      <c r="K68">
        <f t="shared" si="7"/>
        <v>3.2319669293799216E-5</v>
      </c>
      <c r="L68" s="17">
        <f t="shared" ref="L68:L131" si="14">SQRT(K68)</f>
        <v>5.6850390758374928E-3</v>
      </c>
      <c r="N68" s="8">
        <f>'1. Data'!L70</f>
        <v>7014.5766619700271</v>
      </c>
      <c r="O68">
        <f t="shared" si="8"/>
        <v>-2.9840987073434513E-3</v>
      </c>
      <c r="P68">
        <f t="shared" si="9"/>
        <v>5.3243082244680567E-5</v>
      </c>
      <c r="Q68" s="17">
        <f t="shared" ref="Q68:Q131" si="15">SQRT(P68)</f>
        <v>7.2967857474836523E-3</v>
      </c>
      <c r="S68" s="8">
        <f>'1. Data'!P70</f>
        <v>138.36362864180751</v>
      </c>
      <c r="T68">
        <f t="shared" si="10"/>
        <v>1.9949344882342589E-2</v>
      </c>
      <c r="U68">
        <f t="shared" si="11"/>
        <v>8.5247633725155122E-5</v>
      </c>
      <c r="V68" s="17">
        <f t="shared" ref="V68:V131" si="16">SQRT(U68)</f>
        <v>9.2329645144533685E-3</v>
      </c>
    </row>
    <row r="69" spans="2:22" ht="15" customHeight="1" x14ac:dyDescent="0.2">
      <c r="B69">
        <v>67</v>
      </c>
      <c r="C69" s="18">
        <v>39036</v>
      </c>
      <c r="D69">
        <f>'1. Data'!D71</f>
        <v>12251.71</v>
      </c>
      <c r="E69">
        <f t="shared" si="12"/>
        <v>2.75822331132475E-3</v>
      </c>
      <c r="F69">
        <f t="shared" ref="F69:F132" si="17">$A$2*F68+(1-$A$2)*E68*E68</f>
        <v>2.0711951879321416E-5</v>
      </c>
      <c r="G69" s="17">
        <f t="shared" si="13"/>
        <v>4.5510385495314597E-3</v>
      </c>
      <c r="I69" s="1">
        <f>'1. Data'!H71</f>
        <v>11758.747499999999</v>
      </c>
      <c r="J69">
        <f t="shared" ref="J69:J132" si="18">(I69-I68)/I68</f>
        <v>3.7389622536330865E-3</v>
      </c>
      <c r="K69">
        <f t="shared" ref="K69:K132" si="19">$A$2*K68+(1-$A$2)*J68*J68</f>
        <v>3.2735428595635108E-5</v>
      </c>
      <c r="L69" s="17">
        <f t="shared" si="14"/>
        <v>5.721488319977164E-3</v>
      </c>
      <c r="N69" s="8">
        <f>'1. Data'!L71</f>
        <v>7058.8242827868844</v>
      </c>
      <c r="O69">
        <f t="shared" ref="O69:O132" si="20">(N69-N68)/N68</f>
        <v>6.307953130906473E-3</v>
      </c>
      <c r="P69">
        <f t="shared" ref="P69:P132" si="21">$A$2*P68+(1-$A$2)*O68*O68</f>
        <v>5.0582788015709866E-5</v>
      </c>
      <c r="Q69" s="17">
        <f t="shared" si="15"/>
        <v>7.1121577608845169E-3</v>
      </c>
      <c r="S69" s="8">
        <f>'1. Data'!P71</f>
        <v>137.53996613039797</v>
      </c>
      <c r="T69">
        <f t="shared" ref="T69:T132" si="22">(S69-S68)/S68</f>
        <v>-5.9528831347854831E-3</v>
      </c>
      <c r="U69">
        <f t="shared" ref="U69:U132" si="23">$A$2*U68+(1-$A$2)*T68*T68</f>
        <v>1.0401135737572473E-4</v>
      </c>
      <c r="V69" s="17">
        <f t="shared" si="16"/>
        <v>1.0198595853141977E-2</v>
      </c>
    </row>
    <row r="70" spans="2:22" ht="15" customHeight="1" x14ac:dyDescent="0.2">
      <c r="B70">
        <v>68</v>
      </c>
      <c r="C70" s="18">
        <v>39037</v>
      </c>
      <c r="D70">
        <f>'1. Data'!D72</f>
        <v>12305.82</v>
      </c>
      <c r="E70">
        <f t="shared" si="12"/>
        <v>4.416526346118263E-3</v>
      </c>
      <c r="F70">
        <f t="shared" si="17"/>
        <v>1.9925702516670247E-5</v>
      </c>
      <c r="G70" s="17">
        <f t="shared" si="13"/>
        <v>4.4638215148760426E-3</v>
      </c>
      <c r="I70" s="1">
        <f>'1. Data'!H72</f>
        <v>11816.131589999999</v>
      </c>
      <c r="J70">
        <f t="shared" si="18"/>
        <v>4.8801192473942965E-3</v>
      </c>
      <c r="K70">
        <f t="shared" si="19"/>
        <v>3.1610093203942581E-5</v>
      </c>
      <c r="L70" s="17">
        <f t="shared" si="14"/>
        <v>5.6222854075493696E-3</v>
      </c>
      <c r="N70" s="8">
        <f>'1. Data'!L72</f>
        <v>7051.3831967213109</v>
      </c>
      <c r="O70">
        <f t="shared" si="20"/>
        <v>-1.0541537467817046E-3</v>
      </c>
      <c r="P70">
        <f t="shared" si="21"/>
        <v>4.9935237096870039E-5</v>
      </c>
      <c r="Q70" s="17">
        <f t="shared" si="15"/>
        <v>7.0664868992215673E-3</v>
      </c>
      <c r="S70" s="8">
        <f>'1. Data'!P72</f>
        <v>136.84278699627498</v>
      </c>
      <c r="T70">
        <f t="shared" si="22"/>
        <v>-5.0689203562985707E-3</v>
      </c>
      <c r="U70">
        <f t="shared" si="23"/>
        <v>9.989688499016605E-5</v>
      </c>
      <c r="V70" s="17">
        <f t="shared" si="16"/>
        <v>9.994842919734459E-3</v>
      </c>
    </row>
    <row r="71" spans="2:22" ht="15" customHeight="1" x14ac:dyDescent="0.2">
      <c r="B71">
        <v>69</v>
      </c>
      <c r="C71" s="18">
        <v>39038</v>
      </c>
      <c r="D71">
        <f>'1. Data'!D73</f>
        <v>12342.55</v>
      </c>
      <c r="E71">
        <f t="shared" si="12"/>
        <v>2.9847665576125415E-3</v>
      </c>
      <c r="F71">
        <f t="shared" si="17"/>
        <v>1.9900502663627437E-5</v>
      </c>
      <c r="G71" s="17">
        <f t="shared" si="13"/>
        <v>4.4609979448131821E-3</v>
      </c>
      <c r="I71" s="1">
        <f>'1. Data'!H73</f>
        <v>11730.744000000001</v>
      </c>
      <c r="J71">
        <f t="shared" si="18"/>
        <v>-7.226357403827665E-3</v>
      </c>
      <c r="K71">
        <f t="shared" si="19"/>
        <v>3.1142421443833324E-5</v>
      </c>
      <c r="L71" s="17">
        <f t="shared" si="14"/>
        <v>5.5805395298154934E-3</v>
      </c>
      <c r="N71" s="8">
        <f>'1. Data'!L73</f>
        <v>6978.4605516356642</v>
      </c>
      <c r="O71">
        <f t="shared" si="20"/>
        <v>-1.0341608596672732E-2</v>
      </c>
      <c r="P71">
        <f t="shared" si="21"/>
        <v>4.7005797278369072E-5</v>
      </c>
      <c r="Q71" s="17">
        <f t="shared" si="15"/>
        <v>6.8560773973438396E-3</v>
      </c>
      <c r="S71" s="8">
        <f>'1. Data'!P73</f>
        <v>136.74141740312712</v>
      </c>
      <c r="T71">
        <f t="shared" si="22"/>
        <v>-7.4077410562110586E-4</v>
      </c>
      <c r="U71">
        <f t="shared" si="23"/>
        <v>9.5444709105465972E-5</v>
      </c>
      <c r="V71" s="17">
        <f t="shared" si="16"/>
        <v>9.7695808050021257E-3</v>
      </c>
    </row>
    <row r="72" spans="2:22" ht="15" customHeight="1" x14ac:dyDescent="0.2">
      <c r="B72">
        <v>70</v>
      </c>
      <c r="C72" s="18">
        <v>39041</v>
      </c>
      <c r="D72">
        <f>'1. Data'!D74</f>
        <v>12316.54</v>
      </c>
      <c r="E72">
        <f t="shared" si="12"/>
        <v>-2.1073441063636281E-3</v>
      </c>
      <c r="F72">
        <f t="shared" si="17"/>
        <v>1.9241002388016323E-5</v>
      </c>
      <c r="G72" s="17">
        <f t="shared" si="13"/>
        <v>4.3864567008026333E-3</v>
      </c>
      <c r="I72" s="1">
        <f>'1. Data'!H74</f>
        <v>11771.797849999999</v>
      </c>
      <c r="J72">
        <f t="shared" si="18"/>
        <v>3.499679986196819E-3</v>
      </c>
      <c r="K72">
        <f t="shared" si="19"/>
        <v>3.2407090636874623E-5</v>
      </c>
      <c r="L72" s="17">
        <f t="shared" si="14"/>
        <v>5.6927226031903769E-3</v>
      </c>
      <c r="N72" s="8">
        <f>'1. Data'!L74</f>
        <v>6991.4637272494228</v>
      </c>
      <c r="O72">
        <f t="shared" si="20"/>
        <v>1.8633301023262077E-3</v>
      </c>
      <c r="P72">
        <f t="shared" si="21"/>
        <v>5.0602381543673454E-5</v>
      </c>
      <c r="Q72" s="17">
        <f t="shared" si="15"/>
        <v>7.1135350947101857E-3</v>
      </c>
      <c r="S72" s="8">
        <f>'1. Data'!P74</f>
        <v>133.06769334912843</v>
      </c>
      <c r="T72">
        <f t="shared" si="22"/>
        <v>-2.686621305941406E-2</v>
      </c>
      <c r="U72">
        <f t="shared" si="23"/>
        <v>8.9750951335671535E-5</v>
      </c>
      <c r="V72" s="17">
        <f t="shared" si="16"/>
        <v>9.4736978701915296E-3</v>
      </c>
    </row>
    <row r="73" spans="2:22" ht="15" customHeight="1" x14ac:dyDescent="0.2">
      <c r="B73">
        <v>71</v>
      </c>
      <c r="C73" s="18">
        <v>39042</v>
      </c>
      <c r="D73">
        <f>'1. Data'!D75</f>
        <v>12321.59</v>
      </c>
      <c r="E73">
        <f t="shared" si="12"/>
        <v>4.1001774849099438E-4</v>
      </c>
      <c r="F73">
        <f t="shared" si="17"/>
        <v>1.8352996195692872E-5</v>
      </c>
      <c r="G73" s="17">
        <f t="shared" si="13"/>
        <v>4.2840397051956544E-3</v>
      </c>
      <c r="I73" s="1">
        <f>'1. Data'!H75</f>
        <v>11779.977920000001</v>
      </c>
      <c r="J73">
        <f t="shared" si="18"/>
        <v>6.9488706009355756E-4</v>
      </c>
      <c r="K73">
        <f t="shared" si="19"/>
        <v>3.119753079900934E-5</v>
      </c>
      <c r="L73" s="17">
        <f t="shared" si="14"/>
        <v>5.5854749841897366E-3</v>
      </c>
      <c r="N73" s="8">
        <f>'1. Data'!L75</f>
        <v>7002.7578245253981</v>
      </c>
      <c r="O73">
        <f t="shared" si="20"/>
        <v>1.6154124109885835E-3</v>
      </c>
      <c r="P73">
        <f t="shared" si="21"/>
        <v>4.7774558595267149E-5</v>
      </c>
      <c r="Q73" s="17">
        <f t="shared" si="15"/>
        <v>6.9119142497044298E-3</v>
      </c>
      <c r="S73" s="8">
        <f>'1. Data'!P75</f>
        <v>133.45326547921965</v>
      </c>
      <c r="T73">
        <f t="shared" si="22"/>
        <v>2.8975637916830608E-3</v>
      </c>
      <c r="U73">
        <f t="shared" si="23"/>
        <v>1.2767349850476109E-4</v>
      </c>
      <c r="V73" s="17">
        <f t="shared" si="16"/>
        <v>1.1299269821752249E-2</v>
      </c>
    </row>
    <row r="74" spans="2:22" ht="15" customHeight="1" x14ac:dyDescent="0.2">
      <c r="B74">
        <v>72</v>
      </c>
      <c r="C74" s="18">
        <v>39043</v>
      </c>
      <c r="D74">
        <f>'1. Data'!D76</f>
        <v>12326.95</v>
      </c>
      <c r="E74">
        <f t="shared" si="12"/>
        <v>4.3500879350802797E-4</v>
      </c>
      <c r="F74">
        <f t="shared" si="17"/>
        <v>1.7261903297195956E-5</v>
      </c>
      <c r="G74" s="17">
        <f t="shared" si="13"/>
        <v>4.1547446729246736E-3</v>
      </c>
      <c r="I74" s="1">
        <f>'1. Data'!H76</f>
        <v>11790.814200000001</v>
      </c>
      <c r="J74">
        <f t="shared" si="18"/>
        <v>9.1988966987805116E-4</v>
      </c>
      <c r="K74">
        <f t="shared" si="19"/>
        <v>2.9354651032645908E-5</v>
      </c>
      <c r="L74" s="17">
        <f t="shared" si="14"/>
        <v>5.4179932662052942E-3</v>
      </c>
      <c r="N74" s="8">
        <f>'1. Data'!L76</f>
        <v>7052.7616091061955</v>
      </c>
      <c r="O74">
        <f t="shared" si="20"/>
        <v>7.1405845859286643E-3</v>
      </c>
      <c r="P74">
        <f t="shared" si="21"/>
        <v>4.5064658515005675E-5</v>
      </c>
      <c r="Q74" s="17">
        <f t="shared" si="15"/>
        <v>6.7130215637226784E-3</v>
      </c>
      <c r="S74" s="8">
        <f>'1. Data'!P76</f>
        <v>136.46227062253473</v>
      </c>
      <c r="T74">
        <f t="shared" si="22"/>
        <v>2.2547257517528629E-2</v>
      </c>
      <c r="U74">
        <f t="shared" si="23"/>
        <v>1.2051684115008778E-4</v>
      </c>
      <c r="V74" s="17">
        <f t="shared" si="16"/>
        <v>1.0978016266616104E-2</v>
      </c>
    </row>
    <row r="75" spans="2:22" ht="15" customHeight="1" x14ac:dyDescent="0.2">
      <c r="B75">
        <v>73</v>
      </c>
      <c r="C75" s="18">
        <v>39045</v>
      </c>
      <c r="D75">
        <f>'1. Data'!D77</f>
        <v>12280.17</v>
      </c>
      <c r="E75">
        <f t="shared" si="12"/>
        <v>-3.79493710934178E-3</v>
      </c>
      <c r="F75">
        <f t="shared" si="17"/>
        <v>1.6237543058389958E-5</v>
      </c>
      <c r="G75" s="17">
        <f t="shared" si="13"/>
        <v>4.0295834844795014E-3</v>
      </c>
      <c r="I75" s="1">
        <f>'1. Data'!H77</f>
        <v>11827.897199999999</v>
      </c>
      <c r="J75">
        <f t="shared" si="18"/>
        <v>3.1450754265976576E-3</v>
      </c>
      <c r="K75">
        <f t="shared" si="19"/>
        <v>2.7644143790972054E-5</v>
      </c>
      <c r="L75" s="17">
        <f t="shared" si="14"/>
        <v>5.2577698495628409E-3</v>
      </c>
      <c r="N75" s="8">
        <f>'1. Data'!L77</f>
        <v>7056.1141660120447</v>
      </c>
      <c r="O75">
        <f t="shared" si="20"/>
        <v>4.7535378220080551E-4</v>
      </c>
      <c r="P75">
        <f t="shared" si="21"/>
        <v>4.5420055897833456E-5</v>
      </c>
      <c r="Q75" s="17">
        <f t="shared" si="15"/>
        <v>6.7394403252668883E-3</v>
      </c>
      <c r="S75" s="8">
        <f>'1. Data'!P77</f>
        <v>135.80700845848438</v>
      </c>
      <c r="T75">
        <f t="shared" si="22"/>
        <v>-4.8017826543635799E-3</v>
      </c>
      <c r="U75">
        <f t="shared" si="23"/>
        <v>1.4378855997478762E-4</v>
      </c>
      <c r="V75" s="17">
        <f t="shared" si="16"/>
        <v>1.1991186762568067E-2</v>
      </c>
    </row>
    <row r="76" spans="2:22" ht="15" customHeight="1" x14ac:dyDescent="0.2">
      <c r="B76">
        <v>74</v>
      </c>
      <c r="C76" s="18">
        <v>39048</v>
      </c>
      <c r="D76">
        <f>'1. Data'!D78</f>
        <v>12121.71</v>
      </c>
      <c r="E76">
        <f t="shared" si="12"/>
        <v>-1.2903730160087437E-2</v>
      </c>
      <c r="F76">
        <f t="shared" si="17"/>
        <v>1.6127383334718121E-5</v>
      </c>
      <c r="G76" s="17">
        <f t="shared" si="13"/>
        <v>4.0158913499643038E-3</v>
      </c>
      <c r="I76" s="1">
        <f>'1. Data'!H78</f>
        <v>11719.0437</v>
      </c>
      <c r="J76">
        <f t="shared" si="18"/>
        <v>-9.2031151572740475E-3</v>
      </c>
      <c r="K76">
        <f t="shared" si="19"/>
        <v>2.6578985129853037E-5</v>
      </c>
      <c r="L76" s="17">
        <f t="shared" si="14"/>
        <v>5.1554810764712381E-3</v>
      </c>
      <c r="N76" s="8">
        <f>'1. Data'!L78</f>
        <v>6966.7322834645665</v>
      </c>
      <c r="O76">
        <f t="shared" si="20"/>
        <v>-1.2667295404319514E-2</v>
      </c>
      <c r="P76">
        <f t="shared" si="21"/>
        <v>4.2708410217058603E-5</v>
      </c>
      <c r="Q76" s="17">
        <f t="shared" si="15"/>
        <v>6.535167191209312E-3</v>
      </c>
      <c r="S76" s="8">
        <f>'1. Data'!P78</f>
        <v>136.83676457920578</v>
      </c>
      <c r="T76">
        <f t="shared" si="22"/>
        <v>7.5824961642991622E-3</v>
      </c>
      <c r="U76">
        <f t="shared" si="23"/>
        <v>1.3654467337588516E-4</v>
      </c>
      <c r="V76" s="17">
        <f t="shared" si="16"/>
        <v>1.1685233133142238E-2</v>
      </c>
    </row>
    <row r="77" spans="2:22" ht="15" customHeight="1" x14ac:dyDescent="0.2">
      <c r="B77">
        <v>75</v>
      </c>
      <c r="C77" s="18">
        <v>39049</v>
      </c>
      <c r="D77">
        <f>'1. Data'!D79</f>
        <v>12136.44</v>
      </c>
      <c r="E77">
        <f t="shared" si="12"/>
        <v>1.2151750866834286E-3</v>
      </c>
      <c r="F77">
        <f t="shared" si="17"/>
        <v>2.5150115457296049E-5</v>
      </c>
      <c r="G77" s="17">
        <f t="shared" si="13"/>
        <v>5.0149890784822303E-3</v>
      </c>
      <c r="I77" s="1">
        <f>'1. Data'!H79</f>
        <v>11734.837659999999</v>
      </c>
      <c r="J77">
        <f t="shared" si="18"/>
        <v>1.3477174762987752E-3</v>
      </c>
      <c r="K77">
        <f t="shared" si="19"/>
        <v>3.0066085737944698E-5</v>
      </c>
      <c r="L77" s="17">
        <f t="shared" si="14"/>
        <v>5.4832550312697197E-3</v>
      </c>
      <c r="N77" s="8">
        <f>'1. Data'!L79</f>
        <v>6978.2219884271435</v>
      </c>
      <c r="O77">
        <f t="shared" si="20"/>
        <v>1.6492244132658321E-3</v>
      </c>
      <c r="P77">
        <f t="shared" si="21"/>
        <v>4.9773527975652746E-5</v>
      </c>
      <c r="Q77" s="17">
        <f t="shared" si="15"/>
        <v>7.0550356466606706E-3</v>
      </c>
      <c r="S77" s="8">
        <f>'1. Data'!P79</f>
        <v>136.40106675843083</v>
      </c>
      <c r="T77">
        <f t="shared" si="22"/>
        <v>-3.1840698814736374E-3</v>
      </c>
      <c r="U77">
        <f t="shared" si="23"/>
        <v>1.3180164785822875E-4</v>
      </c>
      <c r="V77" s="17">
        <f t="shared" si="16"/>
        <v>1.1480489878843531E-2</v>
      </c>
    </row>
    <row r="78" spans="2:22" ht="15" customHeight="1" x14ac:dyDescent="0.2">
      <c r="B78">
        <v>76</v>
      </c>
      <c r="C78" s="18">
        <v>39050</v>
      </c>
      <c r="D78">
        <f>'1. Data'!D80</f>
        <v>12226.73</v>
      </c>
      <c r="E78">
        <f t="shared" si="12"/>
        <v>7.4395786573327148E-3</v>
      </c>
      <c r="F78">
        <f t="shared" si="17"/>
        <v>2.3729707559336048E-5</v>
      </c>
      <c r="G78" s="17">
        <f t="shared" si="13"/>
        <v>4.871314767014758E-3</v>
      </c>
      <c r="I78" s="1">
        <f>'1. Data'!H80</f>
        <v>11860.92936</v>
      </c>
      <c r="J78">
        <f t="shared" si="18"/>
        <v>1.0745074082260535E-2</v>
      </c>
      <c r="K78">
        <f t="shared" si="19"/>
        <v>2.8371101137423282E-5</v>
      </c>
      <c r="L78" s="17">
        <f t="shared" si="14"/>
        <v>5.3264529602187688E-3</v>
      </c>
      <c r="N78" s="8">
        <f>'1. Data'!L80</f>
        <v>7077.7982375378142</v>
      </c>
      <c r="O78">
        <f t="shared" si="20"/>
        <v>1.4269573148548501E-2</v>
      </c>
      <c r="P78">
        <f t="shared" si="21"/>
        <v>4.6950312767032301E-5</v>
      </c>
      <c r="Q78" s="17">
        <f t="shared" si="15"/>
        <v>6.8520298282357395E-3</v>
      </c>
      <c r="S78" s="8">
        <f>'1. Data'!P80</f>
        <v>138.39703856749313</v>
      </c>
      <c r="T78">
        <f t="shared" si="22"/>
        <v>1.463310996384805E-2</v>
      </c>
      <c r="U78">
        <f t="shared" si="23"/>
        <v>1.2450184704734148E-4</v>
      </c>
      <c r="V78" s="17">
        <f t="shared" si="16"/>
        <v>1.1158039570074193E-2</v>
      </c>
    </row>
    <row r="79" spans="2:22" ht="15" customHeight="1" x14ac:dyDescent="0.2">
      <c r="B79">
        <v>77</v>
      </c>
      <c r="C79" s="18">
        <v>39051</v>
      </c>
      <c r="D79">
        <f>'1. Data'!D81</f>
        <v>12221.93</v>
      </c>
      <c r="E79">
        <f t="shared" si="12"/>
        <v>-3.925824811702943E-4</v>
      </c>
      <c r="F79">
        <f t="shared" si="17"/>
        <v>2.5626764941694312E-5</v>
      </c>
      <c r="G79" s="17">
        <f t="shared" si="13"/>
        <v>5.0622885083422805E-3</v>
      </c>
      <c r="I79" s="1">
        <f>'1. Data'!H81</f>
        <v>11897.989600000001</v>
      </c>
      <c r="J79">
        <f t="shared" si="18"/>
        <v>3.1245645998856791E-3</v>
      </c>
      <c r="K79">
        <f t="shared" si="19"/>
        <v>3.3596232091173911E-5</v>
      </c>
      <c r="L79" s="17">
        <f t="shared" si="14"/>
        <v>5.79622567634956E-3</v>
      </c>
      <c r="N79" s="8">
        <f>'1. Data'!L81</f>
        <v>7062.0890774125137</v>
      </c>
      <c r="O79">
        <f t="shared" si="20"/>
        <v>-2.219498154381599E-3</v>
      </c>
      <c r="P79">
        <f t="shared" si="21"/>
        <v>5.6350537071516953E-5</v>
      </c>
      <c r="Q79" s="17">
        <f t="shared" si="15"/>
        <v>7.5066994792329974E-3</v>
      </c>
      <c r="S79" s="8">
        <f>'1. Data'!P81</f>
        <v>140.72053610030264</v>
      </c>
      <c r="T79">
        <f t="shared" si="22"/>
        <v>1.6788636208255239E-2</v>
      </c>
      <c r="U79">
        <f t="shared" si="23"/>
        <v>1.2987941065734513E-4</v>
      </c>
      <c r="V79" s="17">
        <f t="shared" si="16"/>
        <v>1.1396464831575848E-2</v>
      </c>
    </row>
    <row r="80" spans="2:22" ht="15" customHeight="1" x14ac:dyDescent="0.2">
      <c r="B80">
        <v>78</v>
      </c>
      <c r="C80" s="18">
        <v>39052</v>
      </c>
      <c r="D80">
        <f>'1. Data'!D82</f>
        <v>12194.13</v>
      </c>
      <c r="E80">
        <f t="shared" si="12"/>
        <v>-2.2745998381598562E-3</v>
      </c>
      <c r="F80">
        <f t="shared" si="17"/>
        <v>2.409840630546396E-5</v>
      </c>
      <c r="G80" s="17">
        <f t="shared" si="13"/>
        <v>4.909012762813309E-3</v>
      </c>
      <c r="I80" s="1">
        <f>'1. Data'!H82</f>
        <v>11926.785049999999</v>
      </c>
      <c r="J80">
        <f t="shared" si="18"/>
        <v>2.4201945848059741E-3</v>
      </c>
      <c r="K80">
        <f t="shared" si="19"/>
        <v>3.2166232402034998E-5</v>
      </c>
      <c r="L80" s="17">
        <f t="shared" si="14"/>
        <v>5.6715282245647864E-3</v>
      </c>
      <c r="N80" s="8">
        <f>'1. Data'!L82</f>
        <v>7006.3341778903859</v>
      </c>
      <c r="O80">
        <f t="shared" si="20"/>
        <v>-7.8949584055028436E-3</v>
      </c>
      <c r="P80">
        <f t="shared" si="21"/>
        <v>5.3265075170664133E-5</v>
      </c>
      <c r="Q80" s="17">
        <f t="shared" si="15"/>
        <v>7.2982926202409927E-3</v>
      </c>
      <c r="S80" s="8">
        <f>'1. Data'!P82</f>
        <v>141.71902405140227</v>
      </c>
      <c r="T80">
        <f t="shared" si="22"/>
        <v>7.0955382829691067E-3</v>
      </c>
      <c r="U80">
        <f t="shared" si="23"/>
        <v>1.3899814436189276E-4</v>
      </c>
      <c r="V80" s="17">
        <f t="shared" si="16"/>
        <v>1.1789747425703944E-2</v>
      </c>
    </row>
    <row r="81" spans="2:22" ht="15" customHeight="1" x14ac:dyDescent="0.2">
      <c r="B81">
        <v>79</v>
      </c>
      <c r="C81" s="18">
        <v>39055</v>
      </c>
      <c r="D81">
        <f>'1. Data'!D83</f>
        <v>12283.85</v>
      </c>
      <c r="E81">
        <f t="shared" si="12"/>
        <v>7.3576384703132715E-3</v>
      </c>
      <c r="F81">
        <f t="shared" si="17"/>
        <v>2.2962930192561531E-5</v>
      </c>
      <c r="G81" s="17">
        <f t="shared" si="13"/>
        <v>4.7919651702158202E-3</v>
      </c>
      <c r="I81" s="1">
        <f>'1. Data'!H83</f>
        <v>11973.136559999999</v>
      </c>
      <c r="J81">
        <f t="shared" si="18"/>
        <v>3.8863373327919933E-3</v>
      </c>
      <c r="K81">
        <f t="shared" si="19"/>
        <v>3.0587698967612343E-5</v>
      </c>
      <c r="L81" s="17">
        <f t="shared" si="14"/>
        <v>5.5306147007012111E-3</v>
      </c>
      <c r="N81" s="8">
        <f>'1. Data'!L83</f>
        <v>7056.7355096602269</v>
      </c>
      <c r="O81">
        <f t="shared" si="20"/>
        <v>7.1936808165517447E-3</v>
      </c>
      <c r="P81">
        <f t="shared" si="21"/>
        <v>5.3808992753901482E-5</v>
      </c>
      <c r="Q81" s="17">
        <f t="shared" si="15"/>
        <v>7.3354613184108252E-3</v>
      </c>
      <c r="S81" s="8">
        <f>'1. Data'!P83</f>
        <v>141.24222472494151</v>
      </c>
      <c r="T81">
        <f t="shared" si="22"/>
        <v>-3.3643988847102575E-3</v>
      </c>
      <c r="U81">
        <f t="shared" si="23"/>
        <v>1.33679055511684E-4</v>
      </c>
      <c r="V81" s="17">
        <f t="shared" si="16"/>
        <v>1.1561965901683156E-2</v>
      </c>
    </row>
    <row r="82" spans="2:22" ht="15" customHeight="1" x14ac:dyDescent="0.2">
      <c r="B82">
        <v>80</v>
      </c>
      <c r="C82" s="18">
        <v>39056</v>
      </c>
      <c r="D82">
        <f>'1. Data'!D84</f>
        <v>12331.6</v>
      </c>
      <c r="E82">
        <f t="shared" si="12"/>
        <v>3.8872177696731886E-3</v>
      </c>
      <c r="F82">
        <f t="shared" si="17"/>
        <v>2.4833245012597871E-5</v>
      </c>
      <c r="G82" s="17">
        <f t="shared" si="13"/>
        <v>4.9832966009056567E-3</v>
      </c>
      <c r="I82" s="1">
        <f>'1. Data'!H84</f>
        <v>11996.294400000001</v>
      </c>
      <c r="J82">
        <f t="shared" si="18"/>
        <v>1.9341498264847045E-3</v>
      </c>
      <c r="K82">
        <f t="shared" si="19"/>
        <v>2.9658654101410768E-5</v>
      </c>
      <c r="L82" s="17">
        <f t="shared" si="14"/>
        <v>5.4459759549056741E-3</v>
      </c>
      <c r="N82" s="8">
        <f>'1. Data'!L84</f>
        <v>7132.9385147724242</v>
      </c>
      <c r="O82">
        <f t="shared" si="20"/>
        <v>1.0798619986235884E-2</v>
      </c>
      <c r="P82">
        <f t="shared" si="21"/>
        <v>5.368539581009287E-5</v>
      </c>
      <c r="Q82" s="17">
        <f t="shared" si="15"/>
        <v>7.3270318554031731E-3</v>
      </c>
      <c r="S82" s="8">
        <f>'1. Data'!P84</f>
        <v>141.33078460335389</v>
      </c>
      <c r="T82">
        <f t="shared" si="22"/>
        <v>6.2700710488557165E-4</v>
      </c>
      <c r="U82">
        <f t="shared" si="23"/>
        <v>1.2633746297230933E-4</v>
      </c>
      <c r="V82" s="17">
        <f t="shared" si="16"/>
        <v>1.1239993904460507E-2</v>
      </c>
    </row>
    <row r="83" spans="2:22" ht="15" customHeight="1" x14ac:dyDescent="0.2">
      <c r="B83">
        <v>81</v>
      </c>
      <c r="C83" s="18">
        <v>39057</v>
      </c>
      <c r="D83">
        <f>'1. Data'!D85</f>
        <v>12309.25</v>
      </c>
      <c r="E83">
        <f t="shared" si="12"/>
        <v>-1.8124168802102212E-3</v>
      </c>
      <c r="F83">
        <f t="shared" si="17"/>
        <v>2.4249878031173777E-5</v>
      </c>
      <c r="G83" s="17">
        <f t="shared" si="13"/>
        <v>4.9244165168244834E-3</v>
      </c>
      <c r="I83" s="1">
        <f>'1. Data'!H85</f>
        <v>11999.71809</v>
      </c>
      <c r="J83">
        <f t="shared" si="18"/>
        <v>2.8539563017056533E-4</v>
      </c>
      <c r="K83">
        <f t="shared" si="19"/>
        <v>2.8103590988403569E-5</v>
      </c>
      <c r="L83" s="17">
        <f t="shared" si="14"/>
        <v>5.3012820136645782E-3</v>
      </c>
      <c r="N83" s="8">
        <f>'1. Data'!L85</f>
        <v>7125.6092688773469</v>
      </c>
      <c r="O83">
        <f t="shared" si="20"/>
        <v>-1.0275212494679875E-3</v>
      </c>
      <c r="P83">
        <f t="shared" si="21"/>
        <v>5.7460883677915288E-5</v>
      </c>
      <c r="Q83" s="17">
        <f t="shared" si="15"/>
        <v>7.5802957513487089E-3</v>
      </c>
      <c r="S83" s="8">
        <f>'1. Data'!P85</f>
        <v>142.4828546562228</v>
      </c>
      <c r="T83">
        <f t="shared" si="22"/>
        <v>8.1515860546745172E-3</v>
      </c>
      <c r="U83">
        <f t="shared" si="23"/>
        <v>1.1878080346854538E-4</v>
      </c>
      <c r="V83" s="17">
        <f t="shared" si="16"/>
        <v>1.0898660627276426E-2</v>
      </c>
    </row>
    <row r="84" spans="2:22" ht="15" customHeight="1" x14ac:dyDescent="0.2">
      <c r="B84">
        <v>82</v>
      </c>
      <c r="C84" s="18">
        <v>39058</v>
      </c>
      <c r="D84">
        <f>'1. Data'!D86</f>
        <v>12278.41</v>
      </c>
      <c r="E84">
        <f t="shared" si="12"/>
        <v>-2.5054329061478275E-3</v>
      </c>
      <c r="F84">
        <f t="shared" si="17"/>
        <v>2.2991976646163607E-5</v>
      </c>
      <c r="G84" s="17">
        <f t="shared" si="13"/>
        <v>4.7949949578871935E-3</v>
      </c>
      <c r="I84" s="1">
        <f>'1. Data'!H86</f>
        <v>12044.7186</v>
      </c>
      <c r="J84">
        <f t="shared" si="18"/>
        <v>3.7501305999431064E-3</v>
      </c>
      <c r="K84">
        <f t="shared" si="19"/>
        <v>2.6422262569042577E-5</v>
      </c>
      <c r="L84" s="17">
        <f t="shared" si="14"/>
        <v>5.1402589982453778E-3</v>
      </c>
      <c r="N84" s="8">
        <f>'1. Data'!L86</f>
        <v>7153.2047872340427</v>
      </c>
      <c r="O84">
        <f t="shared" si="20"/>
        <v>3.8727240458195158E-3</v>
      </c>
      <c r="P84">
        <f t="shared" si="21"/>
        <v>5.4076578652326869E-5</v>
      </c>
      <c r="Q84" s="17">
        <f t="shared" si="15"/>
        <v>7.3536778996857663E-3</v>
      </c>
      <c r="S84" s="8">
        <f>'1. Data'!P86</f>
        <v>143.04758596734979</v>
      </c>
      <c r="T84">
        <f t="shared" si="22"/>
        <v>3.9635036263805431E-3</v>
      </c>
      <c r="U84">
        <f t="shared" si="23"/>
        <v>1.1564085657283851E-4</v>
      </c>
      <c r="V84" s="17">
        <f t="shared" si="16"/>
        <v>1.075364387418695E-2</v>
      </c>
    </row>
    <row r="85" spans="2:22" ht="15" customHeight="1" x14ac:dyDescent="0.2">
      <c r="B85">
        <v>83</v>
      </c>
      <c r="C85" s="18">
        <v>39059</v>
      </c>
      <c r="D85">
        <f>'1. Data'!D87</f>
        <v>12307.48</v>
      </c>
      <c r="E85">
        <f t="shared" si="12"/>
        <v>2.367570393886481E-3</v>
      </c>
      <c r="F85">
        <f t="shared" si="17"/>
        <v>2.1989089690226291E-5</v>
      </c>
      <c r="G85" s="17">
        <f t="shared" si="13"/>
        <v>4.6892525726629705E-3</v>
      </c>
      <c r="I85" s="1">
        <f>'1. Data'!H87</f>
        <v>12099.925079999999</v>
      </c>
      <c r="J85">
        <f t="shared" si="18"/>
        <v>4.5834595089667696E-3</v>
      </c>
      <c r="K85">
        <f t="shared" si="19"/>
        <v>2.5680735585897801E-5</v>
      </c>
      <c r="L85" s="17">
        <f t="shared" si="14"/>
        <v>5.0676163613574575E-3</v>
      </c>
      <c r="N85" s="8">
        <f>'1. Data'!L87</f>
        <v>7169.3209054593872</v>
      </c>
      <c r="O85">
        <f t="shared" si="20"/>
        <v>2.252992708122395E-3</v>
      </c>
      <c r="P85">
        <f t="shared" si="21"/>
        <v>5.1731863425291378E-5</v>
      </c>
      <c r="Q85" s="17">
        <f t="shared" si="15"/>
        <v>7.1924865954196516E-3</v>
      </c>
      <c r="S85" s="8">
        <f>'1. Data'!P87</f>
        <v>142.15793575201317</v>
      </c>
      <c r="T85">
        <f t="shared" si="22"/>
        <v>-6.2192606000333059E-3</v>
      </c>
      <c r="U85">
        <f t="shared" si="23"/>
        <v>1.0964496683824809E-4</v>
      </c>
      <c r="V85" s="17">
        <f t="shared" si="16"/>
        <v>1.0471149260623119E-2</v>
      </c>
    </row>
    <row r="86" spans="2:22" ht="15" customHeight="1" x14ac:dyDescent="0.2">
      <c r="B86">
        <v>84</v>
      </c>
      <c r="C86" s="18">
        <v>39062</v>
      </c>
      <c r="D86">
        <f>'1. Data'!D88</f>
        <v>12328.48</v>
      </c>
      <c r="E86">
        <f t="shared" si="12"/>
        <v>1.7062794333202248E-3</v>
      </c>
      <c r="F86">
        <f t="shared" si="17"/>
        <v>2.1006067683013181E-5</v>
      </c>
      <c r="G86" s="17">
        <f t="shared" si="13"/>
        <v>4.5832376856337247E-3</v>
      </c>
      <c r="I86" s="1">
        <f>'1. Data'!H88</f>
        <v>12035.63322</v>
      </c>
      <c r="J86">
        <f t="shared" si="18"/>
        <v>-5.3134097587321065E-3</v>
      </c>
      <c r="K86">
        <f t="shared" si="19"/>
        <v>2.5400377514964206E-5</v>
      </c>
      <c r="L86" s="17">
        <f t="shared" si="14"/>
        <v>5.0398787202634359E-3</v>
      </c>
      <c r="N86" s="8">
        <f>'1. Data'!L88</f>
        <v>7172.6708074534163</v>
      </c>
      <c r="O86">
        <f t="shared" si="20"/>
        <v>4.672551331156302E-4</v>
      </c>
      <c r="P86">
        <f t="shared" si="21"/>
        <v>4.8932510188345054E-5</v>
      </c>
      <c r="Q86" s="17">
        <f t="shared" si="15"/>
        <v>6.9951776380836146E-3</v>
      </c>
      <c r="S86" s="8">
        <f>'1. Data'!P88</f>
        <v>141.19246540235778</v>
      </c>
      <c r="T86">
        <f t="shared" si="22"/>
        <v>-6.7915332657868741E-3</v>
      </c>
      <c r="U86">
        <f t="shared" si="23"/>
        <v>1.053870209726208E-4</v>
      </c>
      <c r="V86" s="17">
        <f t="shared" si="16"/>
        <v>1.0265818085891684E-2</v>
      </c>
    </row>
    <row r="87" spans="2:22" ht="15" customHeight="1" x14ac:dyDescent="0.2">
      <c r="B87">
        <v>85</v>
      </c>
      <c r="C87" s="18">
        <v>39063</v>
      </c>
      <c r="D87">
        <f>'1. Data'!D89</f>
        <v>12315.58</v>
      </c>
      <c r="E87">
        <f t="shared" si="12"/>
        <v>-1.0463577018415601E-3</v>
      </c>
      <c r="F87">
        <f t="shared" si="17"/>
        <v>1.9920386992306685E-5</v>
      </c>
      <c r="G87" s="17">
        <f t="shared" si="13"/>
        <v>4.4632260745235261E-3</v>
      </c>
      <c r="I87" s="1">
        <f>'1. Data'!H89</f>
        <v>12105.944959999999</v>
      </c>
      <c r="J87">
        <f t="shared" si="18"/>
        <v>5.8419643333065272E-3</v>
      </c>
      <c r="K87">
        <f t="shared" si="19"/>
        <v>2.5570294259917727E-5</v>
      </c>
      <c r="L87" s="17">
        <f t="shared" si="14"/>
        <v>5.0567078479894136E-3</v>
      </c>
      <c r="N87" s="8">
        <f>'1. Data'!L89</f>
        <v>7184.9860982391101</v>
      </c>
      <c r="O87">
        <f t="shared" si="20"/>
        <v>1.7169742089510798E-3</v>
      </c>
      <c r="P87">
        <f t="shared" si="21"/>
        <v>4.6009659218609719E-5</v>
      </c>
      <c r="Q87" s="17">
        <f t="shared" si="15"/>
        <v>6.7830420327910186E-3</v>
      </c>
      <c r="S87" s="8">
        <f>'1. Data'!P89</f>
        <v>142.10608131192348</v>
      </c>
      <c r="T87">
        <f t="shared" si="22"/>
        <v>6.4707129163171029E-3</v>
      </c>
      <c r="U87">
        <f t="shared" si="23"/>
        <v>1.0183129516028094E-4</v>
      </c>
      <c r="V87" s="17">
        <f t="shared" si="16"/>
        <v>1.0091149347833523E-2</v>
      </c>
    </row>
    <row r="88" spans="2:22" ht="15" customHeight="1" x14ac:dyDescent="0.2">
      <c r="B88">
        <v>86</v>
      </c>
      <c r="C88" s="18">
        <v>39064</v>
      </c>
      <c r="D88">
        <f>'1. Data'!D90</f>
        <v>12317.5</v>
      </c>
      <c r="E88">
        <f t="shared" si="12"/>
        <v>1.5590008753140923E-4</v>
      </c>
      <c r="F88">
        <f t="shared" si="17"/>
        <v>1.8790855639180474E-5</v>
      </c>
      <c r="G88" s="17">
        <f t="shared" si="13"/>
        <v>4.3348420546982418E-3</v>
      </c>
      <c r="I88" s="1">
        <f>'1. Data'!H90</f>
        <v>12181.886</v>
      </c>
      <c r="J88">
        <f t="shared" si="18"/>
        <v>6.2730369459734871E-3</v>
      </c>
      <c r="K88">
        <f t="shared" si="19"/>
        <v>2.6083789440620199E-5</v>
      </c>
      <c r="L88" s="17">
        <f t="shared" si="14"/>
        <v>5.1072291353159594E-3</v>
      </c>
      <c r="N88" s="8">
        <f>'1. Data'!L90</f>
        <v>7240.3146899378562</v>
      </c>
      <c r="O88">
        <f t="shared" si="20"/>
        <v>7.7005843772343522E-3</v>
      </c>
      <c r="P88">
        <f t="shared" si="21"/>
        <v>4.3425959691545327E-5</v>
      </c>
      <c r="Q88" s="17">
        <f t="shared" si="15"/>
        <v>6.5898376073728346E-3</v>
      </c>
      <c r="S88" s="8">
        <f>'1. Data'!P90</f>
        <v>142.35826368753197</v>
      </c>
      <c r="T88">
        <f t="shared" si="22"/>
        <v>1.7746065001606581E-3</v>
      </c>
      <c r="U88">
        <f t="shared" si="23"/>
        <v>9.8233624989387656E-5</v>
      </c>
      <c r="V88" s="17">
        <f t="shared" si="16"/>
        <v>9.9112877563608086E-3</v>
      </c>
    </row>
    <row r="89" spans="2:22" ht="15" customHeight="1" x14ac:dyDescent="0.2">
      <c r="B89">
        <v>87</v>
      </c>
      <c r="C89" s="18">
        <v>39065</v>
      </c>
      <c r="D89">
        <f>'1. Data'!D91</f>
        <v>12416.76</v>
      </c>
      <c r="E89">
        <f t="shared" si="12"/>
        <v>8.0584534199310102E-3</v>
      </c>
      <c r="F89">
        <f t="shared" si="17"/>
        <v>1.7664862591067184E-5</v>
      </c>
      <c r="G89" s="17">
        <f t="shared" si="13"/>
        <v>4.2029587900748186E-3</v>
      </c>
      <c r="I89" s="1">
        <f>'1. Data'!H91</f>
        <v>12223.695599999999</v>
      </c>
      <c r="J89">
        <f t="shared" si="18"/>
        <v>3.4321122361511739E-3</v>
      </c>
      <c r="K89">
        <f t="shared" si="19"/>
        <v>2.687982162571589E-5</v>
      </c>
      <c r="L89" s="17">
        <f t="shared" si="14"/>
        <v>5.1845753563542589E-3</v>
      </c>
      <c r="N89" s="8">
        <f>'1. Data'!L91</f>
        <v>7257.0864067439406</v>
      </c>
      <c r="O89">
        <f t="shared" si="20"/>
        <v>2.3164347855477527E-3</v>
      </c>
      <c r="P89">
        <f t="shared" si="21"/>
        <v>4.4378342095106956E-5</v>
      </c>
      <c r="Q89" s="17">
        <f t="shared" si="15"/>
        <v>6.6617071457027409E-3</v>
      </c>
      <c r="S89" s="8">
        <f>'1. Data'!P91</f>
        <v>143.06894499702457</v>
      </c>
      <c r="T89">
        <f t="shared" si="22"/>
        <v>4.9922027080388067E-3</v>
      </c>
      <c r="U89">
        <f t="shared" si="23"/>
        <v>9.2528561183849139E-5</v>
      </c>
      <c r="V89" s="17">
        <f t="shared" si="16"/>
        <v>9.6191767414810052E-3</v>
      </c>
    </row>
    <row r="90" spans="2:22" ht="15" customHeight="1" x14ac:dyDescent="0.2">
      <c r="B90">
        <v>88</v>
      </c>
      <c r="C90" s="18">
        <v>39066</v>
      </c>
      <c r="D90">
        <f>'1. Data'!D92</f>
        <v>12445.52</v>
      </c>
      <c r="E90">
        <f t="shared" si="12"/>
        <v>2.3162242001939491E-3</v>
      </c>
      <c r="F90">
        <f t="shared" si="17"/>
        <v>2.0501291126875024E-5</v>
      </c>
      <c r="G90" s="17">
        <f t="shared" si="13"/>
        <v>4.5278351479349404E-3</v>
      </c>
      <c r="I90" s="1">
        <f>'1. Data'!H92</f>
        <v>12219.52</v>
      </c>
      <c r="J90">
        <f t="shared" si="18"/>
        <v>-3.4159882057261531E-4</v>
      </c>
      <c r="K90">
        <f t="shared" si="19"/>
        <v>2.5973795992265252E-5</v>
      </c>
      <c r="L90" s="17">
        <f t="shared" si="14"/>
        <v>5.0964493514863126E-3</v>
      </c>
      <c r="N90" s="8">
        <f>'1. Data'!L92</f>
        <v>7254.3788453986117</v>
      </c>
      <c r="O90">
        <f t="shared" si="20"/>
        <v>-3.7309206389120981E-4</v>
      </c>
      <c r="P90">
        <f t="shared" si="21"/>
        <v>4.2037593776342274E-5</v>
      </c>
      <c r="Q90" s="17">
        <f t="shared" si="15"/>
        <v>6.4836404724770381E-3</v>
      </c>
      <c r="S90" s="8">
        <f>'1. Data'!P92</f>
        <v>143.70696686491081</v>
      </c>
      <c r="T90">
        <f t="shared" si="22"/>
        <v>4.4595412924831922E-3</v>
      </c>
      <c r="U90">
        <f t="shared" si="23"/>
        <v>8.8472172785507191E-5</v>
      </c>
      <c r="V90" s="17">
        <f t="shared" si="16"/>
        <v>9.4059647450703953E-3</v>
      </c>
    </row>
    <row r="91" spans="2:22" ht="15" customHeight="1" x14ac:dyDescent="0.2">
      <c r="B91">
        <v>89</v>
      </c>
      <c r="C91" s="18">
        <v>39069</v>
      </c>
      <c r="D91">
        <f>'1. Data'!D93</f>
        <v>12441.27</v>
      </c>
      <c r="E91">
        <f t="shared" si="12"/>
        <v>-3.4148834279322998E-4</v>
      </c>
      <c r="F91">
        <f t="shared" si="17"/>
        <v>1.9593107331996369E-5</v>
      </c>
      <c r="G91" s="17">
        <f t="shared" si="13"/>
        <v>4.4264102082834994E-3</v>
      </c>
      <c r="I91" s="1">
        <f>'1. Data'!H93</f>
        <v>12156.190919999999</v>
      </c>
      <c r="J91">
        <f t="shared" si="18"/>
        <v>-5.1826160111036555E-3</v>
      </c>
      <c r="K91">
        <f t="shared" si="19"/>
        <v>2.442236961798233E-5</v>
      </c>
      <c r="L91" s="17">
        <f t="shared" si="14"/>
        <v>4.9418993937536135E-3</v>
      </c>
      <c r="N91" s="8">
        <f>'1. Data'!L93</f>
        <v>7226.3426107408859</v>
      </c>
      <c r="O91">
        <f t="shared" si="20"/>
        <v>-3.864732633243842E-3</v>
      </c>
      <c r="P91">
        <f t="shared" si="21"/>
        <v>3.9523690011050055E-5</v>
      </c>
      <c r="Q91" s="17">
        <f t="shared" si="15"/>
        <v>6.2867869385760207E-3</v>
      </c>
      <c r="S91" s="8">
        <f>'1. Data'!P93</f>
        <v>143.60066034541146</v>
      </c>
      <c r="T91">
        <f t="shared" si="22"/>
        <v>-7.397450646863009E-4</v>
      </c>
      <c r="U91">
        <f t="shared" si="23"/>
        <v>8.4357092930738522E-5</v>
      </c>
      <c r="V91" s="17">
        <f t="shared" si="16"/>
        <v>9.1846117463254013E-3</v>
      </c>
    </row>
    <row r="92" spans="2:22" ht="15" customHeight="1" x14ac:dyDescent="0.2">
      <c r="B92">
        <v>90</v>
      </c>
      <c r="C92" s="18">
        <v>39070</v>
      </c>
      <c r="D92">
        <f>'1. Data'!D94</f>
        <v>12471.32</v>
      </c>
      <c r="E92">
        <f t="shared" si="12"/>
        <v>2.4153482723226222E-3</v>
      </c>
      <c r="F92">
        <f t="shared" si="17"/>
        <v>1.8424517749372406E-5</v>
      </c>
      <c r="G92" s="17">
        <f t="shared" si="13"/>
        <v>4.2923790314198032E-3</v>
      </c>
      <c r="I92" s="1">
        <f>'1. Data'!H94</f>
        <v>12176.394529999998</v>
      </c>
      <c r="J92">
        <f t="shared" si="18"/>
        <v>1.6620017020922753E-3</v>
      </c>
      <c r="K92">
        <f t="shared" si="19"/>
        <v>2.4568597964016267E-5</v>
      </c>
      <c r="L92" s="17">
        <f t="shared" si="14"/>
        <v>4.9566720654100433E-3</v>
      </c>
      <c r="N92" s="8">
        <f>'1. Data'!L94</f>
        <v>7222.4914406110092</v>
      </c>
      <c r="O92">
        <f t="shared" si="20"/>
        <v>-5.3293489353140706E-4</v>
      </c>
      <c r="P92">
        <f t="shared" si="21"/>
        <v>3.8048438109974648E-5</v>
      </c>
      <c r="Q92" s="17">
        <f t="shared" si="15"/>
        <v>6.1683416012713373E-3</v>
      </c>
      <c r="S92" s="8">
        <f>'1. Data'!P94</f>
        <v>142.03250931256349</v>
      </c>
      <c r="T92">
        <f t="shared" si="22"/>
        <v>-1.0920221599789269E-2</v>
      </c>
      <c r="U92">
        <f t="shared" si="23"/>
        <v>7.9328500720537878E-5</v>
      </c>
      <c r="V92" s="17">
        <f t="shared" si="16"/>
        <v>8.9066548558107868E-3</v>
      </c>
    </row>
    <row r="93" spans="2:22" ht="15" customHeight="1" x14ac:dyDescent="0.2">
      <c r="B93">
        <v>91</v>
      </c>
      <c r="C93" s="18">
        <v>39071</v>
      </c>
      <c r="D93">
        <f>'1. Data'!D95</f>
        <v>12463.87</v>
      </c>
      <c r="E93">
        <f t="shared" si="12"/>
        <v>-5.9737060712089084E-4</v>
      </c>
      <c r="F93">
        <f t="shared" si="17"/>
        <v>1.7669081121006776E-5</v>
      </c>
      <c r="G93" s="17">
        <f t="shared" si="13"/>
        <v>4.2034606125199714E-3</v>
      </c>
      <c r="I93" s="1">
        <f>'1. Data'!H95</f>
        <v>12183.96816</v>
      </c>
      <c r="J93">
        <f t="shared" si="18"/>
        <v>6.219928223697755E-4</v>
      </c>
      <c r="K93">
        <f t="shared" si="19"/>
        <v>2.3260217065640748E-5</v>
      </c>
      <c r="L93" s="17">
        <f t="shared" si="14"/>
        <v>4.8228847244818889E-3</v>
      </c>
      <c r="N93" s="8">
        <f>'1. Data'!L95</f>
        <v>7271.1234177215192</v>
      </c>
      <c r="O93">
        <f t="shared" si="20"/>
        <v>6.7334073720128635E-3</v>
      </c>
      <c r="P93">
        <f t="shared" si="21"/>
        <v>3.578257299942077E-5</v>
      </c>
      <c r="Q93" s="17">
        <f t="shared" si="15"/>
        <v>5.9818536424273011E-3</v>
      </c>
      <c r="S93" s="8">
        <f>'1. Data'!P95</f>
        <v>143.7471691735677</v>
      </c>
      <c r="T93">
        <f t="shared" si="22"/>
        <v>1.2072305624276802E-2</v>
      </c>
      <c r="U93">
        <f t="shared" si="23"/>
        <v>8.1723865064615864E-5</v>
      </c>
      <c r="V93" s="17">
        <f t="shared" si="16"/>
        <v>9.0401252792544785E-3</v>
      </c>
    </row>
    <row r="94" spans="2:22" ht="15" customHeight="1" x14ac:dyDescent="0.2">
      <c r="B94">
        <v>92</v>
      </c>
      <c r="C94" s="18">
        <v>39072</v>
      </c>
      <c r="D94">
        <f>'1. Data'!D96</f>
        <v>12421.25</v>
      </c>
      <c r="E94">
        <f t="shared" si="12"/>
        <v>-3.4194836756160645E-3</v>
      </c>
      <c r="F94">
        <f t="shared" si="17"/>
        <v>1.6630347352281488E-5</v>
      </c>
      <c r="G94" s="17">
        <f t="shared" si="13"/>
        <v>4.0780322892642095E-3</v>
      </c>
      <c r="I94" s="1">
        <f>'1. Data'!H96</f>
        <v>12131.801029999999</v>
      </c>
      <c r="J94">
        <f t="shared" si="18"/>
        <v>-4.2816206768552184E-3</v>
      </c>
      <c r="K94">
        <f t="shared" si="19"/>
        <v>2.1887816545967075E-5</v>
      </c>
      <c r="L94" s="17">
        <f t="shared" si="14"/>
        <v>4.6784416792311385E-3</v>
      </c>
      <c r="N94" s="8">
        <f>'1. Data'!L96</f>
        <v>7254.331226961559</v>
      </c>
      <c r="O94">
        <f t="shared" si="20"/>
        <v>-2.3094355294580125E-3</v>
      </c>
      <c r="P94">
        <f t="shared" si="21"/>
        <v>3.6355945109704155E-5</v>
      </c>
      <c r="Q94" s="17">
        <f t="shared" si="15"/>
        <v>6.0295891327439679E-3</v>
      </c>
      <c r="S94" s="8">
        <f>'1. Data'!P96</f>
        <v>143.92427184466021</v>
      </c>
      <c r="T94">
        <f t="shared" si="22"/>
        <v>1.232042843770161E-3</v>
      </c>
      <c r="U94">
        <f t="shared" si="23"/>
        <v>8.5564866945895643E-5</v>
      </c>
      <c r="V94" s="17">
        <f t="shared" si="16"/>
        <v>9.2501279421365653E-3</v>
      </c>
    </row>
    <row r="95" spans="2:22" ht="15" customHeight="1" x14ac:dyDescent="0.2">
      <c r="B95">
        <v>93</v>
      </c>
      <c r="C95" s="18">
        <v>39073</v>
      </c>
      <c r="D95">
        <f>'1. Data'!D97</f>
        <v>12343.21</v>
      </c>
      <c r="E95">
        <f t="shared" si="12"/>
        <v>-6.2827815235987419E-3</v>
      </c>
      <c r="F95">
        <f t="shared" si="17"/>
        <v>1.6334098627612882E-5</v>
      </c>
      <c r="G95" s="17">
        <f t="shared" si="13"/>
        <v>4.0415465638308414E-3</v>
      </c>
      <c r="I95" s="1">
        <f>'1. Data'!H97</f>
        <v>12133.637999999999</v>
      </c>
      <c r="J95">
        <f t="shared" si="18"/>
        <v>1.5141774872978546E-4</v>
      </c>
      <c r="K95">
        <f t="shared" si="19"/>
        <v>2.1674484090437498E-5</v>
      </c>
      <c r="L95" s="17">
        <f t="shared" si="14"/>
        <v>4.6555863315416567E-3</v>
      </c>
      <c r="N95" s="8">
        <f>'1. Data'!L97</f>
        <v>7175.2927246414938</v>
      </c>
      <c r="O95">
        <f t="shared" si="20"/>
        <v>-1.0895353389201399E-2</v>
      </c>
      <c r="P95">
        <f t="shared" si="21"/>
        <v>3.4494597951005285E-5</v>
      </c>
      <c r="Q95" s="17">
        <f t="shared" si="15"/>
        <v>5.8732101912842595E-3</v>
      </c>
      <c r="S95" s="8">
        <f>'1. Data'!P97</f>
        <v>143.96902617624778</v>
      </c>
      <c r="T95">
        <f t="shared" si="22"/>
        <v>3.1095749878709279E-4</v>
      </c>
      <c r="U95">
        <f t="shared" si="23"/>
        <v>8.0522050703275006E-5</v>
      </c>
      <c r="V95" s="17">
        <f t="shared" si="16"/>
        <v>8.9734079759740664E-3</v>
      </c>
    </row>
    <row r="96" spans="2:22" ht="15" customHeight="1" x14ac:dyDescent="0.2">
      <c r="B96">
        <v>94</v>
      </c>
      <c r="C96" s="18">
        <v>39078</v>
      </c>
      <c r="D96">
        <f>'1. Data'!D98</f>
        <v>12510.57</v>
      </c>
      <c r="E96">
        <f t="shared" si="12"/>
        <v>1.3558871638739079E-2</v>
      </c>
      <c r="F96">
        <f t="shared" si="17"/>
        <v>1.7722453330352536E-5</v>
      </c>
      <c r="G96" s="17">
        <f t="shared" si="13"/>
        <v>4.2098044289910356E-3</v>
      </c>
      <c r="I96" s="1">
        <f>'1. Data'!H98</f>
        <v>12210.615040000001</v>
      </c>
      <c r="J96">
        <f t="shared" si="18"/>
        <v>6.3441022387516078E-3</v>
      </c>
      <c r="K96">
        <f t="shared" si="19"/>
        <v>2.0375390685089068E-5</v>
      </c>
      <c r="L96" s="17">
        <f t="shared" si="14"/>
        <v>4.513910797201144E-3</v>
      </c>
      <c r="N96" s="8">
        <f>'1. Data'!L98</f>
        <v>7272.263061170911</v>
      </c>
      <c r="O96">
        <f t="shared" si="20"/>
        <v>1.3514478119673119E-2</v>
      </c>
      <c r="P96">
        <f t="shared" si="21"/>
        <v>3.9547445602479922E-5</v>
      </c>
      <c r="Q96" s="17">
        <f t="shared" si="15"/>
        <v>6.2886759816737194E-3</v>
      </c>
      <c r="S96" s="8">
        <f>'1. Data'!P98</f>
        <v>145.32504844553037</v>
      </c>
      <c r="T96">
        <f t="shared" si="22"/>
        <v>9.4188472708187903E-3</v>
      </c>
      <c r="U96">
        <f t="shared" si="23"/>
        <v>7.5696529335041621E-5</v>
      </c>
      <c r="V96" s="17">
        <f t="shared" si="16"/>
        <v>8.7003752410480337E-3</v>
      </c>
    </row>
    <row r="97" spans="2:22" ht="15" customHeight="1" x14ac:dyDescent="0.2">
      <c r="B97">
        <v>95</v>
      </c>
      <c r="C97" s="18">
        <v>39079</v>
      </c>
      <c r="D97">
        <f>'1. Data'!D99</f>
        <v>12501.52</v>
      </c>
      <c r="E97">
        <f t="shared" si="12"/>
        <v>-7.2338830285105093E-4</v>
      </c>
      <c r="F97">
        <f t="shared" si="17"/>
        <v>2.7689686137479568E-5</v>
      </c>
      <c r="G97" s="17">
        <f t="shared" si="13"/>
        <v>5.2620990239142752E-3</v>
      </c>
      <c r="I97" s="1">
        <f>'1. Data'!H99</f>
        <v>12231.53991</v>
      </c>
      <c r="J97">
        <f t="shared" si="18"/>
        <v>1.7136622464513399E-3</v>
      </c>
      <c r="K97">
        <f t="shared" si="19"/>
        <v>2.1567725236927714E-5</v>
      </c>
      <c r="L97" s="17">
        <f t="shared" si="14"/>
        <v>4.6441065057691898E-3</v>
      </c>
      <c r="N97" s="8">
        <f>'1. Data'!L99</f>
        <v>7274.0370711187052</v>
      </c>
      <c r="O97">
        <f t="shared" si="20"/>
        <v>2.4394193841339806E-4</v>
      </c>
      <c r="P97">
        <f t="shared" si="21"/>
        <v>4.8133065997158545E-5</v>
      </c>
      <c r="Q97" s="17">
        <f t="shared" si="15"/>
        <v>6.9377997951193824E-3</v>
      </c>
      <c r="S97" s="8">
        <f>'1. Data'!P99</f>
        <v>144.77063371995294</v>
      </c>
      <c r="T97">
        <f t="shared" si="22"/>
        <v>-3.81499770003677E-3</v>
      </c>
      <c r="U97">
        <f t="shared" si="23"/>
        <v>7.647761860959975E-5</v>
      </c>
      <c r="V97" s="17">
        <f t="shared" si="16"/>
        <v>8.7451482897432757E-3</v>
      </c>
    </row>
    <row r="98" spans="2:22" ht="15" customHeight="1" x14ac:dyDescent="0.2">
      <c r="B98">
        <v>96</v>
      </c>
      <c r="C98" s="18">
        <v>39080</v>
      </c>
      <c r="D98">
        <f>'1. Data'!D100</f>
        <v>12463.15</v>
      </c>
      <c r="E98">
        <f t="shared" si="12"/>
        <v>-3.0692267820233701E-3</v>
      </c>
      <c r="F98">
        <f t="shared" si="17"/>
        <v>2.6059702407432896E-5</v>
      </c>
      <c r="G98" s="17">
        <f t="shared" si="13"/>
        <v>5.1048704594174469E-3</v>
      </c>
      <c r="I98" s="1">
        <f>'1. Data'!H100</f>
        <v>12174.105600000001</v>
      </c>
      <c r="J98">
        <f t="shared" si="18"/>
        <v>-4.695591104848771E-3</v>
      </c>
      <c r="K98">
        <f t="shared" si="19"/>
        <v>2.0449860020406809E-5</v>
      </c>
      <c r="L98" s="17">
        <f t="shared" si="14"/>
        <v>4.5221521447654555E-3</v>
      </c>
      <c r="N98" s="8">
        <f>'1. Data'!L100</f>
        <v>7307.172995780591</v>
      </c>
      <c r="O98">
        <f t="shared" si="20"/>
        <v>4.5553692314066968E-3</v>
      </c>
      <c r="P98">
        <f t="shared" si="21"/>
        <v>4.5248652497488045E-5</v>
      </c>
      <c r="Q98" s="17">
        <f t="shared" si="15"/>
        <v>6.7267118637182642E-3</v>
      </c>
      <c r="S98" s="8">
        <f>'1. Data'!P100</f>
        <v>144.56050688150387</v>
      </c>
      <c r="T98">
        <f t="shared" si="22"/>
        <v>-1.4514465610169548E-3</v>
      </c>
      <c r="U98">
        <f t="shared" si="23"/>
        <v>7.2762213940100911E-5</v>
      </c>
      <c r="V98" s="17">
        <f t="shared" si="16"/>
        <v>8.5300770184155369E-3</v>
      </c>
    </row>
    <row r="99" spans="2:22" ht="15" customHeight="1" x14ac:dyDescent="0.2">
      <c r="B99">
        <v>97</v>
      </c>
      <c r="C99" s="18">
        <v>39086</v>
      </c>
      <c r="D99">
        <f>'1. Data'!D101</f>
        <v>12480.69</v>
      </c>
      <c r="E99">
        <f t="shared" si="12"/>
        <v>1.4073488644524759E-3</v>
      </c>
      <c r="F99">
        <f t="shared" si="17"/>
        <v>2.5061329445356293E-5</v>
      </c>
      <c r="G99" s="17">
        <f t="shared" si="13"/>
        <v>5.0061291878412701E-3</v>
      </c>
      <c r="I99" s="1">
        <f>'1. Data'!H101</f>
        <v>12226.3289</v>
      </c>
      <c r="J99">
        <f t="shared" si="18"/>
        <v>4.2897032205798883E-3</v>
      </c>
      <c r="K99">
        <f t="shared" si="19"/>
        <v>2.0545782968618496E-5</v>
      </c>
      <c r="L99" s="17">
        <f t="shared" si="14"/>
        <v>4.5327456324636721E-3</v>
      </c>
      <c r="N99" s="8">
        <f>'1. Data'!L101</f>
        <v>7297.4996727320331</v>
      </c>
      <c r="O99">
        <f t="shared" si="20"/>
        <v>-1.3238119658784057E-3</v>
      </c>
      <c r="P99">
        <f t="shared" si="21"/>
        <v>4.3778816677705571E-5</v>
      </c>
      <c r="Q99" s="17">
        <f t="shared" si="15"/>
        <v>6.6165562551606539E-3</v>
      </c>
      <c r="S99" s="8">
        <f>'1. Data'!P101</f>
        <v>145.53564240187856</v>
      </c>
      <c r="T99">
        <f t="shared" si="22"/>
        <v>6.7455181322379444E-3</v>
      </c>
      <c r="U99">
        <f t="shared" si="23"/>
        <v>6.8522882930864128E-5</v>
      </c>
      <c r="V99" s="17">
        <f t="shared" si="16"/>
        <v>8.2778549716012867E-3</v>
      </c>
    </row>
    <row r="100" spans="2:22" ht="15" customHeight="1" x14ac:dyDescent="0.2">
      <c r="B100">
        <v>98</v>
      </c>
      <c r="C100" s="18">
        <v>39087</v>
      </c>
      <c r="D100">
        <f>'1. Data'!D102</f>
        <v>12398.01</v>
      </c>
      <c r="E100">
        <f t="shared" si="12"/>
        <v>-6.6246337341926038E-3</v>
      </c>
      <c r="F100">
        <f t="shared" si="17"/>
        <v>2.3676487528211454E-5</v>
      </c>
      <c r="G100" s="17">
        <f t="shared" si="13"/>
        <v>4.8658491066011752E-3</v>
      </c>
      <c r="I100" s="1">
        <f>'1. Data'!H102</f>
        <v>11989.242750000001</v>
      </c>
      <c r="J100">
        <f t="shared" si="18"/>
        <v>-1.9391442185069892E-2</v>
      </c>
      <c r="K100">
        <f t="shared" si="19"/>
        <v>2.0417129213740593E-5</v>
      </c>
      <c r="L100" s="17">
        <f t="shared" si="14"/>
        <v>4.5185317542029728E-3</v>
      </c>
      <c r="N100" s="8">
        <f>'1. Data'!L102</f>
        <v>7167.2512340867761</v>
      </c>
      <c r="O100">
        <f t="shared" si="20"/>
        <v>-1.7848365123186733E-2</v>
      </c>
      <c r="P100">
        <f t="shared" si="21"/>
        <v>4.1257236364303403E-5</v>
      </c>
      <c r="Q100" s="17">
        <f t="shared" si="15"/>
        <v>6.4231796148249976E-3</v>
      </c>
      <c r="S100" s="8">
        <f>'1. Data'!P102</f>
        <v>143.94130032002695</v>
      </c>
      <c r="T100">
        <f t="shared" si="22"/>
        <v>-1.0954993948829594E-2</v>
      </c>
      <c r="U100">
        <f t="shared" si="23"/>
        <v>6.7141630847353332E-5</v>
      </c>
      <c r="V100" s="17">
        <f t="shared" si="16"/>
        <v>8.193999685584161E-3</v>
      </c>
    </row>
    <row r="101" spans="2:22" ht="15" customHeight="1" x14ac:dyDescent="0.2">
      <c r="B101">
        <v>99</v>
      </c>
      <c r="C101" s="18">
        <v>39091</v>
      </c>
      <c r="D101">
        <f>'1. Data'!D103</f>
        <v>12416.6</v>
      </c>
      <c r="E101">
        <f t="shared" si="12"/>
        <v>1.4994341833891201E-3</v>
      </c>
      <c r="F101">
        <f t="shared" si="17"/>
        <v>2.4889044603250928E-5</v>
      </c>
      <c r="G101" s="17">
        <f t="shared" si="13"/>
        <v>4.9888921218293469E-3</v>
      </c>
      <c r="I101" s="1">
        <f>'1. Data'!H103</f>
        <v>12024.151660000001</v>
      </c>
      <c r="J101">
        <f t="shared" si="18"/>
        <v>2.9116859778320946E-3</v>
      </c>
      <c r="K101">
        <f t="shared" si="19"/>
        <v>4.1753783261930661E-5</v>
      </c>
      <c r="L101" s="17">
        <f t="shared" si="14"/>
        <v>6.4617167426258065E-3</v>
      </c>
      <c r="N101" s="8">
        <f>'1. Data'!L103</f>
        <v>7194.162007541282</v>
      </c>
      <c r="O101">
        <f t="shared" si="20"/>
        <v>3.7546853843382555E-3</v>
      </c>
      <c r="P101">
        <f t="shared" si="21"/>
        <v>5.789565043668053E-5</v>
      </c>
      <c r="Q101" s="17">
        <f t="shared" si="15"/>
        <v>7.6089191372152544E-3</v>
      </c>
      <c r="S101" s="8">
        <f>'1. Data'!P103</f>
        <v>144.36993299832494</v>
      </c>
      <c r="T101">
        <f t="shared" si="22"/>
        <v>2.9778296940836386E-3</v>
      </c>
      <c r="U101">
        <f t="shared" si="23"/>
        <v>7.0313846541645704E-5</v>
      </c>
      <c r="V101" s="17">
        <f t="shared" si="16"/>
        <v>8.3853352074705814E-3</v>
      </c>
    </row>
    <row r="102" spans="2:22" ht="15" customHeight="1" x14ac:dyDescent="0.2">
      <c r="B102">
        <v>100</v>
      </c>
      <c r="C102" s="18">
        <v>39092</v>
      </c>
      <c r="D102">
        <f>'1. Data'!D104</f>
        <v>12442.16</v>
      </c>
      <c r="E102">
        <f t="shared" si="12"/>
        <v>2.058534542467301E-3</v>
      </c>
      <c r="F102">
        <f t="shared" si="17"/>
        <v>2.3530600099274817E-5</v>
      </c>
      <c r="G102" s="17">
        <f t="shared" si="13"/>
        <v>4.8508349899037814E-3</v>
      </c>
      <c r="I102" s="1">
        <f>'1. Data'!H104</f>
        <v>11921.57057</v>
      </c>
      <c r="J102">
        <f t="shared" si="18"/>
        <v>-8.5312538381607118E-3</v>
      </c>
      <c r="K102">
        <f t="shared" si="19"/>
        <v>3.9757231180225061E-5</v>
      </c>
      <c r="L102" s="17">
        <f t="shared" si="14"/>
        <v>6.3053335502751212E-3</v>
      </c>
      <c r="N102" s="8">
        <f>'1. Data'!L104</f>
        <v>7123.1874676333509</v>
      </c>
      <c r="O102">
        <f t="shared" si="20"/>
        <v>-9.8655743133852173E-3</v>
      </c>
      <c r="P102">
        <f t="shared" si="21"/>
        <v>5.5267771150601489E-5</v>
      </c>
      <c r="Q102" s="17">
        <f t="shared" si="15"/>
        <v>7.4342296945010709E-3</v>
      </c>
      <c r="S102" s="8">
        <f>'1. Data'!P104</f>
        <v>141.62333862743461</v>
      </c>
      <c r="T102">
        <f t="shared" si="22"/>
        <v>-1.902469796756228E-2</v>
      </c>
      <c r="U102">
        <f t="shared" si="23"/>
        <v>6.6627063930364946E-5</v>
      </c>
      <c r="V102" s="17">
        <f t="shared" si="16"/>
        <v>8.1625402865998127E-3</v>
      </c>
    </row>
    <row r="103" spans="2:22" ht="15" customHeight="1" x14ac:dyDescent="0.2">
      <c r="B103">
        <v>101</v>
      </c>
      <c r="C103" s="18">
        <v>39093</v>
      </c>
      <c r="D103">
        <f>'1. Data'!D105</f>
        <v>12514.98</v>
      </c>
      <c r="E103">
        <f t="shared" si="12"/>
        <v>5.8526815279661823E-3</v>
      </c>
      <c r="F103">
        <f t="shared" si="17"/>
        <v>2.2373017961070193E-5</v>
      </c>
      <c r="G103" s="17">
        <f t="shared" si="13"/>
        <v>4.7300124694413005E-3</v>
      </c>
      <c r="I103" s="1">
        <f>'1. Data'!H105</f>
        <v>12095.739150000001</v>
      </c>
      <c r="J103">
        <f t="shared" si="18"/>
        <v>1.4609533112884251E-2</v>
      </c>
      <c r="K103">
        <f t="shared" si="19"/>
        <v>4.1738734832479471E-5</v>
      </c>
      <c r="L103" s="17">
        <f t="shared" si="14"/>
        <v>6.4605522080143796E-3</v>
      </c>
      <c r="N103" s="8">
        <f>'1. Data'!L105</f>
        <v>7230.9873678783188</v>
      </c>
      <c r="O103">
        <f t="shared" si="20"/>
        <v>1.5133660420253391E-2</v>
      </c>
      <c r="P103">
        <f t="shared" si="21"/>
        <v>5.779147827354098E-5</v>
      </c>
      <c r="Q103" s="17">
        <f t="shared" si="15"/>
        <v>7.6020706569684673E-3</v>
      </c>
      <c r="S103" s="8">
        <f>'1. Data'!P105</f>
        <v>139.79385637193855</v>
      </c>
      <c r="T103">
        <f t="shared" si="22"/>
        <v>-1.2917943279877331E-2</v>
      </c>
      <c r="U103">
        <f t="shared" si="23"/>
        <v>8.4345788059961166E-5</v>
      </c>
      <c r="V103" s="17">
        <f t="shared" si="16"/>
        <v>9.1839963011730984E-3</v>
      </c>
    </row>
    <row r="104" spans="2:22" ht="15" customHeight="1" x14ac:dyDescent="0.2">
      <c r="B104">
        <v>102</v>
      </c>
      <c r="C104" s="18">
        <v>39094</v>
      </c>
      <c r="D104">
        <f>'1. Data'!D106</f>
        <v>12556.08</v>
      </c>
      <c r="E104">
        <f t="shared" si="12"/>
        <v>3.2840643772503323E-3</v>
      </c>
      <c r="F104">
        <f t="shared" si="17"/>
        <v>2.3085869747473776E-5</v>
      </c>
      <c r="G104" s="17">
        <f t="shared" si="13"/>
        <v>4.8047757229108803E-3</v>
      </c>
      <c r="I104" s="1">
        <f>'1. Data'!H106</f>
        <v>12230.935599999999</v>
      </c>
      <c r="J104">
        <f t="shared" si="18"/>
        <v>1.1177196227813628E-2</v>
      </c>
      <c r="K104">
        <f t="shared" si="19"/>
        <v>5.2040718209118402E-5</v>
      </c>
      <c r="L104" s="17">
        <f t="shared" si="14"/>
        <v>7.2139252982768264E-3</v>
      </c>
      <c r="N104" s="8">
        <f>'1. Data'!L106</f>
        <v>7265.4164511122608</v>
      </c>
      <c r="O104">
        <f t="shared" si="20"/>
        <v>4.7613253187087298E-3</v>
      </c>
      <c r="P104">
        <f t="shared" si="21"/>
        <v>6.806565024006117E-5</v>
      </c>
      <c r="Q104" s="17">
        <f t="shared" si="15"/>
        <v>8.2501909214309204E-3</v>
      </c>
      <c r="S104" s="8">
        <f>'1. Data'!P106</f>
        <v>141.72837557125052</v>
      </c>
      <c r="T104">
        <f t="shared" si="22"/>
        <v>1.3838370651747062E-2</v>
      </c>
      <c r="U104">
        <f t="shared" si="23"/>
        <v>8.9297436291291176E-5</v>
      </c>
      <c r="V104" s="17">
        <f t="shared" si="16"/>
        <v>9.4497320751062135E-3</v>
      </c>
    </row>
    <row r="105" spans="2:22" ht="15" customHeight="1" x14ac:dyDescent="0.2">
      <c r="B105">
        <v>103</v>
      </c>
      <c r="C105" s="18">
        <v>39098</v>
      </c>
      <c r="D105">
        <f>'1. Data'!D107</f>
        <v>12582.59</v>
      </c>
      <c r="E105">
        <f t="shared" si="12"/>
        <v>2.1113277392307327E-3</v>
      </c>
      <c r="F105">
        <f t="shared" si="17"/>
        <v>2.2347822292660827E-5</v>
      </c>
      <c r="G105" s="17">
        <f t="shared" si="13"/>
        <v>4.727348336293913E-3</v>
      </c>
      <c r="I105" s="1">
        <f>'1. Data'!H107</f>
        <v>12188.9877</v>
      </c>
      <c r="J105">
        <f t="shared" si="18"/>
        <v>-3.4296558637753934E-3</v>
      </c>
      <c r="K105">
        <f t="shared" si="19"/>
        <v>5.6414058047474371E-5</v>
      </c>
      <c r="L105" s="17">
        <f t="shared" si="14"/>
        <v>7.5109292399459047E-3</v>
      </c>
      <c r="N105" s="8">
        <f>'1. Data'!L107</f>
        <v>7230.7513254881678</v>
      </c>
      <c r="O105">
        <f t="shared" si="20"/>
        <v>-4.7712510160083255E-3</v>
      </c>
      <c r="P105">
        <f t="shared" si="21"/>
        <v>6.5341924353092099E-5</v>
      </c>
      <c r="Q105" s="17">
        <f t="shared" si="15"/>
        <v>8.0834351827111291E-3</v>
      </c>
      <c r="S105" s="8">
        <f>'1. Data'!P107</f>
        <v>142.47523604439291</v>
      </c>
      <c r="T105">
        <f t="shared" si="22"/>
        <v>5.2696608574824512E-3</v>
      </c>
      <c r="U105">
        <f t="shared" si="23"/>
        <v>9.5429620251521772E-5</v>
      </c>
      <c r="V105" s="17">
        <f t="shared" si="16"/>
        <v>9.768808537970318E-3</v>
      </c>
    </row>
    <row r="106" spans="2:22" ht="15" customHeight="1" x14ac:dyDescent="0.2">
      <c r="B106">
        <v>104</v>
      </c>
      <c r="C106" s="18">
        <v>39099</v>
      </c>
      <c r="D106">
        <f>'1. Data'!D108</f>
        <v>12577.15</v>
      </c>
      <c r="E106">
        <f t="shared" si="12"/>
        <v>-4.3234342055177111E-4</v>
      </c>
      <c r="F106">
        <f t="shared" si="17"/>
        <v>2.1274415244447886E-5</v>
      </c>
      <c r="G106" s="17">
        <f t="shared" si="13"/>
        <v>4.6124196734954517E-3</v>
      </c>
      <c r="I106" s="1">
        <f>'1. Data'!H108</f>
        <v>12231.551300000001</v>
      </c>
      <c r="J106">
        <f t="shared" si="18"/>
        <v>3.4919716917920359E-3</v>
      </c>
      <c r="K106">
        <f t="shared" si="19"/>
        <v>5.3734966925261637E-5</v>
      </c>
      <c r="L106" s="17">
        <f t="shared" si="14"/>
        <v>7.33041383042333E-3</v>
      </c>
      <c r="N106" s="8">
        <f>'1. Data'!L108</f>
        <v>7202.5123025123021</v>
      </c>
      <c r="O106">
        <f t="shared" si="20"/>
        <v>-3.9054064653453206E-3</v>
      </c>
      <c r="P106">
        <f t="shared" si="21"/>
        <v>6.2787299067372206E-5</v>
      </c>
      <c r="Q106" s="17">
        <f t="shared" si="15"/>
        <v>7.923843705385172E-3</v>
      </c>
      <c r="S106" s="8">
        <f>'1. Data'!P108</f>
        <v>143.21206338670868</v>
      </c>
      <c r="T106">
        <f t="shared" si="22"/>
        <v>5.1716169263701381E-3</v>
      </c>
      <c r="U106">
        <f t="shared" si="23"/>
        <v>9.1370002569603426E-5</v>
      </c>
      <c r="V106" s="17">
        <f t="shared" si="16"/>
        <v>9.558765745095097E-3</v>
      </c>
    </row>
    <row r="107" spans="2:22" ht="15" customHeight="1" x14ac:dyDescent="0.2">
      <c r="B107">
        <v>105</v>
      </c>
      <c r="C107" s="18">
        <v>39100</v>
      </c>
      <c r="D107">
        <f>'1. Data'!D109</f>
        <v>12567.93</v>
      </c>
      <c r="E107">
        <f t="shared" si="12"/>
        <v>-7.3307545827149597E-4</v>
      </c>
      <c r="F107">
        <f t="shared" si="17"/>
        <v>2.0009165579778676E-5</v>
      </c>
      <c r="G107" s="17">
        <f t="shared" si="13"/>
        <v>4.4731605805938459E-3</v>
      </c>
      <c r="I107" s="1">
        <f>'1. Data'!H109</f>
        <v>12247.953659999999</v>
      </c>
      <c r="J107">
        <f t="shared" si="18"/>
        <v>1.3409877126540951E-3</v>
      </c>
      <c r="K107">
        <f t="shared" si="19"/>
        <v>5.1242500887522555E-5</v>
      </c>
      <c r="L107" s="17">
        <f t="shared" si="14"/>
        <v>7.1583867517425008E-3</v>
      </c>
      <c r="N107" s="8">
        <f>'1. Data'!L109</f>
        <v>7194.7157104002072</v>
      </c>
      <c r="O107">
        <f t="shared" si="20"/>
        <v>-1.082482304039299E-3</v>
      </c>
      <c r="P107">
        <f t="shared" si="21"/>
        <v>5.9935193102903528E-5</v>
      </c>
      <c r="Q107" s="17">
        <f t="shared" si="15"/>
        <v>7.7417822949824369E-3</v>
      </c>
      <c r="S107" s="8">
        <f>'1. Data'!P109</f>
        <v>143.19454290660292</v>
      </c>
      <c r="T107">
        <f t="shared" si="22"/>
        <v>-1.2233941534973346E-4</v>
      </c>
      <c r="U107">
        <f t="shared" si="23"/>
        <v>8.7492539713414309E-5</v>
      </c>
      <c r="V107" s="17">
        <f t="shared" si="16"/>
        <v>9.3537446893431041E-3</v>
      </c>
    </row>
    <row r="108" spans="2:22" ht="15" customHeight="1" x14ac:dyDescent="0.2">
      <c r="B108">
        <v>106</v>
      </c>
      <c r="C108" s="18">
        <v>39101</v>
      </c>
      <c r="D108">
        <f>'1. Data'!D110</f>
        <v>12565.53</v>
      </c>
      <c r="E108">
        <f t="shared" si="12"/>
        <v>-1.9096223483100529E-4</v>
      </c>
      <c r="F108">
        <f t="shared" si="17"/>
        <v>1.8840859622643151E-5</v>
      </c>
      <c r="G108" s="17">
        <f t="shared" si="13"/>
        <v>4.3406059050140862E-3</v>
      </c>
      <c r="I108" s="1">
        <f>'1. Data'!H110</f>
        <v>12312.2328</v>
      </c>
      <c r="J108">
        <f t="shared" si="18"/>
        <v>5.2481534290847861E-3</v>
      </c>
      <c r="K108">
        <f t="shared" si="19"/>
        <v>4.8275845717000555E-5</v>
      </c>
      <c r="L108" s="17">
        <f t="shared" si="14"/>
        <v>6.9480821610715393E-3</v>
      </c>
      <c r="N108" s="8">
        <f>'1. Data'!L110</f>
        <v>7268.2200647249192</v>
      </c>
      <c r="O108">
        <f t="shared" si="20"/>
        <v>1.021643624062296E-2</v>
      </c>
      <c r="P108">
        <f t="shared" si="21"/>
        <v>5.6409387593042807E-5</v>
      </c>
      <c r="Q108" s="17">
        <f t="shared" si="15"/>
        <v>7.5106183229507011E-3</v>
      </c>
      <c r="S108" s="8">
        <f>'1. Data'!P110</f>
        <v>142.61361014994233</v>
      </c>
      <c r="T108">
        <f t="shared" si="22"/>
        <v>-4.0569475963863674E-3</v>
      </c>
      <c r="U108">
        <f t="shared" si="23"/>
        <v>8.224388534656233E-5</v>
      </c>
      <c r="V108" s="17">
        <f t="shared" si="16"/>
        <v>9.0688414555863926E-3</v>
      </c>
    </row>
    <row r="109" spans="2:22" ht="15" customHeight="1" x14ac:dyDescent="0.2">
      <c r="B109">
        <v>107</v>
      </c>
      <c r="C109" s="18">
        <v>39104</v>
      </c>
      <c r="D109">
        <f>'1. Data'!D111</f>
        <v>12477.16</v>
      </c>
      <c r="E109">
        <f t="shared" si="12"/>
        <v>-7.032731607819232E-3</v>
      </c>
      <c r="F109">
        <f t="shared" si="17"/>
        <v>1.7712596039792459E-5</v>
      </c>
      <c r="G109" s="17">
        <f t="shared" si="13"/>
        <v>4.2086335121738101E-3</v>
      </c>
      <c r="I109" s="1">
        <f>'1. Data'!H111</f>
        <v>12289.423919999999</v>
      </c>
      <c r="J109">
        <f t="shared" si="18"/>
        <v>-1.8525380709176081E-3</v>
      </c>
      <c r="K109">
        <f t="shared" si="19"/>
        <v>4.7031881838893382E-5</v>
      </c>
      <c r="L109" s="17">
        <f t="shared" si="14"/>
        <v>6.8579794282932474E-3</v>
      </c>
      <c r="N109" s="8">
        <f>'1. Data'!L111</f>
        <v>7230.5040818971092</v>
      </c>
      <c r="O109">
        <f t="shared" si="20"/>
        <v>-5.1891635767686963E-3</v>
      </c>
      <c r="P109">
        <f t="shared" si="21"/>
        <v>5.9287358504983096E-5</v>
      </c>
      <c r="Q109" s="17">
        <f t="shared" si="15"/>
        <v>7.6998284724390511E-3</v>
      </c>
      <c r="S109" s="8">
        <f>'1. Data'!P111</f>
        <v>143.31452541536439</v>
      </c>
      <c r="T109">
        <f t="shared" si="22"/>
        <v>4.9147852346288681E-3</v>
      </c>
      <c r="U109">
        <f t="shared" si="23"/>
        <v>7.8296781653758101E-5</v>
      </c>
      <c r="V109" s="17">
        <f t="shared" si="16"/>
        <v>8.8485468667888114E-3</v>
      </c>
    </row>
    <row r="110" spans="2:22" ht="15" customHeight="1" x14ac:dyDescent="0.2">
      <c r="B110">
        <v>108</v>
      </c>
      <c r="C110" s="18">
        <v>39105</v>
      </c>
      <c r="D110">
        <f>'1. Data'!D112</f>
        <v>12533.8</v>
      </c>
      <c r="E110">
        <f t="shared" si="12"/>
        <v>4.53949456446815E-3</v>
      </c>
      <c r="F110">
        <f t="shared" si="17"/>
        <v>1.9617399109462095E-5</v>
      </c>
      <c r="G110" s="17">
        <f t="shared" si="13"/>
        <v>4.4291533174481658E-3</v>
      </c>
      <c r="I110" s="1">
        <f>'1. Data'!H112</f>
        <v>12371.127399999999</v>
      </c>
      <c r="J110">
        <f t="shared" si="18"/>
        <v>6.6482758290268285E-3</v>
      </c>
      <c r="K110">
        <f t="shared" si="19"/>
        <v>4.4415882766811724E-5</v>
      </c>
      <c r="L110" s="17">
        <f t="shared" si="14"/>
        <v>6.6645241965808573E-3</v>
      </c>
      <c r="N110" s="8">
        <f>'1. Data'!L112</f>
        <v>7265.8282288544242</v>
      </c>
      <c r="O110">
        <f t="shared" si="20"/>
        <v>4.8854335129628682E-3</v>
      </c>
      <c r="P110">
        <f t="shared" si="21"/>
        <v>5.7345762112271878E-5</v>
      </c>
      <c r="Q110" s="17">
        <f t="shared" si="15"/>
        <v>7.5726984696521411E-3</v>
      </c>
      <c r="S110" s="8">
        <f>'1. Data'!P112</f>
        <v>143.4220629428242</v>
      </c>
      <c r="T110">
        <f t="shared" si="22"/>
        <v>7.5036028028658414E-4</v>
      </c>
      <c r="U110">
        <f t="shared" si="23"/>
        <v>7.5048281588684164E-5</v>
      </c>
      <c r="V110" s="17">
        <f t="shared" si="16"/>
        <v>8.6630411281884249E-3</v>
      </c>
    </row>
    <row r="111" spans="2:22" ht="15" customHeight="1" x14ac:dyDescent="0.2">
      <c r="B111">
        <v>109</v>
      </c>
      <c r="C111" s="18">
        <v>39106</v>
      </c>
      <c r="D111">
        <f>'1. Data'!D113</f>
        <v>12621.77</v>
      </c>
      <c r="E111">
        <f t="shared" si="12"/>
        <v>7.0186216470664257E-3</v>
      </c>
      <c r="F111">
        <f t="shared" si="17"/>
        <v>1.967677581694452E-5</v>
      </c>
      <c r="G111" s="17">
        <f t="shared" si="13"/>
        <v>4.4358511941841013E-3</v>
      </c>
      <c r="I111" s="1">
        <f>'1. Data'!H113</f>
        <v>12411.7394</v>
      </c>
      <c r="J111">
        <f t="shared" si="18"/>
        <v>3.2828050901812711E-3</v>
      </c>
      <c r="K111">
        <f t="shared" si="19"/>
        <v>4.4402904090732366E-5</v>
      </c>
      <c r="L111" s="17">
        <f t="shared" si="14"/>
        <v>6.6635504118099358E-3</v>
      </c>
      <c r="N111" s="8">
        <f>'1. Data'!L113</f>
        <v>7308.8929219600732</v>
      </c>
      <c r="O111">
        <f t="shared" si="20"/>
        <v>5.9270177809362876E-3</v>
      </c>
      <c r="P111">
        <f t="shared" si="21"/>
        <v>5.5337064022110403E-5</v>
      </c>
      <c r="Q111" s="17">
        <f t="shared" si="15"/>
        <v>7.4388886281561177E-3</v>
      </c>
      <c r="S111" s="8">
        <f>'1. Data'!P113</f>
        <v>144.71317573152587</v>
      </c>
      <c r="T111">
        <f t="shared" si="22"/>
        <v>9.0021908917624141E-3</v>
      </c>
      <c r="U111">
        <f t="shared" si="23"/>
        <v>7.0579167126377017E-5</v>
      </c>
      <c r="V111" s="17">
        <f t="shared" si="16"/>
        <v>8.4011408229107201E-3</v>
      </c>
    </row>
    <row r="112" spans="2:22" ht="15" customHeight="1" x14ac:dyDescent="0.2">
      <c r="B112">
        <v>110</v>
      </c>
      <c r="C112" s="18">
        <v>39107</v>
      </c>
      <c r="D112">
        <f>'1. Data'!D114</f>
        <v>12502.56</v>
      </c>
      <c r="E112">
        <f t="shared" si="12"/>
        <v>-9.4447926083267991E-3</v>
      </c>
      <c r="F112">
        <f t="shared" si="17"/>
        <v>2.1451832257408015E-5</v>
      </c>
      <c r="G112" s="17">
        <f t="shared" si="13"/>
        <v>4.6316122740799465E-3</v>
      </c>
      <c r="I112" s="1">
        <f>'1. Data'!H114</f>
        <v>12355.536440000002</v>
      </c>
      <c r="J112">
        <f t="shared" si="18"/>
        <v>-4.5282098011176991E-3</v>
      </c>
      <c r="K112">
        <f t="shared" si="19"/>
        <v>4.2385338400895625E-5</v>
      </c>
      <c r="L112" s="17">
        <f t="shared" si="14"/>
        <v>6.5104023225063153E-3</v>
      </c>
      <c r="N112" s="8">
        <f>'1. Data'!L114</f>
        <v>7279.0033739942901</v>
      </c>
      <c r="O112">
        <f t="shared" si="20"/>
        <v>-4.0894767901138466E-3</v>
      </c>
      <c r="P112">
        <f t="shared" si="21"/>
        <v>5.4124612567315874E-5</v>
      </c>
      <c r="Q112" s="17">
        <f t="shared" si="15"/>
        <v>7.3569431537368751E-3</v>
      </c>
      <c r="S112" s="8">
        <f>'1. Data'!P114</f>
        <v>144.34311699049192</v>
      </c>
      <c r="T112">
        <f t="shared" si="22"/>
        <v>-2.5571876172525059E-3</v>
      </c>
      <c r="U112">
        <f t="shared" si="23"/>
        <v>7.1206783549898205E-5</v>
      </c>
      <c r="V112" s="17">
        <f t="shared" si="16"/>
        <v>8.4384111981994688E-3</v>
      </c>
    </row>
    <row r="113" spans="2:22" ht="15" customHeight="1" x14ac:dyDescent="0.2">
      <c r="B113">
        <v>111</v>
      </c>
      <c r="C113" s="18">
        <v>39108</v>
      </c>
      <c r="D113">
        <f>'1. Data'!D115</f>
        <v>12487.02</v>
      </c>
      <c r="E113">
        <f t="shared" si="12"/>
        <v>-1.242945444772835E-3</v>
      </c>
      <c r="F113">
        <f t="shared" si="17"/>
        <v>2.5516968766821809E-5</v>
      </c>
      <c r="G113" s="17">
        <f t="shared" si="13"/>
        <v>5.0514323480396932E-3</v>
      </c>
      <c r="I113" s="1">
        <f>'1. Data'!H115</f>
        <v>12204.388800000001</v>
      </c>
      <c r="J113">
        <f t="shared" si="18"/>
        <v>-1.2233191228401332E-2</v>
      </c>
      <c r="K113">
        <f t="shared" si="19"/>
        <v>4.1072499137018192E-5</v>
      </c>
      <c r="L113" s="17">
        <f t="shared" si="14"/>
        <v>6.4087829684752306E-3</v>
      </c>
      <c r="N113" s="8">
        <f>'1. Data'!L115</f>
        <v>7204.8270521424884</v>
      </c>
      <c r="O113">
        <f t="shared" si="20"/>
        <v>-1.0190450263673682E-2</v>
      </c>
      <c r="P113">
        <f t="shared" si="21"/>
        <v>5.1880565038289715E-5</v>
      </c>
      <c r="Q113" s="17">
        <f t="shared" si="15"/>
        <v>7.2028164656813042E-3</v>
      </c>
      <c r="S113" s="8">
        <f>'1. Data'!P115</f>
        <v>143.40217301835543</v>
      </c>
      <c r="T113">
        <f t="shared" si="22"/>
        <v>-6.5188004232891545E-3</v>
      </c>
      <c r="U113">
        <f t="shared" si="23"/>
        <v>6.7326729047494086E-5</v>
      </c>
      <c r="V113" s="17">
        <f t="shared" si="16"/>
        <v>8.2052866523659052E-3</v>
      </c>
    </row>
    <row r="114" spans="2:22" ht="15" customHeight="1" x14ac:dyDescent="0.2">
      <c r="B114">
        <v>112</v>
      </c>
      <c r="C114" s="18">
        <v>39111</v>
      </c>
      <c r="D114">
        <f>'1. Data'!D116</f>
        <v>12490.78</v>
      </c>
      <c r="E114">
        <f t="shared" si="12"/>
        <v>3.0111267540215507E-4</v>
      </c>
      <c r="F114">
        <f t="shared" si="17"/>
        <v>2.4078645443533394E-5</v>
      </c>
      <c r="G114" s="17">
        <f t="shared" si="13"/>
        <v>4.9069996376129264E-3</v>
      </c>
      <c r="I114" s="1">
        <f>'1. Data'!H116</f>
        <v>12217.100209999999</v>
      </c>
      <c r="J114">
        <f t="shared" si="18"/>
        <v>1.0415441697496615E-3</v>
      </c>
      <c r="K114">
        <f t="shared" si="19"/>
        <v>4.7587207246635221E-5</v>
      </c>
      <c r="L114" s="17">
        <f t="shared" si="14"/>
        <v>6.8983481534810364E-3</v>
      </c>
      <c r="N114" s="8">
        <f>'1. Data'!L116</f>
        <v>7269.9870633893916</v>
      </c>
      <c r="O114">
        <f t="shared" si="20"/>
        <v>9.0439382896119157E-3</v>
      </c>
      <c r="P114">
        <f t="shared" si="21"/>
        <v>5.4998447730576753E-5</v>
      </c>
      <c r="Q114" s="17">
        <f t="shared" si="15"/>
        <v>7.4160938323740719E-3</v>
      </c>
      <c r="S114" s="8">
        <f>'1. Data'!P116</f>
        <v>143.3062094988106</v>
      </c>
      <c r="T114">
        <f t="shared" si="22"/>
        <v>-6.6919152984202689E-4</v>
      </c>
      <c r="U114">
        <f t="shared" si="23"/>
        <v>6.583681084216492E-5</v>
      </c>
      <c r="V114" s="17">
        <f t="shared" si="16"/>
        <v>8.1139885902165847E-3</v>
      </c>
    </row>
    <row r="115" spans="2:22" ht="15" customHeight="1" x14ac:dyDescent="0.2">
      <c r="B115">
        <v>113</v>
      </c>
      <c r="C115" s="18">
        <v>39112</v>
      </c>
      <c r="D115">
        <f>'1. Data'!D117</f>
        <v>12523.31</v>
      </c>
      <c r="E115">
        <f t="shared" si="12"/>
        <v>2.6043209471305101E-3</v>
      </c>
      <c r="F115">
        <f t="shared" si="17"/>
        <v>2.2639366847518662E-5</v>
      </c>
      <c r="G115" s="17">
        <f t="shared" si="13"/>
        <v>4.7580843674233713E-3</v>
      </c>
      <c r="I115" s="1">
        <f>'1. Data'!H117</f>
        <v>12243.058800000001</v>
      </c>
      <c r="J115">
        <f t="shared" si="18"/>
        <v>2.1247750737735829E-3</v>
      </c>
      <c r="K115">
        <f t="shared" si="19"/>
        <v>4.4797063667289477E-5</v>
      </c>
      <c r="L115" s="17">
        <f t="shared" si="14"/>
        <v>6.6930608593743918E-3</v>
      </c>
      <c r="N115" s="8">
        <f>'1. Data'!L117</f>
        <v>7314.8354495983413</v>
      </c>
      <c r="O115">
        <f t="shared" si="20"/>
        <v>6.1689774435500335E-3</v>
      </c>
      <c r="P115">
        <f t="shared" si="21"/>
        <v>5.6606110053920661E-5</v>
      </c>
      <c r="Q115" s="17">
        <f t="shared" si="15"/>
        <v>7.5237032141041195E-3</v>
      </c>
      <c r="S115" s="8">
        <f>'1. Data'!P117</f>
        <v>143.91664609561423</v>
      </c>
      <c r="T115">
        <f t="shared" si="22"/>
        <v>4.2596660600997182E-3</v>
      </c>
      <c r="U115">
        <f t="shared" si="23"/>
        <v>6.1913471229851772E-5</v>
      </c>
      <c r="V115" s="17">
        <f t="shared" si="16"/>
        <v>7.868511373179286E-3</v>
      </c>
    </row>
    <row r="116" spans="2:22" ht="15" customHeight="1" x14ac:dyDescent="0.2">
      <c r="B116">
        <v>114</v>
      </c>
      <c r="C116" s="18">
        <v>39113</v>
      </c>
      <c r="D116">
        <f>'1. Data'!D118</f>
        <v>12621.69</v>
      </c>
      <c r="E116">
        <f t="shared" si="12"/>
        <v>7.8557505962881229E-3</v>
      </c>
      <c r="F116">
        <f t="shared" si="17"/>
        <v>2.1687954092407307E-5</v>
      </c>
      <c r="G116" s="17">
        <f t="shared" si="13"/>
        <v>4.6570327562093982E-3</v>
      </c>
      <c r="I116" s="1">
        <f>'1. Data'!H118</f>
        <v>12141.94794</v>
      </c>
      <c r="J116">
        <f t="shared" si="18"/>
        <v>-8.258627329307662E-3</v>
      </c>
      <c r="K116">
        <f t="shared" si="19"/>
        <v>4.2380119994099879E-5</v>
      </c>
      <c r="L116" s="17">
        <f t="shared" si="14"/>
        <v>6.5100015356449707E-3</v>
      </c>
      <c r="N116" s="8">
        <f>'1. Data'!L118</f>
        <v>7288.2521117608849</v>
      </c>
      <c r="O116">
        <f t="shared" si="20"/>
        <v>-3.6341675791102149E-3</v>
      </c>
      <c r="P116">
        <f t="shared" si="21"/>
        <v>5.5493120412627168E-5</v>
      </c>
      <c r="Q116" s="17">
        <f t="shared" si="15"/>
        <v>7.4493704708939778E-3</v>
      </c>
      <c r="S116" s="8">
        <f>'1. Data'!P118</f>
        <v>143.72401818933443</v>
      </c>
      <c r="T116">
        <f t="shared" si="22"/>
        <v>-1.3384685615298411E-3</v>
      </c>
      <c r="U116">
        <f t="shared" si="23"/>
        <v>5.9287348252674592E-5</v>
      </c>
      <c r="V116" s="17">
        <f t="shared" si="16"/>
        <v>7.699827806689874E-3</v>
      </c>
    </row>
    <row r="117" spans="2:22" ht="15" customHeight="1" x14ac:dyDescent="0.2">
      <c r="B117">
        <v>115</v>
      </c>
      <c r="C117" s="18">
        <v>39114</v>
      </c>
      <c r="D117">
        <f>'1. Data'!D119</f>
        <v>12673.68</v>
      </c>
      <c r="E117">
        <f t="shared" si="12"/>
        <v>4.1190997402090991E-3</v>
      </c>
      <c r="F117">
        <f t="shared" si="17"/>
        <v>2.4089445892727742E-5</v>
      </c>
      <c r="G117" s="17">
        <f t="shared" si="13"/>
        <v>4.908100028802158E-3</v>
      </c>
      <c r="I117" s="1">
        <f>'1. Data'!H119</f>
        <v>12379.0751</v>
      </c>
      <c r="J117">
        <f t="shared" si="18"/>
        <v>1.9529581346566044E-2</v>
      </c>
      <c r="K117">
        <f t="shared" si="19"/>
        <v>4.3929608316317131E-5</v>
      </c>
      <c r="L117" s="17">
        <f t="shared" si="14"/>
        <v>6.6279414840746094E-3</v>
      </c>
      <c r="N117" s="8">
        <f>'1. Data'!L119</f>
        <v>7373.6814689412686</v>
      </c>
      <c r="O117">
        <f t="shared" si="20"/>
        <v>1.1721515099968662E-2</v>
      </c>
      <c r="P117">
        <f t="shared" si="21"/>
        <v>5.2955963627452888E-5</v>
      </c>
      <c r="Q117" s="17">
        <f t="shared" si="15"/>
        <v>7.2770848303048445E-3</v>
      </c>
      <c r="S117" s="8">
        <f>'1. Data'!P119</f>
        <v>145.39004149377593</v>
      </c>
      <c r="T117">
        <f t="shared" si="22"/>
        <v>1.1591822476371097E-2</v>
      </c>
      <c r="U117">
        <f t="shared" si="23"/>
        <v>5.5837597242926339E-5</v>
      </c>
      <c r="V117" s="17">
        <f t="shared" si="16"/>
        <v>7.4724559043815265E-3</v>
      </c>
    </row>
    <row r="118" spans="2:22" ht="15" customHeight="1" x14ac:dyDescent="0.2">
      <c r="B118">
        <v>116</v>
      </c>
      <c r="C118" s="18">
        <v>39115</v>
      </c>
      <c r="D118">
        <f>'1. Data'!D120</f>
        <v>12653.49</v>
      </c>
      <c r="E118">
        <f t="shared" si="12"/>
        <v>-1.5930653133107754E-3</v>
      </c>
      <c r="F118">
        <f t="shared" si="17"/>
        <v>2.3662098099351516E-5</v>
      </c>
      <c r="G118" s="17">
        <f t="shared" si="13"/>
        <v>4.8643702675013872E-3</v>
      </c>
      <c r="I118" s="1">
        <f>'1. Data'!H120</f>
        <v>12422.375559999999</v>
      </c>
      <c r="J118">
        <f t="shared" si="18"/>
        <v>3.4978752168648339E-3</v>
      </c>
      <c r="K118">
        <f t="shared" si="19"/>
        <v>6.4178104671666538E-5</v>
      </c>
      <c r="L118" s="17">
        <f t="shared" si="14"/>
        <v>8.0111238082847362E-3</v>
      </c>
      <c r="N118" s="8">
        <f>'1. Data'!L120</f>
        <v>7366.4201375373032</v>
      </c>
      <c r="O118">
        <f t="shared" si="20"/>
        <v>-9.8476336882070579E-4</v>
      </c>
      <c r="P118">
        <f t="shared" si="21"/>
        <v>5.8022240784133322E-5</v>
      </c>
      <c r="Q118" s="17">
        <f t="shared" si="15"/>
        <v>7.6172331449242984E-3</v>
      </c>
      <c r="S118" s="8">
        <f>'1. Data'!P120</f>
        <v>144.84984315667822</v>
      </c>
      <c r="T118">
        <f t="shared" si="22"/>
        <v>-3.7155112657480875E-3</v>
      </c>
      <c r="U118">
        <f t="shared" si="23"/>
        <v>6.0549562307772894E-5</v>
      </c>
      <c r="V118" s="17">
        <f t="shared" si="16"/>
        <v>7.7813599266306202E-3</v>
      </c>
    </row>
    <row r="119" spans="2:22" ht="15" customHeight="1" x14ac:dyDescent="0.2">
      <c r="B119">
        <v>117</v>
      </c>
      <c r="C119" s="18">
        <v>39118</v>
      </c>
      <c r="D119">
        <f>'1. Data'!D121</f>
        <v>12661.74</v>
      </c>
      <c r="E119">
        <f t="shared" si="12"/>
        <v>6.5199403484730303E-4</v>
      </c>
      <c r="F119">
        <f t="shared" si="17"/>
        <v>2.2394643638938861E-5</v>
      </c>
      <c r="G119" s="17">
        <f t="shared" si="13"/>
        <v>4.732297923729957E-3</v>
      </c>
      <c r="I119" s="1">
        <f>'1. Data'!H121</f>
        <v>12383.715789999998</v>
      </c>
      <c r="J119">
        <f t="shared" si="18"/>
        <v>-3.1121076490783712E-3</v>
      </c>
      <c r="K119">
        <f t="shared" si="19"/>
        <v>6.1061526253331972E-5</v>
      </c>
      <c r="L119" s="17">
        <f t="shared" si="14"/>
        <v>7.8141874979636861E-3</v>
      </c>
      <c r="N119" s="8">
        <f>'1. Data'!L121</f>
        <v>7343.7306101344366</v>
      </c>
      <c r="O119">
        <f t="shared" si="20"/>
        <v>-3.0801294223291495E-3</v>
      </c>
      <c r="P119">
        <f t="shared" si="21"/>
        <v>5.4599091870639585E-5</v>
      </c>
      <c r="Q119" s="17">
        <f t="shared" si="15"/>
        <v>7.3891198305779011E-3</v>
      </c>
      <c r="S119" s="8">
        <f>'1. Data'!P121</f>
        <v>144.19153711862995</v>
      </c>
      <c r="T119">
        <f t="shared" si="22"/>
        <v>-4.5447480211366423E-3</v>
      </c>
      <c r="U119">
        <f t="shared" si="23"/>
        <v>5.7744890007260573E-5</v>
      </c>
      <c r="V119" s="17">
        <f t="shared" si="16"/>
        <v>7.5990058565091638E-3</v>
      </c>
    </row>
    <row r="120" spans="2:22" ht="15" customHeight="1" x14ac:dyDescent="0.2">
      <c r="B120">
        <v>118</v>
      </c>
      <c r="C120" s="18">
        <v>39119</v>
      </c>
      <c r="D120">
        <f>'1. Data'!D122</f>
        <v>12666.31</v>
      </c>
      <c r="E120">
        <f t="shared" si="12"/>
        <v>3.6092985640201973E-4</v>
      </c>
      <c r="F120">
        <f t="shared" si="17"/>
        <v>2.1076470793891115E-5</v>
      </c>
      <c r="G120" s="17">
        <f t="shared" si="13"/>
        <v>4.5909117606300291E-3</v>
      </c>
      <c r="I120" s="1">
        <f>'1. Data'!H122</f>
        <v>12493.96081</v>
      </c>
      <c r="J120">
        <f t="shared" si="18"/>
        <v>8.9024184557777337E-3</v>
      </c>
      <c r="K120">
        <f t="shared" si="19"/>
        <v>5.797894751929918E-5</v>
      </c>
      <c r="L120" s="17">
        <f t="shared" si="14"/>
        <v>7.6143908173470568E-3</v>
      </c>
      <c r="N120" s="8">
        <f>'1. Data'!L122</f>
        <v>7353.3419689119164</v>
      </c>
      <c r="O120">
        <f t="shared" si="20"/>
        <v>1.3087842253113214E-3</v>
      </c>
      <c r="P120">
        <f t="shared" si="21"/>
        <v>5.1892378193899067E-5</v>
      </c>
      <c r="Q120" s="17">
        <f t="shared" si="15"/>
        <v>7.2036364562559005E-3</v>
      </c>
      <c r="S120" s="8">
        <f>'1. Data'!P122</f>
        <v>144.50323758924125</v>
      </c>
      <c r="T120">
        <f t="shared" si="22"/>
        <v>2.1617112684973712E-3</v>
      </c>
      <c r="U120">
        <f t="shared" si="23"/>
        <v>5.5519480681362459E-5</v>
      </c>
      <c r="V120" s="17">
        <f t="shared" si="16"/>
        <v>7.4511395558909286E-3</v>
      </c>
    </row>
    <row r="121" spans="2:22" ht="15" customHeight="1" x14ac:dyDescent="0.2">
      <c r="B121">
        <v>119</v>
      </c>
      <c r="C121" s="18">
        <v>39120</v>
      </c>
      <c r="D121">
        <f>'1. Data'!D123</f>
        <v>12666.87</v>
      </c>
      <c r="E121">
        <f t="shared" si="12"/>
        <v>4.421177122629319E-5</v>
      </c>
      <c r="F121">
        <f t="shared" si="17"/>
        <v>1.981969876793219E-5</v>
      </c>
      <c r="G121" s="17">
        <f t="shared" si="13"/>
        <v>4.4519320264276487E-3</v>
      </c>
      <c r="I121" s="1">
        <f>'1. Data'!H123</f>
        <v>12548.551949999999</v>
      </c>
      <c r="J121">
        <f t="shared" si="18"/>
        <v>4.3694022120114705E-3</v>
      </c>
      <c r="K121">
        <f t="shared" si="19"/>
        <v>5.9255393929847551E-5</v>
      </c>
      <c r="L121" s="17">
        <f t="shared" si="14"/>
        <v>7.6977525245910281E-3</v>
      </c>
      <c r="N121" s="8">
        <f>'1. Data'!L123</f>
        <v>7423.8479562613902</v>
      </c>
      <c r="O121">
        <f t="shared" si="20"/>
        <v>9.5882916431134866E-3</v>
      </c>
      <c r="P121">
        <f t="shared" si="21"/>
        <v>4.8881610471170544E-5</v>
      </c>
      <c r="Q121" s="17">
        <f t="shared" si="15"/>
        <v>6.9915384910025739E-3</v>
      </c>
      <c r="S121" s="8">
        <f>'1. Data'!P123</f>
        <v>143.31443726172716</v>
      </c>
      <c r="T121">
        <f t="shared" si="22"/>
        <v>-8.2268075604874733E-3</v>
      </c>
      <c r="U121">
        <f t="shared" si="23"/>
        <v>5.2468691576981615E-5</v>
      </c>
      <c r="V121" s="17">
        <f t="shared" si="16"/>
        <v>7.2435275644523933E-3</v>
      </c>
    </row>
    <row r="122" spans="2:22" ht="15" customHeight="1" x14ac:dyDescent="0.2">
      <c r="B122">
        <v>120</v>
      </c>
      <c r="C122" s="18">
        <v>39121</v>
      </c>
      <c r="D122">
        <f>'1. Data'!D124</f>
        <v>12637.63</v>
      </c>
      <c r="E122">
        <f t="shared" si="12"/>
        <v>-2.3083839969938588E-3</v>
      </c>
      <c r="F122">
        <f t="shared" si="17"/>
        <v>1.8630634122699157E-5</v>
      </c>
      <c r="G122" s="17">
        <f t="shared" si="13"/>
        <v>4.3163218279802951E-3</v>
      </c>
      <c r="I122" s="1">
        <f>'1. Data'!H124</f>
        <v>12428.155119999999</v>
      </c>
      <c r="J122">
        <f t="shared" si="18"/>
        <v>-9.5944799431618641E-3</v>
      </c>
      <c r="K122">
        <f t="shared" si="19"/>
        <v>5.6845570835476539E-5</v>
      </c>
      <c r="L122" s="17">
        <f t="shared" si="14"/>
        <v>7.5396001774282791E-3</v>
      </c>
      <c r="N122" s="8">
        <f>'1. Data'!L124</f>
        <v>7386.0495436766623</v>
      </c>
      <c r="O122">
        <f t="shared" si="20"/>
        <v>-5.0914852792544206E-3</v>
      </c>
      <c r="P122">
        <f t="shared" si="21"/>
        <v>5.1464834040904307E-5</v>
      </c>
      <c r="Q122" s="17">
        <f t="shared" si="15"/>
        <v>7.1738995003348292E-3</v>
      </c>
      <c r="S122" s="8">
        <f>'1. Data'!P124</f>
        <v>142.70077570556197</v>
      </c>
      <c r="T122">
        <f t="shared" si="22"/>
        <v>-4.2819241933351208E-3</v>
      </c>
      <c r="U122">
        <f t="shared" si="23"/>
        <v>5.3381391840600348E-5</v>
      </c>
      <c r="V122" s="17">
        <f t="shared" si="16"/>
        <v>7.3062570335706333E-3</v>
      </c>
    </row>
    <row r="123" spans="2:22" ht="15" customHeight="1" x14ac:dyDescent="0.2">
      <c r="B123">
        <v>121</v>
      </c>
      <c r="C123" s="18">
        <v>39122</v>
      </c>
      <c r="D123">
        <f>'1. Data'!D125</f>
        <v>12580.83</v>
      </c>
      <c r="E123">
        <f t="shared" si="12"/>
        <v>-4.4945136073772755E-3</v>
      </c>
      <c r="F123">
        <f t="shared" si="17"/>
        <v>1.7832514275991846E-5</v>
      </c>
      <c r="G123" s="17">
        <f t="shared" si="13"/>
        <v>4.2228561751487398E-3</v>
      </c>
      <c r="I123" s="1">
        <f>'1. Data'!H125</f>
        <v>12436.247519999999</v>
      </c>
      <c r="J123">
        <f t="shared" si="18"/>
        <v>6.5113445413767445E-4</v>
      </c>
      <c r="K123">
        <f t="shared" si="19"/>
        <v>5.8958079308132063E-5</v>
      </c>
      <c r="L123" s="17">
        <f t="shared" si="14"/>
        <v>7.6784164583677062E-3</v>
      </c>
      <c r="N123" s="8">
        <f>'1. Data'!L125</f>
        <v>7398.5573173901739</v>
      </c>
      <c r="O123">
        <f t="shared" si="20"/>
        <v>1.6934321438744938E-3</v>
      </c>
      <c r="P123">
        <f t="shared" si="21"/>
        <v>4.9932337339381915E-5</v>
      </c>
      <c r="Q123" s="17">
        <f t="shared" si="15"/>
        <v>7.0662817195029743E-3</v>
      </c>
      <c r="S123" s="8">
        <f>'1. Data'!P125</f>
        <v>143.8317995069844</v>
      </c>
      <c r="T123">
        <f t="shared" si="22"/>
        <v>7.9258419993182023E-3</v>
      </c>
      <c r="U123">
        <f t="shared" si="23"/>
        <v>5.127860081801244E-5</v>
      </c>
      <c r="V123" s="17">
        <f t="shared" si="16"/>
        <v>7.1609078208012458E-3</v>
      </c>
    </row>
    <row r="124" spans="2:22" ht="15" customHeight="1" x14ac:dyDescent="0.2">
      <c r="B124">
        <v>122</v>
      </c>
      <c r="C124" s="18">
        <v>39126</v>
      </c>
      <c r="D124">
        <f>'1. Data'!D126</f>
        <v>12654.85</v>
      </c>
      <c r="E124">
        <f t="shared" si="12"/>
        <v>5.8835545826468076E-3</v>
      </c>
      <c r="F124">
        <f t="shared" si="17"/>
        <v>1.7974602573446304E-5</v>
      </c>
      <c r="G124" s="17">
        <f t="shared" si="13"/>
        <v>4.239646515152685E-3</v>
      </c>
      <c r="I124" s="1">
        <f>'1. Data'!H126</f>
        <v>12399.19922</v>
      </c>
      <c r="J124">
        <f t="shared" si="18"/>
        <v>-2.9790577857522864E-3</v>
      </c>
      <c r="K124">
        <f t="shared" si="19"/>
        <v>5.544603311428605E-5</v>
      </c>
      <c r="L124" s="17">
        <f t="shared" si="14"/>
        <v>7.4462093117428586E-3</v>
      </c>
      <c r="N124" s="8">
        <f>'1. Data'!L126</f>
        <v>7395.4841228526802</v>
      </c>
      <c r="O124">
        <f t="shared" si="20"/>
        <v>-4.1537753992527753E-4</v>
      </c>
      <c r="P124">
        <f t="shared" si="21"/>
        <v>4.7108459844573441E-5</v>
      </c>
      <c r="Q124" s="17">
        <f t="shared" si="15"/>
        <v>6.8635602892794237E-3</v>
      </c>
      <c r="S124" s="8">
        <f>'1. Data'!P126</f>
        <v>145.27164056059357</v>
      </c>
      <c r="T124">
        <f t="shared" si="22"/>
        <v>1.0010589164180302E-2</v>
      </c>
      <c r="U124">
        <f t="shared" si="23"/>
        <v>5.1971023052821073E-5</v>
      </c>
      <c r="V124" s="17">
        <f t="shared" si="16"/>
        <v>7.2090930811594513E-3</v>
      </c>
    </row>
    <row r="125" spans="2:22" ht="15" customHeight="1" x14ac:dyDescent="0.2">
      <c r="B125">
        <v>123</v>
      </c>
      <c r="C125" s="18">
        <v>39127</v>
      </c>
      <c r="D125">
        <f>'1. Data'!D127</f>
        <v>12741.86</v>
      </c>
      <c r="E125">
        <f t="shared" si="12"/>
        <v>6.8756247604673474E-3</v>
      </c>
      <c r="F125">
        <f t="shared" si="17"/>
        <v>1.8973099290658584E-5</v>
      </c>
      <c r="G125" s="17">
        <f t="shared" si="13"/>
        <v>4.3558121275668656E-3</v>
      </c>
      <c r="I125" s="1">
        <f>'1. Data'!H127</f>
        <v>12590.046840000001</v>
      </c>
      <c r="J125">
        <f t="shared" si="18"/>
        <v>1.5391931092788785E-2</v>
      </c>
      <c r="K125">
        <f t="shared" si="19"/>
        <v>5.2651758244879964E-5</v>
      </c>
      <c r="L125" s="17">
        <f t="shared" si="14"/>
        <v>7.2561531299222158E-3</v>
      </c>
      <c r="N125" s="8">
        <f>'1. Data'!L127</f>
        <v>7515.2119700748126</v>
      </c>
      <c r="O125">
        <f t="shared" si="20"/>
        <v>1.6189318404749603E-2</v>
      </c>
      <c r="P125">
        <f t="shared" si="21"/>
        <v>4.4292304563939493E-5</v>
      </c>
      <c r="Q125" s="17">
        <f t="shared" si="15"/>
        <v>6.6552463939315949E-3</v>
      </c>
      <c r="S125" s="8">
        <f>'1. Data'!P127</f>
        <v>146.98327537671798</v>
      </c>
      <c r="T125">
        <f t="shared" si="22"/>
        <v>1.1782305269764502E-2</v>
      </c>
      <c r="U125">
        <f t="shared" si="23"/>
        <v>5.486547539449206E-5</v>
      </c>
      <c r="V125" s="17">
        <f t="shared" si="16"/>
        <v>7.4071232873830347E-3</v>
      </c>
    </row>
    <row r="126" spans="2:22" ht="15" customHeight="1" x14ac:dyDescent="0.2">
      <c r="B126">
        <v>124</v>
      </c>
      <c r="C126" s="18">
        <v>39128</v>
      </c>
      <c r="D126">
        <f>'1. Data'!D128</f>
        <v>12765.01</v>
      </c>
      <c r="E126">
        <f t="shared" si="12"/>
        <v>1.8168462061268634E-3</v>
      </c>
      <c r="F126">
        <f t="shared" si="17"/>
        <v>2.0671166284024171E-5</v>
      </c>
      <c r="G126" s="17">
        <f t="shared" si="13"/>
        <v>4.5465554306556265E-3</v>
      </c>
      <c r="I126" s="1">
        <f>'1. Data'!H128</f>
        <v>12571.95486</v>
      </c>
      <c r="J126">
        <f t="shared" si="18"/>
        <v>-1.4370065679597628E-3</v>
      </c>
      <c r="K126">
        <f t="shared" si="19"/>
        <v>6.3707345316096659E-5</v>
      </c>
      <c r="L126" s="17">
        <f t="shared" si="14"/>
        <v>7.9816881244569229E-3</v>
      </c>
      <c r="N126" s="8">
        <f>'1. Data'!L128</f>
        <v>7518.5701143382839</v>
      </c>
      <c r="O126">
        <f t="shared" si="20"/>
        <v>4.4684624689806339E-4</v>
      </c>
      <c r="P126">
        <f t="shared" si="21"/>
        <v>5.7360408114724991E-5</v>
      </c>
      <c r="Q126" s="17">
        <f t="shared" si="15"/>
        <v>7.5736654345650222E-3</v>
      </c>
      <c r="S126" s="8">
        <f>'1. Data'!P128</f>
        <v>149.79268496819552</v>
      </c>
      <c r="T126">
        <f t="shared" si="22"/>
        <v>1.9113804507873554E-2</v>
      </c>
      <c r="U126">
        <f t="shared" si="23"/>
        <v>5.9902909919017761E-5</v>
      </c>
      <c r="V126" s="17">
        <f t="shared" si="16"/>
        <v>7.739697017262224E-3</v>
      </c>
    </row>
    <row r="127" spans="2:22" ht="15" customHeight="1" x14ac:dyDescent="0.2">
      <c r="B127">
        <v>125</v>
      </c>
      <c r="C127" s="18">
        <v>39129</v>
      </c>
      <c r="D127">
        <f>'1. Data'!D129</f>
        <v>12767.57</v>
      </c>
      <c r="E127">
        <f t="shared" si="12"/>
        <v>2.0054821735349134E-4</v>
      </c>
      <c r="F127">
        <f t="shared" si="17"/>
        <v>1.9628952115185774E-5</v>
      </c>
      <c r="G127" s="17">
        <f t="shared" si="13"/>
        <v>4.4304573257380299E-3</v>
      </c>
      <c r="I127" s="1">
        <f>'1. Data'!H129</f>
        <v>12518.025</v>
      </c>
      <c r="J127">
        <f t="shared" si="18"/>
        <v>-4.289695644039259E-3</v>
      </c>
      <c r="K127">
        <f t="shared" si="19"/>
        <v>6.0008803869712426E-5</v>
      </c>
      <c r="L127" s="17">
        <f t="shared" si="14"/>
        <v>7.7465349589163042E-3</v>
      </c>
      <c r="N127" s="8">
        <f>'1. Data'!L129</f>
        <v>7498.1496062992128</v>
      </c>
      <c r="O127">
        <f t="shared" si="20"/>
        <v>-2.7160095242216632E-3</v>
      </c>
      <c r="P127">
        <f t="shared" si="21"/>
        <v>5.3930763921943505E-5</v>
      </c>
      <c r="Q127" s="17">
        <f t="shared" si="15"/>
        <v>7.3437567989376867E-3</v>
      </c>
      <c r="S127" s="8">
        <f>'1. Data'!P129</f>
        <v>149.8252451596681</v>
      </c>
      <c r="T127">
        <f t="shared" si="22"/>
        <v>2.1736836801808447E-4</v>
      </c>
      <c r="U127">
        <f t="shared" si="23"/>
        <v>7.8228986689789156E-5</v>
      </c>
      <c r="V127" s="17">
        <f t="shared" si="16"/>
        <v>8.8447151842096731E-3</v>
      </c>
    </row>
    <row r="128" spans="2:22" ht="15" customHeight="1" x14ac:dyDescent="0.2">
      <c r="B128">
        <v>126</v>
      </c>
      <c r="C128" s="18">
        <v>39133</v>
      </c>
      <c r="D128">
        <f>'1. Data'!D130</f>
        <v>12786.64</v>
      </c>
      <c r="E128">
        <f t="shared" si="12"/>
        <v>1.4936279965568789E-3</v>
      </c>
      <c r="F128">
        <f t="shared" si="17"/>
        <v>1.8453628163523646E-5</v>
      </c>
      <c r="G128" s="17">
        <f t="shared" si="13"/>
        <v>4.2957686347758119E-3</v>
      </c>
      <c r="I128" s="1">
        <f>'1. Data'!H130</f>
        <v>12549.512330000001</v>
      </c>
      <c r="J128">
        <f t="shared" si="18"/>
        <v>2.5153592519588154E-3</v>
      </c>
      <c r="K128">
        <f t="shared" si="19"/>
        <v>5.7512364960639042E-5</v>
      </c>
      <c r="L128" s="17">
        <f t="shared" si="14"/>
        <v>7.5836907215839858E-3</v>
      </c>
      <c r="N128" s="8">
        <f>'1. Data'!L130</f>
        <v>7515.7195474875034</v>
      </c>
      <c r="O128">
        <f t="shared" si="20"/>
        <v>2.3432369465567963E-3</v>
      </c>
      <c r="P128">
        <f t="shared" si="21"/>
        <v>5.1137520550766658E-5</v>
      </c>
      <c r="Q128" s="17">
        <f t="shared" si="15"/>
        <v>7.1510503110219174E-3</v>
      </c>
      <c r="S128" s="8">
        <f>'1. Data'!P130</f>
        <v>149.355757222546</v>
      </c>
      <c r="T128">
        <f t="shared" si="22"/>
        <v>-3.1335702913201655E-3</v>
      </c>
      <c r="U128">
        <f t="shared" si="23"/>
        <v>7.3538082428846693E-5</v>
      </c>
      <c r="V128" s="17">
        <f t="shared" si="16"/>
        <v>8.5754348244766396E-3</v>
      </c>
    </row>
    <row r="129" spans="2:22" ht="15" customHeight="1" x14ac:dyDescent="0.2">
      <c r="B129">
        <v>127</v>
      </c>
      <c r="C129" s="18">
        <v>39134</v>
      </c>
      <c r="D129">
        <f>'1. Data'!D131</f>
        <v>12738.41</v>
      </c>
      <c r="E129">
        <f t="shared" si="12"/>
        <v>-3.7719056765498651E-3</v>
      </c>
      <c r="F129">
        <f t="shared" si="17"/>
        <v>1.7480265949238138E-5</v>
      </c>
      <c r="G129" s="17">
        <f t="shared" si="13"/>
        <v>4.1809407971457975E-3</v>
      </c>
      <c r="I129" s="1">
        <f>'1. Data'!H131</f>
        <v>12410.966330000001</v>
      </c>
      <c r="J129">
        <f t="shared" si="18"/>
        <v>-1.1039950904610192E-2</v>
      </c>
      <c r="K129">
        <f t="shared" si="19"/>
        <v>5.4441244992985584E-5</v>
      </c>
      <c r="L129" s="17">
        <f t="shared" si="14"/>
        <v>7.3784310658151159E-3</v>
      </c>
      <c r="N129" s="8">
        <f>'1. Data'!L131</f>
        <v>7477.1008403361348</v>
      </c>
      <c r="O129">
        <f t="shared" si="20"/>
        <v>-5.1383911955946845E-3</v>
      </c>
      <c r="P129">
        <f t="shared" si="21"/>
        <v>4.8398714880983186E-5</v>
      </c>
      <c r="Q129" s="17">
        <f t="shared" si="15"/>
        <v>6.9569184903219318E-3</v>
      </c>
      <c r="S129" s="8">
        <f>'1. Data'!P131</f>
        <v>148.05529382593602</v>
      </c>
      <c r="T129">
        <f t="shared" si="22"/>
        <v>-8.7071527793350645E-3</v>
      </c>
      <c r="U129">
        <f t="shared" si="23"/>
        <v>6.971495324935455E-5</v>
      </c>
      <c r="V129" s="17">
        <f t="shared" si="16"/>
        <v>8.3495480865346562E-3</v>
      </c>
    </row>
    <row r="130" spans="2:22" ht="15" customHeight="1" x14ac:dyDescent="0.2">
      <c r="B130">
        <v>128</v>
      </c>
      <c r="C130" s="18">
        <v>39135</v>
      </c>
      <c r="D130">
        <f>'1. Data'!D132</f>
        <v>12686.02</v>
      </c>
      <c r="E130">
        <f t="shared" si="12"/>
        <v>-4.112758185676189E-3</v>
      </c>
      <c r="F130">
        <f t="shared" si="17"/>
        <v>1.7285086338251196E-5</v>
      </c>
      <c r="G130" s="17">
        <f t="shared" si="13"/>
        <v>4.1575336845600178E-3</v>
      </c>
      <c r="I130" s="1">
        <f>'1. Data'!H132</f>
        <v>12458.707249999999</v>
      </c>
      <c r="J130">
        <f t="shared" si="18"/>
        <v>3.8466722679440517E-3</v>
      </c>
      <c r="K130">
        <f t="shared" si="19"/>
        <v>5.8487601251978656E-5</v>
      </c>
      <c r="L130" s="17">
        <f t="shared" si="14"/>
        <v>7.6477186959235536E-3</v>
      </c>
      <c r="N130" s="8">
        <f>'1. Data'!L132</f>
        <v>7481.79315768777</v>
      </c>
      <c r="O130">
        <f t="shared" si="20"/>
        <v>6.2755838818194499E-4</v>
      </c>
      <c r="P130">
        <f t="shared" si="21"/>
        <v>4.7078975832862092E-5</v>
      </c>
      <c r="Q130" s="17">
        <f t="shared" si="15"/>
        <v>6.8614120873812913E-3</v>
      </c>
      <c r="S130" s="8">
        <f>'1. Data'!P132</f>
        <v>149.11717720685112</v>
      </c>
      <c r="T130">
        <f t="shared" si="22"/>
        <v>7.1722081222136422E-3</v>
      </c>
      <c r="U130">
        <f t="shared" si="23"/>
        <v>7.0080926625754216E-5</v>
      </c>
      <c r="V130" s="17">
        <f t="shared" si="16"/>
        <v>8.3714351592635659E-3</v>
      </c>
    </row>
    <row r="131" spans="2:22" ht="15" customHeight="1" x14ac:dyDescent="0.2">
      <c r="B131">
        <v>129</v>
      </c>
      <c r="C131" s="18">
        <v>39136</v>
      </c>
      <c r="D131">
        <f>'1. Data'!D133</f>
        <v>12647.48</v>
      </c>
      <c r="E131">
        <f t="shared" ref="E131:E194" si="24">(D131-D130)/D130</f>
        <v>-3.0379898502446686E-3</v>
      </c>
      <c r="F131">
        <f t="shared" si="17"/>
        <v>1.7262867951586913E-5</v>
      </c>
      <c r="G131" s="17">
        <f t="shared" ref="G131:G194" si="25">SQRT(F131)</f>
        <v>4.154860761997556E-3</v>
      </c>
      <c r="I131" s="1">
        <f>'1. Data'!H133</f>
        <v>12564.8642</v>
      </c>
      <c r="J131">
        <f t="shared" si="18"/>
        <v>8.5207034622312456E-3</v>
      </c>
      <c r="K131">
        <f t="shared" si="19"/>
        <v>5.5866158429078128E-5</v>
      </c>
      <c r="L131" s="17">
        <f t="shared" si="14"/>
        <v>7.4743667577312611E-3</v>
      </c>
      <c r="N131" s="8">
        <f>'1. Data'!L133</f>
        <v>7526.5042791310079</v>
      </c>
      <c r="O131">
        <f t="shared" si="20"/>
        <v>5.9759900468908224E-3</v>
      </c>
      <c r="P131">
        <f t="shared" si="21"/>
        <v>4.4277867054725018E-5</v>
      </c>
      <c r="Q131" s="17">
        <f t="shared" si="15"/>
        <v>6.6541616342500288E-3</v>
      </c>
      <c r="S131" s="8">
        <f>'1. Data'!P133</f>
        <v>150.2182028410968</v>
      </c>
      <c r="T131">
        <f t="shared" si="22"/>
        <v>7.3836271237777071E-3</v>
      </c>
      <c r="U131">
        <f t="shared" si="23"/>
        <v>6.8962505189109792E-5</v>
      </c>
      <c r="V131" s="17">
        <f t="shared" si="16"/>
        <v>8.3043666338324558E-3</v>
      </c>
    </row>
    <row r="132" spans="2:22" ht="15" customHeight="1" x14ac:dyDescent="0.2">
      <c r="B132">
        <v>130</v>
      </c>
      <c r="C132" s="18">
        <v>39139</v>
      </c>
      <c r="D132">
        <f>'1. Data'!D134</f>
        <v>12632.26</v>
      </c>
      <c r="E132">
        <f t="shared" si="24"/>
        <v>-1.2034017843870356E-3</v>
      </c>
      <c r="F132">
        <f t="shared" si="17"/>
        <v>1.6780858814303075E-5</v>
      </c>
      <c r="G132" s="17">
        <f t="shared" si="25"/>
        <v>4.0964446553448117E-3</v>
      </c>
      <c r="I132" s="1">
        <f>'1. Data'!H134</f>
        <v>12631.959570000001</v>
      </c>
      <c r="J132">
        <f t="shared" si="18"/>
        <v>5.3399200287418081E-3</v>
      </c>
      <c r="K132">
        <f t="shared" si="19"/>
        <v>5.6870332172810216E-5</v>
      </c>
      <c r="L132" s="17">
        <f t="shared" ref="L132:L195" si="26">SQRT(K132)</f>
        <v>7.541242084219961E-3</v>
      </c>
      <c r="N132" s="8">
        <f>'1. Data'!L134</f>
        <v>7590.2792413066391</v>
      </c>
      <c r="O132">
        <f t="shared" si="20"/>
        <v>8.4733841648721442E-3</v>
      </c>
      <c r="P132">
        <f t="shared" si="21"/>
        <v>4.3763942453873807E-5</v>
      </c>
      <c r="Q132" s="17">
        <f t="shared" ref="Q132:Q195" si="27">SQRT(P132)</f>
        <v>6.6154321441515675E-3</v>
      </c>
      <c r="S132" s="8">
        <f>'1. Data'!P134</f>
        <v>151.11456777833084</v>
      </c>
      <c r="T132">
        <f t="shared" si="22"/>
        <v>5.9670860140846509E-3</v>
      </c>
      <c r="U132">
        <f t="shared" si="23"/>
        <v>6.8095831847942353E-5</v>
      </c>
      <c r="V132" s="17">
        <f t="shared" ref="V132:V195" si="28">SQRT(U132)</f>
        <v>8.2520198647326546E-3</v>
      </c>
    </row>
    <row r="133" spans="2:22" ht="15" customHeight="1" x14ac:dyDescent="0.2">
      <c r="B133">
        <v>131</v>
      </c>
      <c r="C133" s="18">
        <v>39140</v>
      </c>
      <c r="D133">
        <f>'1. Data'!D135</f>
        <v>12216.24</v>
      </c>
      <c r="E133">
        <f t="shared" si="24"/>
        <v>-3.2933141021479956E-2</v>
      </c>
      <c r="F133">
        <f t="shared" ref="F133:F196" si="29">$A$2*F132+(1-$A$2)*E132*E132</f>
        <v>1.5860897836724845E-5</v>
      </c>
      <c r="G133" s="17">
        <f t="shared" si="25"/>
        <v>3.9825742725936508E-3</v>
      </c>
      <c r="I133" s="1">
        <f>'1. Data'!H135</f>
        <v>12355.95816</v>
      </c>
      <c r="J133">
        <f t="shared" ref="J133:J196" si="30">(I133-I132)/I132</f>
        <v>-2.1849453243619015E-2</v>
      </c>
      <c r="K133">
        <f t="shared" ref="K133:K196" si="31">$A$2*K132+(1-$A$2)*J132*J132</f>
        <v>5.5168996997243075E-5</v>
      </c>
      <c r="L133" s="17">
        <f t="shared" si="26"/>
        <v>7.427583523410765E-3</v>
      </c>
      <c r="N133" s="8">
        <f>'1. Data'!L135</f>
        <v>7401.8410596026497</v>
      </c>
      <c r="O133">
        <f t="shared" ref="O133:O196" si="32">(N133-N132)/N132</f>
        <v>-2.4826251540061971E-2</v>
      </c>
      <c r="P133">
        <f t="shared" ref="P133:P196" si="33">$A$2*P132+(1-$A$2)*O132*O132</f>
        <v>4.5446000258971743E-5</v>
      </c>
      <c r="Q133" s="17">
        <f t="shared" si="27"/>
        <v>6.7413648661804196E-3</v>
      </c>
      <c r="S133" s="8">
        <f>'1. Data'!P135</f>
        <v>152.61450349532552</v>
      </c>
      <c r="T133">
        <f t="shared" ref="T133:T196" si="34">(S133-S132)/S132</f>
        <v>9.9258181328681205E-3</v>
      </c>
      <c r="U133">
        <f t="shared" ref="U133:U196" si="35">$A$2*U132+(1-$A$2)*T132*T132</f>
        <v>6.614644886703489E-5</v>
      </c>
      <c r="V133" s="17">
        <f t="shared" si="28"/>
        <v>8.1330467149177792E-3</v>
      </c>
    </row>
    <row r="134" spans="2:22" ht="15" customHeight="1" x14ac:dyDescent="0.2">
      <c r="B134">
        <v>132</v>
      </c>
      <c r="C134" s="18">
        <v>39141</v>
      </c>
      <c r="D134">
        <f>'1. Data'!D136</f>
        <v>12268.63</v>
      </c>
      <c r="E134">
        <f t="shared" si="24"/>
        <v>4.288553597506223E-3</v>
      </c>
      <c r="F134">
        <f t="shared" si="29"/>
        <v>7.998475061896256E-5</v>
      </c>
      <c r="G134" s="17">
        <f t="shared" si="25"/>
        <v>8.9434194030562249E-3</v>
      </c>
      <c r="I134" s="1">
        <f>'1. Data'!H136</f>
        <v>12096.14</v>
      </c>
      <c r="J134">
        <f t="shared" si="30"/>
        <v>-2.1027763014050276E-2</v>
      </c>
      <c r="K134">
        <f t="shared" si="31"/>
        <v>8.0502773600114126E-5</v>
      </c>
      <c r="L134" s="17">
        <f t="shared" si="26"/>
        <v>8.9723337878232171E-3</v>
      </c>
      <c r="N134" s="8">
        <f>'1. Data'!L136</f>
        <v>7288.0433346545115</v>
      </c>
      <c r="O134">
        <f t="shared" si="32"/>
        <v>-1.5374245952026319E-2</v>
      </c>
      <c r="P134">
        <f t="shared" si="33"/>
        <v>7.9699806175259237E-5</v>
      </c>
      <c r="Q134" s="17">
        <f t="shared" si="27"/>
        <v>8.927474792754065E-3</v>
      </c>
      <c r="S134" s="8">
        <f>'1. Data'!P136</f>
        <v>148.59559382122055</v>
      </c>
      <c r="T134">
        <f t="shared" si="34"/>
        <v>-2.6333733570925465E-2</v>
      </c>
      <c r="U134">
        <f t="shared" si="35"/>
        <v>6.808897387141922E-5</v>
      </c>
      <c r="V134" s="17">
        <f t="shared" si="28"/>
        <v>8.2516043210650383E-3</v>
      </c>
    </row>
    <row r="135" spans="2:22" ht="15" customHeight="1" x14ac:dyDescent="0.2">
      <c r="B135">
        <v>133</v>
      </c>
      <c r="C135" s="18">
        <v>39142</v>
      </c>
      <c r="D135">
        <f>'1. Data'!D137</f>
        <v>12234.34</v>
      </c>
      <c r="E135">
        <f t="shared" si="24"/>
        <v>-2.7949330935890197E-3</v>
      </c>
      <c r="F135">
        <f t="shared" si="29"/>
        <v>7.6289167099345822E-5</v>
      </c>
      <c r="G135" s="17">
        <f t="shared" si="25"/>
        <v>8.7343670119445875E-3</v>
      </c>
      <c r="I135" s="1">
        <f>'1. Data'!H137</f>
        <v>11972.6816</v>
      </c>
      <c r="J135">
        <f t="shared" si="30"/>
        <v>-1.0206429489076642E-2</v>
      </c>
      <c r="K135">
        <f t="shared" si="31"/>
        <v>1.0220261622661094E-4</v>
      </c>
      <c r="L135" s="17">
        <f t="shared" si="26"/>
        <v>1.0109530959773107E-2</v>
      </c>
      <c r="N135" s="8">
        <f>'1. Data'!L137</f>
        <v>7184.9414242464118</v>
      </c>
      <c r="O135">
        <f t="shared" si="32"/>
        <v>-1.4146720275091122E-2</v>
      </c>
      <c r="P135">
        <f t="shared" si="33"/>
        <v>8.9099864120347551E-5</v>
      </c>
      <c r="Q135" s="17">
        <f t="shared" si="27"/>
        <v>9.4392724359638833E-3</v>
      </c>
      <c r="S135" s="8">
        <f>'1. Data'!P137</f>
        <v>148.36373682420944</v>
      </c>
      <c r="T135">
        <f t="shared" si="34"/>
        <v>-1.5603221538995336E-3</v>
      </c>
      <c r="U135">
        <f t="shared" si="35"/>
        <v>1.0561156686620331E-4</v>
      </c>
      <c r="V135" s="17">
        <f t="shared" si="28"/>
        <v>1.0276748847091833E-2</v>
      </c>
    </row>
    <row r="136" spans="2:22" ht="15" customHeight="1" x14ac:dyDescent="0.2">
      <c r="B136">
        <v>134</v>
      </c>
      <c r="C136" s="18">
        <v>39143</v>
      </c>
      <c r="D136">
        <f>'1. Data'!D138</f>
        <v>12114.1</v>
      </c>
      <c r="E136">
        <f t="shared" si="24"/>
        <v>-9.8280740930855107E-3</v>
      </c>
      <c r="F136">
        <f t="shared" si="29"/>
        <v>7.2180516133243421E-5</v>
      </c>
      <c r="G136" s="17">
        <f t="shared" si="25"/>
        <v>8.4959117305468419E-3</v>
      </c>
      <c r="I136" s="1">
        <f>'1. Data'!H138</f>
        <v>11891.116039999999</v>
      </c>
      <c r="J136">
        <f t="shared" si="30"/>
        <v>-6.8126392002273673E-3</v>
      </c>
      <c r="K136">
        <f t="shared" si="31"/>
        <v>1.0232073142794387E-4</v>
      </c>
      <c r="L136" s="17">
        <f t="shared" si="26"/>
        <v>1.0115371047467505E-2</v>
      </c>
      <c r="N136" s="8">
        <f>'1. Data'!L138</f>
        <v>7144.3434742526015</v>
      </c>
      <c r="O136">
        <f t="shared" si="32"/>
        <v>-5.6504218471159461E-3</v>
      </c>
      <c r="P136">
        <f t="shared" si="33"/>
        <v>9.5761653945627148E-5</v>
      </c>
      <c r="Q136" s="17">
        <f t="shared" si="27"/>
        <v>9.7857883660759371E-3</v>
      </c>
      <c r="S136" s="8">
        <f>'1. Data'!P138</f>
        <v>147.13664330883611</v>
      </c>
      <c r="T136">
        <f t="shared" si="34"/>
        <v>-8.2708452998003328E-3</v>
      </c>
      <c r="U136">
        <f t="shared" si="35"/>
        <v>9.9420949167668094E-5</v>
      </c>
      <c r="V136" s="17">
        <f t="shared" si="28"/>
        <v>9.9710054241118583E-3</v>
      </c>
    </row>
    <row r="137" spans="2:22" ht="15" customHeight="1" x14ac:dyDescent="0.2">
      <c r="B137">
        <v>135</v>
      </c>
      <c r="C137" s="18">
        <v>39146</v>
      </c>
      <c r="D137">
        <f>'1. Data'!D139</f>
        <v>12050.41</v>
      </c>
      <c r="E137">
        <f t="shared" si="24"/>
        <v>-5.2575098439009505E-3</v>
      </c>
      <c r="F137">
        <f t="shared" si="29"/>
        <v>7.3645147587999538E-5</v>
      </c>
      <c r="G137" s="17">
        <f t="shared" si="25"/>
        <v>8.5816751038477069E-3</v>
      </c>
      <c r="I137" s="1">
        <f>'1. Data'!H139</f>
        <v>11669.056199999999</v>
      </c>
      <c r="J137">
        <f t="shared" si="30"/>
        <v>-1.8674432177183592E-2</v>
      </c>
      <c r="K137">
        <f t="shared" si="31"/>
        <v>9.8966210714615719E-5</v>
      </c>
      <c r="L137" s="17">
        <f t="shared" si="26"/>
        <v>9.9481762506811126E-3</v>
      </c>
      <c r="N137" s="8">
        <f>'1. Data'!L139</f>
        <v>7054.0083835472888</v>
      </c>
      <c r="O137">
        <f t="shared" si="32"/>
        <v>-1.2644281595764549E-2</v>
      </c>
      <c r="P137">
        <f t="shared" si="33"/>
        <v>9.1931590731911424E-5</v>
      </c>
      <c r="Q137" s="17">
        <f t="shared" si="27"/>
        <v>9.588096303850489E-3</v>
      </c>
      <c r="S137" s="8">
        <f>'1. Data'!P139</f>
        <v>143.45530557710541</v>
      </c>
      <c r="T137">
        <f t="shared" si="34"/>
        <v>-2.5019856705604408E-2</v>
      </c>
      <c r="U137">
        <f t="shared" si="35"/>
        <v>9.756010513600176E-5</v>
      </c>
      <c r="V137" s="17">
        <f t="shared" si="28"/>
        <v>9.8772519020222296E-3</v>
      </c>
    </row>
    <row r="138" spans="2:22" ht="15" customHeight="1" x14ac:dyDescent="0.2">
      <c r="B138">
        <v>136</v>
      </c>
      <c r="C138" s="18">
        <v>39147</v>
      </c>
      <c r="D138">
        <f>'1. Data'!D140</f>
        <v>12207.59</v>
      </c>
      <c r="E138">
        <f t="shared" si="24"/>
        <v>1.3043539597407913E-2</v>
      </c>
      <c r="F138">
        <f t="shared" si="29"/>
        <v>7.0884923318242495E-5</v>
      </c>
      <c r="G138" s="17">
        <f t="shared" si="25"/>
        <v>8.4193184592484972E-3</v>
      </c>
      <c r="I138" s="1">
        <f>'1. Data'!H140</f>
        <v>11819.68175</v>
      </c>
      <c r="J138">
        <f t="shared" si="30"/>
        <v>1.290811762479991E-2</v>
      </c>
      <c r="K138">
        <f t="shared" si="31"/>
        <v>1.1395230310015258E-4</v>
      </c>
      <c r="L138" s="17">
        <f t="shared" si="26"/>
        <v>1.0674844406367363E-2</v>
      </c>
      <c r="N138" s="8">
        <f>'1. Data'!L140</f>
        <v>7125.989515072084</v>
      </c>
      <c r="O138">
        <f t="shared" si="32"/>
        <v>1.0204287776675099E-2</v>
      </c>
      <c r="P138">
        <f t="shared" si="33"/>
        <v>9.6008366712376156E-5</v>
      </c>
      <c r="Q138" s="17">
        <f t="shared" si="27"/>
        <v>9.7983859238333811E-3</v>
      </c>
      <c r="S138" s="8">
        <f>'1. Data'!P140</f>
        <v>144.8989247311828</v>
      </c>
      <c r="T138">
        <f t="shared" si="34"/>
        <v>1.0063198069042273E-2</v>
      </c>
      <c r="U138">
        <f t="shared" si="35"/>
        <v>1.2926609260198037E-4</v>
      </c>
      <c r="V138" s="17">
        <f t="shared" si="28"/>
        <v>1.1369524730699184E-2</v>
      </c>
    </row>
    <row r="139" spans="2:22" ht="15" customHeight="1" x14ac:dyDescent="0.2">
      <c r="B139">
        <v>137</v>
      </c>
      <c r="C139" s="18">
        <v>39148</v>
      </c>
      <c r="D139">
        <f>'1. Data'!D141</f>
        <v>12192.45</v>
      </c>
      <c r="E139">
        <f t="shared" si="24"/>
        <v>-1.2402120320226528E-3</v>
      </c>
      <c r="F139">
        <f t="shared" si="29"/>
        <v>7.683986343289685E-5</v>
      </c>
      <c r="G139" s="17">
        <f t="shared" si="25"/>
        <v>8.7658350105906547E-3</v>
      </c>
      <c r="I139" s="1">
        <f>'1. Data'!H141</f>
        <v>11885.123250000001</v>
      </c>
      <c r="J139">
        <f t="shared" si="30"/>
        <v>5.5366549949621797E-3</v>
      </c>
      <c r="K139">
        <f t="shared" si="31"/>
        <v>1.1711233495108363E-4</v>
      </c>
      <c r="L139" s="17">
        <f t="shared" si="26"/>
        <v>1.0821845265530441E-2</v>
      </c>
      <c r="N139" s="8">
        <f>'1. Data'!L141</f>
        <v>7171.1187064545802</v>
      </c>
      <c r="O139">
        <f t="shared" si="32"/>
        <v>6.3330420690409428E-3</v>
      </c>
      <c r="P139">
        <f t="shared" si="33"/>
        <v>9.6495514051385636E-5</v>
      </c>
      <c r="Q139" s="17">
        <f t="shared" si="27"/>
        <v>9.8232130207679819E-3</v>
      </c>
      <c r="S139" s="8">
        <f>'1. Data'!P141</f>
        <v>143.82824296499655</v>
      </c>
      <c r="T139">
        <f t="shared" si="34"/>
        <v>-7.3891629504676346E-3</v>
      </c>
      <c r="U139">
        <f t="shared" si="35"/>
        <v>1.2758620436846812E-4</v>
      </c>
      <c r="V139" s="17">
        <f t="shared" si="28"/>
        <v>1.1295406339236678E-2</v>
      </c>
    </row>
    <row r="140" spans="2:22" ht="15" customHeight="1" x14ac:dyDescent="0.2">
      <c r="B140">
        <v>138</v>
      </c>
      <c r="C140" s="18">
        <v>39149</v>
      </c>
      <c r="D140">
        <f>'1. Data'!D142</f>
        <v>12260.7</v>
      </c>
      <c r="E140">
        <f t="shared" si="24"/>
        <v>5.5977264618677948E-3</v>
      </c>
      <c r="F140">
        <f t="shared" si="29"/>
        <v>7.2321759179985466E-5</v>
      </c>
      <c r="G140" s="17">
        <f t="shared" si="25"/>
        <v>8.5042200806414621E-3</v>
      </c>
      <c r="I140" s="1">
        <f>'1. Data'!H142</f>
        <v>12020.083769999999</v>
      </c>
      <c r="J140">
        <f t="shared" si="30"/>
        <v>1.1355416108116398E-2</v>
      </c>
      <c r="K140">
        <f t="shared" si="31"/>
        <v>1.1192486776601298E-4</v>
      </c>
      <c r="L140" s="17">
        <f t="shared" si="26"/>
        <v>1.0579454984355904E-2</v>
      </c>
      <c r="N140" s="8">
        <f>'1. Data'!L142</f>
        <v>7251.5883433972167</v>
      </c>
      <c r="O140">
        <f t="shared" si="32"/>
        <v>1.1221350564202402E-2</v>
      </c>
      <c r="P140">
        <f t="shared" si="33"/>
        <v>9.3112228519197027E-5</v>
      </c>
      <c r="Q140" s="17">
        <f t="shared" si="27"/>
        <v>9.6494677842457726E-3</v>
      </c>
      <c r="S140" s="8">
        <f>'1. Data'!P142</f>
        <v>145.64777569456282</v>
      </c>
      <c r="T140">
        <f t="shared" si="34"/>
        <v>1.2650733208282992E-2</v>
      </c>
      <c r="U140">
        <f t="shared" si="35"/>
        <v>1.2320701585287385E-4</v>
      </c>
      <c r="V140" s="17">
        <f t="shared" si="28"/>
        <v>1.1099865578144352E-2</v>
      </c>
    </row>
    <row r="141" spans="2:22" ht="15" customHeight="1" x14ac:dyDescent="0.2">
      <c r="B141">
        <v>139</v>
      </c>
      <c r="C141" s="18">
        <v>39150</v>
      </c>
      <c r="D141">
        <f>'1. Data'!D143</f>
        <v>12276.32</v>
      </c>
      <c r="E141">
        <f t="shared" si="24"/>
        <v>1.2739892502058594E-3</v>
      </c>
      <c r="F141">
        <f t="shared" si="29"/>
        <v>6.9862526121700042E-5</v>
      </c>
      <c r="G141" s="17">
        <f t="shared" si="25"/>
        <v>8.3583805920584911E-3</v>
      </c>
      <c r="I141" s="1">
        <f>'1. Data'!H143</f>
        <v>12065.10188</v>
      </c>
      <c r="J141">
        <f t="shared" si="30"/>
        <v>3.7452409535080047E-3</v>
      </c>
      <c r="K141">
        <f t="shared" si="31"/>
        <v>1.1294610419936036E-4</v>
      </c>
      <c r="L141" s="17">
        <f t="shared" si="26"/>
        <v>1.0627610465168563E-2</v>
      </c>
      <c r="N141" s="8">
        <f>'1. Data'!L143</f>
        <v>7262.7409836065581</v>
      </c>
      <c r="O141">
        <f t="shared" si="32"/>
        <v>1.5379582625503247E-3</v>
      </c>
      <c r="P141">
        <f t="shared" si="33"/>
        <v>9.5080617317128748E-5</v>
      </c>
      <c r="Q141" s="17">
        <f t="shared" si="27"/>
        <v>9.7509290489229145E-3</v>
      </c>
      <c r="S141" s="8">
        <f>'1. Data'!P143</f>
        <v>145.33480101608808</v>
      </c>
      <c r="T141">
        <f t="shared" si="34"/>
        <v>-2.1488462627200218E-3</v>
      </c>
      <c r="U141">
        <f t="shared" si="35"/>
        <v>1.2541705794413068E-4</v>
      </c>
      <c r="V141" s="17">
        <f t="shared" si="28"/>
        <v>1.1198975754243362E-2</v>
      </c>
    </row>
    <row r="142" spans="2:22" ht="15" customHeight="1" x14ac:dyDescent="0.2">
      <c r="B142">
        <v>140</v>
      </c>
      <c r="C142" s="18">
        <v>39153</v>
      </c>
      <c r="D142">
        <f>'1. Data'!D144</f>
        <v>12318.62</v>
      </c>
      <c r="E142">
        <f t="shared" si="24"/>
        <v>3.4456579821967081E-3</v>
      </c>
      <c r="F142">
        <f t="shared" si="29"/>
        <v>6.5768157470976442E-5</v>
      </c>
      <c r="G142" s="17">
        <f t="shared" si="25"/>
        <v>8.1097569304496697E-3</v>
      </c>
      <c r="I142" s="1">
        <f>'1. Data'!H144</f>
        <v>12024.659030000001</v>
      </c>
      <c r="J142">
        <f t="shared" si="30"/>
        <v>-3.3520520922446992E-3</v>
      </c>
      <c r="K142">
        <f t="shared" si="31"/>
        <v>1.0701094773538875E-4</v>
      </c>
      <c r="L142" s="17">
        <f t="shared" si="26"/>
        <v>1.0344609598017159E-2</v>
      </c>
      <c r="N142" s="8">
        <f>'1. Data'!L144</f>
        <v>7246.9277426160334</v>
      </c>
      <c r="O142">
        <f t="shared" si="32"/>
        <v>-2.1773103331398339E-3</v>
      </c>
      <c r="P142">
        <f t="shared" si="33"/>
        <v>8.9517699215141831E-5</v>
      </c>
      <c r="Q142" s="17">
        <f t="shared" si="27"/>
        <v>9.4613793505567579E-3</v>
      </c>
      <c r="S142" s="8">
        <f>'1. Data'!P144</f>
        <v>147.09416468186458</v>
      </c>
      <c r="T142">
        <f t="shared" si="34"/>
        <v>1.2105591045476774E-2</v>
      </c>
      <c r="U142">
        <f t="shared" si="35"/>
        <v>1.1816908688313117E-4</v>
      </c>
      <c r="V142" s="17">
        <f t="shared" si="28"/>
        <v>1.0870560559747191E-2</v>
      </c>
    </row>
    <row r="143" spans="2:22" ht="15" customHeight="1" x14ac:dyDescent="0.2">
      <c r="B143">
        <v>141</v>
      </c>
      <c r="C143" s="18">
        <v>39154</v>
      </c>
      <c r="D143">
        <f>'1. Data'!D145</f>
        <v>12075.96</v>
      </c>
      <c r="E143">
        <f t="shared" si="24"/>
        <v>-1.9698635074383467E-2</v>
      </c>
      <c r="F143">
        <f t="shared" si="29"/>
        <v>6.2534421558534399E-5</v>
      </c>
      <c r="G143" s="17">
        <f t="shared" si="25"/>
        <v>7.9078708612707119E-3</v>
      </c>
      <c r="I143" s="1">
        <f>'1. Data'!H145</f>
        <v>11904.05452</v>
      </c>
      <c r="J143">
        <f t="shared" si="30"/>
        <v>-1.0029765476019574E-2</v>
      </c>
      <c r="K143">
        <f t="shared" si="31"/>
        <v>1.0126446606501275E-4</v>
      </c>
      <c r="L143" s="17">
        <f t="shared" si="26"/>
        <v>1.00630246976251E-2</v>
      </c>
      <c r="N143" s="8">
        <f>'1. Data'!L145</f>
        <v>7171.2513199577606</v>
      </c>
      <c r="O143">
        <f t="shared" si="32"/>
        <v>-1.0442552395445115E-2</v>
      </c>
      <c r="P143">
        <f t="shared" si="33"/>
        <v>8.4431078079441165E-5</v>
      </c>
      <c r="Q143" s="17">
        <f t="shared" si="27"/>
        <v>9.1886385324182369E-3</v>
      </c>
      <c r="S143" s="8">
        <f>'1. Data'!P145</f>
        <v>146.8527953496324</v>
      </c>
      <c r="T143">
        <f t="shared" si="34"/>
        <v>-1.6409171142459376E-3</v>
      </c>
      <c r="U143">
        <f t="shared" si="35"/>
        <v>1.1987166174376294E-4</v>
      </c>
      <c r="V143" s="17">
        <f t="shared" si="28"/>
        <v>1.0948591769892735E-2</v>
      </c>
    </row>
    <row r="144" spans="2:22" ht="15" customHeight="1" x14ac:dyDescent="0.2">
      <c r="B144">
        <v>142</v>
      </c>
      <c r="C144" s="18">
        <v>39155</v>
      </c>
      <c r="D144">
        <f>'1. Data'!D146</f>
        <v>12133.4</v>
      </c>
      <c r="E144">
        <f t="shared" si="24"/>
        <v>4.7565576566997994E-3</v>
      </c>
      <c r="F144">
        <f t="shared" si="29"/>
        <v>8.2064529692646183E-5</v>
      </c>
      <c r="G144" s="17">
        <f t="shared" si="25"/>
        <v>9.0589474936466092E-3</v>
      </c>
      <c r="I144" s="1">
        <f>'1. Data'!H146</f>
        <v>11603.55359</v>
      </c>
      <c r="J144">
        <f t="shared" si="30"/>
        <v>-2.5243578101488751E-2</v>
      </c>
      <c r="K144">
        <f t="shared" si="31"/>
        <v>1.0122436983134924E-4</v>
      </c>
      <c r="L144" s="17">
        <f t="shared" si="26"/>
        <v>1.0061032244822061E-2</v>
      </c>
      <c r="N144" s="8">
        <f>'1. Data'!L146</f>
        <v>7004.655468853327</v>
      </c>
      <c r="O144">
        <f t="shared" si="32"/>
        <v>-2.3231071353027821E-2</v>
      </c>
      <c r="P144">
        <f t="shared" si="33"/>
        <v>8.5908027426571693E-5</v>
      </c>
      <c r="Q144" s="17">
        <f t="shared" si="27"/>
        <v>9.2686583401575279E-3</v>
      </c>
      <c r="S144" s="8">
        <f>'1. Data'!P146</f>
        <v>143.3461406223139</v>
      </c>
      <c r="T144">
        <f t="shared" si="34"/>
        <v>-2.3878706012845963E-2</v>
      </c>
      <c r="U144">
        <f t="shared" si="35"/>
        <v>1.1284091857768668E-4</v>
      </c>
      <c r="V144" s="17">
        <f t="shared" si="28"/>
        <v>1.0622660616704587E-2</v>
      </c>
    </row>
    <row r="145" spans="2:22" ht="15" customHeight="1" x14ac:dyDescent="0.2">
      <c r="B145">
        <v>143</v>
      </c>
      <c r="C145" s="18">
        <v>39156</v>
      </c>
      <c r="D145">
        <f>'1. Data'!D147</f>
        <v>12159.68</v>
      </c>
      <c r="E145">
        <f t="shared" si="24"/>
        <v>2.1659221652628822E-3</v>
      </c>
      <c r="F145">
        <f t="shared" si="29"/>
        <v>7.8498148355577978E-5</v>
      </c>
      <c r="G145" s="17">
        <f t="shared" si="25"/>
        <v>8.8599180783784891E-3</v>
      </c>
      <c r="I145" s="1">
        <f>'1. Data'!H147</f>
        <v>11876.941800000001</v>
      </c>
      <c r="J145">
        <f t="shared" si="30"/>
        <v>2.3560731450028231E-2</v>
      </c>
      <c r="K145">
        <f t="shared" si="31"/>
        <v>1.3338520176342606E-4</v>
      </c>
      <c r="L145" s="17">
        <f t="shared" si="26"/>
        <v>1.1549251134312825E-2</v>
      </c>
      <c r="N145" s="8">
        <f>'1. Data'!L147</f>
        <v>7140.7657657657664</v>
      </c>
      <c r="O145">
        <f t="shared" si="32"/>
        <v>1.9431404944563382E-2</v>
      </c>
      <c r="P145">
        <f t="shared" si="33"/>
        <v>1.131345063535456E-4</v>
      </c>
      <c r="Q145" s="17">
        <f t="shared" si="27"/>
        <v>1.0636470577853614E-2</v>
      </c>
      <c r="S145" s="8">
        <f>'1. Data'!P147</f>
        <v>143.76185197817188</v>
      </c>
      <c r="T145">
        <f t="shared" si="34"/>
        <v>2.9000526561317689E-3</v>
      </c>
      <c r="U145">
        <f t="shared" si="35"/>
        <v>1.4028201951390106E-4</v>
      </c>
      <c r="V145" s="17">
        <f t="shared" si="28"/>
        <v>1.1844071070113564E-2</v>
      </c>
    </row>
    <row r="146" spans="2:22" ht="15" customHeight="1" x14ac:dyDescent="0.2">
      <c r="B146">
        <v>144</v>
      </c>
      <c r="C146" s="18">
        <v>39157</v>
      </c>
      <c r="D146">
        <f>'1. Data'!D148</f>
        <v>12110.41</v>
      </c>
      <c r="E146">
        <f t="shared" si="24"/>
        <v>-4.0519158398905596E-3</v>
      </c>
      <c r="F146">
        <f t="shared" si="29"/>
        <v>7.4069732583801915E-5</v>
      </c>
      <c r="G146" s="17">
        <f t="shared" si="25"/>
        <v>8.6063774367501397E-3</v>
      </c>
      <c r="I146" s="1">
        <f>'1. Data'!H148</f>
        <v>11908.077440000001</v>
      </c>
      <c r="J146">
        <f t="shared" si="30"/>
        <v>2.6215199606350196E-3</v>
      </c>
      <c r="K146">
        <f t="shared" si="31"/>
        <v>1.5868857364524148E-4</v>
      </c>
      <c r="L146" s="17">
        <f t="shared" si="26"/>
        <v>1.2597165301973356E-2</v>
      </c>
      <c r="N146" s="8">
        <f>'1. Data'!L148</f>
        <v>7163.7960867829097</v>
      </c>
      <c r="O146">
        <f t="shared" si="32"/>
        <v>3.2251892545691854E-3</v>
      </c>
      <c r="P146">
        <f t="shared" si="33"/>
        <v>1.2900120585950903E-4</v>
      </c>
      <c r="Q146" s="17">
        <f t="shared" si="27"/>
        <v>1.1357869776481372E-2</v>
      </c>
      <c r="S146" s="8">
        <f>'1. Data'!P148</f>
        <v>143.406560465913</v>
      </c>
      <c r="T146">
        <f t="shared" si="34"/>
        <v>-2.4713893663029516E-3</v>
      </c>
      <c r="U146">
        <f t="shared" si="35"/>
        <v>1.3236971666756719E-4</v>
      </c>
      <c r="V146" s="17">
        <f t="shared" si="28"/>
        <v>1.150520389508883E-2</v>
      </c>
    </row>
    <row r="147" spans="2:22" ht="15" customHeight="1" x14ac:dyDescent="0.2">
      <c r="B147">
        <v>145</v>
      </c>
      <c r="C147" s="18">
        <v>39160</v>
      </c>
      <c r="D147">
        <f>'1. Data'!D149</f>
        <v>12226.17</v>
      </c>
      <c r="E147">
        <f t="shared" si="24"/>
        <v>9.5587184909511919E-3</v>
      </c>
      <c r="F147">
        <f t="shared" si="29"/>
        <v>7.0610629947187164E-5</v>
      </c>
      <c r="G147" s="17">
        <f t="shared" si="25"/>
        <v>8.4030131469126686E-3</v>
      </c>
      <c r="I147" s="1">
        <f>'1. Data'!H149</f>
        <v>12045.191339999999</v>
      </c>
      <c r="J147">
        <f t="shared" si="30"/>
        <v>1.1514360793407676E-2</v>
      </c>
      <c r="K147">
        <f t="shared" si="31"/>
        <v>1.4957960124076746E-4</v>
      </c>
      <c r="L147" s="17">
        <f t="shared" si="26"/>
        <v>1.2230273964256379E-2</v>
      </c>
      <c r="N147" s="8">
        <f>'1. Data'!L149</f>
        <v>7260.2074743981912</v>
      </c>
      <c r="O147">
        <f t="shared" si="32"/>
        <v>1.3458142365771541E-2</v>
      </c>
      <c r="P147">
        <f t="shared" si="33"/>
        <v>1.2188524425160579E-4</v>
      </c>
      <c r="Q147" s="17">
        <f t="shared" si="27"/>
        <v>1.1040165046393364E-2</v>
      </c>
      <c r="S147" s="8">
        <f>'1. Data'!P149</f>
        <v>144.65133089548431</v>
      </c>
      <c r="T147">
        <f t="shared" si="34"/>
        <v>8.6800103532723612E-3</v>
      </c>
      <c r="U147">
        <f t="shared" si="35"/>
        <v>1.2479399959150567E-4</v>
      </c>
      <c r="V147" s="17">
        <f t="shared" si="28"/>
        <v>1.1171123470426135E-2</v>
      </c>
    </row>
    <row r="148" spans="2:22" ht="15" customHeight="1" x14ac:dyDescent="0.2">
      <c r="B148">
        <v>146</v>
      </c>
      <c r="C148" s="18">
        <v>39161</v>
      </c>
      <c r="D148">
        <f>'1. Data'!D150</f>
        <v>12288.1</v>
      </c>
      <c r="E148">
        <f t="shared" si="24"/>
        <v>5.0653638874643726E-3</v>
      </c>
      <c r="F148">
        <f t="shared" si="29"/>
        <v>7.1856138101711068E-5</v>
      </c>
      <c r="G148" s="17">
        <f t="shared" si="25"/>
        <v>8.4767999918430939E-3</v>
      </c>
      <c r="I148" s="1">
        <f>'1. Data'!H150</f>
        <v>12178.72537</v>
      </c>
      <c r="J148">
        <f t="shared" si="30"/>
        <v>1.108608624227971E-2</v>
      </c>
      <c r="K148">
        <f t="shared" si="31"/>
        <v>1.4855965543516725E-4</v>
      </c>
      <c r="L148" s="17">
        <f t="shared" si="26"/>
        <v>1.2188505053334771E-2</v>
      </c>
      <c r="N148" s="8">
        <f>'1. Data'!L150</f>
        <v>7314.2876129718243</v>
      </c>
      <c r="O148">
        <f t="shared" si="32"/>
        <v>7.4488420288727217E-3</v>
      </c>
      <c r="P148">
        <f t="shared" si="33"/>
        <v>1.2543942535275191E-4</v>
      </c>
      <c r="Q148" s="17">
        <f t="shared" si="27"/>
        <v>1.1199974346075616E-2</v>
      </c>
      <c r="S148" s="8">
        <f>'1. Data'!P150</f>
        <v>146.28142844967186</v>
      </c>
      <c r="T148">
        <f t="shared" si="34"/>
        <v>1.126915005963796E-2</v>
      </c>
      <c r="U148">
        <f t="shared" si="35"/>
        <v>1.2182691439999025E-4</v>
      </c>
      <c r="V148" s="17">
        <f t="shared" si="28"/>
        <v>1.1037523019228102E-2</v>
      </c>
    </row>
    <row r="149" spans="2:22" ht="15" customHeight="1" x14ac:dyDescent="0.2">
      <c r="B149">
        <v>147</v>
      </c>
      <c r="C149" s="18">
        <v>39163</v>
      </c>
      <c r="D149">
        <f>'1. Data'!D151</f>
        <v>12461.14</v>
      </c>
      <c r="E149">
        <f t="shared" si="24"/>
        <v>1.4081916651068843E-2</v>
      </c>
      <c r="F149">
        <f t="shared" si="29"/>
        <v>6.9084244494354088E-5</v>
      </c>
      <c r="G149" s="17">
        <f t="shared" si="25"/>
        <v>8.3116932387061835E-3</v>
      </c>
      <c r="I149" s="1">
        <f>'1. Data'!H151</f>
        <v>12429.401400000001</v>
      </c>
      <c r="J149">
        <f t="shared" si="30"/>
        <v>2.0583108854518865E-2</v>
      </c>
      <c r="K149">
        <f t="shared" si="31"/>
        <v>1.4702015459933302E-4</v>
      </c>
      <c r="L149" s="17">
        <f t="shared" si="26"/>
        <v>1.2125186786162636E-2</v>
      </c>
      <c r="N149" s="8">
        <f>'1. Data'!L151</f>
        <v>7478.4531124766227</v>
      </c>
      <c r="O149">
        <f t="shared" si="32"/>
        <v>2.2444496059144888E-2</v>
      </c>
      <c r="P149">
        <f t="shared" si="33"/>
        <v>1.2124217468585283E-4</v>
      </c>
      <c r="Q149" s="17">
        <f t="shared" si="27"/>
        <v>1.1011002437827939E-2</v>
      </c>
      <c r="S149" s="8">
        <f>'1. Data'!P151</f>
        <v>147.92119565217391</v>
      </c>
      <c r="T149">
        <f t="shared" si="34"/>
        <v>1.1209674528617312E-2</v>
      </c>
      <c r="U149">
        <f t="shared" si="35"/>
        <v>1.2213692411998915E-4</v>
      </c>
      <c r="V149" s="17">
        <f t="shared" si="28"/>
        <v>1.1051557542717187E-2</v>
      </c>
    </row>
    <row r="150" spans="2:22" ht="15" customHeight="1" x14ac:dyDescent="0.2">
      <c r="B150">
        <v>148</v>
      </c>
      <c r="C150" s="18">
        <v>39164</v>
      </c>
      <c r="D150">
        <f>'1. Data'!D152</f>
        <v>12481.01</v>
      </c>
      <c r="E150">
        <f t="shared" si="24"/>
        <v>1.5945571592968864E-3</v>
      </c>
      <c r="F150">
        <f t="shared" si="29"/>
        <v>7.6837212418751842E-5</v>
      </c>
      <c r="G150" s="17">
        <f t="shared" si="25"/>
        <v>8.7656837964161047E-3</v>
      </c>
      <c r="I150" s="1">
        <f>'1. Data'!H152</f>
        <v>12445.51008</v>
      </c>
      <c r="J150">
        <f t="shared" si="30"/>
        <v>1.2960141427244731E-3</v>
      </c>
      <c r="K150">
        <f t="shared" si="31"/>
        <v>1.6361880753039144E-4</v>
      </c>
      <c r="L150" s="17">
        <f t="shared" si="26"/>
        <v>1.2791356750962404E-2</v>
      </c>
      <c r="N150" s="8">
        <f>'1. Data'!L152</f>
        <v>7495.0119712689539</v>
      </c>
      <c r="O150">
        <f t="shared" si="32"/>
        <v>2.2142090808465915E-3</v>
      </c>
      <c r="P150">
        <f t="shared" si="33"/>
        <v>1.441929684056399E-4</v>
      </c>
      <c r="Q150" s="17">
        <f t="shared" si="27"/>
        <v>1.2008037658403636E-2</v>
      </c>
      <c r="S150" s="8">
        <f>'1. Data'!P152</f>
        <v>148.35449376219978</v>
      </c>
      <c r="T150">
        <f t="shared" si="34"/>
        <v>2.9292496461747306E-3</v>
      </c>
      <c r="U150">
        <f t="shared" si="35"/>
        <v>1.2234811685504172E-4</v>
      </c>
      <c r="V150" s="17">
        <f t="shared" si="28"/>
        <v>1.1061108301388326E-2</v>
      </c>
    </row>
    <row r="151" spans="2:22" ht="15" customHeight="1" x14ac:dyDescent="0.2">
      <c r="B151">
        <v>149</v>
      </c>
      <c r="C151" s="18">
        <v>39167</v>
      </c>
      <c r="D151">
        <f>'1. Data'!D153</f>
        <v>12469.07</v>
      </c>
      <c r="E151">
        <f t="shared" si="24"/>
        <v>-9.5665334776596676E-4</v>
      </c>
      <c r="F151">
        <f t="shared" si="29"/>
        <v>7.237953642568262E-5</v>
      </c>
      <c r="G151" s="17">
        <f t="shared" si="25"/>
        <v>8.5076163774398424E-3</v>
      </c>
      <c r="I151" s="1">
        <f>'1. Data'!H153</f>
        <v>12385.605149999999</v>
      </c>
      <c r="J151">
        <f t="shared" si="30"/>
        <v>-4.8133768415219991E-3</v>
      </c>
      <c r="K151">
        <f t="shared" si="31"/>
        <v>1.5390245823805645E-4</v>
      </c>
      <c r="L151" s="17">
        <f t="shared" si="26"/>
        <v>1.2405742953892622E-2</v>
      </c>
      <c r="N151" s="8">
        <f>'1. Data'!L153</f>
        <v>7435.0666666666666</v>
      </c>
      <c r="O151">
        <f t="shared" si="32"/>
        <v>-7.9980265317892655E-3</v>
      </c>
      <c r="P151">
        <f t="shared" si="33"/>
        <v>1.3583555361252372E-4</v>
      </c>
      <c r="Q151" s="17">
        <f t="shared" si="27"/>
        <v>1.1654851076376897E-2</v>
      </c>
      <c r="S151" s="8">
        <f>'1. Data'!P153</f>
        <v>148.65495885297361</v>
      </c>
      <c r="T151">
        <f t="shared" si="34"/>
        <v>2.0253184325878786E-3</v>
      </c>
      <c r="U151">
        <f t="shared" si="35"/>
        <v>1.1552206005311609E-4</v>
      </c>
      <c r="V151" s="17">
        <f t="shared" si="28"/>
        <v>1.0748118907656172E-2</v>
      </c>
    </row>
    <row r="152" spans="2:22" ht="15" customHeight="1" x14ac:dyDescent="0.2">
      <c r="B152">
        <v>150</v>
      </c>
      <c r="C152" s="18">
        <v>39168</v>
      </c>
      <c r="D152">
        <f>'1. Data'!D154</f>
        <v>12397.29</v>
      </c>
      <c r="E152">
        <f t="shared" si="24"/>
        <v>-5.7566442405086217E-3</v>
      </c>
      <c r="F152">
        <f t="shared" si="29"/>
        <v>6.8091675377809162E-5</v>
      </c>
      <c r="G152" s="17">
        <f t="shared" si="25"/>
        <v>8.2517680152685551E-3</v>
      </c>
      <c r="I152" s="1">
        <f>'1. Data'!H154</f>
        <v>12366.846780000002</v>
      </c>
      <c r="J152">
        <f t="shared" si="30"/>
        <v>-1.5145299541538945E-3</v>
      </c>
      <c r="K152">
        <f t="shared" si="31"/>
        <v>1.4605842654088309E-4</v>
      </c>
      <c r="L152" s="17">
        <f t="shared" si="26"/>
        <v>1.2085463439226611E-2</v>
      </c>
      <c r="N152" s="8">
        <f>'1. Data'!L154</f>
        <v>7457.3678590496538</v>
      </c>
      <c r="O152">
        <f t="shared" si="32"/>
        <v>2.9994609843875704E-3</v>
      </c>
      <c r="P152">
        <f t="shared" si="33"/>
        <v>1.3152352609996457E-4</v>
      </c>
      <c r="Q152" s="17">
        <f t="shared" si="27"/>
        <v>1.1468370682009043E-2</v>
      </c>
      <c r="S152" s="8">
        <f>'1. Data'!P154</f>
        <v>147.24879165606714</v>
      </c>
      <c r="T152">
        <f t="shared" si="34"/>
        <v>-9.4592686833758991E-3</v>
      </c>
      <c r="U152">
        <f t="shared" si="35"/>
        <v>1.0883685133513193E-4</v>
      </c>
      <c r="V152" s="17">
        <f t="shared" si="28"/>
        <v>1.0432490179009608E-2</v>
      </c>
    </row>
    <row r="153" spans="2:22" ht="15" customHeight="1" x14ac:dyDescent="0.2">
      <c r="B153">
        <v>151</v>
      </c>
      <c r="C153" s="18">
        <v>39169</v>
      </c>
      <c r="D153">
        <f>'1. Data'!D155</f>
        <v>12300.36</v>
      </c>
      <c r="E153">
        <f t="shared" si="24"/>
        <v>-7.8186442359580426E-3</v>
      </c>
      <c r="F153">
        <f t="shared" si="29"/>
        <v>6.5994512029847468E-5</v>
      </c>
      <c r="G153" s="17">
        <f t="shared" si="25"/>
        <v>8.1237006364001055E-3</v>
      </c>
      <c r="I153" s="1">
        <f>'1. Data'!H155</f>
        <v>12317.55488</v>
      </c>
      <c r="J153">
        <f t="shared" si="30"/>
        <v>-3.98580987351749E-3</v>
      </c>
      <c r="K153">
        <f t="shared" si="31"/>
        <v>1.3743254900735184E-4</v>
      </c>
      <c r="L153" s="17">
        <f t="shared" si="26"/>
        <v>1.1723162926759649E-2</v>
      </c>
      <c r="N153" s="8">
        <f>'1. Data'!L155</f>
        <v>7422.3900548055071</v>
      </c>
      <c r="O153">
        <f t="shared" si="32"/>
        <v>-4.6903686267401263E-3</v>
      </c>
      <c r="P153">
        <f t="shared" si="33"/>
        <v>1.2417192050577849E-4</v>
      </c>
      <c r="Q153" s="17">
        <f t="shared" si="27"/>
        <v>1.1143245510432699E-2</v>
      </c>
      <c r="S153" s="8">
        <f>'1. Data'!P155</f>
        <v>148.1601408208827</v>
      </c>
      <c r="T153">
        <f t="shared" si="34"/>
        <v>6.1891792425993125E-3</v>
      </c>
      <c r="U153">
        <f t="shared" si="35"/>
        <v>1.0767530609648178E-4</v>
      </c>
      <c r="V153" s="17">
        <f t="shared" si="28"/>
        <v>1.0376671243538641E-2</v>
      </c>
    </row>
    <row r="154" spans="2:22" ht="15" customHeight="1" x14ac:dyDescent="0.2">
      <c r="B154">
        <v>152</v>
      </c>
      <c r="C154" s="18">
        <v>39170</v>
      </c>
      <c r="D154">
        <f>'1. Data'!D156</f>
        <v>12348.75</v>
      </c>
      <c r="E154">
        <f t="shared" si="24"/>
        <v>3.9340311990868088E-3</v>
      </c>
      <c r="F154">
        <f t="shared" si="29"/>
        <v>6.5702713169365416E-5</v>
      </c>
      <c r="G154" s="17">
        <f t="shared" si="25"/>
        <v>8.105721014775023E-3</v>
      </c>
      <c r="I154" s="1">
        <f>'1. Data'!H156</f>
        <v>12414.4046</v>
      </c>
      <c r="J154">
        <f t="shared" si="30"/>
        <v>7.8627390698502147E-3</v>
      </c>
      <c r="K154">
        <f t="shared" si="31"/>
        <v>1.3013979688778049E-4</v>
      </c>
      <c r="L154" s="17">
        <f t="shared" si="26"/>
        <v>1.1407883102827645E-2</v>
      </c>
      <c r="N154" s="8">
        <f>'1. Data'!L156</f>
        <v>7508.706666666666</v>
      </c>
      <c r="O154">
        <f t="shared" si="32"/>
        <v>1.1629220672022563E-2</v>
      </c>
      <c r="P154">
        <f t="shared" si="33"/>
        <v>1.1804157874671427E-4</v>
      </c>
      <c r="Q154" s="17">
        <f t="shared" si="27"/>
        <v>1.0864694139584154E-2</v>
      </c>
      <c r="S154" s="8">
        <f>'1. Data'!P156</f>
        <v>146.42866836301948</v>
      </c>
      <c r="T154">
        <f t="shared" si="34"/>
        <v>-1.1686493062641405E-2</v>
      </c>
      <c r="U154">
        <f t="shared" si="35"/>
        <v>1.0351314411251421E-4</v>
      </c>
      <c r="V154" s="17">
        <f t="shared" si="28"/>
        <v>1.0174140952066381E-2</v>
      </c>
    </row>
    <row r="155" spans="2:22" ht="15" customHeight="1" x14ac:dyDescent="0.2">
      <c r="B155">
        <v>153</v>
      </c>
      <c r="C155" s="18">
        <v>39171</v>
      </c>
      <c r="D155">
        <f>'1. Data'!D157</f>
        <v>12354.35</v>
      </c>
      <c r="E155">
        <f t="shared" si="24"/>
        <v>4.5348719506025823E-4</v>
      </c>
      <c r="F155">
        <f t="shared" si="29"/>
        <v>6.2689146467726804E-5</v>
      </c>
      <c r="G155" s="17">
        <f t="shared" si="25"/>
        <v>7.9176477862889817E-3</v>
      </c>
      <c r="I155" s="1">
        <f>'1. Data'!H157</f>
        <v>12371.8804</v>
      </c>
      <c r="J155">
        <f t="shared" si="30"/>
        <v>-3.425391822657354E-3</v>
      </c>
      <c r="K155">
        <f t="shared" si="31"/>
        <v>1.2604076901534658E-4</v>
      </c>
      <c r="L155" s="17">
        <f t="shared" si="26"/>
        <v>1.1226788009726851E-2</v>
      </c>
      <c r="N155" s="8">
        <f>'1. Data'!L157</f>
        <v>7500.2129925452609</v>
      </c>
      <c r="O155">
        <f t="shared" si="32"/>
        <v>-1.1311767123772438E-3</v>
      </c>
      <c r="P155">
        <f t="shared" si="33"/>
        <v>1.1907341042822723E-4</v>
      </c>
      <c r="Q155" s="17">
        <f t="shared" si="27"/>
        <v>1.091207635733123E-2</v>
      </c>
      <c r="S155" s="8">
        <f>'1. Data'!P157</f>
        <v>146.43105200745384</v>
      </c>
      <c r="T155">
        <f t="shared" si="34"/>
        <v>1.6278536580355258E-5</v>
      </c>
      <c r="U155">
        <f t="shared" si="35"/>
        <v>1.054968026719533E-4</v>
      </c>
      <c r="V155" s="17">
        <f t="shared" si="28"/>
        <v>1.0271163647413728E-2</v>
      </c>
    </row>
    <row r="156" spans="2:22" ht="15" customHeight="1" x14ac:dyDescent="0.2">
      <c r="B156">
        <v>154</v>
      </c>
      <c r="C156" s="18">
        <v>39174</v>
      </c>
      <c r="D156">
        <f>'1. Data'!D158</f>
        <v>12382.3</v>
      </c>
      <c r="E156">
        <f t="shared" si="24"/>
        <v>2.2623610307299785E-3</v>
      </c>
      <c r="F156">
        <f t="shared" si="29"/>
        <v>5.8940136717828209E-5</v>
      </c>
      <c r="G156" s="17">
        <f t="shared" si="25"/>
        <v>7.6772479911637742E-3</v>
      </c>
      <c r="I156" s="1">
        <f>'1. Data'!H158</f>
        <v>12490.164350000001</v>
      </c>
      <c r="J156">
        <f t="shared" si="30"/>
        <v>9.560709138442763E-3</v>
      </c>
      <c r="K156">
        <f t="shared" si="31"/>
        <v>1.1918232142274944E-4</v>
      </c>
      <c r="L156" s="17">
        <f t="shared" si="26"/>
        <v>1.0917065604948494E-2</v>
      </c>
      <c r="N156" s="8">
        <f>'1. Data'!L158</f>
        <v>7550.568409790023</v>
      </c>
      <c r="O156">
        <f t="shared" si="32"/>
        <v>6.7138649655432685E-3</v>
      </c>
      <c r="P156">
        <f t="shared" si="33"/>
        <v>1.1200577944781106E-4</v>
      </c>
      <c r="Q156" s="17">
        <f t="shared" si="27"/>
        <v>1.058327829397919E-2</v>
      </c>
      <c r="S156" s="8">
        <f>'1. Data'!P158</f>
        <v>144.52902732982517</v>
      </c>
      <c r="T156">
        <f t="shared" si="34"/>
        <v>-1.2989216778500332E-2</v>
      </c>
      <c r="U156">
        <f t="shared" si="35"/>
        <v>9.916701041108128E-5</v>
      </c>
      <c r="V156" s="17">
        <f t="shared" si="28"/>
        <v>9.9582634234630131E-3</v>
      </c>
    </row>
    <row r="157" spans="2:22" ht="15" customHeight="1" x14ac:dyDescent="0.2">
      <c r="B157">
        <v>155</v>
      </c>
      <c r="C157" s="18">
        <v>39175</v>
      </c>
      <c r="D157">
        <f>'1. Data'!D159</f>
        <v>12510.93</v>
      </c>
      <c r="E157">
        <f t="shared" si="24"/>
        <v>1.0388215436550642E-2</v>
      </c>
      <c r="F157">
        <f t="shared" si="29"/>
        <v>5.5710825160760447E-5</v>
      </c>
      <c r="G157" s="17">
        <f t="shared" si="25"/>
        <v>7.4639684592554684E-3</v>
      </c>
      <c r="I157" s="1">
        <f>'1. Data'!H159</f>
        <v>12595.32885</v>
      </c>
      <c r="J157">
        <f t="shared" si="30"/>
        <v>8.4197851247649075E-3</v>
      </c>
      <c r="K157">
        <f t="shared" si="31"/>
        <v>1.1751581169117864E-4</v>
      </c>
      <c r="L157" s="17">
        <f t="shared" si="26"/>
        <v>1.0840471008732906E-2</v>
      </c>
      <c r="N157" s="8">
        <f>'1. Data'!L159</f>
        <v>7638.2856378710885</v>
      </c>
      <c r="O157">
        <f t="shared" si="32"/>
        <v>1.1617301283878426E-2</v>
      </c>
      <c r="P157">
        <f t="shared" si="33"/>
        <v>1.0798999164747536E-4</v>
      </c>
      <c r="Q157" s="17">
        <f t="shared" si="27"/>
        <v>1.0391823307171623E-2</v>
      </c>
      <c r="S157" s="8">
        <f>'1. Data'!P159</f>
        <v>145.17637649435932</v>
      </c>
      <c r="T157">
        <f t="shared" si="34"/>
        <v>4.4790252622184537E-3</v>
      </c>
      <c r="U157">
        <f t="shared" si="35"/>
        <v>1.0334017493754887E-4</v>
      </c>
      <c r="V157" s="17">
        <f t="shared" si="28"/>
        <v>1.0165636966641533E-2</v>
      </c>
    </row>
    <row r="158" spans="2:22" ht="15" customHeight="1" x14ac:dyDescent="0.2">
      <c r="B158">
        <v>156</v>
      </c>
      <c r="C158" s="18">
        <v>39176</v>
      </c>
      <c r="D158">
        <f>'1. Data'!D160</f>
        <v>12530.05</v>
      </c>
      <c r="E158">
        <f t="shared" si="24"/>
        <v>1.5282636862326766E-3</v>
      </c>
      <c r="F158">
        <f t="shared" si="29"/>
        <v>5.8843076848486165E-5</v>
      </c>
      <c r="G158" s="17">
        <f t="shared" si="25"/>
        <v>7.670924119588602E-3</v>
      </c>
      <c r="I158" s="1">
        <f>'1. Data'!H160</f>
        <v>12584.28484</v>
      </c>
      <c r="J158">
        <f t="shared" si="30"/>
        <v>-8.7683379541135336E-4</v>
      </c>
      <c r="K158">
        <f t="shared" si="31"/>
        <v>1.1471842988254067E-4</v>
      </c>
      <c r="L158" s="17">
        <f t="shared" si="26"/>
        <v>1.0710668974557129E-2</v>
      </c>
      <c r="N158" s="8">
        <f>'1. Data'!L160</f>
        <v>7675.551691855022</v>
      </c>
      <c r="O158">
        <f t="shared" si="32"/>
        <v>4.8788505367180967E-3</v>
      </c>
      <c r="P158">
        <f t="shared" si="33"/>
        <v>1.0960829349585103E-4</v>
      </c>
      <c r="Q158" s="17">
        <f t="shared" si="27"/>
        <v>1.0469397952883968E-2</v>
      </c>
      <c r="S158" s="8">
        <f>'1. Data'!P160</f>
        <v>147.9016186140617</v>
      </c>
      <c r="T158">
        <f t="shared" si="34"/>
        <v>1.8771939247349056E-2</v>
      </c>
      <c r="U158">
        <f t="shared" si="35"/>
        <v>9.83434644792714E-5</v>
      </c>
      <c r="V158" s="17">
        <f t="shared" si="28"/>
        <v>9.916827339389922E-3</v>
      </c>
    </row>
    <row r="159" spans="2:22" ht="15" customHeight="1" x14ac:dyDescent="0.2">
      <c r="B159">
        <v>157</v>
      </c>
      <c r="C159" s="18">
        <v>39177</v>
      </c>
      <c r="D159">
        <f>'1. Data'!D161</f>
        <v>12560.83</v>
      </c>
      <c r="E159">
        <f t="shared" si="24"/>
        <v>2.4564945870128737E-3</v>
      </c>
      <c r="F159">
        <f t="shared" si="29"/>
        <v>5.5452627631256446E-5</v>
      </c>
      <c r="G159" s="17">
        <f t="shared" si="25"/>
        <v>7.4466521089182379E-3</v>
      </c>
      <c r="I159" s="1">
        <f>'1. Data'!H161</f>
        <v>12614.19614</v>
      </c>
      <c r="J159">
        <f t="shared" si="30"/>
        <v>2.3768772226868758E-3</v>
      </c>
      <c r="K159">
        <f t="shared" si="31"/>
        <v>1.0788145433987474E-4</v>
      </c>
      <c r="L159" s="17">
        <f t="shared" si="26"/>
        <v>1.0386599748708657E-2</v>
      </c>
      <c r="N159" s="8">
        <f>'1. Data'!L161</f>
        <v>7713.7981996506787</v>
      </c>
      <c r="O159">
        <f t="shared" si="32"/>
        <v>4.9829001655011113E-3</v>
      </c>
      <c r="P159">
        <f t="shared" si="33"/>
        <v>1.0445998683967803E-4</v>
      </c>
      <c r="Q159" s="17">
        <f t="shared" si="27"/>
        <v>1.0220566855105348E-2</v>
      </c>
      <c r="S159" s="8">
        <f>'1. Data'!P161</f>
        <v>147.54466469843948</v>
      </c>
      <c r="T159">
        <f t="shared" si="34"/>
        <v>-2.4134550991877406E-3</v>
      </c>
      <c r="U159">
        <f t="shared" si="35"/>
        <v>1.1358599879688497E-4</v>
      </c>
      <c r="V159" s="17">
        <f t="shared" si="28"/>
        <v>1.0657673235602834E-2</v>
      </c>
    </row>
    <row r="160" spans="2:22" ht="15" customHeight="1" x14ac:dyDescent="0.2">
      <c r="B160">
        <v>158</v>
      </c>
      <c r="C160" s="18">
        <v>39182</v>
      </c>
      <c r="D160">
        <f>'1. Data'!D162</f>
        <v>12573.85</v>
      </c>
      <c r="E160">
        <f t="shared" si="24"/>
        <v>1.0365557053156867E-3</v>
      </c>
      <c r="F160">
        <f t="shared" si="29"/>
        <v>5.2487531912742463E-5</v>
      </c>
      <c r="G160" s="17">
        <f t="shared" si="25"/>
        <v>7.2448279422455894E-3</v>
      </c>
      <c r="I160" s="1">
        <f>'1. Data'!H162</f>
        <v>12658.468720000001</v>
      </c>
      <c r="J160">
        <f t="shared" si="30"/>
        <v>3.5097424765428409E-3</v>
      </c>
      <c r="K160">
        <f t="shared" si="31"/>
        <v>1.0174753979938591E-4</v>
      </c>
      <c r="L160" s="17">
        <f t="shared" si="26"/>
        <v>1.0086998552561902E-2</v>
      </c>
      <c r="N160" s="8">
        <f>'1. Data'!L162</f>
        <v>7750.3629032258068</v>
      </c>
      <c r="O160">
        <f t="shared" si="32"/>
        <v>4.7401685432714481E-3</v>
      </c>
      <c r="P160">
        <f t="shared" si="33"/>
        <v>9.9682145272858412E-5</v>
      </c>
      <c r="Q160" s="17">
        <f t="shared" si="27"/>
        <v>9.9840946145786508E-3</v>
      </c>
      <c r="S160" s="8">
        <f>'1. Data'!P162</f>
        <v>148.34304669129995</v>
      </c>
      <c r="T160">
        <f t="shared" si="34"/>
        <v>5.4111207239668797E-3</v>
      </c>
      <c r="U160">
        <f t="shared" si="35"/>
        <v>1.0712032480001958E-4</v>
      </c>
      <c r="V160" s="17">
        <f t="shared" si="28"/>
        <v>1.0349894917341895E-2</v>
      </c>
    </row>
    <row r="161" spans="2:22" ht="15" customHeight="1" x14ac:dyDescent="0.2">
      <c r="B161">
        <v>159</v>
      </c>
      <c r="C161" s="18">
        <v>39183</v>
      </c>
      <c r="D161">
        <f>'1. Data'!D163</f>
        <v>12484.62</v>
      </c>
      <c r="E161">
        <f t="shared" si="24"/>
        <v>-7.0964740314223215E-3</v>
      </c>
      <c r="F161">
        <f t="shared" si="29"/>
        <v>4.9402746861791263E-5</v>
      </c>
      <c r="G161" s="17">
        <f t="shared" si="25"/>
        <v>7.0287087620551801E-3</v>
      </c>
      <c r="I161" s="1">
        <f>'1. Data'!H163</f>
        <v>12691.27937</v>
      </c>
      <c r="J161">
        <f t="shared" si="30"/>
        <v>2.5919920272947073E-3</v>
      </c>
      <c r="K161">
        <f t="shared" si="31"/>
        <v>9.6381784946521692E-5</v>
      </c>
      <c r="L161" s="17">
        <f t="shared" si="26"/>
        <v>9.8174225205255213E-3</v>
      </c>
      <c r="N161" s="8">
        <f>'1. Data'!L163</f>
        <v>7730.0362854455052</v>
      </c>
      <c r="O161">
        <f t="shared" si="32"/>
        <v>-2.6226665814372881E-3</v>
      </c>
      <c r="P161">
        <f t="shared" si="33"/>
        <v>9.5049368425604102E-5</v>
      </c>
      <c r="Q161" s="17">
        <f t="shared" si="27"/>
        <v>9.7493265626710911E-3</v>
      </c>
      <c r="S161" s="8">
        <f>'1. Data'!P163</f>
        <v>148.07734852928851</v>
      </c>
      <c r="T161">
        <f t="shared" si="34"/>
        <v>-1.7911062765506418E-3</v>
      </c>
      <c r="U161">
        <f t="shared" si="35"/>
        <v>1.0244991896137903E-4</v>
      </c>
      <c r="V161" s="17">
        <f t="shared" si="28"/>
        <v>1.0121754737266609E-2</v>
      </c>
    </row>
    <row r="162" spans="2:22" ht="15" customHeight="1" x14ac:dyDescent="0.2">
      <c r="B162">
        <v>160</v>
      </c>
      <c r="C162" s="18">
        <v>39184</v>
      </c>
      <c r="D162">
        <f>'1. Data'!D164</f>
        <v>12552.96</v>
      </c>
      <c r="E162">
        <f t="shared" si="24"/>
        <v>5.4739351297835512E-3</v>
      </c>
      <c r="F162">
        <f t="shared" si="29"/>
        <v>4.9460178670802868E-5</v>
      </c>
      <c r="G162" s="17">
        <f t="shared" si="25"/>
        <v>7.0327930917099268E-3</v>
      </c>
      <c r="I162" s="1">
        <f>'1. Data'!H164</f>
        <v>12699.980519999999</v>
      </c>
      <c r="J162">
        <f t="shared" si="30"/>
        <v>6.8560069842658899E-4</v>
      </c>
      <c r="K162">
        <f t="shared" si="31"/>
        <v>9.1001983209903947E-5</v>
      </c>
      <c r="L162" s="17">
        <f t="shared" si="26"/>
        <v>9.5394959620466301E-3</v>
      </c>
      <c r="N162" s="8">
        <f>'1. Data'!L164</f>
        <v>7758.3535762483125</v>
      </c>
      <c r="O162">
        <f t="shared" si="32"/>
        <v>3.6632804500703947E-3</v>
      </c>
      <c r="P162">
        <f t="shared" si="33"/>
        <v>8.9759109119911124E-5</v>
      </c>
      <c r="Q162" s="17">
        <f t="shared" si="27"/>
        <v>9.4741284095114058E-3</v>
      </c>
      <c r="S162" s="8">
        <f>'1. Data'!P164</f>
        <v>147.46044556536359</v>
      </c>
      <c r="T162">
        <f t="shared" si="34"/>
        <v>-4.1660859682594222E-3</v>
      </c>
      <c r="U162">
        <f t="shared" si="35"/>
        <v>9.6495407525330231E-5</v>
      </c>
      <c r="V162" s="17">
        <f t="shared" si="28"/>
        <v>9.823207598606996E-3</v>
      </c>
    </row>
    <row r="163" spans="2:22" ht="15" customHeight="1" x14ac:dyDescent="0.2">
      <c r="B163">
        <v>161</v>
      </c>
      <c r="C163" s="18">
        <v>39185</v>
      </c>
      <c r="D163">
        <f>'1. Data'!D165</f>
        <v>12612.13</v>
      </c>
      <c r="E163">
        <f t="shared" si="24"/>
        <v>4.7136292954012499E-3</v>
      </c>
      <c r="F163">
        <f t="shared" si="29"/>
        <v>4.8290405898859398E-5</v>
      </c>
      <c r="G163" s="17">
        <f t="shared" si="25"/>
        <v>6.949129866311278E-3</v>
      </c>
      <c r="I163" s="1">
        <f>'1. Data'!H165</f>
        <v>12813.646719999999</v>
      </c>
      <c r="J163">
        <f t="shared" si="30"/>
        <v>8.9501082163864348E-3</v>
      </c>
      <c r="K163">
        <f t="shared" si="31"/>
        <v>8.5570067116370684E-5</v>
      </c>
      <c r="L163" s="17">
        <f t="shared" si="26"/>
        <v>9.2504090242740439E-3</v>
      </c>
      <c r="N163" s="8">
        <f>'1. Data'!L165</f>
        <v>7823.4324324324325</v>
      </c>
      <c r="O163">
        <f t="shared" si="32"/>
        <v>8.3882302533045978E-3</v>
      </c>
      <c r="P163">
        <f t="shared" si="33"/>
        <v>8.5178739992068534E-5</v>
      </c>
      <c r="Q163" s="17">
        <f t="shared" si="27"/>
        <v>9.229232903772042E-3</v>
      </c>
      <c r="S163" s="8">
        <f>'1. Data'!P165</f>
        <v>145.54861693210395</v>
      </c>
      <c r="T163">
        <f t="shared" si="34"/>
        <v>-1.2965026830955767E-2</v>
      </c>
      <c r="U163">
        <f t="shared" si="35"/>
        <v>9.1747059411506098E-5</v>
      </c>
      <c r="V163" s="17">
        <f t="shared" si="28"/>
        <v>9.5784685316341722E-3</v>
      </c>
    </row>
    <row r="164" spans="2:22" ht="15" customHeight="1" x14ac:dyDescent="0.2">
      <c r="B164">
        <v>162</v>
      </c>
      <c r="C164" s="18">
        <v>39188</v>
      </c>
      <c r="D164">
        <f>'1. Data'!D166</f>
        <v>12720.46</v>
      </c>
      <c r="E164">
        <f t="shared" si="24"/>
        <v>8.5893500939175169E-3</v>
      </c>
      <c r="F164">
        <f t="shared" si="29"/>
        <v>4.6726079612995727E-5</v>
      </c>
      <c r="G164" s="17">
        <f t="shared" si="25"/>
        <v>6.8356477098367001E-3</v>
      </c>
      <c r="I164" s="1">
        <f>'1. Data'!H166</f>
        <v>12967.88962</v>
      </c>
      <c r="J164">
        <f t="shared" si="30"/>
        <v>1.2037392896063948E-2</v>
      </c>
      <c r="K164">
        <f t="shared" si="31"/>
        <v>8.5242129314490114E-5</v>
      </c>
      <c r="L164" s="17">
        <f t="shared" si="26"/>
        <v>9.2326664249549328E-3</v>
      </c>
      <c r="N164" s="8">
        <f>'1. Data'!L166</f>
        <v>7941.9726324346302</v>
      </c>
      <c r="O164">
        <f t="shared" si="32"/>
        <v>1.5151942708776182E-2</v>
      </c>
      <c r="P164">
        <f t="shared" si="33"/>
        <v>8.428975999949169E-5</v>
      </c>
      <c r="Q164" s="17">
        <f t="shared" si="27"/>
        <v>9.1809454850517273E-3</v>
      </c>
      <c r="S164" s="8">
        <f>'1. Data'!P166</f>
        <v>147.13546448543525</v>
      </c>
      <c r="T164">
        <f t="shared" si="34"/>
        <v>1.0902525814254452E-2</v>
      </c>
      <c r="U164">
        <f t="shared" si="35"/>
        <v>9.6327751090459916E-5</v>
      </c>
      <c r="V164" s="17">
        <f t="shared" si="28"/>
        <v>9.8146701977427607E-3</v>
      </c>
    </row>
    <row r="165" spans="2:22" ht="15" customHeight="1" x14ac:dyDescent="0.2">
      <c r="B165">
        <v>163</v>
      </c>
      <c r="C165" s="18">
        <v>39189</v>
      </c>
      <c r="D165">
        <f>'1. Data'!D167</f>
        <v>12773.04</v>
      </c>
      <c r="E165">
        <f t="shared" si="24"/>
        <v>4.1334983168849039E-3</v>
      </c>
      <c r="F165">
        <f t="shared" si="29"/>
        <v>4.8349130938368838E-5</v>
      </c>
      <c r="G165" s="17">
        <f t="shared" si="25"/>
        <v>6.9533539344958442E-3</v>
      </c>
      <c r="I165" s="1">
        <f>'1. Data'!H167</f>
        <v>13028.738780000001</v>
      </c>
      <c r="J165">
        <f t="shared" si="30"/>
        <v>4.6922947205037648E-3</v>
      </c>
      <c r="K165">
        <f t="shared" si="31"/>
        <v>8.8821531219673361E-5</v>
      </c>
      <c r="L165" s="17">
        <f t="shared" si="26"/>
        <v>9.4245175589880124E-3</v>
      </c>
      <c r="N165" s="8">
        <f>'1. Data'!L167</f>
        <v>7948.6295793758482</v>
      </c>
      <c r="O165">
        <f t="shared" si="32"/>
        <v>8.3819817182840585E-4</v>
      </c>
      <c r="P165">
        <f t="shared" si="33"/>
        <v>9.3007256470524342E-5</v>
      </c>
      <c r="Q165" s="17">
        <f t="shared" si="27"/>
        <v>9.6440269841246481E-3</v>
      </c>
      <c r="S165" s="8">
        <f>'1. Data'!P167</f>
        <v>146.95606606858391</v>
      </c>
      <c r="T165">
        <f t="shared" si="34"/>
        <v>-1.219273799683422E-3</v>
      </c>
      <c r="U165">
        <f t="shared" si="35"/>
        <v>9.7679990172861399E-5</v>
      </c>
      <c r="V165" s="17">
        <f t="shared" si="28"/>
        <v>9.8833187833268533E-3</v>
      </c>
    </row>
    <row r="166" spans="2:22" ht="15" customHeight="1" x14ac:dyDescent="0.2">
      <c r="B166">
        <v>164</v>
      </c>
      <c r="C166" s="18">
        <v>39190</v>
      </c>
      <c r="D166">
        <f>'1. Data'!D168</f>
        <v>12803.84</v>
      </c>
      <c r="E166">
        <f t="shared" si="24"/>
        <v>2.411328861414297E-3</v>
      </c>
      <c r="F166">
        <f t="shared" si="29"/>
        <v>4.6473331582208129E-5</v>
      </c>
      <c r="G166" s="17">
        <f t="shared" si="25"/>
        <v>6.8171351447809904E-3</v>
      </c>
      <c r="I166" s="1">
        <f>'1. Data'!H168</f>
        <v>12933.626759999999</v>
      </c>
      <c r="J166">
        <f t="shared" si="30"/>
        <v>-7.3001709226073143E-3</v>
      </c>
      <c r="K166">
        <f t="shared" si="31"/>
        <v>8.4813297131136999E-5</v>
      </c>
      <c r="L166" s="17">
        <f t="shared" si="26"/>
        <v>9.2094135063605972E-3</v>
      </c>
      <c r="N166" s="8">
        <f>'1. Data'!L168</f>
        <v>7927.125781037762</v>
      </c>
      <c r="O166">
        <f t="shared" si="32"/>
        <v>-2.7053466416250768E-3</v>
      </c>
      <c r="P166">
        <f t="shared" si="33"/>
        <v>8.7468975652808269E-5</v>
      </c>
      <c r="Q166" s="17">
        <f t="shared" si="27"/>
        <v>9.3524849988015635E-3</v>
      </c>
      <c r="S166" s="8">
        <f>'1. Data'!P168</f>
        <v>149.40659619450318</v>
      </c>
      <c r="T166">
        <f t="shared" si="34"/>
        <v>1.6675256704106502E-2</v>
      </c>
      <c r="U166">
        <f t="shared" si="35"/>
        <v>9.190838847840537E-5</v>
      </c>
      <c r="V166" s="17">
        <f t="shared" si="28"/>
        <v>9.5868862764927672E-3</v>
      </c>
    </row>
    <row r="167" spans="2:22" ht="15" customHeight="1" x14ac:dyDescent="0.2">
      <c r="B167">
        <v>165</v>
      </c>
      <c r="C167" s="18">
        <v>39191</v>
      </c>
      <c r="D167">
        <f>'1. Data'!D169</f>
        <v>12808.63</v>
      </c>
      <c r="E167">
        <f t="shared" si="24"/>
        <v>3.7410651804451275E-4</v>
      </c>
      <c r="F167">
        <f t="shared" si="29"/>
        <v>4.4033802099949011E-5</v>
      </c>
      <c r="G167" s="17">
        <f t="shared" si="25"/>
        <v>6.635797020701357E-3</v>
      </c>
      <c r="I167" s="1">
        <f>'1. Data'!H169</f>
        <v>12897.945560000002</v>
      </c>
      <c r="J167">
        <f t="shared" si="30"/>
        <v>-2.7587930796293724E-3</v>
      </c>
      <c r="K167">
        <f t="shared" si="31"/>
        <v>8.2922049033225657E-5</v>
      </c>
      <c r="L167" s="17">
        <f t="shared" si="26"/>
        <v>9.1061544591131138E-3</v>
      </c>
      <c r="N167" s="8">
        <f>'1. Data'!L169</f>
        <v>7931.7458157572455</v>
      </c>
      <c r="O167">
        <f t="shared" si="32"/>
        <v>5.8281334838094806E-4</v>
      </c>
      <c r="P167">
        <f t="shared" si="33"/>
        <v>8.2659971140720896E-5</v>
      </c>
      <c r="Q167" s="17">
        <f t="shared" si="27"/>
        <v>9.09175291903167E-3</v>
      </c>
      <c r="S167" s="8">
        <f>'1. Data'!P169</f>
        <v>146.88399425044392</v>
      </c>
      <c r="T167">
        <f t="shared" si="34"/>
        <v>-1.6884140381427618E-2</v>
      </c>
      <c r="U167">
        <f t="shared" si="35"/>
        <v>1.0307773633857199E-4</v>
      </c>
      <c r="V167" s="17">
        <f t="shared" si="28"/>
        <v>1.0152720637276099E-2</v>
      </c>
    </row>
    <row r="168" spans="2:22" ht="15" customHeight="1" x14ac:dyDescent="0.2">
      <c r="B168">
        <v>166</v>
      </c>
      <c r="C168" s="18">
        <v>39192</v>
      </c>
      <c r="D168">
        <f>'1. Data'!D170</f>
        <v>12961.98</v>
      </c>
      <c r="E168">
        <f t="shared" si="24"/>
        <v>1.1972396735638423E-2</v>
      </c>
      <c r="F168">
        <f t="shared" si="29"/>
        <v>4.1400171315162675E-5</v>
      </c>
      <c r="G168" s="17">
        <f t="shared" si="25"/>
        <v>6.4342964895288028E-3</v>
      </c>
      <c r="I168" s="1">
        <f>'1. Data'!H170</f>
        <v>12996.3038</v>
      </c>
      <c r="J168">
        <f t="shared" si="30"/>
        <v>7.6258842574923793E-3</v>
      </c>
      <c r="K168">
        <f t="shared" si="31"/>
        <v>7.8403382446604769E-5</v>
      </c>
      <c r="L168" s="17">
        <f t="shared" si="26"/>
        <v>8.8545684506137722E-3</v>
      </c>
      <c r="N168" s="8">
        <f>'1. Data'!L170</f>
        <v>8072.4480086991971</v>
      </c>
      <c r="O168">
        <f t="shared" si="32"/>
        <v>1.7739120265608099E-2</v>
      </c>
      <c r="P168">
        <f t="shared" si="33"/>
        <v>7.7720753156220707E-5</v>
      </c>
      <c r="Q168" s="17">
        <f t="shared" si="27"/>
        <v>8.8159374519231198E-3</v>
      </c>
      <c r="S168" s="8">
        <f>'1. Data'!P170</f>
        <v>146.79636638909915</v>
      </c>
      <c r="T168">
        <f t="shared" si="34"/>
        <v>-5.9657869321936782E-4</v>
      </c>
      <c r="U168">
        <f t="shared" si="35"/>
        <v>1.1399752394344297E-4</v>
      </c>
      <c r="V168" s="17">
        <f t="shared" si="28"/>
        <v>1.0676962299429691E-2</v>
      </c>
    </row>
    <row r="169" spans="2:22" ht="15" customHeight="1" x14ac:dyDescent="0.2">
      <c r="B169">
        <v>167</v>
      </c>
      <c r="C169" s="18">
        <v>39195</v>
      </c>
      <c r="D169">
        <f>'1. Data'!D171</f>
        <v>12919.4</v>
      </c>
      <c r="E169">
        <f t="shared" si="24"/>
        <v>-3.2849919533898316E-3</v>
      </c>
      <c r="F169">
        <f t="shared" si="29"/>
        <v>4.7516458051984455E-5</v>
      </c>
      <c r="G169" s="17">
        <f t="shared" si="25"/>
        <v>6.893218265221583E-3</v>
      </c>
      <c r="I169" s="1">
        <f>'1. Data'!H171</f>
        <v>12961.343910000001</v>
      </c>
      <c r="J169">
        <f t="shared" si="30"/>
        <v>-2.6899871331107442E-3</v>
      </c>
      <c r="K169">
        <f t="shared" si="31"/>
        <v>7.718842614232868E-5</v>
      </c>
      <c r="L169" s="17">
        <f t="shared" si="26"/>
        <v>8.7856944029671719E-3</v>
      </c>
      <c r="N169" s="8">
        <f>'1. Data'!L171</f>
        <v>8027.8388278388275</v>
      </c>
      <c r="O169">
        <f t="shared" si="32"/>
        <v>-5.5261032108595773E-3</v>
      </c>
      <c r="P169">
        <f t="shared" si="33"/>
        <v>9.1938091234709958E-5</v>
      </c>
      <c r="Q169" s="17">
        <f t="shared" si="27"/>
        <v>9.5884352860469337E-3</v>
      </c>
      <c r="S169" s="8">
        <f>'1. Data'!P171</f>
        <v>147.01735029057525</v>
      </c>
      <c r="T169">
        <f t="shared" si="34"/>
        <v>1.5053771895849387E-3</v>
      </c>
      <c r="U169">
        <f t="shared" si="35"/>
        <v>1.0717902687506859E-4</v>
      </c>
      <c r="V169" s="17">
        <f t="shared" si="28"/>
        <v>1.0352730406760749E-2</v>
      </c>
    </row>
    <row r="170" spans="2:22" ht="15" customHeight="1" x14ac:dyDescent="0.2">
      <c r="B170">
        <v>168</v>
      </c>
      <c r="C170" s="18">
        <v>39196</v>
      </c>
      <c r="D170">
        <f>'1. Data'!D172</f>
        <v>12953.94</v>
      </c>
      <c r="E170">
        <f t="shared" si="24"/>
        <v>2.6734987692927591E-3</v>
      </c>
      <c r="F170">
        <f t="shared" si="29"/>
        <v>4.5312940896895548E-5</v>
      </c>
      <c r="G170" s="17">
        <f t="shared" si="25"/>
        <v>6.7314887578377152E-3</v>
      </c>
      <c r="I170" s="1">
        <f>'1. Data'!H172</f>
        <v>12877.002600000002</v>
      </c>
      <c r="J170">
        <f t="shared" si="30"/>
        <v>-6.5071423600548363E-3</v>
      </c>
      <c r="K170">
        <f t="shared" si="31"/>
        <v>7.2991282420367033E-5</v>
      </c>
      <c r="L170" s="17">
        <f t="shared" si="26"/>
        <v>8.5434935723254935E-3</v>
      </c>
      <c r="N170" s="8">
        <f>'1. Data'!L172</f>
        <v>8018.0220678381693</v>
      </c>
      <c r="O170">
        <f t="shared" si="32"/>
        <v>-1.2228396971069916E-3</v>
      </c>
      <c r="P170">
        <f t="shared" si="33"/>
        <v>8.8254074762451708E-5</v>
      </c>
      <c r="Q170" s="17">
        <f t="shared" si="27"/>
        <v>9.3943639892465156E-3</v>
      </c>
      <c r="S170" s="8">
        <f>'1. Data'!P172</f>
        <v>147.3842580863103</v>
      </c>
      <c r="T170">
        <f t="shared" si="34"/>
        <v>2.4956768368485987E-3</v>
      </c>
      <c r="U170">
        <f t="shared" si="35"/>
        <v>1.0088425489153983E-4</v>
      </c>
      <c r="V170" s="17">
        <f t="shared" si="28"/>
        <v>1.0044115435992353E-2</v>
      </c>
    </row>
    <row r="171" spans="2:22" ht="15" customHeight="1" x14ac:dyDescent="0.2">
      <c r="B171">
        <v>169</v>
      </c>
      <c r="C171" s="18">
        <v>39197</v>
      </c>
      <c r="D171">
        <f>'1. Data'!D173</f>
        <v>13089.89</v>
      </c>
      <c r="E171">
        <f t="shared" si="24"/>
        <v>1.0494876462296328E-2</v>
      </c>
      <c r="F171">
        <f t="shared" si="29"/>
        <v>4.3023020183246402E-5</v>
      </c>
      <c r="G171" s="17">
        <f t="shared" si="25"/>
        <v>6.5591935619591533E-3</v>
      </c>
      <c r="I171" s="1">
        <f>'1. Data'!H173</f>
        <v>12960.632829999999</v>
      </c>
      <c r="J171">
        <f t="shared" si="30"/>
        <v>6.4945416722985688E-3</v>
      </c>
      <c r="K171">
        <f t="shared" si="31"/>
        <v>7.1152379576786207E-5</v>
      </c>
      <c r="L171" s="17">
        <f t="shared" si="26"/>
        <v>8.4351869912163892E-3</v>
      </c>
      <c r="N171" s="8">
        <f>'1. Data'!L173</f>
        <v>8123.6579702226472</v>
      </c>
      <c r="O171">
        <f t="shared" si="32"/>
        <v>1.3174808137309063E-2</v>
      </c>
      <c r="P171">
        <f t="shared" si="33"/>
        <v>8.3048550492193844E-5</v>
      </c>
      <c r="Q171" s="17">
        <f t="shared" si="27"/>
        <v>9.1130977440272102E-3</v>
      </c>
      <c r="S171" s="8">
        <f>'1. Data'!P173</f>
        <v>145.47738014854826</v>
      </c>
      <c r="T171">
        <f t="shared" si="34"/>
        <v>-1.2938138458758184E-2</v>
      </c>
      <c r="U171">
        <f t="shared" si="35"/>
        <v>9.5204903770486406E-5</v>
      </c>
      <c r="V171" s="17">
        <f t="shared" si="28"/>
        <v>9.7573000246218931E-3</v>
      </c>
    </row>
    <row r="172" spans="2:22" ht="15" customHeight="1" x14ac:dyDescent="0.2">
      <c r="B172">
        <v>170</v>
      </c>
      <c r="C172" s="18">
        <v>39198</v>
      </c>
      <c r="D172">
        <f>'1. Data'!D174</f>
        <v>13105.5</v>
      </c>
      <c r="E172">
        <f t="shared" si="24"/>
        <v>1.1925233901889612E-3</v>
      </c>
      <c r="F172">
        <f t="shared" si="29"/>
        <v>4.7050184889783312E-5</v>
      </c>
      <c r="G172" s="17">
        <f t="shared" si="25"/>
        <v>6.8593137331502277E-3</v>
      </c>
      <c r="I172" s="1">
        <f>'1. Data'!H174</f>
        <v>12886.397859999999</v>
      </c>
      <c r="J172">
        <f t="shared" si="30"/>
        <v>-5.7277272625274678E-3</v>
      </c>
      <c r="K172">
        <f t="shared" si="31"/>
        <v>6.9413981094172382E-5</v>
      </c>
      <c r="L172" s="17">
        <f t="shared" si="26"/>
        <v>8.3315053318216373E-3</v>
      </c>
      <c r="N172" s="8">
        <f>'1. Data'!L174</f>
        <v>8087.6734693877543</v>
      </c>
      <c r="O172">
        <f t="shared" si="32"/>
        <v>-4.4295932899679593E-3</v>
      </c>
      <c r="P172">
        <f t="shared" si="33"/>
        <v>8.8480171629956524E-5</v>
      </c>
      <c r="Q172" s="17">
        <f t="shared" si="27"/>
        <v>9.4063899360996364E-3</v>
      </c>
      <c r="S172" s="8">
        <f>'1. Data'!P174</f>
        <v>145.98517463774184</v>
      </c>
      <c r="T172">
        <f t="shared" si="34"/>
        <v>3.4905391386279984E-3</v>
      </c>
      <c r="U172">
        <f t="shared" si="35"/>
        <v>9.953633515093709E-5</v>
      </c>
      <c r="V172" s="17">
        <f t="shared" si="28"/>
        <v>9.9767898219285493E-3</v>
      </c>
    </row>
    <row r="173" spans="2:22" ht="15" customHeight="1" x14ac:dyDescent="0.2">
      <c r="B173">
        <v>171</v>
      </c>
      <c r="C173" s="18">
        <v>39199</v>
      </c>
      <c r="D173">
        <f>'1. Data'!D175</f>
        <v>13120.94</v>
      </c>
      <c r="E173">
        <f t="shared" si="24"/>
        <v>1.1781313189119461E-3</v>
      </c>
      <c r="F173">
        <f t="shared" si="29"/>
        <v>4.4312500518565178E-5</v>
      </c>
      <c r="G173" s="17">
        <f t="shared" si="25"/>
        <v>6.6567635167974221E-3</v>
      </c>
      <c r="I173" s="1">
        <f>'1. Data'!H175</f>
        <v>12850.237399999998</v>
      </c>
      <c r="J173">
        <f t="shared" si="30"/>
        <v>-2.8060952636147283E-3</v>
      </c>
      <c r="K173">
        <f t="shared" si="31"/>
        <v>6.7217553804156061E-5</v>
      </c>
      <c r="L173" s="17">
        <f t="shared" si="26"/>
        <v>8.1986312152795403E-3</v>
      </c>
      <c r="N173" s="8">
        <f>'1. Data'!L175</f>
        <v>8099.9317126468186</v>
      </c>
      <c r="O173">
        <f t="shared" si="32"/>
        <v>1.5156699025328346E-3</v>
      </c>
      <c r="P173">
        <f t="shared" si="33"/>
        <v>8.4348639135030883E-5</v>
      </c>
      <c r="Q173" s="17">
        <f t="shared" si="27"/>
        <v>9.1841515196032612E-3</v>
      </c>
      <c r="S173" s="8">
        <f>'1. Data'!P175</f>
        <v>145.65888163401976</v>
      </c>
      <c r="T173">
        <f t="shared" si="34"/>
        <v>-2.2351105482577823E-3</v>
      </c>
      <c r="U173">
        <f t="shared" si="35"/>
        <v>9.4295186850578498E-5</v>
      </c>
      <c r="V173" s="17">
        <f t="shared" si="28"/>
        <v>9.7105708818059962E-3</v>
      </c>
    </row>
    <row r="174" spans="2:22" ht="15" customHeight="1" x14ac:dyDescent="0.2">
      <c r="B174">
        <v>172</v>
      </c>
      <c r="C174" s="18">
        <v>39204</v>
      </c>
      <c r="D174">
        <f>'1. Data'!D176</f>
        <v>13211.88</v>
      </c>
      <c r="E174">
        <f t="shared" si="24"/>
        <v>6.9309058649760372E-3</v>
      </c>
      <c r="F174">
        <f t="shared" si="29"/>
        <v>4.1737030091727338E-5</v>
      </c>
      <c r="G174" s="17">
        <f t="shared" si="25"/>
        <v>6.4604202720664654E-3</v>
      </c>
      <c r="I174" s="1">
        <f>'1. Data'!H176</f>
        <v>12905.4519</v>
      </c>
      <c r="J174">
        <f t="shared" si="30"/>
        <v>4.2967688674764772E-3</v>
      </c>
      <c r="K174">
        <f t="shared" si="31"/>
        <v>6.3656950813615546E-5</v>
      </c>
      <c r="L174" s="17">
        <f t="shared" si="26"/>
        <v>7.9785306174517834E-3</v>
      </c>
      <c r="N174" s="8">
        <f>'1. Data'!L176</f>
        <v>8144.2963970088376</v>
      </c>
      <c r="O174">
        <f t="shared" si="32"/>
        <v>5.4771677016425078E-3</v>
      </c>
      <c r="P174">
        <f t="shared" si="33"/>
        <v>7.942555610213566E-5</v>
      </c>
      <c r="Q174" s="17">
        <f t="shared" si="27"/>
        <v>8.91210166583257E-3</v>
      </c>
      <c r="S174" s="8">
        <f>'1. Data'!P176</f>
        <v>144.8249104987095</v>
      </c>
      <c r="T174">
        <f t="shared" si="34"/>
        <v>-5.7255082968828992E-3</v>
      </c>
      <c r="U174">
        <f t="shared" si="35"/>
        <v>8.893721878931977E-5</v>
      </c>
      <c r="V174" s="17">
        <f t="shared" si="28"/>
        <v>9.4306531475460264E-3</v>
      </c>
    </row>
    <row r="175" spans="2:22" ht="15" customHeight="1" x14ac:dyDescent="0.2">
      <c r="B175">
        <v>173</v>
      </c>
      <c r="C175" s="18">
        <v>39210</v>
      </c>
      <c r="D175">
        <f>'1. Data'!D177</f>
        <v>13309.07</v>
      </c>
      <c r="E175">
        <f t="shared" si="24"/>
        <v>7.3562581555388423E-3</v>
      </c>
      <c r="F175">
        <f t="shared" si="29"/>
        <v>4.2115055652773255E-5</v>
      </c>
      <c r="G175" s="17">
        <f t="shared" si="25"/>
        <v>6.4896113637700412E-3</v>
      </c>
      <c r="I175" s="1">
        <f>'1. Data'!H177</f>
        <v>13036.60608</v>
      </c>
      <c r="J175">
        <f t="shared" si="30"/>
        <v>1.0162695658878829E-2</v>
      </c>
      <c r="K175">
        <f t="shared" si="31"/>
        <v>6.094526712682952E-5</v>
      </c>
      <c r="L175" s="17">
        <f t="shared" si="26"/>
        <v>7.8067449764181182E-3</v>
      </c>
      <c r="N175" s="8">
        <f>'1. Data'!L177</f>
        <v>8163.2169913419921</v>
      </c>
      <c r="O175">
        <f t="shared" si="32"/>
        <v>2.3231711385287282E-3</v>
      </c>
      <c r="P175">
        <f t="shared" si="33"/>
        <v>7.6459984697922466E-5</v>
      </c>
      <c r="Q175" s="17">
        <f t="shared" si="27"/>
        <v>8.7441400204892918E-3</v>
      </c>
      <c r="S175" s="8">
        <f>'1. Data'!P177</f>
        <v>147.29990823392006</v>
      </c>
      <c r="T175">
        <f t="shared" si="34"/>
        <v>1.7089585808738466E-2</v>
      </c>
      <c r="U175">
        <f t="shared" si="35"/>
        <v>8.5567872377421077E-5</v>
      </c>
      <c r="V175" s="17">
        <f t="shared" si="28"/>
        <v>9.2502903942212038E-3</v>
      </c>
    </row>
    <row r="176" spans="2:22" ht="15" customHeight="1" x14ac:dyDescent="0.2">
      <c r="B176">
        <v>174</v>
      </c>
      <c r="C176" s="18">
        <v>39211</v>
      </c>
      <c r="D176">
        <f>'1. Data'!D178</f>
        <v>13362.87</v>
      </c>
      <c r="E176">
        <f t="shared" si="24"/>
        <v>4.0423560774720613E-3</v>
      </c>
      <c r="F176">
        <f t="shared" si="29"/>
        <v>4.2835024356662763E-5</v>
      </c>
      <c r="G176" s="17">
        <f t="shared" si="25"/>
        <v>6.5448471606801301E-3</v>
      </c>
      <c r="I176" s="1">
        <f>'1. Data'!H178</f>
        <v>13078.89624</v>
      </c>
      <c r="J176">
        <f t="shared" si="30"/>
        <v>3.2439547333473215E-3</v>
      </c>
      <c r="K176">
        <f t="shared" si="31"/>
        <v>6.348537408251943E-5</v>
      </c>
      <c r="L176" s="17">
        <f t="shared" si="26"/>
        <v>7.9677709607216644E-3</v>
      </c>
      <c r="N176" s="8">
        <f>'1. Data'!L178</f>
        <v>8201.151917604011</v>
      </c>
      <c r="O176">
        <f t="shared" si="32"/>
        <v>4.6470559709797261E-3</v>
      </c>
      <c r="P176">
        <f t="shared" si="33"/>
        <v>7.2196213064380685E-5</v>
      </c>
      <c r="Q176" s="17">
        <f t="shared" si="27"/>
        <v>8.4968354735384093E-3</v>
      </c>
      <c r="S176" s="8">
        <f>'1. Data'!P178</f>
        <v>148.25929329212263</v>
      </c>
      <c r="T176">
        <f t="shared" si="34"/>
        <v>6.5131409089475914E-3</v>
      </c>
      <c r="U176">
        <f t="shared" si="35"/>
        <v>9.7957036621629934E-5</v>
      </c>
      <c r="V176" s="17">
        <f t="shared" si="28"/>
        <v>9.8973247204297548E-3</v>
      </c>
    </row>
    <row r="177" spans="2:22" ht="15" customHeight="1" x14ac:dyDescent="0.2">
      <c r="B177">
        <v>175</v>
      </c>
      <c r="C177" s="18">
        <v>39212</v>
      </c>
      <c r="D177">
        <f>'1. Data'!D179</f>
        <v>13215.13</v>
      </c>
      <c r="E177">
        <f t="shared" si="24"/>
        <v>-1.1056008177884062E-2</v>
      </c>
      <c r="F177">
        <f t="shared" si="29"/>
        <v>4.124536145468752E-5</v>
      </c>
      <c r="G177" s="17">
        <f t="shared" si="25"/>
        <v>6.422255168917498E-3</v>
      </c>
      <c r="I177" s="1">
        <f>'1. Data'!H179</f>
        <v>12935.985479999999</v>
      </c>
      <c r="J177">
        <f t="shared" si="30"/>
        <v>-1.0926821145879865E-2</v>
      </c>
      <c r="K177">
        <f t="shared" si="31"/>
        <v>6.0307646176288648E-5</v>
      </c>
      <c r="L177" s="17">
        <f t="shared" si="26"/>
        <v>7.765799776989402E-3</v>
      </c>
      <c r="N177" s="8">
        <f>'1. Data'!L179</f>
        <v>8124.2534792595598</v>
      </c>
      <c r="O177">
        <f t="shared" si="32"/>
        <v>-9.376541139225399E-3</v>
      </c>
      <c r="P177">
        <f t="shared" si="33"/>
        <v>6.9160148032362947E-5</v>
      </c>
      <c r="Q177" s="17">
        <f t="shared" si="27"/>
        <v>8.3162580547000188E-3</v>
      </c>
      <c r="S177" s="8">
        <f>'1. Data'!P179</f>
        <v>147.28024578593372</v>
      </c>
      <c r="T177">
        <f t="shared" si="34"/>
        <v>-6.6036164374522806E-3</v>
      </c>
      <c r="U177">
        <f t="shared" si="35"/>
        <v>9.4624874694320535E-5</v>
      </c>
      <c r="V177" s="17">
        <f t="shared" si="28"/>
        <v>9.727531788399385E-3</v>
      </c>
    </row>
    <row r="178" spans="2:22" ht="15" customHeight="1" x14ac:dyDescent="0.2">
      <c r="B178">
        <v>176</v>
      </c>
      <c r="C178" s="18">
        <v>39213</v>
      </c>
      <c r="D178">
        <f>'1. Data'!D180</f>
        <v>13326.22</v>
      </c>
      <c r="E178">
        <f t="shared" si="24"/>
        <v>8.406273718079213E-3</v>
      </c>
      <c r="F178">
        <f t="shared" si="29"/>
        <v>4.6104758777172629E-5</v>
      </c>
      <c r="G178" s="17">
        <f t="shared" si="25"/>
        <v>6.7900485106641637E-3</v>
      </c>
      <c r="I178" s="1">
        <f>'1. Data'!H180</f>
        <v>13016.500249999999</v>
      </c>
      <c r="J178">
        <f t="shared" si="30"/>
        <v>6.2240924840617383E-3</v>
      </c>
      <c r="K178">
        <f t="shared" si="31"/>
        <v>6.3852912626954176E-5</v>
      </c>
      <c r="L178" s="17">
        <f t="shared" si="26"/>
        <v>7.9908017511983228E-3</v>
      </c>
      <c r="N178" s="8">
        <f>'1. Data'!L180</f>
        <v>8182.055442866802</v>
      </c>
      <c r="O178">
        <f t="shared" si="32"/>
        <v>7.1147415273052576E-3</v>
      </c>
      <c r="P178">
        <f t="shared" si="33"/>
        <v>7.0285710574556357E-5</v>
      </c>
      <c r="Q178" s="17">
        <f t="shared" si="27"/>
        <v>8.3836573507363923E-3</v>
      </c>
      <c r="S178" s="8">
        <f>'1. Data'!P180</f>
        <v>146.15920066611159</v>
      </c>
      <c r="T178">
        <f t="shared" si="34"/>
        <v>-7.6116461772580465E-3</v>
      </c>
      <c r="U178">
        <f t="shared" si="35"/>
        <v>9.1563847215840699E-5</v>
      </c>
      <c r="V178" s="17">
        <f t="shared" si="28"/>
        <v>9.5689000003051916E-3</v>
      </c>
    </row>
    <row r="179" spans="2:22" ht="15" customHeight="1" x14ac:dyDescent="0.2">
      <c r="B179">
        <v>177</v>
      </c>
      <c r="C179" s="18">
        <v>39216</v>
      </c>
      <c r="D179">
        <f>'1. Data'!D181</f>
        <v>13346.78</v>
      </c>
      <c r="E179">
        <f t="shared" si="24"/>
        <v>1.5428230961218794E-3</v>
      </c>
      <c r="F179">
        <f t="shared" si="29"/>
        <v>4.7578399519938431E-5</v>
      </c>
      <c r="G179" s="17">
        <f t="shared" si="25"/>
        <v>6.8977097300436203E-3</v>
      </c>
      <c r="I179" s="1">
        <f>'1. Data'!H181</f>
        <v>12983.167749999999</v>
      </c>
      <c r="J179">
        <f t="shared" si="30"/>
        <v>-2.5607881811395838E-3</v>
      </c>
      <c r="K179">
        <f t="shared" si="31"/>
        <v>6.2346097504346152E-5</v>
      </c>
      <c r="L179" s="17">
        <f t="shared" si="26"/>
        <v>7.895954502423766E-3</v>
      </c>
      <c r="N179" s="8">
        <f>'1. Data'!L181</f>
        <v>8159.2472244787432</v>
      </c>
      <c r="O179">
        <f t="shared" si="32"/>
        <v>-2.7875903001785707E-3</v>
      </c>
      <c r="P179">
        <f t="shared" si="33"/>
        <v>6.9105740760104701E-5</v>
      </c>
      <c r="Q179" s="17">
        <f t="shared" si="27"/>
        <v>8.3129862720988969E-3</v>
      </c>
      <c r="S179" s="8">
        <f>'1. Data'!P181</f>
        <v>146.87554004652708</v>
      </c>
      <c r="T179">
        <f t="shared" si="34"/>
        <v>4.9010898879497007E-3</v>
      </c>
      <c r="U179">
        <f t="shared" si="35"/>
        <v>8.954624583455627E-5</v>
      </c>
      <c r="V179" s="17">
        <f t="shared" si="28"/>
        <v>9.4628878168641663E-3</v>
      </c>
    </row>
    <row r="180" spans="2:22" ht="15" customHeight="1" x14ac:dyDescent="0.2">
      <c r="B180">
        <v>178</v>
      </c>
      <c r="C180" s="18">
        <v>39217</v>
      </c>
      <c r="D180">
        <f>'1. Data'!D182</f>
        <v>13383.84</v>
      </c>
      <c r="E180">
        <f t="shared" si="24"/>
        <v>2.7766996983541715E-3</v>
      </c>
      <c r="F180">
        <f t="shared" si="29"/>
        <v>4.486651373509775E-5</v>
      </c>
      <c r="G180" s="17">
        <f t="shared" si="25"/>
        <v>6.6982470643518182E-3</v>
      </c>
      <c r="I180" s="1">
        <f>'1. Data'!H182</f>
        <v>13032.1024</v>
      </c>
      <c r="J180">
        <f t="shared" si="30"/>
        <v>3.7690840126440683E-3</v>
      </c>
      <c r="K180">
        <f t="shared" si="31"/>
        <v>5.8998789820605233E-5</v>
      </c>
      <c r="L180" s="17">
        <f t="shared" si="26"/>
        <v>7.6810669714959022E-3</v>
      </c>
      <c r="N180" s="8">
        <f>'1. Data'!L182</f>
        <v>8225.3704962610464</v>
      </c>
      <c r="O180">
        <f t="shared" si="32"/>
        <v>8.1040897478783618E-3</v>
      </c>
      <c r="P180">
        <f t="shared" si="33"/>
        <v>6.5425635895397392E-5</v>
      </c>
      <c r="Q180" s="17">
        <f t="shared" si="27"/>
        <v>8.0886114936617771E-3</v>
      </c>
      <c r="S180" s="8">
        <f>'1. Data'!P182</f>
        <v>145.61386879521078</v>
      </c>
      <c r="T180">
        <f t="shared" si="34"/>
        <v>-8.5900705516836224E-3</v>
      </c>
      <c r="U180">
        <f t="shared" si="35"/>
        <v>8.561471200986865E-5</v>
      </c>
      <c r="V180" s="17">
        <f t="shared" si="28"/>
        <v>9.2528218403830007E-3</v>
      </c>
    </row>
    <row r="181" spans="2:22" ht="15" customHeight="1" x14ac:dyDescent="0.2">
      <c r="B181">
        <v>179</v>
      </c>
      <c r="C181" s="18">
        <v>39218</v>
      </c>
      <c r="D181">
        <f>'1. Data'!D183</f>
        <v>13487.53</v>
      </c>
      <c r="E181">
        <f t="shared" si="24"/>
        <v>7.747402838049507E-3</v>
      </c>
      <c r="F181">
        <f t="shared" si="29"/>
        <v>4.2637126583882291E-5</v>
      </c>
      <c r="G181" s="17">
        <f t="shared" si="25"/>
        <v>6.5297110643490414E-3</v>
      </c>
      <c r="I181" s="1">
        <f>'1. Data'!H183</f>
        <v>13006.176599999999</v>
      </c>
      <c r="J181">
        <f t="shared" si="30"/>
        <v>-1.9893797028483211E-3</v>
      </c>
      <c r="K181">
        <f t="shared" si="31"/>
        <v>5.6311222089031068E-5</v>
      </c>
      <c r="L181" s="17">
        <f t="shared" si="26"/>
        <v>7.5040803626447838E-3</v>
      </c>
      <c r="N181" s="8">
        <f>'1. Data'!L183</f>
        <v>8169.8479500407275</v>
      </c>
      <c r="O181">
        <f t="shared" si="32"/>
        <v>-6.7501574847670873E-3</v>
      </c>
      <c r="P181">
        <f t="shared" si="33"/>
        <v>6.5440673980173589E-5</v>
      </c>
      <c r="Q181" s="17">
        <f t="shared" si="27"/>
        <v>8.0895410240738371E-3</v>
      </c>
      <c r="S181" s="8">
        <f>'1. Data'!P183</f>
        <v>145.23987074322645</v>
      </c>
      <c r="T181">
        <f t="shared" si="34"/>
        <v>-2.5684232901628033E-3</v>
      </c>
      <c r="U181">
        <f t="shared" si="35"/>
        <v>8.4905188014250667E-5</v>
      </c>
      <c r="V181" s="17">
        <f t="shared" si="28"/>
        <v>9.2144011207593232E-3</v>
      </c>
    </row>
    <row r="182" spans="2:22" ht="15" customHeight="1" x14ac:dyDescent="0.2">
      <c r="B182">
        <v>180</v>
      </c>
      <c r="C182" s="18">
        <v>39219</v>
      </c>
      <c r="D182">
        <f>'1. Data'!D184</f>
        <v>13476.72</v>
      </c>
      <c r="E182">
        <f t="shared" si="24"/>
        <v>-8.0148107177528498E-4</v>
      </c>
      <c r="F182">
        <f t="shared" si="29"/>
        <v>4.368023403295041E-5</v>
      </c>
      <c r="G182" s="17">
        <f t="shared" si="25"/>
        <v>6.6091023621177494E-3</v>
      </c>
      <c r="I182" s="1">
        <f>'1. Data'!H184</f>
        <v>12995.433360000001</v>
      </c>
      <c r="J182">
        <f t="shared" si="30"/>
        <v>-8.260106202154728E-4</v>
      </c>
      <c r="K182">
        <f t="shared" si="31"/>
        <v>5.3170006659815495E-5</v>
      </c>
      <c r="L182" s="17">
        <f t="shared" si="26"/>
        <v>7.2917766463198455E-3</v>
      </c>
      <c r="N182" s="8">
        <f>'1. Data'!L184</f>
        <v>8131.4085267134378</v>
      </c>
      <c r="O182">
        <f t="shared" si="32"/>
        <v>-4.7050353399903898E-3</v>
      </c>
      <c r="P182">
        <f t="shared" si="33"/>
        <v>6.4248111105512606E-5</v>
      </c>
      <c r="Q182" s="17">
        <f t="shared" si="27"/>
        <v>8.0154919440738395E-3</v>
      </c>
      <c r="S182" s="8">
        <f>'1. Data'!P184</f>
        <v>144.29454935268407</v>
      </c>
      <c r="T182">
        <f t="shared" si="34"/>
        <v>-6.5086906625910924E-3</v>
      </c>
      <c r="U182">
        <f t="shared" si="35"/>
        <v>8.0206684625242671E-5</v>
      </c>
      <c r="V182" s="17">
        <f t="shared" si="28"/>
        <v>8.9558184788015149E-3</v>
      </c>
    </row>
    <row r="183" spans="2:22" ht="15" customHeight="1" x14ac:dyDescent="0.2">
      <c r="B183">
        <v>181</v>
      </c>
      <c r="C183" s="18">
        <v>39220</v>
      </c>
      <c r="D183">
        <f>'1. Data'!D185</f>
        <v>13556.53</v>
      </c>
      <c r="E183">
        <f t="shared" si="24"/>
        <v>5.9220641224275129E-3</v>
      </c>
      <c r="F183">
        <f t="shared" si="29"/>
        <v>4.1097962305478226E-5</v>
      </c>
      <c r="G183" s="17">
        <f t="shared" si="25"/>
        <v>6.4107692444415922E-3</v>
      </c>
      <c r="I183" s="1">
        <f>'1. Data'!H185</f>
        <v>13111.128869999999</v>
      </c>
      <c r="J183">
        <f t="shared" si="30"/>
        <v>8.9027819846400052E-3</v>
      </c>
      <c r="K183">
        <f t="shared" si="31"/>
        <v>5.0020743872909083E-5</v>
      </c>
      <c r="L183" s="17">
        <f t="shared" si="26"/>
        <v>7.0725344730802895E-3</v>
      </c>
      <c r="N183" s="8">
        <f>'1. Data'!L185</f>
        <v>8233.6572199730108</v>
      </c>
      <c r="O183">
        <f t="shared" si="32"/>
        <v>1.257453649311357E-2</v>
      </c>
      <c r="P183">
        <f t="shared" si="33"/>
        <v>6.1721465892215365E-5</v>
      </c>
      <c r="Q183" s="17">
        <f t="shared" si="27"/>
        <v>7.8563010311606171E-3</v>
      </c>
      <c r="S183" s="8">
        <f>'1. Data'!P185</f>
        <v>143.54904710832443</v>
      </c>
      <c r="T183">
        <f t="shared" si="34"/>
        <v>-5.1665308752410931E-3</v>
      </c>
      <c r="U183">
        <f t="shared" si="35"/>
        <v>7.7936066796206133E-5</v>
      </c>
      <c r="V183" s="17">
        <f t="shared" si="28"/>
        <v>8.8281406194173264E-3</v>
      </c>
    </row>
    <row r="184" spans="2:22" ht="15" customHeight="1" x14ac:dyDescent="0.2">
      <c r="B184">
        <v>182</v>
      </c>
      <c r="C184" s="18">
        <v>39223</v>
      </c>
      <c r="D184">
        <f>'1. Data'!D186</f>
        <v>13542.88</v>
      </c>
      <c r="E184">
        <f t="shared" si="24"/>
        <v>-1.0068948322322492E-3</v>
      </c>
      <c r="F184">
        <f t="shared" si="29"/>
        <v>4.0736335175358121E-5</v>
      </c>
      <c r="G184" s="17">
        <f t="shared" si="25"/>
        <v>6.3825022659892662E-3</v>
      </c>
      <c r="I184" s="1">
        <f>'1. Data'!H186</f>
        <v>13069.850240000002</v>
      </c>
      <c r="J184">
        <f t="shared" si="30"/>
        <v>-3.1483658203107167E-3</v>
      </c>
      <c r="K184">
        <f t="shared" si="31"/>
        <v>5.1775070864496378E-5</v>
      </c>
      <c r="L184" s="17">
        <f t="shared" si="26"/>
        <v>7.1954896195114042E-3</v>
      </c>
      <c r="N184" s="8">
        <f>'1. Data'!L186</f>
        <v>8196.3795423956926</v>
      </c>
      <c r="O184">
        <f t="shared" si="32"/>
        <v>-4.5274750431546825E-3</v>
      </c>
      <c r="P184">
        <f t="shared" si="33"/>
        <v>6.7505316019681139E-5</v>
      </c>
      <c r="Q184" s="17">
        <f t="shared" si="27"/>
        <v>8.2161618788629733E-3</v>
      </c>
      <c r="S184" s="8">
        <f>'1. Data'!P186</f>
        <v>144.38215460526317</v>
      </c>
      <c r="T184">
        <f t="shared" si="34"/>
        <v>5.8036435192081832E-3</v>
      </c>
      <c r="U184">
        <f t="shared" si="35"/>
        <v>7.4861485265522928E-5</v>
      </c>
      <c r="V184" s="17">
        <f t="shared" si="28"/>
        <v>8.6522531900957989E-3</v>
      </c>
    </row>
    <row r="185" spans="2:22" ht="15" customHeight="1" x14ac:dyDescent="0.2">
      <c r="B185">
        <v>183</v>
      </c>
      <c r="C185" s="18">
        <v>39224</v>
      </c>
      <c r="D185">
        <f>'1. Data'!D187</f>
        <v>13539.95</v>
      </c>
      <c r="E185">
        <f t="shared" si="24"/>
        <v>-2.1634984582293221E-4</v>
      </c>
      <c r="F185">
        <f t="shared" si="29"/>
        <v>3.8352985297027196E-5</v>
      </c>
      <c r="G185" s="17">
        <f t="shared" si="25"/>
        <v>6.1929787095570737E-3</v>
      </c>
      <c r="I185" s="1">
        <f>'1. Data'!H187</f>
        <v>13046.053019999999</v>
      </c>
      <c r="J185">
        <f t="shared" si="30"/>
        <v>-1.8207722019010829E-3</v>
      </c>
      <c r="K185">
        <f t="shared" si="31"/>
        <v>4.9263299052936636E-5</v>
      </c>
      <c r="L185" s="17">
        <f t="shared" si="26"/>
        <v>7.0187818781421493E-3</v>
      </c>
      <c r="N185" s="8">
        <f>'1. Data'!L187</f>
        <v>8198.3306408185254</v>
      </c>
      <c r="O185">
        <f t="shared" si="32"/>
        <v>2.3804393302441542E-4</v>
      </c>
      <c r="P185">
        <f t="shared" si="33"/>
        <v>6.4684878874483572E-5</v>
      </c>
      <c r="Q185" s="17">
        <f t="shared" si="27"/>
        <v>8.0426910219455507E-3</v>
      </c>
      <c r="S185" s="8">
        <f>'1. Data'!P187</f>
        <v>145.61069016636466</v>
      </c>
      <c r="T185">
        <f t="shared" si="34"/>
        <v>8.5089155544206783E-3</v>
      </c>
      <c r="U185">
        <f t="shared" si="35"/>
        <v>7.2390732835474382E-5</v>
      </c>
      <c r="V185" s="17">
        <f t="shared" si="28"/>
        <v>8.5082743747174946E-3</v>
      </c>
    </row>
    <row r="186" spans="2:22" ht="15" customHeight="1" x14ac:dyDescent="0.2">
      <c r="B186">
        <v>184</v>
      </c>
      <c r="C186" s="18">
        <v>39225</v>
      </c>
      <c r="D186">
        <f>'1. Data'!D188</f>
        <v>13525.65</v>
      </c>
      <c r="E186">
        <f t="shared" si="24"/>
        <v>-1.0561338852803069E-3</v>
      </c>
      <c r="F186">
        <f t="shared" si="29"/>
        <v>3.6054614614552819E-5</v>
      </c>
      <c r="G186" s="17">
        <f t="shared" si="25"/>
        <v>6.0045494930554798E-3</v>
      </c>
      <c r="I186" s="1">
        <f>'1. Data'!H188</f>
        <v>13160.0196</v>
      </c>
      <c r="J186">
        <f t="shared" si="30"/>
        <v>8.7357133859019259E-3</v>
      </c>
      <c r="K186">
        <f t="shared" si="31"/>
        <v>4.6506413794433375E-5</v>
      </c>
      <c r="L186" s="17">
        <f t="shared" si="26"/>
        <v>6.8195611145024119E-3</v>
      </c>
      <c r="N186" s="8">
        <f>'1. Data'!L188</f>
        <v>8256.0366922973153</v>
      </c>
      <c r="O186">
        <f t="shared" si="32"/>
        <v>7.0387563038112064E-3</v>
      </c>
      <c r="P186">
        <f t="shared" si="33"/>
        <v>6.0807186036857532E-5</v>
      </c>
      <c r="Q186" s="17">
        <f t="shared" si="27"/>
        <v>7.7978962571232978E-3</v>
      </c>
      <c r="S186" s="8">
        <f>'1. Data'!P188</f>
        <v>145.79314888010541</v>
      </c>
      <c r="T186">
        <f t="shared" si="34"/>
        <v>1.2530585050608493E-3</v>
      </c>
      <c r="U186">
        <f t="shared" si="35"/>
        <v>7.2391387500081656E-5</v>
      </c>
      <c r="V186" s="17">
        <f t="shared" si="28"/>
        <v>8.508312846862277E-3</v>
      </c>
    </row>
    <row r="187" spans="2:22" ht="15" customHeight="1" x14ac:dyDescent="0.2">
      <c r="B187">
        <v>185</v>
      </c>
      <c r="C187" s="18">
        <v>39226</v>
      </c>
      <c r="D187">
        <f>'1. Data'!D189</f>
        <v>13441.13</v>
      </c>
      <c r="E187">
        <f t="shared" si="24"/>
        <v>-6.2488678917464553E-3</v>
      </c>
      <c r="F187">
        <f t="shared" si="29"/>
        <v>3.395826286469788E-5</v>
      </c>
      <c r="G187" s="17">
        <f t="shared" si="25"/>
        <v>5.8273718660042523E-3</v>
      </c>
      <c r="I187" s="1">
        <f>'1. Data'!H189</f>
        <v>13035.601699999999</v>
      </c>
      <c r="J187">
        <f t="shared" si="30"/>
        <v>-9.4542336395912648E-3</v>
      </c>
      <c r="K187">
        <f t="shared" si="31"/>
        <v>4.8294790268404944E-5</v>
      </c>
      <c r="L187" s="17">
        <f t="shared" si="26"/>
        <v>6.9494453209162635E-3</v>
      </c>
      <c r="N187" s="8">
        <f>'1. Data'!L189</f>
        <v>8126.1722423753872</v>
      </c>
      <c r="O187">
        <f t="shared" si="32"/>
        <v>-1.5729635751629899E-2</v>
      </c>
      <c r="P187">
        <f t="shared" si="33"/>
        <v>6.0131400292912604E-5</v>
      </c>
      <c r="Q187" s="17">
        <f t="shared" si="27"/>
        <v>7.7544439061039451E-3</v>
      </c>
      <c r="S187" s="8">
        <f>'1. Data'!P189</f>
        <v>145.73803837601912</v>
      </c>
      <c r="T187">
        <f t="shared" si="34"/>
        <v>-3.7800475886289563E-4</v>
      </c>
      <c r="U187">
        <f t="shared" si="35"/>
        <v>6.8142113587103061E-5</v>
      </c>
      <c r="V187" s="17">
        <f t="shared" si="28"/>
        <v>8.2548236557241517E-3</v>
      </c>
    </row>
    <row r="188" spans="2:22" ht="15" customHeight="1" x14ac:dyDescent="0.2">
      <c r="B188">
        <v>186</v>
      </c>
      <c r="C188" s="18">
        <v>39227</v>
      </c>
      <c r="D188">
        <f>'1. Data'!D190</f>
        <v>13507.28</v>
      </c>
      <c r="E188">
        <f t="shared" si="24"/>
        <v>4.9214612164305725E-3</v>
      </c>
      <c r="F188">
        <f t="shared" si="29"/>
        <v>3.4263668088525996E-5</v>
      </c>
      <c r="G188" s="17">
        <f t="shared" si="25"/>
        <v>5.8535175824905488E-3</v>
      </c>
      <c r="I188" s="1">
        <f>'1. Data'!H190</f>
        <v>13041.1284</v>
      </c>
      <c r="J188">
        <f t="shared" si="30"/>
        <v>4.2396968910152774E-4</v>
      </c>
      <c r="K188">
        <f t="shared" si="31"/>
        <v>5.0760054875019393E-5</v>
      </c>
      <c r="L188" s="17">
        <f t="shared" si="26"/>
        <v>7.1246091033136264E-3</v>
      </c>
      <c r="N188" s="8">
        <f>'1. Data'!L190</f>
        <v>8150.5516684607101</v>
      </c>
      <c r="O188">
        <f t="shared" si="32"/>
        <v>3.0001119048636386E-3</v>
      </c>
      <c r="P188">
        <f t="shared" si="33"/>
        <v>7.1368802728075063E-5</v>
      </c>
      <c r="Q188" s="17">
        <f t="shared" si="27"/>
        <v>8.4480058432789377E-3</v>
      </c>
      <c r="S188" s="8">
        <f>'1. Data'!P190</f>
        <v>143.71267675106873</v>
      </c>
      <c r="T188">
        <f t="shared" si="34"/>
        <v>-1.3897275189918165E-2</v>
      </c>
      <c r="U188">
        <f t="shared" si="35"/>
        <v>6.4062160027740256E-5</v>
      </c>
      <c r="V188" s="17">
        <f t="shared" si="28"/>
        <v>8.0038840588641871E-3</v>
      </c>
    </row>
    <row r="189" spans="2:22" ht="15" customHeight="1" x14ac:dyDescent="0.2">
      <c r="B189">
        <v>187</v>
      </c>
      <c r="C189" s="18">
        <v>39231</v>
      </c>
      <c r="D189">
        <f>'1. Data'!D191</f>
        <v>13521.34</v>
      </c>
      <c r="E189">
        <f t="shared" si="24"/>
        <v>1.0409201556493602E-3</v>
      </c>
      <c r="F189">
        <f t="shared" si="29"/>
        <v>3.3661094833504251E-5</v>
      </c>
      <c r="G189" s="17">
        <f t="shared" si="25"/>
        <v>5.8018182351314875E-3</v>
      </c>
      <c r="I189" s="1">
        <f>'1. Data'!H191</f>
        <v>13091.440399999999</v>
      </c>
      <c r="J189">
        <f t="shared" si="30"/>
        <v>3.857948365879129E-3</v>
      </c>
      <c r="K189">
        <f t="shared" si="31"/>
        <v>4.7725236600354842E-5</v>
      </c>
      <c r="L189" s="17">
        <f t="shared" si="26"/>
        <v>6.9083454314585952E-3</v>
      </c>
      <c r="N189" s="8">
        <f>'1. Data'!L191</f>
        <v>8165.5521100175274</v>
      </c>
      <c r="O189">
        <f t="shared" si="32"/>
        <v>1.8404203993777381E-3</v>
      </c>
      <c r="P189">
        <f t="shared" si="33"/>
        <v>6.7626714850892828E-5</v>
      </c>
      <c r="Q189" s="17">
        <f t="shared" si="27"/>
        <v>8.2235463670421918E-3</v>
      </c>
      <c r="S189" s="8">
        <f>'1. Data'!P191</f>
        <v>145.16642023985546</v>
      </c>
      <c r="T189">
        <f t="shared" si="34"/>
        <v>1.0115624603561055E-2</v>
      </c>
      <c r="U189">
        <f t="shared" si="35"/>
        <v>7.1806485888334745E-5</v>
      </c>
      <c r="V189" s="17">
        <f t="shared" si="28"/>
        <v>8.47387077363909E-3</v>
      </c>
    </row>
    <row r="190" spans="2:22" ht="15" customHeight="1" x14ac:dyDescent="0.2">
      <c r="B190">
        <v>188</v>
      </c>
      <c r="C190" s="18">
        <v>39232</v>
      </c>
      <c r="D190">
        <f>'1. Data'!D192</f>
        <v>13633.08</v>
      </c>
      <c r="E190">
        <f t="shared" si="24"/>
        <v>8.2639738369125974E-3</v>
      </c>
      <c r="F190">
        <f t="shared" si="29"/>
        <v>3.1706440029720219E-5</v>
      </c>
      <c r="G190" s="17">
        <f t="shared" si="25"/>
        <v>5.6308471857900938E-3</v>
      </c>
      <c r="I190" s="1">
        <f>'1. Data'!H192</f>
        <v>13038.487290000001</v>
      </c>
      <c r="J190">
        <f t="shared" si="30"/>
        <v>-4.0448650707678099E-3</v>
      </c>
      <c r="K190">
        <f t="shared" si="31"/>
        <v>4.5754748339960918E-5</v>
      </c>
      <c r="L190" s="17">
        <f t="shared" si="26"/>
        <v>6.7642256275172339E-3</v>
      </c>
      <c r="N190" s="8">
        <f>'1. Data'!L192</f>
        <v>8114.6253021756638</v>
      </c>
      <c r="O190">
        <f t="shared" si="32"/>
        <v>-6.2367868278479796E-3</v>
      </c>
      <c r="P190">
        <f t="shared" si="33"/>
        <v>6.3772340794625998E-5</v>
      </c>
      <c r="Q190" s="17">
        <f t="shared" si="27"/>
        <v>7.9857586236140397E-3</v>
      </c>
      <c r="S190" s="8">
        <f>'1. Data'!P192</f>
        <v>144.7355167873601</v>
      </c>
      <c r="T190">
        <f t="shared" si="34"/>
        <v>-2.9683411065960339E-3</v>
      </c>
      <c r="U190">
        <f t="shared" si="35"/>
        <v>7.3637648402244846E-5</v>
      </c>
      <c r="V190" s="17">
        <f t="shared" si="28"/>
        <v>8.5812381625406976E-3</v>
      </c>
    </row>
    <row r="191" spans="2:22" ht="15" customHeight="1" x14ac:dyDescent="0.2">
      <c r="B191">
        <v>189</v>
      </c>
      <c r="C191" s="18">
        <v>39233</v>
      </c>
      <c r="D191">
        <f>'1. Data'!D193</f>
        <v>13627.64</v>
      </c>
      <c r="E191">
        <f t="shared" si="24"/>
        <v>-3.990294196176146E-4</v>
      </c>
      <c r="F191">
        <f t="shared" si="29"/>
        <v>3.3901649442567568E-5</v>
      </c>
      <c r="G191" s="17">
        <f t="shared" si="25"/>
        <v>5.8225122964719938E-3</v>
      </c>
      <c r="I191" s="1">
        <f>'1. Data'!H193</f>
        <v>13098.453479999998</v>
      </c>
      <c r="J191">
        <f t="shared" si="30"/>
        <v>4.5991677305993192E-3</v>
      </c>
      <c r="K191">
        <f t="shared" si="31"/>
        <v>4.3991119446006315E-5</v>
      </c>
      <c r="L191" s="17">
        <f t="shared" si="26"/>
        <v>6.6325801499873575E-3</v>
      </c>
      <c r="N191" s="8">
        <f>'1. Data'!L193</f>
        <v>8213.1324004305716</v>
      </c>
      <c r="O191">
        <f t="shared" si="32"/>
        <v>1.2139451248413946E-2</v>
      </c>
      <c r="P191">
        <f t="shared" si="33"/>
        <v>6.2279850943109519E-5</v>
      </c>
      <c r="Q191" s="17">
        <f t="shared" si="27"/>
        <v>7.8917584189526178E-3</v>
      </c>
      <c r="S191" s="8">
        <f>'1. Data'!P193</f>
        <v>146.75108775962565</v>
      </c>
      <c r="T191">
        <f t="shared" si="34"/>
        <v>1.3925890596893023E-2</v>
      </c>
      <c r="U191">
        <f t="shared" si="35"/>
        <v>6.9748052433616609E-5</v>
      </c>
      <c r="V191" s="17">
        <f t="shared" si="28"/>
        <v>8.3515299456816058E-3</v>
      </c>
    </row>
    <row r="192" spans="2:22" ht="15" customHeight="1" x14ac:dyDescent="0.2">
      <c r="B192">
        <v>190</v>
      </c>
      <c r="C192" s="18">
        <v>39234</v>
      </c>
      <c r="D192">
        <f>'1. Data'!D194</f>
        <v>13668.11</v>
      </c>
      <c r="E192">
        <f t="shared" si="24"/>
        <v>2.9696998159623503E-3</v>
      </c>
      <c r="F192">
        <f t="shared" si="29"/>
        <v>3.1877103944676732E-5</v>
      </c>
      <c r="G192" s="17">
        <f t="shared" si="25"/>
        <v>5.6459812207159113E-3</v>
      </c>
      <c r="I192" s="1">
        <f>'1. Data'!H194</f>
        <v>13213.1893</v>
      </c>
      <c r="J192">
        <f t="shared" si="30"/>
        <v>8.7594936436726362E-3</v>
      </c>
      <c r="K192">
        <f t="shared" si="31"/>
        <v>4.2620792908097099E-5</v>
      </c>
      <c r="L192" s="17">
        <f t="shared" si="26"/>
        <v>6.5284602248996734E-3</v>
      </c>
      <c r="N192" s="8">
        <f>'1. Data'!L194</f>
        <v>8277.173913043478</v>
      </c>
      <c r="O192">
        <f t="shared" si="32"/>
        <v>7.7974528463158688E-3</v>
      </c>
      <c r="P192">
        <f t="shared" si="33"/>
        <v>6.7385036483280094E-5</v>
      </c>
      <c r="Q192" s="17">
        <f t="shared" si="27"/>
        <v>8.2088389241889801E-3</v>
      </c>
      <c r="S192" s="8">
        <f>'1. Data'!P194</f>
        <v>147.16774563631895</v>
      </c>
      <c r="T192">
        <f t="shared" si="34"/>
        <v>2.8392149118225381E-3</v>
      </c>
      <c r="U192">
        <f t="shared" si="35"/>
        <v>7.719899502259763E-5</v>
      </c>
      <c r="V192" s="17">
        <f t="shared" si="28"/>
        <v>8.7862958647314873E-3</v>
      </c>
    </row>
    <row r="193" spans="2:22" ht="15" customHeight="1" x14ac:dyDescent="0.2">
      <c r="B193">
        <v>191</v>
      </c>
      <c r="C193" s="18">
        <v>39237</v>
      </c>
      <c r="D193">
        <f>'1. Data'!D195</f>
        <v>13676.32</v>
      </c>
      <c r="E193">
        <f t="shared" si="24"/>
        <v>6.0066827088742529E-4</v>
      </c>
      <c r="F193">
        <f t="shared" si="29"/>
        <v>3.0493624727811736E-5</v>
      </c>
      <c r="G193" s="17">
        <f t="shared" si="25"/>
        <v>5.5221032884048568E-3</v>
      </c>
      <c r="I193" s="1">
        <f>'1. Data'!H195</f>
        <v>13269.555920000001</v>
      </c>
      <c r="J193">
        <f t="shared" si="30"/>
        <v>4.2659360068352838E-3</v>
      </c>
      <c r="K193">
        <f t="shared" si="31"/>
        <v>4.4667269067223754E-5</v>
      </c>
      <c r="L193" s="17">
        <f t="shared" si="26"/>
        <v>6.6833576192826729E-3</v>
      </c>
      <c r="N193" s="8">
        <f>'1. Data'!L195</f>
        <v>8260.2615965480036</v>
      </c>
      <c r="O193">
        <f t="shared" si="32"/>
        <v>-2.0432476921650017E-3</v>
      </c>
      <c r="P193">
        <f t="shared" si="33"/>
        <v>6.6989950547714452E-5</v>
      </c>
      <c r="Q193" s="17">
        <f t="shared" si="27"/>
        <v>8.1847388808510228E-3</v>
      </c>
      <c r="S193" s="8">
        <f>'1. Data'!P195</f>
        <v>147.62562628336755</v>
      </c>
      <c r="T193">
        <f t="shared" si="34"/>
        <v>3.1112839642193895E-3</v>
      </c>
      <c r="U193">
        <f t="shared" si="35"/>
        <v>7.3050723800172697E-5</v>
      </c>
      <c r="V193" s="17">
        <f t="shared" si="28"/>
        <v>8.546971615734587E-3</v>
      </c>
    </row>
    <row r="194" spans="2:22" ht="15" customHeight="1" x14ac:dyDescent="0.2">
      <c r="B194">
        <v>192</v>
      </c>
      <c r="C194" s="18">
        <v>39238</v>
      </c>
      <c r="D194">
        <f>'1. Data'!D196</f>
        <v>13595.46</v>
      </c>
      <c r="E194">
        <f t="shared" si="24"/>
        <v>-5.9124091860968874E-3</v>
      </c>
      <c r="F194">
        <f t="shared" si="29"/>
        <v>2.8685655386442085E-5</v>
      </c>
      <c r="G194" s="17">
        <f t="shared" si="25"/>
        <v>5.3558991202637572E-3</v>
      </c>
      <c r="I194" s="1">
        <f>'1. Data'!H196</f>
        <v>13218.50712</v>
      </c>
      <c r="J194">
        <f t="shared" si="30"/>
        <v>-3.8470616731837459E-3</v>
      </c>
      <c r="K194">
        <f t="shared" si="31"/>
        <v>4.3079125524055152E-5</v>
      </c>
      <c r="L194" s="17">
        <f t="shared" si="26"/>
        <v>6.5634690160048101E-3</v>
      </c>
      <c r="N194" s="8">
        <f>'1. Data'!L196</f>
        <v>8219.7971602434063</v>
      </c>
      <c r="O194">
        <f t="shared" si="32"/>
        <v>-4.8986870248162E-3</v>
      </c>
      <c r="P194">
        <f t="shared" si="33"/>
        <v>6.3221045182743828E-5</v>
      </c>
      <c r="Q194" s="17">
        <f t="shared" si="27"/>
        <v>7.9511662781471138E-3</v>
      </c>
      <c r="S194" s="8">
        <f>'1. Data'!P196</f>
        <v>148.4078092889437</v>
      </c>
      <c r="T194">
        <f t="shared" si="34"/>
        <v>5.2984229450430418E-3</v>
      </c>
      <c r="U194">
        <f t="shared" si="35"/>
        <v>6.9248485646522859E-5</v>
      </c>
      <c r="V194" s="17">
        <f t="shared" si="28"/>
        <v>8.3215674993671034E-3</v>
      </c>
    </row>
    <row r="195" spans="2:22" ht="15" customHeight="1" x14ac:dyDescent="0.2">
      <c r="B195">
        <v>193</v>
      </c>
      <c r="C195" s="18">
        <v>39239</v>
      </c>
      <c r="D195">
        <f>'1. Data'!D197</f>
        <v>13465.67</v>
      </c>
      <c r="E195">
        <f t="shared" ref="E195:E258" si="36">(D195-D194)/D194</f>
        <v>-9.5465692223726945E-3</v>
      </c>
      <c r="F195">
        <f t="shared" si="29"/>
        <v>2.9061911006286134E-5</v>
      </c>
      <c r="G195" s="17">
        <f t="shared" ref="G195:G258" si="37">SQRT(F195)</f>
        <v>5.3909100350762792E-3</v>
      </c>
      <c r="I195" s="1">
        <f>'1. Data'!H197</f>
        <v>12991.26159</v>
      </c>
      <c r="J195">
        <f t="shared" si="30"/>
        <v>-1.7191467079982942E-2</v>
      </c>
      <c r="K195">
        <f t="shared" si="31"/>
        <v>4.1382371003648604E-5</v>
      </c>
      <c r="L195" s="17">
        <f t="shared" si="26"/>
        <v>6.4329131040026183E-3</v>
      </c>
      <c r="N195" s="8">
        <f>'1. Data'!L197</f>
        <v>8066.2123869923089</v>
      </c>
      <c r="O195">
        <f t="shared" si="32"/>
        <v>-1.8684740055866469E-2</v>
      </c>
      <c r="P195">
        <f t="shared" si="33"/>
        <v>6.0867610545805352E-5</v>
      </c>
      <c r="Q195" s="17">
        <f t="shared" si="27"/>
        <v>7.8017697060221757E-3</v>
      </c>
      <c r="S195" s="8">
        <f>'1. Data'!P197</f>
        <v>149.03700950020652</v>
      </c>
      <c r="T195">
        <f t="shared" si="34"/>
        <v>4.2396705016903838E-3</v>
      </c>
      <c r="U195">
        <f t="shared" si="35"/>
        <v>6.6777973650004996E-5</v>
      </c>
      <c r="V195" s="17">
        <f t="shared" si="28"/>
        <v>8.1717790994375872E-3</v>
      </c>
    </row>
    <row r="196" spans="2:22" ht="15" customHeight="1" x14ac:dyDescent="0.2">
      <c r="B196">
        <v>194</v>
      </c>
      <c r="C196" s="18">
        <v>39240</v>
      </c>
      <c r="D196">
        <f>'1. Data'!D198</f>
        <v>13266.73</v>
      </c>
      <c r="E196">
        <f t="shared" si="36"/>
        <v>-1.4773865689564685E-2</v>
      </c>
      <c r="F196">
        <f t="shared" si="29"/>
        <v>3.2786415380962185E-5</v>
      </c>
      <c r="G196" s="17">
        <f t="shared" si="37"/>
        <v>5.7259423137997279E-3</v>
      </c>
      <c r="I196" s="1">
        <f>'1. Data'!H198</f>
        <v>12884.001060000001</v>
      </c>
      <c r="J196">
        <f t="shared" si="30"/>
        <v>-8.256359804390604E-3</v>
      </c>
      <c r="K196">
        <f t="shared" si="31"/>
        <v>5.6632221165157934E-5</v>
      </c>
      <c r="L196" s="17">
        <f t="shared" ref="L196:L259" si="38">SQRT(K196)</f>
        <v>7.5254382706363308E-3</v>
      </c>
      <c r="N196" s="8">
        <f>'1. Data'!L198</f>
        <v>7929.0483241351458</v>
      </c>
      <c r="O196">
        <f t="shared" si="32"/>
        <v>-1.7004767079820002E-2</v>
      </c>
      <c r="P196">
        <f t="shared" si="33"/>
        <v>7.8162724570375109E-5</v>
      </c>
      <c r="Q196" s="17">
        <f t="shared" ref="Q196:Q259" si="39">SQRT(P196)</f>
        <v>8.8409685312399525E-3</v>
      </c>
      <c r="S196" s="8">
        <f>'1. Data'!P198</f>
        <v>148.64866200082338</v>
      </c>
      <c r="T196">
        <f t="shared" si="34"/>
        <v>-2.605711834164292E-3</v>
      </c>
      <c r="U196">
        <f t="shared" si="35"/>
        <v>6.384978358877891E-5</v>
      </c>
      <c r="V196" s="17">
        <f t="shared" ref="V196:V259" si="40">SQRT(U196)</f>
        <v>7.990605958798051E-3</v>
      </c>
    </row>
    <row r="197" spans="2:22" ht="15" customHeight="1" x14ac:dyDescent="0.2">
      <c r="B197">
        <v>195</v>
      </c>
      <c r="C197" s="18">
        <v>39241</v>
      </c>
      <c r="D197">
        <f>'1. Data'!D199</f>
        <v>13424.39</v>
      </c>
      <c r="E197">
        <f t="shared" si="36"/>
        <v>1.1883862865981282E-2</v>
      </c>
      <c r="F197">
        <f t="shared" ref="F197:F260" si="41">$A$2*F196+(1-$A$2)*E196*E196</f>
        <v>4.391525690290226E-5</v>
      </c>
      <c r="G197" s="17">
        <f t="shared" si="37"/>
        <v>6.6268587507885106E-3</v>
      </c>
      <c r="I197" s="1">
        <f>'1. Data'!H199</f>
        <v>12798.784250000001</v>
      </c>
      <c r="J197">
        <f t="shared" ref="J197:J260" si="42">(I197-I196)/I196</f>
        <v>-6.6141573260628007E-3</v>
      </c>
      <c r="K197">
        <f t="shared" ref="K197:K260" si="43">$A$2*K196+(1-$A$2)*J196*J196</f>
        <v>5.7324336528421864E-5</v>
      </c>
      <c r="L197" s="17">
        <f t="shared" si="38"/>
        <v>7.5712836777142266E-3</v>
      </c>
      <c r="N197" s="8">
        <f>'1. Data'!L199</f>
        <v>7859.0569062249524</v>
      </c>
      <c r="O197">
        <f t="shared" ref="O197:O260" si="44">(N197-N196)/N196</f>
        <v>-8.8272154549931606E-3</v>
      </c>
      <c r="P197">
        <f t="shared" ref="P197:P260" si="45">$A$2*P196+(1-$A$2)*O196*O196</f>
        <v>9.082268730248842E-5</v>
      </c>
      <c r="Q197" s="17">
        <f t="shared" si="39"/>
        <v>9.5300937719672209E-3</v>
      </c>
      <c r="S197" s="8">
        <f>'1. Data'!P199</f>
        <v>146.25773280684436</v>
      </c>
      <c r="T197">
        <f t="shared" ref="T197:T260" si="46">(S197-S196)/S196</f>
        <v>-1.6084431314731751E-2</v>
      </c>
      <c r="U197">
        <f t="shared" ref="U197:U260" si="47">$A$2*U196+(1-$A$2)*T196*T196</f>
        <v>6.0426180623214404E-5</v>
      </c>
      <c r="V197" s="17">
        <f t="shared" si="40"/>
        <v>7.773427855406803E-3</v>
      </c>
    </row>
    <row r="198" spans="2:22" ht="15" customHeight="1" x14ac:dyDescent="0.2">
      <c r="B198">
        <v>196</v>
      </c>
      <c r="C198" s="18">
        <v>39244</v>
      </c>
      <c r="D198">
        <f>'1. Data'!D200</f>
        <v>13424.96</v>
      </c>
      <c r="E198">
        <f t="shared" si="36"/>
        <v>4.2460029841185258E-5</v>
      </c>
      <c r="F198">
        <f t="shared" si="41"/>
        <v>4.9753913285775059E-5</v>
      </c>
      <c r="G198" s="17">
        <f t="shared" si="37"/>
        <v>7.0536453898516231E-3</v>
      </c>
      <c r="I198" s="1">
        <f>'1. Data'!H200</f>
        <v>12919.586000000001</v>
      </c>
      <c r="J198">
        <f t="shared" si="42"/>
        <v>9.4385331950572211E-3</v>
      </c>
      <c r="K198">
        <f t="shared" si="43"/>
        <v>5.6509700964751166E-5</v>
      </c>
      <c r="L198" s="17">
        <f t="shared" si="38"/>
        <v>7.5172934600660074E-3</v>
      </c>
      <c r="N198" s="8">
        <f>'1. Data'!L200</f>
        <v>7927.5190177499007</v>
      </c>
      <c r="O198">
        <f t="shared" si="44"/>
        <v>8.7112375367483733E-3</v>
      </c>
      <c r="P198">
        <f t="shared" si="45"/>
        <v>9.004851002567133E-5</v>
      </c>
      <c r="Q198" s="17">
        <f t="shared" si="39"/>
        <v>9.4893893389233069E-3</v>
      </c>
      <c r="S198" s="8">
        <f>'1. Data'!P200</f>
        <v>146.50850242339604</v>
      </c>
      <c r="T198">
        <f t="shared" si="46"/>
        <v>1.7145733886279953E-3</v>
      </c>
      <c r="U198">
        <f t="shared" si="47"/>
        <v>7.2323145628920956E-5</v>
      </c>
      <c r="V198" s="17">
        <f t="shared" si="40"/>
        <v>8.5043015955997801E-3</v>
      </c>
    </row>
    <row r="199" spans="2:22" ht="15" customHeight="1" x14ac:dyDescent="0.2">
      <c r="B199">
        <v>197</v>
      </c>
      <c r="C199" s="18">
        <v>39245</v>
      </c>
      <c r="D199">
        <f>'1. Data'!D201</f>
        <v>13295.01</v>
      </c>
      <c r="E199">
        <f t="shared" si="36"/>
        <v>-9.6797308893284539E-3</v>
      </c>
      <c r="F199">
        <f t="shared" si="41"/>
        <v>4.67687866598766E-5</v>
      </c>
      <c r="G199" s="17">
        <f t="shared" si="37"/>
        <v>6.8387708442289976E-3</v>
      </c>
      <c r="I199" s="1">
        <f>'1. Data'!H201</f>
        <v>12868.009399999999</v>
      </c>
      <c r="J199">
        <f t="shared" si="42"/>
        <v>-3.9921248250526092E-3</v>
      </c>
      <c r="K199">
        <f t="shared" si="43"/>
        <v>5.8464273439317922E-5</v>
      </c>
      <c r="L199" s="17">
        <f t="shared" si="38"/>
        <v>7.6461933953646454E-3</v>
      </c>
      <c r="N199" s="8">
        <f>'1. Data'!L201</f>
        <v>7853.7416777629824</v>
      </c>
      <c r="O199">
        <f t="shared" si="44"/>
        <v>-9.3064853987394024E-3</v>
      </c>
      <c r="P199">
        <f t="shared" si="45"/>
        <v>8.9198738989430286E-5</v>
      </c>
      <c r="Q199" s="17">
        <f t="shared" si="39"/>
        <v>9.4445084037990193E-3</v>
      </c>
      <c r="S199" s="8">
        <f>'1. Data'!P201</f>
        <v>145.86818331143232</v>
      </c>
      <c r="T199">
        <f t="shared" si="46"/>
        <v>-4.3705252689926269E-3</v>
      </c>
      <c r="U199">
        <f t="shared" si="47"/>
        <v>6.8160142605485171E-5</v>
      </c>
      <c r="V199" s="17">
        <f t="shared" si="40"/>
        <v>8.2559156127885152E-3</v>
      </c>
    </row>
    <row r="200" spans="2:22" ht="15" customHeight="1" x14ac:dyDescent="0.2">
      <c r="B200">
        <v>198</v>
      </c>
      <c r="C200" s="18">
        <v>39246</v>
      </c>
      <c r="D200">
        <f>'1. Data'!D202</f>
        <v>13482.35</v>
      </c>
      <c r="E200">
        <f t="shared" si="36"/>
        <v>1.409100105979613E-2</v>
      </c>
      <c r="F200">
        <f t="shared" si="41"/>
        <v>4.9584490865673166E-5</v>
      </c>
      <c r="G200" s="17">
        <f t="shared" si="37"/>
        <v>7.0416255840305203E-3</v>
      </c>
      <c r="I200" s="1">
        <f>'1. Data'!H202</f>
        <v>12940.778880000002</v>
      </c>
      <c r="J200">
        <f t="shared" si="42"/>
        <v>5.6550689184298132E-3</v>
      </c>
      <c r="K200">
        <f t="shared" si="43"/>
        <v>5.5912640670086924E-5</v>
      </c>
      <c r="L200" s="17">
        <f t="shared" si="38"/>
        <v>7.4774755546298463E-3</v>
      </c>
      <c r="N200" s="8">
        <f>'1. Data'!L202</f>
        <v>7895.5162320383188</v>
      </c>
      <c r="O200">
        <f t="shared" si="44"/>
        <v>5.3190639556705225E-3</v>
      </c>
      <c r="P200">
        <f t="shared" si="45"/>
        <v>8.9043454878681442E-5</v>
      </c>
      <c r="Q200" s="17">
        <f t="shared" si="39"/>
        <v>9.4362839549624322E-3</v>
      </c>
      <c r="S200" s="8">
        <f>'1. Data'!P202</f>
        <v>144.95847298291508</v>
      </c>
      <c r="T200">
        <f t="shared" si="46"/>
        <v>-6.2365233313078309E-3</v>
      </c>
      <c r="U200">
        <f t="shared" si="47"/>
        <v>6.5216623516770245E-5</v>
      </c>
      <c r="V200" s="17">
        <f t="shared" si="40"/>
        <v>8.0756809939948864E-3</v>
      </c>
    </row>
    <row r="201" spans="2:22" ht="15" customHeight="1" x14ac:dyDescent="0.2">
      <c r="B201">
        <v>199</v>
      </c>
      <c r="C201" s="18">
        <v>39247</v>
      </c>
      <c r="D201">
        <f>'1. Data'!D203</f>
        <v>13553.73</v>
      </c>
      <c r="E201">
        <f t="shared" si="36"/>
        <v>5.2943292526895685E-3</v>
      </c>
      <c r="F201">
        <f t="shared" si="41"/>
        <v>5.8522800065763321E-5</v>
      </c>
      <c r="G201" s="17">
        <f t="shared" si="37"/>
        <v>7.6500196121162536E-3</v>
      </c>
      <c r="I201" s="1">
        <f>'1. Data'!H203</f>
        <v>13096.31306</v>
      </c>
      <c r="J201">
        <f t="shared" si="42"/>
        <v>1.2018919528899231E-2</v>
      </c>
      <c r="K201">
        <f t="shared" si="43"/>
        <v>5.4476670498213163E-5</v>
      </c>
      <c r="L201" s="17">
        <f t="shared" si="38"/>
        <v>7.3808312877489055E-3</v>
      </c>
      <c r="N201" s="8">
        <f>'1. Data'!L203</f>
        <v>8051.1649580615094</v>
      </c>
      <c r="O201">
        <f t="shared" si="44"/>
        <v>1.9713559119997923E-2</v>
      </c>
      <c r="P201">
        <f t="shared" si="45"/>
        <v>8.5398394067831356E-5</v>
      </c>
      <c r="Q201" s="17">
        <f t="shared" si="39"/>
        <v>9.2411251516160819E-3</v>
      </c>
      <c r="S201" s="8">
        <f>'1. Data'!P203</f>
        <v>145.15367718841523</v>
      </c>
      <c r="T201">
        <f t="shared" si="46"/>
        <v>1.3466215632883631E-3</v>
      </c>
      <c r="U201">
        <f t="shared" si="47"/>
        <v>6.3637279501480839E-5</v>
      </c>
      <c r="V201" s="17">
        <f t="shared" si="40"/>
        <v>7.977297756852306E-3</v>
      </c>
    </row>
    <row r="202" spans="2:22" ht="15" customHeight="1" x14ac:dyDescent="0.2">
      <c r="B202">
        <v>200</v>
      </c>
      <c r="C202" s="18">
        <v>39248</v>
      </c>
      <c r="D202">
        <f>'1. Data'!D204</f>
        <v>13639.48</v>
      </c>
      <c r="E202">
        <f t="shared" si="36"/>
        <v>6.3266716984918545E-3</v>
      </c>
      <c r="F202">
        <f t="shared" si="41"/>
        <v>5.6693227395970585E-5</v>
      </c>
      <c r="G202" s="17">
        <f t="shared" si="37"/>
        <v>7.5294905137048007E-3</v>
      </c>
      <c r="I202" s="1">
        <f>'1. Data'!H204</f>
        <v>13309.281559999999</v>
      </c>
      <c r="J202">
        <f t="shared" si="42"/>
        <v>1.6261714195766105E-2</v>
      </c>
      <c r="K202">
        <f t="shared" si="43"/>
        <v>5.9875335866849698E-5</v>
      </c>
      <c r="L202" s="17">
        <f t="shared" si="38"/>
        <v>7.7379154729713675E-3</v>
      </c>
      <c r="N202" s="8">
        <f>'1. Data'!L204</f>
        <v>8159.9572306869823</v>
      </c>
      <c r="O202">
        <f t="shared" si="44"/>
        <v>1.3512612546404328E-2</v>
      </c>
      <c r="P202">
        <f t="shared" si="45"/>
        <v>1.0359195521442068E-4</v>
      </c>
      <c r="Q202" s="17">
        <f t="shared" si="39"/>
        <v>1.0178013323552917E-2</v>
      </c>
      <c r="S202" s="8">
        <f>'1. Data'!P204</f>
        <v>145.4945757772021</v>
      </c>
      <c r="T202">
        <f t="shared" si="46"/>
        <v>2.3485356719166752E-3</v>
      </c>
      <c r="U202">
        <f t="shared" si="47"/>
        <v>5.9927846109474778E-5</v>
      </c>
      <c r="V202" s="17">
        <f t="shared" si="40"/>
        <v>7.7413077777255942E-3</v>
      </c>
    </row>
    <row r="203" spans="2:22" ht="15" customHeight="1" x14ac:dyDescent="0.2">
      <c r="B203">
        <v>201</v>
      </c>
      <c r="C203" s="18">
        <v>39251</v>
      </c>
      <c r="D203">
        <f>'1. Data'!D205</f>
        <v>13612.98</v>
      </c>
      <c r="E203">
        <f t="shared" si="36"/>
        <v>-1.9428893183611106E-3</v>
      </c>
      <c r="F203">
        <f t="shared" si="41"/>
        <v>5.5693240239042218E-5</v>
      </c>
      <c r="G203" s="17">
        <f t="shared" si="37"/>
        <v>7.4627903788758677E-3</v>
      </c>
      <c r="I203" s="1">
        <f>'1. Data'!H205</f>
        <v>13278.292799999999</v>
      </c>
      <c r="J203">
        <f t="shared" si="42"/>
        <v>-2.3283570837613404E-3</v>
      </c>
      <c r="K203">
        <f t="shared" si="43"/>
        <v>7.2149416629925577E-5</v>
      </c>
      <c r="L203" s="17">
        <f t="shared" si="38"/>
        <v>8.4940812705039254E-3</v>
      </c>
      <c r="N203" s="8">
        <f>'1. Data'!L205</f>
        <v>8154.2531815137299</v>
      </c>
      <c r="O203">
        <f t="shared" si="44"/>
        <v>-6.990292978253875E-4</v>
      </c>
      <c r="P203">
        <f t="shared" si="45"/>
        <v>1.0833187977131007E-4</v>
      </c>
      <c r="Q203" s="17">
        <f t="shared" si="39"/>
        <v>1.0408260170235469E-2</v>
      </c>
      <c r="S203" s="8">
        <f>'1. Data'!P205</f>
        <v>146.76952935468219</v>
      </c>
      <c r="T203">
        <f t="shared" si="46"/>
        <v>8.7628942224790892E-3</v>
      </c>
      <c r="U203">
        <f t="shared" si="47"/>
        <v>5.6663112531042193E-5</v>
      </c>
      <c r="V203" s="17">
        <f t="shared" si="40"/>
        <v>7.5274904537330498E-3</v>
      </c>
    </row>
    <row r="204" spans="2:22" ht="15" customHeight="1" x14ac:dyDescent="0.2">
      <c r="B204">
        <v>202</v>
      </c>
      <c r="C204" s="18">
        <v>39252</v>
      </c>
      <c r="D204">
        <f>'1. Data'!D206</f>
        <v>13635.42</v>
      </c>
      <c r="E204">
        <f t="shared" si="36"/>
        <v>1.6484267221431685E-3</v>
      </c>
      <c r="F204">
        <f t="shared" si="41"/>
        <v>5.2578134958903784E-5</v>
      </c>
      <c r="G204" s="17">
        <f t="shared" si="37"/>
        <v>7.2510781928554445E-3</v>
      </c>
      <c r="I204" s="1">
        <f>'1. Data'!H206</f>
        <v>13215.94246</v>
      </c>
      <c r="J204">
        <f t="shared" si="42"/>
        <v>-4.6956593697044437E-3</v>
      </c>
      <c r="K204">
        <f t="shared" si="43"/>
        <v>6.8145726434700132E-5</v>
      </c>
      <c r="L204" s="17">
        <f t="shared" si="38"/>
        <v>8.2550424853358641E-3</v>
      </c>
      <c r="N204" s="8">
        <f>'1. Data'!L206</f>
        <v>8141.1504424778759</v>
      </c>
      <c r="O204">
        <f t="shared" si="44"/>
        <v>-1.6068594810814639E-3</v>
      </c>
      <c r="P204">
        <f t="shared" si="45"/>
        <v>1.0186128550258455E-4</v>
      </c>
      <c r="Q204" s="17">
        <f t="shared" si="39"/>
        <v>1.0092635211013255E-2</v>
      </c>
      <c r="S204" s="8">
        <f>'1. Data'!P206</f>
        <v>147.21680985573028</v>
      </c>
      <c r="T204">
        <f t="shared" si="46"/>
        <v>3.047502455139644E-3</v>
      </c>
      <c r="U204">
        <f t="shared" si="47"/>
        <v>5.7870624688441105E-5</v>
      </c>
      <c r="V204" s="17">
        <f t="shared" si="40"/>
        <v>7.6072744585982373E-3</v>
      </c>
    </row>
    <row r="205" spans="2:22" ht="15" customHeight="1" x14ac:dyDescent="0.2">
      <c r="B205">
        <v>203</v>
      </c>
      <c r="C205" s="18">
        <v>39253</v>
      </c>
      <c r="D205">
        <f>'1. Data'!D207</f>
        <v>13489.42</v>
      </c>
      <c r="E205">
        <f t="shared" si="36"/>
        <v>-1.0707407619273921E-2</v>
      </c>
      <c r="F205">
        <f t="shared" si="41"/>
        <v>4.9586485500866095E-5</v>
      </c>
      <c r="G205" s="17">
        <f t="shared" si="37"/>
        <v>7.0417672143337781E-3</v>
      </c>
      <c r="I205" s="1">
        <f>'1. Data'!H207</f>
        <v>13251.38997</v>
      </c>
      <c r="J205">
        <f t="shared" si="42"/>
        <v>2.6821779912622264E-3</v>
      </c>
      <c r="K205">
        <f t="shared" si="43"/>
        <v>6.5379935863595711E-5</v>
      </c>
      <c r="L205" s="17">
        <f t="shared" si="38"/>
        <v>8.0857860386975185E-3</v>
      </c>
      <c r="N205" s="8">
        <f>'1. Data'!L207</f>
        <v>8176.7176596886748</v>
      </c>
      <c r="O205">
        <f t="shared" si="44"/>
        <v>4.3688195497801723E-3</v>
      </c>
      <c r="P205">
        <f t="shared" si="45"/>
        <v>9.5904528215945954E-5</v>
      </c>
      <c r="Q205" s="17">
        <f t="shared" si="39"/>
        <v>9.7930857351473215E-3</v>
      </c>
      <c r="S205" s="8">
        <f>'1. Data'!P207</f>
        <v>147.28410837040033</v>
      </c>
      <c r="T205">
        <f t="shared" si="46"/>
        <v>4.5713879234313094E-4</v>
      </c>
      <c r="U205">
        <f t="shared" si="47"/>
        <v>5.495562347997957E-5</v>
      </c>
      <c r="V205" s="17">
        <f t="shared" si="40"/>
        <v>7.413206018989326E-3</v>
      </c>
    </row>
    <row r="206" spans="2:22" ht="15" customHeight="1" x14ac:dyDescent="0.2">
      <c r="B206">
        <v>204</v>
      </c>
      <c r="C206" s="18">
        <v>39254</v>
      </c>
      <c r="D206">
        <f>'1. Data'!D208</f>
        <v>13545.84</v>
      </c>
      <c r="E206">
        <f t="shared" si="36"/>
        <v>4.1825371290982174E-3</v>
      </c>
      <c r="F206">
        <f t="shared" si="41"/>
        <v>5.3490211046331247E-5</v>
      </c>
      <c r="G206" s="17">
        <f t="shared" si="37"/>
        <v>7.3137002294550767E-3</v>
      </c>
      <c r="I206" s="1">
        <f>'1. Data'!H208</f>
        <v>13142.529999999999</v>
      </c>
      <c r="J206">
        <f t="shared" si="42"/>
        <v>-8.2149850126251572E-3</v>
      </c>
      <c r="K206">
        <f t="shared" si="43"/>
        <v>6.188878443838865E-5</v>
      </c>
      <c r="L206" s="17">
        <f t="shared" si="38"/>
        <v>7.8669425089032304E-3</v>
      </c>
      <c r="N206" s="8">
        <f>'1. Data'!L208</f>
        <v>8079.5792576711783</v>
      </c>
      <c r="O206">
        <f t="shared" si="44"/>
        <v>-1.1879877239297383E-2</v>
      </c>
      <c r="P206">
        <f t="shared" si="45"/>
        <v>9.1295451578501683E-5</v>
      </c>
      <c r="Q206" s="17">
        <f t="shared" si="39"/>
        <v>9.5548653354456895E-3</v>
      </c>
      <c r="S206" s="8">
        <f>'1. Data'!P208</f>
        <v>147.50363901018923</v>
      </c>
      <c r="T206">
        <f t="shared" si="46"/>
        <v>1.4905249603494827E-3</v>
      </c>
      <c r="U206">
        <f t="shared" si="47"/>
        <v>5.1670824623708691E-5</v>
      </c>
      <c r="V206" s="17">
        <f t="shared" si="40"/>
        <v>7.1882421094248555E-3</v>
      </c>
    </row>
    <row r="207" spans="2:22" ht="15" customHeight="1" x14ac:dyDescent="0.2">
      <c r="B207">
        <v>205</v>
      </c>
      <c r="C207" s="18">
        <v>39255</v>
      </c>
      <c r="D207">
        <f>'1. Data'!D209</f>
        <v>13360.26</v>
      </c>
      <c r="E207">
        <f t="shared" si="36"/>
        <v>-1.3700147056217991E-2</v>
      </c>
      <c r="F207">
        <f t="shared" si="41"/>
        <v>5.133041539372848E-5</v>
      </c>
      <c r="G207" s="17">
        <f t="shared" si="37"/>
        <v>7.1645247849196868E-3</v>
      </c>
      <c r="I207" s="1">
        <f>'1. Data'!H209</f>
        <v>13107.216919999999</v>
      </c>
      <c r="J207">
        <f t="shared" si="42"/>
        <v>-2.6869316638424949E-3</v>
      </c>
      <c r="K207">
        <f t="shared" si="43"/>
        <v>6.2224616097544691E-5</v>
      </c>
      <c r="L207" s="17">
        <f t="shared" si="38"/>
        <v>7.8882581155502694E-3</v>
      </c>
      <c r="N207" s="8">
        <f>'1. Data'!L209</f>
        <v>8088.156304552168</v>
      </c>
      <c r="O207">
        <f t="shared" si="44"/>
        <v>1.0615709812916503E-3</v>
      </c>
      <c r="P207">
        <f t="shared" si="45"/>
        <v>9.4285613477038141E-5</v>
      </c>
      <c r="Q207" s="17">
        <f t="shared" si="39"/>
        <v>9.7100779336232994E-3</v>
      </c>
      <c r="S207" s="8">
        <f>'1. Data'!P209</f>
        <v>146.57611411072608</v>
      </c>
      <c r="T207">
        <f t="shared" si="46"/>
        <v>-6.2881492666027015E-3</v>
      </c>
      <c r="U207">
        <f t="shared" si="47"/>
        <v>4.8703875025731653E-5</v>
      </c>
      <c r="V207" s="17">
        <f t="shared" si="40"/>
        <v>6.9788161621962544E-3</v>
      </c>
    </row>
    <row r="208" spans="2:22" ht="15" customHeight="1" x14ac:dyDescent="0.2">
      <c r="B208">
        <v>206</v>
      </c>
      <c r="C208" s="18">
        <v>39258</v>
      </c>
      <c r="D208">
        <f>'1. Data'!D210</f>
        <v>13352.05</v>
      </c>
      <c r="E208">
        <f t="shared" si="36"/>
        <v>-6.145089990764361E-4</v>
      </c>
      <c r="F208">
        <f t="shared" si="41"/>
        <v>5.9512232231824688E-5</v>
      </c>
      <c r="G208" s="17">
        <f t="shared" si="37"/>
        <v>7.7144171673448336E-3</v>
      </c>
      <c r="I208" s="1">
        <f>'1. Data'!H210</f>
        <v>13154.399439999999</v>
      </c>
      <c r="J208">
        <f t="shared" si="42"/>
        <v>3.5997359537100191E-3</v>
      </c>
      <c r="K208">
        <f t="shared" si="43"/>
        <v>5.892431523766157E-5</v>
      </c>
      <c r="L208" s="17">
        <f t="shared" si="38"/>
        <v>7.6762175084908561E-3</v>
      </c>
      <c r="N208" s="8">
        <f>'1. Data'!L210</f>
        <v>8075.9451096461735</v>
      </c>
      <c r="O208">
        <f t="shared" si="44"/>
        <v>-1.5097624781461997E-3</v>
      </c>
      <c r="P208">
        <f t="shared" si="45"/>
        <v>8.8696092645315077E-5</v>
      </c>
      <c r="Q208" s="17">
        <f t="shared" si="39"/>
        <v>9.4178603007963047E-3</v>
      </c>
      <c r="S208" s="8">
        <f>'1. Data'!P210</f>
        <v>146.17326652658801</v>
      </c>
      <c r="T208">
        <f t="shared" si="46"/>
        <v>-2.7483849369465112E-3</v>
      </c>
      <c r="U208">
        <f t="shared" si="47"/>
        <v>4.8154091796132321E-5</v>
      </c>
      <c r="V208" s="17">
        <f t="shared" si="40"/>
        <v>6.93931493709086E-3</v>
      </c>
    </row>
    <row r="209" spans="2:22" ht="15" customHeight="1" x14ac:dyDescent="0.2">
      <c r="B209">
        <v>207</v>
      </c>
      <c r="C209" s="18">
        <v>39259</v>
      </c>
      <c r="D209">
        <f>'1. Data'!D211</f>
        <v>13337.66</v>
      </c>
      <c r="E209">
        <f t="shared" si="36"/>
        <v>-1.0777371265086198E-3</v>
      </c>
      <c r="F209">
        <f t="shared" si="41"/>
        <v>5.5964155576511961E-5</v>
      </c>
      <c r="G209" s="17">
        <f t="shared" si="37"/>
        <v>7.4809194339006194E-3</v>
      </c>
      <c r="I209" s="1">
        <f>'1. Data'!H211</f>
        <v>13114.664420000001</v>
      </c>
      <c r="J209">
        <f t="shared" si="42"/>
        <v>-3.0206639369009659E-3</v>
      </c>
      <c r="K209">
        <f t="shared" si="43"/>
        <v>5.6166342259587829E-5</v>
      </c>
      <c r="L209" s="17">
        <f t="shared" si="38"/>
        <v>7.4944207420979394E-3</v>
      </c>
      <c r="N209" s="8">
        <f>'1. Data'!L211</f>
        <v>8014.7549811523959</v>
      </c>
      <c r="O209">
        <f t="shared" si="44"/>
        <v>-7.57683808681291E-3</v>
      </c>
      <c r="P209">
        <f t="shared" si="45"/>
        <v>8.3511090051021253E-5</v>
      </c>
      <c r="Q209" s="17">
        <f t="shared" si="39"/>
        <v>9.1384402416944902E-3</v>
      </c>
      <c r="S209" s="8">
        <f>'1. Data'!P211</f>
        <v>146.77154927288976</v>
      </c>
      <c r="T209">
        <f t="shared" si="46"/>
        <v>4.0929696689300209E-3</v>
      </c>
      <c r="U209">
        <f t="shared" si="47"/>
        <v>4.5718063474062444E-5</v>
      </c>
      <c r="V209" s="17">
        <f t="shared" si="40"/>
        <v>6.7615134011597168E-3</v>
      </c>
    </row>
    <row r="210" spans="2:22" ht="15" customHeight="1" x14ac:dyDescent="0.2">
      <c r="B210">
        <v>208</v>
      </c>
      <c r="C210" s="18">
        <v>39260</v>
      </c>
      <c r="D210">
        <f>'1. Data'!D212</f>
        <v>13427.73</v>
      </c>
      <c r="E210">
        <f t="shared" si="36"/>
        <v>6.7530586324737402E-3</v>
      </c>
      <c r="F210">
        <f t="shared" si="41"/>
        <v>5.267599728075254E-5</v>
      </c>
      <c r="G210" s="17">
        <f t="shared" si="37"/>
        <v>7.2578231778373152E-3</v>
      </c>
      <c r="I210" s="1">
        <f>'1. Data'!H212</f>
        <v>13034.311680000001</v>
      </c>
      <c r="J210">
        <f t="shared" si="42"/>
        <v>-6.1269383208510846E-3</v>
      </c>
      <c r="K210">
        <f t="shared" si="43"/>
        <v>5.3343826361194195E-5</v>
      </c>
      <c r="L210" s="17">
        <f t="shared" si="38"/>
        <v>7.3036858065769908E-3</v>
      </c>
      <c r="N210" s="8">
        <f>'1. Data'!L212</f>
        <v>7980.7521826729344</v>
      </c>
      <c r="O210">
        <f t="shared" si="44"/>
        <v>-4.2425250128572765E-3</v>
      </c>
      <c r="P210">
        <f t="shared" si="45"/>
        <v>8.1944933171586689E-5</v>
      </c>
      <c r="Q210" s="17">
        <f t="shared" si="39"/>
        <v>9.0523440705480643E-3</v>
      </c>
      <c r="S210" s="8">
        <f>'1. Data'!P212</f>
        <v>145.73220117570213</v>
      </c>
      <c r="T210">
        <f t="shared" si="46"/>
        <v>-7.0814003281738586E-3</v>
      </c>
      <c r="U210">
        <f t="shared" si="47"/>
        <v>4.3980123708265564E-5</v>
      </c>
      <c r="V210" s="17">
        <f t="shared" si="40"/>
        <v>6.6317511796105235E-3</v>
      </c>
    </row>
    <row r="211" spans="2:22" ht="15" customHeight="1" x14ac:dyDescent="0.2">
      <c r="B211">
        <v>209</v>
      </c>
      <c r="C211" s="18">
        <v>39261</v>
      </c>
      <c r="D211">
        <f>'1. Data'!D213</f>
        <v>13422.28</v>
      </c>
      <c r="E211">
        <f t="shared" si="36"/>
        <v>-4.0587649587822428E-4</v>
      </c>
      <c r="F211">
        <f t="shared" si="41"/>
        <v>5.2251665497525074E-5</v>
      </c>
      <c r="G211" s="17">
        <f t="shared" si="37"/>
        <v>7.2285313513552026E-3</v>
      </c>
      <c r="I211" s="1">
        <f>'1. Data'!H213</f>
        <v>13159.685380000001</v>
      </c>
      <c r="J211">
        <f t="shared" si="42"/>
        <v>9.6187434425382776E-3</v>
      </c>
      <c r="K211">
        <f t="shared" si="43"/>
        <v>5.2395559170773353E-5</v>
      </c>
      <c r="L211" s="17">
        <f t="shared" si="38"/>
        <v>7.2384776832406794E-3</v>
      </c>
      <c r="N211" s="8">
        <f>'1. Data'!L213</f>
        <v>8087.1280463174908</v>
      </c>
      <c r="O211">
        <f t="shared" si="44"/>
        <v>1.3329052351169322E-2</v>
      </c>
      <c r="P211">
        <f t="shared" si="45"/>
        <v>7.810817829037467E-5</v>
      </c>
      <c r="Q211" s="17">
        <f t="shared" si="39"/>
        <v>8.8378831340075251E-3</v>
      </c>
      <c r="S211" s="8">
        <f>'1. Data'!P213</f>
        <v>145.82638041798813</v>
      </c>
      <c r="T211">
        <f t="shared" si="46"/>
        <v>6.4624867754832028E-4</v>
      </c>
      <c r="U211">
        <f t="shared" si="47"/>
        <v>4.4350090122241274E-5</v>
      </c>
      <c r="V211" s="17">
        <f t="shared" si="40"/>
        <v>6.6595863326667122E-3</v>
      </c>
    </row>
    <row r="212" spans="2:22" ht="15" customHeight="1" x14ac:dyDescent="0.2">
      <c r="B212">
        <v>210</v>
      </c>
      <c r="C212" s="18">
        <v>39262</v>
      </c>
      <c r="D212">
        <f>'1. Data'!D214</f>
        <v>13408.62</v>
      </c>
      <c r="E212">
        <f t="shared" si="36"/>
        <v>-1.0177108509135447E-3</v>
      </c>
      <c r="F212">
        <f t="shared" si="41"/>
        <v>4.9126449711467952E-5</v>
      </c>
      <c r="G212" s="17">
        <f t="shared" si="37"/>
        <v>7.0090263026662946E-3</v>
      </c>
      <c r="I212" s="1">
        <f>'1. Data'!H214</f>
        <v>13258.090560000001</v>
      </c>
      <c r="J212">
        <f t="shared" si="42"/>
        <v>7.4777760378341007E-3</v>
      </c>
      <c r="K212">
        <f t="shared" si="43"/>
        <v>5.4803039145329343E-5</v>
      </c>
      <c r="L212" s="17">
        <f t="shared" si="38"/>
        <v>7.4029074791820372E-3</v>
      </c>
      <c r="N212" s="8">
        <f>'1. Data'!L214</f>
        <v>8176.812964213369</v>
      </c>
      <c r="O212">
        <f t="shared" si="44"/>
        <v>1.1089835276778716E-2</v>
      </c>
      <c r="P212">
        <f t="shared" si="45"/>
        <v>8.4081505787764939E-5</v>
      </c>
      <c r="Q212" s="17">
        <f t="shared" si="39"/>
        <v>9.1695968170778883E-3</v>
      </c>
      <c r="S212" s="8">
        <f>'1. Data'!P214</f>
        <v>146.85742045178529</v>
      </c>
      <c r="T212">
        <f t="shared" si="46"/>
        <v>7.0703258960542123E-3</v>
      </c>
      <c r="U212">
        <f t="shared" si="47"/>
        <v>4.1714142956100775E-5</v>
      </c>
      <c r="V212" s="17">
        <f t="shared" si="40"/>
        <v>6.4586486942781436E-3</v>
      </c>
    </row>
    <row r="213" spans="2:22" ht="15" customHeight="1" x14ac:dyDescent="0.2">
      <c r="B213">
        <v>211</v>
      </c>
      <c r="C213" s="18">
        <v>39265</v>
      </c>
      <c r="D213">
        <f>'1. Data'!D215</f>
        <v>13535.43</v>
      </c>
      <c r="E213">
        <f t="shared" si="36"/>
        <v>9.4573490784286146E-3</v>
      </c>
      <c r="F213">
        <f t="shared" si="41"/>
        <v>4.6241006851343901E-5</v>
      </c>
      <c r="G213" s="17">
        <f t="shared" si="37"/>
        <v>6.8000740327840477E-3</v>
      </c>
      <c r="I213" s="1">
        <f>'1. Data'!H215</f>
        <v>13270.83216</v>
      </c>
      <c r="J213">
        <f t="shared" si="42"/>
        <v>9.6104336762045618E-4</v>
      </c>
      <c r="K213">
        <f t="shared" si="43"/>
        <v>5.4869884864929938E-5</v>
      </c>
      <c r="L213" s="17">
        <f t="shared" si="38"/>
        <v>7.4074209320741276E-3</v>
      </c>
      <c r="N213" s="8">
        <f>'1. Data'!L215</f>
        <v>8214.4609513425094</v>
      </c>
      <c r="O213">
        <f t="shared" si="44"/>
        <v>4.6042372858362407E-3</v>
      </c>
      <c r="P213">
        <f t="shared" si="45"/>
        <v>8.6415682228464184E-5</v>
      </c>
      <c r="Q213" s="17">
        <f t="shared" si="39"/>
        <v>9.2960035622015654E-3</v>
      </c>
      <c r="S213" s="8">
        <f>'1. Data'!P215</f>
        <v>148.36317553756845</v>
      </c>
      <c r="T213">
        <f t="shared" si="46"/>
        <v>1.0253176728495775E-2</v>
      </c>
      <c r="U213">
        <f t="shared" si="47"/>
        <v>4.221066487531962E-5</v>
      </c>
      <c r="V213" s="17">
        <f t="shared" si="40"/>
        <v>6.4969735165936781E-3</v>
      </c>
    </row>
    <row r="214" spans="2:22" ht="15" customHeight="1" x14ac:dyDescent="0.2">
      <c r="B214">
        <v>212</v>
      </c>
      <c r="C214" s="18">
        <v>39266</v>
      </c>
      <c r="D214">
        <f>'1. Data'!D216</f>
        <v>13577.3</v>
      </c>
      <c r="E214">
        <f t="shared" si="36"/>
        <v>3.0933631218216916E-3</v>
      </c>
      <c r="F214">
        <f t="shared" si="41"/>
        <v>4.8833033535738542E-5</v>
      </c>
      <c r="G214" s="17">
        <f t="shared" si="37"/>
        <v>6.988063647086977E-3</v>
      </c>
      <c r="I214" s="1">
        <f>'1. Data'!H216</f>
        <v>13389.156700000001</v>
      </c>
      <c r="J214">
        <f t="shared" si="42"/>
        <v>8.9161356705758713E-3</v>
      </c>
      <c r="K214">
        <f t="shared" si="43"/>
        <v>5.1633108034300972E-5</v>
      </c>
      <c r="L214" s="17">
        <f t="shared" si="38"/>
        <v>7.1856181386364369E-3</v>
      </c>
      <c r="N214" s="8">
        <f>'1. Data'!L216</f>
        <v>8262.7824666485158</v>
      </c>
      <c r="O214">
        <f t="shared" si="44"/>
        <v>5.8824937621876575E-3</v>
      </c>
      <c r="P214">
        <f t="shared" si="45"/>
        <v>8.2502681353813407E-5</v>
      </c>
      <c r="Q214" s="17">
        <f t="shared" si="39"/>
        <v>9.0830986647626698E-3</v>
      </c>
      <c r="S214" s="8">
        <f>'1. Data'!P216</f>
        <v>148.36834791138725</v>
      </c>
      <c r="T214">
        <f t="shared" si="46"/>
        <v>3.4862922015879836E-5</v>
      </c>
      <c r="U214">
        <f t="shared" si="47"/>
        <v>4.5985682964346482E-5</v>
      </c>
      <c r="V214" s="17">
        <f t="shared" si="40"/>
        <v>6.7812744351151638E-3</v>
      </c>
    </row>
    <row r="215" spans="2:22" ht="15" customHeight="1" x14ac:dyDescent="0.2">
      <c r="B215">
        <v>213</v>
      </c>
      <c r="C215" s="18">
        <v>39268</v>
      </c>
      <c r="D215">
        <f>'1. Data'!D217</f>
        <v>13565.84</v>
      </c>
      <c r="E215">
        <f t="shared" si="36"/>
        <v>-8.4405588740022884E-4</v>
      </c>
      <c r="F215">
        <f t="shared" si="41"/>
        <v>4.6477185247801015E-5</v>
      </c>
      <c r="G215" s="17">
        <f t="shared" si="37"/>
        <v>6.817417784454831E-3</v>
      </c>
      <c r="I215" s="1">
        <f>'1. Data'!H217</f>
        <v>13339.406080000001</v>
      </c>
      <c r="J215">
        <f t="shared" si="42"/>
        <v>-3.7157396178656051E-3</v>
      </c>
      <c r="K215">
        <f t="shared" si="43"/>
        <v>5.3304970070009838E-5</v>
      </c>
      <c r="L215" s="17">
        <f t="shared" si="38"/>
        <v>7.3010252752616763E-3</v>
      </c>
      <c r="N215" s="8">
        <f>'1. Data'!L217</f>
        <v>8240.8948728410178</v>
      </c>
      <c r="O215">
        <f t="shared" si="44"/>
        <v>-2.6489374367344139E-3</v>
      </c>
      <c r="P215">
        <f t="shared" si="45"/>
        <v>7.9628744444315197E-5</v>
      </c>
      <c r="Q215" s="17">
        <f t="shared" si="39"/>
        <v>8.9234939594485738E-3</v>
      </c>
      <c r="S215" s="8">
        <f>'1. Data'!P217</f>
        <v>148.35922488194106</v>
      </c>
      <c r="T215">
        <f t="shared" si="46"/>
        <v>-6.1489054603717144E-5</v>
      </c>
      <c r="U215">
        <f t="shared" si="47"/>
        <v>4.322661491188558E-5</v>
      </c>
      <c r="V215" s="17">
        <f t="shared" si="40"/>
        <v>6.574695043261366E-3</v>
      </c>
    </row>
    <row r="216" spans="2:22" ht="15" customHeight="1" x14ac:dyDescent="0.2">
      <c r="B216">
        <v>214</v>
      </c>
      <c r="C216" s="18">
        <v>39269</v>
      </c>
      <c r="D216">
        <f>'1. Data'!D218</f>
        <v>13611.68</v>
      </c>
      <c r="E216">
        <f t="shared" si="36"/>
        <v>3.3790756783214416E-3</v>
      </c>
      <c r="F216">
        <f t="shared" si="41"/>
        <v>4.3731299953396253E-5</v>
      </c>
      <c r="G216" s="17">
        <f t="shared" si="37"/>
        <v>6.612964535924584E-3</v>
      </c>
      <c r="I216" s="1">
        <f>'1. Data'!H218</f>
        <v>13467.840310000001</v>
      </c>
      <c r="J216">
        <f t="shared" si="42"/>
        <v>9.6281820367223377E-3</v>
      </c>
      <c r="K216">
        <f t="shared" si="43"/>
        <v>5.0935075120275803E-5</v>
      </c>
      <c r="L216" s="17">
        <f t="shared" si="38"/>
        <v>7.1368813301242303E-3</v>
      </c>
      <c r="N216" s="8">
        <f>'1. Data'!L218</f>
        <v>8318.8249727371858</v>
      </c>
      <c r="O216">
        <f t="shared" si="44"/>
        <v>9.456509408098045E-3</v>
      </c>
      <c r="P216">
        <f t="shared" si="45"/>
        <v>7.5272031950280265E-5</v>
      </c>
      <c r="Q216" s="17">
        <f t="shared" si="39"/>
        <v>8.6759455940133845E-3</v>
      </c>
      <c r="S216" s="8">
        <f>'1. Data'!P218</f>
        <v>147.24788961038959</v>
      </c>
      <c r="T216">
        <f t="shared" si="46"/>
        <v>-7.4908403736662051E-3</v>
      </c>
      <c r="U216">
        <f t="shared" si="47"/>
        <v>4.063324487140261E-5</v>
      </c>
      <c r="V216" s="17">
        <f t="shared" si="40"/>
        <v>6.3744211401038295E-3</v>
      </c>
    </row>
    <row r="217" spans="2:22" ht="15" customHeight="1" x14ac:dyDescent="0.2">
      <c r="B217">
        <v>215</v>
      </c>
      <c r="C217" s="18">
        <v>39272</v>
      </c>
      <c r="D217">
        <f>'1. Data'!D219</f>
        <v>13649.97</v>
      </c>
      <c r="E217">
        <f t="shared" si="36"/>
        <v>2.8130252841676454E-3</v>
      </c>
      <c r="F217">
        <f t="shared" si="41"/>
        <v>4.179251110258189E-5</v>
      </c>
      <c r="G217" s="17">
        <f t="shared" si="37"/>
        <v>6.4647127625735929E-3</v>
      </c>
      <c r="I217" s="1">
        <f>'1. Data'!H219</f>
        <v>13526.761769999999</v>
      </c>
      <c r="J217">
        <f t="shared" si="42"/>
        <v>4.3749746539723964E-3</v>
      </c>
      <c r="K217">
        <f t="shared" si="43"/>
        <v>5.3441083972995019E-5</v>
      </c>
      <c r="L217" s="17">
        <f t="shared" si="38"/>
        <v>7.3103408930770813E-3</v>
      </c>
      <c r="N217" s="8">
        <f>'1. Data'!L219</f>
        <v>8319.242300354319</v>
      </c>
      <c r="O217">
        <f t="shared" si="44"/>
        <v>5.0166654365355745E-5</v>
      </c>
      <c r="P217">
        <f t="shared" si="45"/>
        <v>7.6121244244390268E-5</v>
      </c>
      <c r="Q217" s="17">
        <f t="shared" si="39"/>
        <v>8.7247489502214493E-3</v>
      </c>
      <c r="S217" s="8">
        <f>'1. Data'!P219</f>
        <v>148.09812667261374</v>
      </c>
      <c r="T217">
        <f t="shared" si="46"/>
        <v>5.7741884415038938E-3</v>
      </c>
      <c r="U217">
        <f t="shared" si="47"/>
        <v>4.1562011549343316E-5</v>
      </c>
      <c r="V217" s="17">
        <f t="shared" si="40"/>
        <v>6.4468605963944429E-3</v>
      </c>
    </row>
    <row r="218" spans="2:22" ht="15" customHeight="1" x14ac:dyDescent="0.2">
      <c r="B218">
        <v>216</v>
      </c>
      <c r="C218" s="18">
        <v>39273</v>
      </c>
      <c r="D218">
        <f>'1. Data'!D220</f>
        <v>13501.7</v>
      </c>
      <c r="E218">
        <f t="shared" si="36"/>
        <v>-1.0862294935446644E-2</v>
      </c>
      <c r="F218">
        <f t="shared" si="41"/>
        <v>3.9759747111388966E-5</v>
      </c>
      <c r="G218" s="17">
        <f t="shared" si="37"/>
        <v>6.3055330552927056E-3</v>
      </c>
      <c r="I218" s="1">
        <f>'1. Data'!H220</f>
        <v>13419.61542</v>
      </c>
      <c r="J218">
        <f t="shared" si="42"/>
        <v>-7.9210643184114485E-3</v>
      </c>
      <c r="K218">
        <f t="shared" si="43"/>
        <v>5.1383043127989372E-5</v>
      </c>
      <c r="L218" s="17">
        <f t="shared" si="38"/>
        <v>7.1681966440653236E-3</v>
      </c>
      <c r="N218" s="8">
        <f>'1. Data'!L220</f>
        <v>8257.9503361229254</v>
      </c>
      <c r="O218">
        <f t="shared" si="44"/>
        <v>-7.367493579166844E-3</v>
      </c>
      <c r="P218">
        <f t="shared" si="45"/>
        <v>7.1554120591319468E-5</v>
      </c>
      <c r="Q218" s="17">
        <f t="shared" si="39"/>
        <v>8.4589668749392478E-3</v>
      </c>
      <c r="S218" s="8">
        <f>'1. Data'!P220</f>
        <v>149.51400720838794</v>
      </c>
      <c r="T218">
        <f t="shared" si="46"/>
        <v>9.5604216446582291E-3</v>
      </c>
      <c r="U218">
        <f t="shared" si="47"/>
        <v>4.1068765985862542E-5</v>
      </c>
      <c r="V218" s="17">
        <f t="shared" si="40"/>
        <v>6.4084917091202153E-3</v>
      </c>
    </row>
    <row r="219" spans="2:22" ht="15" customHeight="1" x14ac:dyDescent="0.2">
      <c r="B219">
        <v>217</v>
      </c>
      <c r="C219" s="18">
        <v>39274</v>
      </c>
      <c r="D219">
        <f>'1. Data'!D221</f>
        <v>13577.87</v>
      </c>
      <c r="E219">
        <f t="shared" si="36"/>
        <v>5.6415118096239782E-3</v>
      </c>
      <c r="F219">
        <f t="shared" si="41"/>
        <v>4.445352936058342E-5</v>
      </c>
      <c r="G219" s="17">
        <f t="shared" si="37"/>
        <v>6.6673480005608994E-3</v>
      </c>
      <c r="I219" s="1">
        <f>'1. Data'!H221</f>
        <v>13457.09793</v>
      </c>
      <c r="J219">
        <f t="shared" si="42"/>
        <v>2.7931135749343122E-3</v>
      </c>
      <c r="K219">
        <f t="shared" si="43"/>
        <v>5.2064656136494666E-5</v>
      </c>
      <c r="L219" s="17">
        <f t="shared" si="38"/>
        <v>7.2155842546875347E-3</v>
      </c>
      <c r="N219" s="8">
        <f>'1. Data'!L221</f>
        <v>8267.1029067364652</v>
      </c>
      <c r="O219">
        <f t="shared" si="44"/>
        <v>1.1083344221027322E-3</v>
      </c>
      <c r="P219">
        <f t="shared" si="45"/>
        <v>7.0517671054184187E-5</v>
      </c>
      <c r="Q219" s="17">
        <f t="shared" si="39"/>
        <v>8.3974800419044874E-3</v>
      </c>
      <c r="S219" s="8">
        <f>'1. Data'!P221</f>
        <v>148.14108667104398</v>
      </c>
      <c r="T219">
        <f t="shared" si="46"/>
        <v>-9.1825546179792016E-3</v>
      </c>
      <c r="U219">
        <f t="shared" si="47"/>
        <v>4.4088739748129765E-5</v>
      </c>
      <c r="V219" s="17">
        <f t="shared" si="40"/>
        <v>6.639935221681742E-3</v>
      </c>
    </row>
    <row r="220" spans="2:22" ht="15" customHeight="1" x14ac:dyDescent="0.2">
      <c r="B220">
        <v>218</v>
      </c>
      <c r="C220" s="18">
        <v>39275</v>
      </c>
      <c r="D220">
        <f>'1. Data'!D222</f>
        <v>13861.73</v>
      </c>
      <c r="E220">
        <f t="shared" si="36"/>
        <v>2.0906077315514051E-2</v>
      </c>
      <c r="F220">
        <f t="shared" si="41"/>
        <v>4.3695916928836021E-5</v>
      </c>
      <c r="G220" s="17">
        <f t="shared" si="37"/>
        <v>6.610288717509699E-3</v>
      </c>
      <c r="I220" s="1">
        <f>'1. Data'!H222</f>
        <v>13588.963530000001</v>
      </c>
      <c r="J220">
        <f t="shared" si="42"/>
        <v>9.7989626504858904E-3</v>
      </c>
      <c r="K220">
        <f t="shared" si="43"/>
        <v>4.940886577485392E-5</v>
      </c>
      <c r="L220" s="17">
        <f t="shared" si="38"/>
        <v>7.0291440286036197E-3</v>
      </c>
      <c r="N220" s="8">
        <f>'1. Data'!L222</f>
        <v>8404.0897824290842</v>
      </c>
      <c r="O220">
        <f t="shared" si="44"/>
        <v>1.657011860599859E-2</v>
      </c>
      <c r="P220">
        <f t="shared" si="45"/>
        <v>6.6360315102406212E-5</v>
      </c>
      <c r="Q220" s="17">
        <f t="shared" si="39"/>
        <v>8.1461840822808686E-3</v>
      </c>
      <c r="S220" s="8">
        <f>'1. Data'!P222</f>
        <v>146.85725951331048</v>
      </c>
      <c r="T220">
        <f t="shared" si="46"/>
        <v>-8.6662463910792808E-3</v>
      </c>
      <c r="U220">
        <f t="shared" si="47"/>
        <v>4.6502573921972253E-5</v>
      </c>
      <c r="V220" s="17">
        <f t="shared" si="40"/>
        <v>6.8192795749970727E-3</v>
      </c>
    </row>
    <row r="221" spans="2:22" ht="15" customHeight="1" x14ac:dyDescent="0.2">
      <c r="B221">
        <v>219</v>
      </c>
      <c r="C221" s="18">
        <v>39276</v>
      </c>
      <c r="D221">
        <f>'1. Data'!D223</f>
        <v>13907.25</v>
      </c>
      <c r="E221">
        <f t="shared" si="36"/>
        <v>3.2838613939241666E-3</v>
      </c>
      <c r="F221">
        <f t="shared" si="41"/>
        <v>6.7298006036440951E-5</v>
      </c>
      <c r="G221" s="17">
        <f t="shared" si="37"/>
        <v>8.2035361909630743E-3</v>
      </c>
      <c r="I221" s="1">
        <f>'1. Data'!H223</f>
        <v>13652.36442</v>
      </c>
      <c r="J221">
        <f t="shared" si="42"/>
        <v>4.6656163187155878E-3</v>
      </c>
      <c r="K221">
        <f t="shared" si="43"/>
        <v>5.2205513969899734E-5</v>
      </c>
      <c r="L221" s="17">
        <f t="shared" si="38"/>
        <v>7.2253383290957198E-3</v>
      </c>
      <c r="N221" s="8">
        <f>'1. Data'!L223</f>
        <v>8426.9421487603304</v>
      </c>
      <c r="O221">
        <f t="shared" si="44"/>
        <v>2.719195882345878E-3</v>
      </c>
      <c r="P221">
        <f t="shared" si="45"/>
        <v>7.885282603327349E-5</v>
      </c>
      <c r="Q221" s="17">
        <f t="shared" si="39"/>
        <v>8.8799113753051332E-3</v>
      </c>
      <c r="S221" s="8">
        <f>'1. Data'!P223</f>
        <v>149.20607002617803</v>
      </c>
      <c r="T221">
        <f t="shared" si="46"/>
        <v>1.5993833200017318E-2</v>
      </c>
      <c r="U221">
        <f t="shared" si="47"/>
        <v>4.8218649077307599E-5</v>
      </c>
      <c r="V221" s="17">
        <f t="shared" si="40"/>
        <v>6.9439649392337519E-3</v>
      </c>
    </row>
    <row r="222" spans="2:22" ht="15" customHeight="1" x14ac:dyDescent="0.2">
      <c r="B222">
        <v>220</v>
      </c>
      <c r="C222" s="18">
        <v>39280</v>
      </c>
      <c r="D222">
        <f>'1. Data'!D224</f>
        <v>13971.55</v>
      </c>
      <c r="E222">
        <f t="shared" si="36"/>
        <v>4.6234877491955111E-3</v>
      </c>
      <c r="F222">
        <f t="shared" si="41"/>
        <v>6.3907150413524826E-5</v>
      </c>
      <c r="G222" s="17">
        <f t="shared" si="37"/>
        <v>7.9941947945696718E-3</v>
      </c>
      <c r="I222" s="1">
        <f>'1. Data'!H224</f>
        <v>13615.19586</v>
      </c>
      <c r="J222">
        <f t="shared" si="42"/>
        <v>-2.7224998437303705E-3</v>
      </c>
      <c r="K222">
        <f t="shared" si="43"/>
        <v>5.0379261669713661E-5</v>
      </c>
      <c r="L222" s="17">
        <f t="shared" si="38"/>
        <v>7.0978349987664306E-3</v>
      </c>
      <c r="N222" s="8">
        <f>'1. Data'!L224</f>
        <v>8408.0645161290322</v>
      </c>
      <c r="O222">
        <f t="shared" si="44"/>
        <v>-2.2401521569808372E-3</v>
      </c>
      <c r="P222">
        <f t="shared" si="45"/>
        <v>7.4565298046071088E-5</v>
      </c>
      <c r="Q222" s="17">
        <f t="shared" si="39"/>
        <v>8.6351200365756987E-3</v>
      </c>
      <c r="S222" s="8">
        <f>'1. Data'!P224</f>
        <v>149.05310096547211</v>
      </c>
      <c r="T222">
        <f t="shared" si="46"/>
        <v>-1.0252200911067193E-3</v>
      </c>
      <c r="U222">
        <f t="shared" si="47"/>
        <v>6.0673692158467728E-5</v>
      </c>
      <c r="V222" s="17">
        <f t="shared" si="40"/>
        <v>7.7893319455822219E-3</v>
      </c>
    </row>
    <row r="223" spans="2:22" ht="15" customHeight="1" x14ac:dyDescent="0.2">
      <c r="B223">
        <v>221</v>
      </c>
      <c r="C223" s="18">
        <v>39281</v>
      </c>
      <c r="D223">
        <f>'1. Data'!D225</f>
        <v>13918.22</v>
      </c>
      <c r="E223">
        <f t="shared" si="36"/>
        <v>-3.8170424899170051E-3</v>
      </c>
      <c r="F223">
        <f t="shared" si="41"/>
        <v>6.1355319726730996E-5</v>
      </c>
      <c r="G223" s="17">
        <f t="shared" si="37"/>
        <v>7.8329636617777698E-3</v>
      </c>
      <c r="I223" s="1">
        <f>'1. Data'!H225</f>
        <v>13477.002620000001</v>
      </c>
      <c r="J223">
        <f t="shared" si="42"/>
        <v>-1.0149926701091078E-2</v>
      </c>
      <c r="K223">
        <f t="shared" si="43"/>
        <v>4.7801226293477553E-5</v>
      </c>
      <c r="L223" s="17">
        <f t="shared" si="38"/>
        <v>6.9138430914707305E-3</v>
      </c>
      <c r="N223" s="8">
        <f>'1. Data'!L225</f>
        <v>8279.4393813863589</v>
      </c>
      <c r="O223">
        <f t="shared" si="44"/>
        <v>-1.5297829184818227E-2</v>
      </c>
      <c r="P223">
        <f t="shared" si="45"/>
        <v>7.0392477064492375E-5</v>
      </c>
      <c r="Q223" s="17">
        <f t="shared" si="39"/>
        <v>8.3900224710362001E-3</v>
      </c>
      <c r="S223" s="8">
        <f>'1. Data'!P225</f>
        <v>147.87474349503407</v>
      </c>
      <c r="T223">
        <f t="shared" si="46"/>
        <v>-7.9056219750235756E-3</v>
      </c>
      <c r="U223">
        <f t="shared" si="47"/>
        <v>5.7096335203072192E-5</v>
      </c>
      <c r="V223" s="17">
        <f t="shared" si="40"/>
        <v>7.5562116965495474E-3</v>
      </c>
    </row>
    <row r="224" spans="2:22" ht="15" customHeight="1" x14ac:dyDescent="0.2">
      <c r="B224">
        <v>222</v>
      </c>
      <c r="C224" s="18">
        <v>39282</v>
      </c>
      <c r="D224">
        <f>'1. Data'!D226</f>
        <v>14000.41</v>
      </c>
      <c r="E224">
        <f t="shared" si="36"/>
        <v>5.905209143123224E-3</v>
      </c>
      <c r="F224">
        <f t="shared" si="41"/>
        <v>5.8548189345317043E-5</v>
      </c>
      <c r="G224" s="17">
        <f t="shared" si="37"/>
        <v>7.6516788579577121E-3</v>
      </c>
      <c r="I224" s="1">
        <f>'1. Data'!H226</f>
        <v>13611.74598</v>
      </c>
      <c r="J224">
        <f t="shared" si="42"/>
        <v>9.9980213552854948E-3</v>
      </c>
      <c r="K224">
        <f t="shared" si="43"/>
        <v>5.1114413438120205E-5</v>
      </c>
      <c r="L224" s="17">
        <f t="shared" si="38"/>
        <v>7.1494344837980161E-3</v>
      </c>
      <c r="N224" s="8">
        <f>'1. Data'!L226</f>
        <v>8384.7110865358027</v>
      </c>
      <c r="O224">
        <f t="shared" si="44"/>
        <v>1.2714834942340795E-2</v>
      </c>
      <c r="P224">
        <f t="shared" si="45"/>
        <v>8.0210343106695419E-5</v>
      </c>
      <c r="Q224" s="17">
        <f t="shared" si="39"/>
        <v>8.9560227281252156E-3</v>
      </c>
      <c r="S224" s="8">
        <f>'1. Data'!P226</f>
        <v>148.48430456519955</v>
      </c>
      <c r="T224">
        <f t="shared" si="46"/>
        <v>4.1221445647745365E-3</v>
      </c>
      <c r="U224">
        <f t="shared" si="47"/>
        <v>5.7420486619606402E-5</v>
      </c>
      <c r="V224" s="17">
        <f t="shared" si="40"/>
        <v>7.5776306732122014E-3</v>
      </c>
    </row>
    <row r="225" spans="2:22" ht="15" customHeight="1" x14ac:dyDescent="0.2">
      <c r="B225">
        <v>223</v>
      </c>
      <c r="C225" s="18">
        <v>39283</v>
      </c>
      <c r="D225">
        <f>'1. Data'!D227</f>
        <v>13851.08</v>
      </c>
      <c r="E225">
        <f t="shared" si="36"/>
        <v>-1.0666116206596802E-2</v>
      </c>
      <c r="F225">
        <f t="shared" si="41"/>
        <v>5.7127587686039587E-5</v>
      </c>
      <c r="G225" s="17">
        <f t="shared" si="37"/>
        <v>7.5582794130701191E-3</v>
      </c>
      <c r="I225" s="1">
        <f>'1. Data'!H227</f>
        <v>13533.903040000001</v>
      </c>
      <c r="J225">
        <f t="shared" si="42"/>
        <v>-5.7188063981192978E-3</v>
      </c>
      <c r="K225">
        <f t="shared" si="43"/>
        <v>5.4045174493077677E-5</v>
      </c>
      <c r="L225" s="17">
        <f t="shared" si="38"/>
        <v>7.3515423207023492E-3</v>
      </c>
      <c r="N225" s="8">
        <f>'1. Data'!L227</f>
        <v>8241.7819590481467</v>
      </c>
      <c r="O225">
        <f t="shared" si="44"/>
        <v>-1.7046398619169123E-2</v>
      </c>
      <c r="P225">
        <f t="shared" si="45"/>
        <v>8.5097744176951929E-5</v>
      </c>
      <c r="Q225" s="17">
        <f t="shared" si="39"/>
        <v>9.2248438565079201E-3</v>
      </c>
      <c r="S225" s="8">
        <f>'1. Data'!P227</f>
        <v>149.81790429042906</v>
      </c>
      <c r="T225">
        <f t="shared" si="46"/>
        <v>8.9814188047324557E-3</v>
      </c>
      <c r="U225">
        <f t="shared" si="47"/>
        <v>5.4994781971204032E-5</v>
      </c>
      <c r="V225" s="17">
        <f t="shared" si="40"/>
        <v>7.4158466793215212E-3</v>
      </c>
    </row>
    <row r="226" spans="2:22" ht="15" customHeight="1" x14ac:dyDescent="0.2">
      <c r="B226">
        <v>224</v>
      </c>
      <c r="C226" s="18">
        <v>39286</v>
      </c>
      <c r="D226">
        <f>'1. Data'!D228</f>
        <v>13943.42</v>
      </c>
      <c r="E226">
        <f t="shared" si="36"/>
        <v>6.6666281618473176E-3</v>
      </c>
      <c r="F226">
        <f t="shared" si="41"/>
        <v>6.0525894520834826E-5</v>
      </c>
      <c r="G226" s="17">
        <f t="shared" si="37"/>
        <v>7.7798389778217661E-3</v>
      </c>
      <c r="I226" s="1">
        <f>'1. Data'!H228</f>
        <v>13633.015199999998</v>
      </c>
      <c r="J226">
        <f t="shared" si="42"/>
        <v>7.3232503371028247E-3</v>
      </c>
      <c r="K226">
        <f t="shared" si="43"/>
        <v>5.2764748820643234E-5</v>
      </c>
      <c r="L226" s="17">
        <f t="shared" si="38"/>
        <v>7.2639348028904578E-3</v>
      </c>
      <c r="N226" s="8">
        <f>'1. Data'!L228</f>
        <v>8303.3853806826028</v>
      </c>
      <c r="O226">
        <f t="shared" si="44"/>
        <v>7.4745269822171657E-3</v>
      </c>
      <c r="P226">
        <f t="shared" si="45"/>
        <v>9.7426661879351483E-5</v>
      </c>
      <c r="Q226" s="17">
        <f t="shared" si="39"/>
        <v>9.8704945103754299E-3</v>
      </c>
      <c r="S226" s="8">
        <f>'1. Data'!P228</f>
        <v>148.03164400494438</v>
      </c>
      <c r="T226">
        <f t="shared" si="46"/>
        <v>-1.192287593358617E-2</v>
      </c>
      <c r="U226">
        <f t="shared" si="47"/>
        <v>5.6535048077691893E-5</v>
      </c>
      <c r="V226" s="17">
        <f t="shared" si="40"/>
        <v>7.5189791911995539E-3</v>
      </c>
    </row>
    <row r="227" spans="2:22" ht="15" customHeight="1" x14ac:dyDescent="0.2">
      <c r="B227">
        <v>225</v>
      </c>
      <c r="C227" s="18">
        <v>39287</v>
      </c>
      <c r="D227">
        <f>'1. Data'!D229</f>
        <v>13716.95</v>
      </c>
      <c r="E227">
        <f t="shared" si="36"/>
        <v>-1.6242069736119212E-2</v>
      </c>
      <c r="F227">
        <f t="shared" si="41"/>
        <v>5.9560976712484876E-5</v>
      </c>
      <c r="G227" s="17">
        <f t="shared" si="37"/>
        <v>7.7175758313401026E-3</v>
      </c>
      <c r="I227" s="1">
        <f>'1. Data'!H229</f>
        <v>13395.77031</v>
      </c>
      <c r="J227">
        <f t="shared" si="42"/>
        <v>-1.7402231752811231E-2</v>
      </c>
      <c r="K227">
        <f t="shared" si="43"/>
        <v>5.2816663621397239E-5</v>
      </c>
      <c r="L227" s="17">
        <f t="shared" si="38"/>
        <v>7.2675073870892793E-3</v>
      </c>
      <c r="N227" s="8">
        <f>'1. Data'!L229</f>
        <v>8167.3855938061661</v>
      </c>
      <c r="O227">
        <f t="shared" si="44"/>
        <v>-1.6378835937548217E-2</v>
      </c>
      <c r="P227">
        <f t="shared" si="45"/>
        <v>9.4933175383063941E-5</v>
      </c>
      <c r="Q227" s="17">
        <f t="shared" si="39"/>
        <v>9.7433657112449574E-3</v>
      </c>
      <c r="S227" s="8">
        <f>'1. Data'!P229</f>
        <v>149.19633681418861</v>
      </c>
      <c r="T227">
        <f t="shared" si="46"/>
        <v>7.8678637738112782E-3</v>
      </c>
      <c r="U227">
        <f t="shared" si="47"/>
        <v>6.1672243424691674E-5</v>
      </c>
      <c r="V227" s="17">
        <f t="shared" si="40"/>
        <v>7.8531677318577423E-3</v>
      </c>
    </row>
    <row r="228" spans="2:22" ht="15" customHeight="1" x14ac:dyDescent="0.2">
      <c r="B228">
        <v>226</v>
      </c>
      <c r="C228" s="18">
        <v>39288</v>
      </c>
      <c r="D228">
        <f>'1. Data'!D230</f>
        <v>13785.79</v>
      </c>
      <c r="E228">
        <f t="shared" si="36"/>
        <v>5.0186083641042753E-3</v>
      </c>
      <c r="F228">
        <f t="shared" si="41"/>
        <v>7.1815607868513367E-5</v>
      </c>
      <c r="G228" s="17">
        <f t="shared" si="37"/>
        <v>8.4744089981846731E-3</v>
      </c>
      <c r="I228" s="1">
        <f>'1. Data'!H230</f>
        <v>13228.087850000002</v>
      </c>
      <c r="J228">
        <f t="shared" si="42"/>
        <v>-1.2517567569430666E-2</v>
      </c>
      <c r="K228">
        <f t="shared" si="43"/>
        <v>6.78179240028265E-5</v>
      </c>
      <c r="L228" s="17">
        <f t="shared" si="38"/>
        <v>8.2351638722509037E-3</v>
      </c>
      <c r="N228" s="8">
        <f>'1. Data'!L230</f>
        <v>7999.3284911607507</v>
      </c>
      <c r="O228">
        <f t="shared" si="44"/>
        <v>-2.0576609334186879E-2</v>
      </c>
      <c r="P228">
        <f t="shared" si="45"/>
        <v>1.0533316086022736E-4</v>
      </c>
      <c r="Q228" s="17">
        <f t="shared" si="39"/>
        <v>1.0263194476391225E-2</v>
      </c>
      <c r="S228" s="8">
        <f>'1. Data'!P230</f>
        <v>148.51076923076923</v>
      </c>
      <c r="T228">
        <f t="shared" si="46"/>
        <v>-4.5950698124257632E-3</v>
      </c>
      <c r="U228">
        <f t="shared" si="47"/>
        <v>6.1686105641005281E-5</v>
      </c>
      <c r="V228" s="17">
        <f t="shared" si="40"/>
        <v>7.8540502698292731E-3</v>
      </c>
    </row>
    <row r="229" spans="2:22" ht="15" customHeight="1" x14ac:dyDescent="0.2">
      <c r="B229">
        <v>227</v>
      </c>
      <c r="C229" s="18">
        <v>39289</v>
      </c>
      <c r="D229">
        <f>'1. Data'!D231</f>
        <v>13473.57</v>
      </c>
      <c r="E229">
        <f t="shared" si="36"/>
        <v>-2.2647958513803065E-2</v>
      </c>
      <c r="F229">
        <f t="shared" si="41"/>
        <v>6.9017857191137997E-5</v>
      </c>
      <c r="G229" s="17">
        <f t="shared" si="37"/>
        <v>8.3076986699770223E-3</v>
      </c>
      <c r="I229" s="1">
        <f>'1. Data'!H231</f>
        <v>12792.455680000001</v>
      </c>
      <c r="J229">
        <f t="shared" si="42"/>
        <v>-3.293236142213863E-2</v>
      </c>
      <c r="K229">
        <f t="shared" si="43"/>
        <v>7.3150218433972654E-5</v>
      </c>
      <c r="L229" s="17">
        <f t="shared" si="38"/>
        <v>8.5527900964523073E-3</v>
      </c>
      <c r="N229" s="8">
        <f>'1. Data'!L231</f>
        <v>7785.7730827273981</v>
      </c>
      <c r="O229">
        <f t="shared" si="44"/>
        <v>-2.6696666935147252E-2</v>
      </c>
      <c r="P229">
        <f t="shared" si="45"/>
        <v>1.2441698231011852E-4</v>
      </c>
      <c r="Q229" s="17">
        <f t="shared" si="39"/>
        <v>1.1154236070216487E-2</v>
      </c>
      <c r="S229" s="8">
        <f>'1. Data'!P231</f>
        <v>148.37054731372055</v>
      </c>
      <c r="T229">
        <f t="shared" si="46"/>
        <v>-9.4418686116148312E-4</v>
      </c>
      <c r="U229">
        <f t="shared" si="47"/>
        <v>5.9251819297408947E-5</v>
      </c>
      <c r="V229" s="17">
        <f t="shared" si="40"/>
        <v>7.6975203343290326E-3</v>
      </c>
    </row>
    <row r="230" spans="2:22" ht="15" customHeight="1" x14ac:dyDescent="0.2">
      <c r="B230">
        <v>228</v>
      </c>
      <c r="C230" s="18">
        <v>39290</v>
      </c>
      <c r="D230">
        <f>'1. Data'!D232</f>
        <v>13265.47</v>
      </c>
      <c r="E230">
        <f t="shared" si="36"/>
        <v>-1.5445052795955368E-2</v>
      </c>
      <c r="F230">
        <f t="shared" si="41"/>
        <v>9.5652587250246422E-5</v>
      </c>
      <c r="G230" s="17">
        <f t="shared" si="37"/>
        <v>9.7802140697556533E-3</v>
      </c>
      <c r="I230" s="1">
        <f>'1. Data'!H232</f>
        <v>12620.585120000002</v>
      </c>
      <c r="J230">
        <f t="shared" si="42"/>
        <v>-1.3435306269515203E-2</v>
      </c>
      <c r="K230">
        <f t="shared" si="43"/>
        <v>1.3383363105823624E-4</v>
      </c>
      <c r="L230" s="17">
        <f t="shared" si="38"/>
        <v>1.1568648627140347E-2</v>
      </c>
      <c r="N230" s="8">
        <f>'1. Data'!L232</f>
        <v>7707.1691929537083</v>
      </c>
      <c r="O230">
        <f t="shared" si="44"/>
        <v>-1.009583620515106E-2</v>
      </c>
      <c r="P230">
        <f t="shared" si="45"/>
        <v>1.5971468489828252E-4</v>
      </c>
      <c r="Q230" s="17">
        <f t="shared" si="39"/>
        <v>1.263782753871418E-2</v>
      </c>
      <c r="S230" s="8">
        <f>'1. Data'!P232</f>
        <v>145.48661616161618</v>
      </c>
      <c r="T230">
        <f t="shared" si="46"/>
        <v>-1.9437356027314969E-2</v>
      </c>
      <c r="U230">
        <f t="shared" si="47"/>
        <v>5.5750199469291805E-5</v>
      </c>
      <c r="V230" s="17">
        <f t="shared" si="40"/>
        <v>7.4666056189738456E-3</v>
      </c>
    </row>
    <row r="231" spans="2:22" ht="15" customHeight="1" x14ac:dyDescent="0.2">
      <c r="B231">
        <v>229</v>
      </c>
      <c r="C231" s="18">
        <v>39293</v>
      </c>
      <c r="D231">
        <f>'1. Data'!D233</f>
        <v>13358.31</v>
      </c>
      <c r="E231">
        <f t="shared" si="36"/>
        <v>6.9986212324177092E-3</v>
      </c>
      <c r="F231">
        <f t="shared" si="41"/>
        <v>1.0422641136742256E-4</v>
      </c>
      <c r="G231" s="17">
        <f t="shared" si="37"/>
        <v>1.0209133722673172E-2</v>
      </c>
      <c r="I231" s="1">
        <f>'1. Data'!H233</f>
        <v>12562.387620000001</v>
      </c>
      <c r="J231">
        <f t="shared" si="42"/>
        <v>-4.6113155172000627E-3</v>
      </c>
      <c r="K231">
        <f t="shared" si="43"/>
        <v>1.3663406046808256E-4</v>
      </c>
      <c r="L231" s="17">
        <f t="shared" si="38"/>
        <v>1.1689057295953448E-2</v>
      </c>
      <c r="N231" s="8">
        <f>'1. Data'!L233</f>
        <v>7725.2154877548228</v>
      </c>
      <c r="O231">
        <f t="shared" si="44"/>
        <v>2.3414945681500517E-3</v>
      </c>
      <c r="P231">
        <f t="shared" si="45"/>
        <v>1.5624735832525991E-4</v>
      </c>
      <c r="Q231" s="17">
        <f t="shared" si="39"/>
        <v>1.2499894332563773E-2</v>
      </c>
      <c r="S231" s="8">
        <f>'1. Data'!P233</f>
        <v>145.95053182508863</v>
      </c>
      <c r="T231">
        <f t="shared" si="46"/>
        <v>3.1887171185361841E-3</v>
      </c>
      <c r="U231">
        <f t="shared" si="47"/>
        <v>7.5073836061090169E-5</v>
      </c>
      <c r="V231" s="17">
        <f t="shared" si="40"/>
        <v>8.6645159161426993E-3</v>
      </c>
    </row>
    <row r="232" spans="2:22" ht="15" customHeight="1" x14ac:dyDescent="0.2">
      <c r="B232">
        <v>230</v>
      </c>
      <c r="C232" s="18">
        <v>39294</v>
      </c>
      <c r="D232">
        <f>'1. Data'!D234</f>
        <v>13211.99</v>
      </c>
      <c r="E232">
        <f t="shared" si="36"/>
        <v>-1.0953481390984317E-2</v>
      </c>
      <c r="F232">
        <f t="shared" si="41"/>
        <v>1.0091166863466808E-4</v>
      </c>
      <c r="G232" s="17">
        <f t="shared" si="37"/>
        <v>1.0045480010167165E-2</v>
      </c>
      <c r="I232" s="1">
        <f>'1. Data'!H234</f>
        <v>12924.995220000001</v>
      </c>
      <c r="J232">
        <f t="shared" si="42"/>
        <v>2.8864544779903818E-2</v>
      </c>
      <c r="K232">
        <f t="shared" si="43"/>
        <v>1.2971187068794781E-4</v>
      </c>
      <c r="L232" s="17">
        <f t="shared" si="38"/>
        <v>1.1389111935877522E-2</v>
      </c>
      <c r="N232" s="8">
        <f>'1. Data'!L234</f>
        <v>7873.8773274917849</v>
      </c>
      <c r="O232">
        <f t="shared" si="44"/>
        <v>1.9243714298015992E-2</v>
      </c>
      <c r="P232">
        <f t="shared" si="45"/>
        <v>1.4720147263450487E-4</v>
      </c>
      <c r="Q232" s="17">
        <f t="shared" si="39"/>
        <v>1.2132661399483003E-2</v>
      </c>
      <c r="S232" s="8">
        <f>'1. Data'!P234</f>
        <v>144.86344167296548</v>
      </c>
      <c r="T232">
        <f t="shared" si="46"/>
        <v>-7.4483466317611883E-3</v>
      </c>
      <c r="U232">
        <f t="shared" si="47"/>
        <v>7.1179480909147497E-5</v>
      </c>
      <c r="V232" s="17">
        <f t="shared" si="40"/>
        <v>8.4367932835377382E-3</v>
      </c>
    </row>
    <row r="233" spans="2:22" ht="15" customHeight="1" x14ac:dyDescent="0.2">
      <c r="B233">
        <v>231</v>
      </c>
      <c r="C233" s="18">
        <v>39295</v>
      </c>
      <c r="D233">
        <f>'1. Data'!D235</f>
        <v>13362.37</v>
      </c>
      <c r="E233">
        <f t="shared" si="36"/>
        <v>1.1382085514748423E-2</v>
      </c>
      <c r="F233">
        <f t="shared" si="41"/>
        <v>1.0205569379154637E-4</v>
      </c>
      <c r="G233" s="17">
        <f t="shared" si="37"/>
        <v>1.0102261815630516E-2</v>
      </c>
      <c r="I233" s="1">
        <f>'1. Data'!H235</f>
        <v>12684.342580000002</v>
      </c>
      <c r="J233">
        <f t="shared" si="42"/>
        <v>-1.8619166653741973E-2</v>
      </c>
      <c r="K233">
        <f t="shared" si="43"/>
        <v>1.7191887516773534E-4</v>
      </c>
      <c r="L233" s="17">
        <f t="shared" si="38"/>
        <v>1.311178382859233E-2</v>
      </c>
      <c r="N233" s="8">
        <f>'1. Data'!L235</f>
        <v>7732.9048140043769</v>
      </c>
      <c r="O233">
        <f t="shared" si="44"/>
        <v>-1.7903823951536536E-2</v>
      </c>
      <c r="P233">
        <f t="shared" si="45"/>
        <v>1.6058861667545449E-4</v>
      </c>
      <c r="Q233" s="17">
        <f t="shared" si="39"/>
        <v>1.2672356397902266E-2</v>
      </c>
      <c r="S233" s="8">
        <f>'1. Data'!P235</f>
        <v>142.31109236609026</v>
      </c>
      <c r="T233">
        <f t="shared" si="46"/>
        <v>-1.7619002264472196E-2</v>
      </c>
      <c r="U233">
        <f t="shared" si="47"/>
        <v>7.0237384107410739E-5</v>
      </c>
      <c r="V233" s="17">
        <f t="shared" si="40"/>
        <v>8.380774672272889E-3</v>
      </c>
    </row>
    <row r="234" spans="2:22" ht="15" customHeight="1" x14ac:dyDescent="0.2">
      <c r="B234">
        <v>232</v>
      </c>
      <c r="C234" s="18">
        <v>39296</v>
      </c>
      <c r="D234">
        <f>'1. Data'!D236</f>
        <v>13463.33</v>
      </c>
      <c r="E234">
        <f t="shared" si="36"/>
        <v>7.5555459098946608E-3</v>
      </c>
      <c r="F234">
        <f t="shared" si="41"/>
        <v>1.0370546440395636E-4</v>
      </c>
      <c r="G234" s="17">
        <f t="shared" si="37"/>
        <v>1.0183587992645635E-2</v>
      </c>
      <c r="I234" s="1">
        <f>'1. Data'!H236</f>
        <v>12805.98978</v>
      </c>
      <c r="J234">
        <f t="shared" si="42"/>
        <v>9.5903433096961969E-3</v>
      </c>
      <c r="K234">
        <f t="shared" si="43"/>
        <v>1.8240414467046026E-4</v>
      </c>
      <c r="L234" s="17">
        <f t="shared" si="38"/>
        <v>1.3505707855216632E-2</v>
      </c>
      <c r="N234" s="8">
        <f>'1. Data'!L236</f>
        <v>7769.8208669492687</v>
      </c>
      <c r="O234">
        <f t="shared" si="44"/>
        <v>4.773892066799585E-3</v>
      </c>
      <c r="P234">
        <f t="shared" si="45"/>
        <v>1.7018611440018403E-4</v>
      </c>
      <c r="Q234" s="17">
        <f t="shared" si="39"/>
        <v>1.304554001949264E-2</v>
      </c>
      <c r="S234" s="8">
        <f>'1. Data'!P236</f>
        <v>142.73560803428862</v>
      </c>
      <c r="T234">
        <f t="shared" si="46"/>
        <v>2.9830118028066391E-3</v>
      </c>
      <c r="U234">
        <f t="shared" si="47"/>
        <v>8.4648895508694684E-5</v>
      </c>
      <c r="V234" s="17">
        <f t="shared" si="40"/>
        <v>9.2004834388576939E-3</v>
      </c>
    </row>
    <row r="235" spans="2:22" ht="15" customHeight="1" x14ac:dyDescent="0.2">
      <c r="B235">
        <v>233</v>
      </c>
      <c r="C235" s="18">
        <v>39297</v>
      </c>
      <c r="D235">
        <f>'1. Data'!D237</f>
        <v>13181.91</v>
      </c>
      <c r="E235">
        <f t="shared" si="36"/>
        <v>-2.0902703863011608E-2</v>
      </c>
      <c r="F235">
        <f t="shared" si="41"/>
        <v>1.0090831297951053E-4</v>
      </c>
      <c r="G235" s="17">
        <f t="shared" si="37"/>
        <v>1.0045312985642136E-2</v>
      </c>
      <c r="I235" s="1">
        <f>'1. Data'!H237</f>
        <v>12690.725270000001</v>
      </c>
      <c r="J235">
        <f t="shared" si="42"/>
        <v>-9.0008278922739434E-3</v>
      </c>
      <c r="K235">
        <f t="shared" si="43"/>
        <v>1.7697837707810271E-4</v>
      </c>
      <c r="L235" s="17">
        <f t="shared" si="38"/>
        <v>1.3303322031661968E-2</v>
      </c>
      <c r="N235" s="8">
        <f>'1. Data'!L237</f>
        <v>7706.3463656387667</v>
      </c>
      <c r="O235">
        <f t="shared" si="44"/>
        <v>-8.1693648280239724E-3</v>
      </c>
      <c r="P235">
        <f t="shared" si="45"/>
        <v>1.6134235026410011E-4</v>
      </c>
      <c r="Q235" s="17">
        <f t="shared" si="39"/>
        <v>1.2702060866808194E-2</v>
      </c>
      <c r="S235" s="8">
        <f>'1. Data'!P237</f>
        <v>143.44732618062008</v>
      </c>
      <c r="T235">
        <f t="shared" si="46"/>
        <v>4.9862690616099903E-3</v>
      </c>
      <c r="U235">
        <f t="shared" si="47"/>
        <v>8.0103863343114015E-5</v>
      </c>
      <c r="V235" s="17">
        <f t="shared" si="40"/>
        <v>8.9500761640957001E-3</v>
      </c>
    </row>
    <row r="236" spans="2:22" ht="15" customHeight="1" x14ac:dyDescent="0.2">
      <c r="B236">
        <v>234</v>
      </c>
      <c r="C236" s="18">
        <v>39300</v>
      </c>
      <c r="D236">
        <f>'1. Data'!D238</f>
        <v>13468.78</v>
      </c>
      <c r="E236">
        <f t="shared" si="36"/>
        <v>2.1762400137764617E-2</v>
      </c>
      <c r="F236">
        <f t="shared" si="41"/>
        <v>1.2106919592782553E-4</v>
      </c>
      <c r="G236" s="17">
        <f t="shared" si="37"/>
        <v>1.1003144819906059E-2</v>
      </c>
      <c r="I236" s="1">
        <f>'1. Data'!H238</f>
        <v>12572.537740000002</v>
      </c>
      <c r="J236">
        <f t="shared" si="42"/>
        <v>-9.3129058809102438E-3</v>
      </c>
      <c r="K236">
        <f t="shared" si="43"/>
        <v>1.7122056861819675E-4</v>
      </c>
      <c r="L236" s="17">
        <f t="shared" si="38"/>
        <v>1.3085127764687541E-2</v>
      </c>
      <c r="N236" s="8">
        <f>'1. Data'!L238</f>
        <v>7633.8162251655622</v>
      </c>
      <c r="O236">
        <f t="shared" si="44"/>
        <v>-9.4117415740101601E-3</v>
      </c>
      <c r="P236">
        <f t="shared" si="45"/>
        <v>1.5566612054985541E-4</v>
      </c>
      <c r="Q236" s="17">
        <f t="shared" si="39"/>
        <v>1.2476622962559036E-2</v>
      </c>
      <c r="S236" s="8">
        <f>'1. Data'!P238</f>
        <v>143.58624787775892</v>
      </c>
      <c r="T236">
        <f t="shared" si="46"/>
        <v>9.6845093483247666E-4</v>
      </c>
      <c r="U236">
        <f t="shared" si="47"/>
        <v>7.6789404291813311E-5</v>
      </c>
      <c r="V236" s="17">
        <f t="shared" si="40"/>
        <v>8.7629563671065541E-3</v>
      </c>
    </row>
    <row r="237" spans="2:22" ht="15" customHeight="1" x14ac:dyDescent="0.2">
      <c r="B237">
        <v>235</v>
      </c>
      <c r="C237" s="18">
        <v>39301</v>
      </c>
      <c r="D237">
        <f>'1. Data'!D239</f>
        <v>13504.3</v>
      </c>
      <c r="E237">
        <f t="shared" si="36"/>
        <v>2.6372099031982568E-3</v>
      </c>
      <c r="F237">
        <f t="shared" si="41"/>
        <v>1.4222116775752667E-4</v>
      </c>
      <c r="G237" s="17">
        <f t="shared" si="37"/>
        <v>1.1925651670140574E-2</v>
      </c>
      <c r="I237" s="1">
        <f>'1. Data'!H239</f>
        <v>12751.34656</v>
      </c>
      <c r="J237">
        <f t="shared" si="42"/>
        <v>1.4222174050916657E-2</v>
      </c>
      <c r="K237">
        <f t="shared" si="43"/>
        <v>1.661511474579065E-4</v>
      </c>
      <c r="L237" s="17">
        <f t="shared" si="38"/>
        <v>1.2889963051068319E-2</v>
      </c>
      <c r="N237" s="8">
        <f>'1. Data'!L239</f>
        <v>7736.2697866483131</v>
      </c>
      <c r="O237">
        <f t="shared" si="44"/>
        <v>1.3421014923702717E-2</v>
      </c>
      <c r="P237">
        <f t="shared" si="45"/>
        <v>1.5164100608422115E-4</v>
      </c>
      <c r="Q237" s="17">
        <f t="shared" si="39"/>
        <v>1.2314260273529269E-2</v>
      </c>
      <c r="S237" s="8">
        <f>'1. Data'!P239</f>
        <v>142.92035472972972</v>
      </c>
      <c r="T237">
        <f t="shared" si="46"/>
        <v>-4.6375830406551292E-3</v>
      </c>
      <c r="U237">
        <f t="shared" si="47"/>
        <v>7.2238313867095178E-5</v>
      </c>
      <c r="V237" s="17">
        <f t="shared" si="40"/>
        <v>8.4993125526183107E-3</v>
      </c>
    </row>
    <row r="238" spans="2:22" ht="15" customHeight="1" x14ac:dyDescent="0.2">
      <c r="B238">
        <v>236</v>
      </c>
      <c r="C238" s="18">
        <v>39302</v>
      </c>
      <c r="D238">
        <f>'1. Data'!D240</f>
        <v>13657.86</v>
      </c>
      <c r="E238">
        <f t="shared" si="36"/>
        <v>1.1371192879305207E-2</v>
      </c>
      <c r="F238">
        <f t="shared" si="41"/>
        <v>1.3410519025648668E-4</v>
      </c>
      <c r="G238" s="17">
        <f t="shared" si="37"/>
        <v>1.1580379538533556E-2</v>
      </c>
      <c r="I238" s="1">
        <f>'1. Data'!H240</f>
        <v>13034.60454</v>
      </c>
      <c r="J238">
        <f t="shared" si="42"/>
        <v>2.221396608328088E-2</v>
      </c>
      <c r="K238">
        <f t="shared" si="43"/>
        <v>1.6831829269450612E-4</v>
      </c>
      <c r="L238" s="17">
        <f t="shared" si="38"/>
        <v>1.2973753993910403E-2</v>
      </c>
      <c r="N238" s="8">
        <f>'1. Data'!L240</f>
        <v>7945.3980099502487</v>
      </c>
      <c r="O238">
        <f t="shared" si="44"/>
        <v>2.7032178177506264E-2</v>
      </c>
      <c r="P238">
        <f t="shared" si="45"/>
        <v>1.5334996421410293E-4</v>
      </c>
      <c r="Q238" s="17">
        <f t="shared" si="39"/>
        <v>1.2383455261521436E-2</v>
      </c>
      <c r="S238" s="8">
        <f>'1. Data'!P240</f>
        <v>142.33767970578401</v>
      </c>
      <c r="T238">
        <f t="shared" si="46"/>
        <v>-4.0769211988563973E-3</v>
      </c>
      <c r="U238">
        <f t="shared" si="47"/>
        <v>6.9194445622607799E-5</v>
      </c>
      <c r="V238" s="17">
        <f t="shared" si="40"/>
        <v>8.3183198797959074E-3</v>
      </c>
    </row>
    <row r="239" spans="2:22" ht="15" customHeight="1" x14ac:dyDescent="0.2">
      <c r="B239">
        <v>237</v>
      </c>
      <c r="C239" s="18">
        <v>39303</v>
      </c>
      <c r="D239">
        <f>'1. Data'!D241</f>
        <v>13270.68</v>
      </c>
      <c r="E239">
        <f t="shared" si="36"/>
        <v>-2.8348511406618628E-2</v>
      </c>
      <c r="F239">
        <f t="shared" si="41"/>
        <v>1.3381712049099915E-4</v>
      </c>
      <c r="G239" s="17">
        <f t="shared" si="37"/>
        <v>1.1567935014124136E-2</v>
      </c>
      <c r="I239" s="1">
        <f>'1. Data'!H241</f>
        <v>12729.908879999999</v>
      </c>
      <c r="J239">
        <f t="shared" si="42"/>
        <v>-2.3375903662053197E-2</v>
      </c>
      <c r="K239">
        <f t="shared" si="43"/>
        <v>1.8782681248178496E-4</v>
      </c>
      <c r="L239" s="17">
        <f t="shared" si="38"/>
        <v>1.3704992246688247E-2</v>
      </c>
      <c r="N239" s="8">
        <f>'1. Data'!L241</f>
        <v>7708.3458955735232</v>
      </c>
      <c r="O239">
        <f t="shared" si="44"/>
        <v>-2.9835146594274872E-2</v>
      </c>
      <c r="P239">
        <f t="shared" si="45"/>
        <v>1.8799328578248355E-4</v>
      </c>
      <c r="Q239" s="17">
        <f t="shared" si="39"/>
        <v>1.3711064356295741E-2</v>
      </c>
      <c r="S239" s="8">
        <f>'1. Data'!P241</f>
        <v>144.70419686499241</v>
      </c>
      <c r="T239">
        <f t="shared" si="46"/>
        <v>1.6626076553306595E-2</v>
      </c>
      <c r="U239">
        <f t="shared" si="47"/>
        <v>6.6040056072952418E-5</v>
      </c>
      <c r="V239" s="17">
        <f t="shared" si="40"/>
        <v>8.1265033115696453E-3</v>
      </c>
    </row>
    <row r="240" spans="2:22" ht="15" customHeight="1" x14ac:dyDescent="0.2">
      <c r="B240">
        <v>238</v>
      </c>
      <c r="C240" s="18">
        <v>39304</v>
      </c>
      <c r="D240">
        <f>'1. Data'!D242</f>
        <v>13239.54</v>
      </c>
      <c r="E240">
        <f t="shared" si="36"/>
        <v>-2.3465263272115233E-3</v>
      </c>
      <c r="F240">
        <f t="shared" si="41"/>
        <v>1.7400637919981043E-4</v>
      </c>
      <c r="G240" s="17">
        <f t="shared" si="37"/>
        <v>1.3191147759001504E-2</v>
      </c>
      <c r="I240" s="1">
        <f>'1. Data'!H242</f>
        <v>12194.95068</v>
      </c>
      <c r="J240">
        <f t="shared" si="42"/>
        <v>-4.2023725781766878E-2</v>
      </c>
      <c r="K240">
        <f t="shared" si="43"/>
        <v>2.0934317605393341E-4</v>
      </c>
      <c r="L240" s="17">
        <f t="shared" si="38"/>
        <v>1.4468696418611229E-2</v>
      </c>
      <c r="N240" s="8">
        <f>'1. Data'!L242</f>
        <v>7452.6466967583101</v>
      </c>
      <c r="O240">
        <f t="shared" si="44"/>
        <v>-3.3171733894563162E-2</v>
      </c>
      <c r="P240">
        <f t="shared" si="45"/>
        <v>2.3012184697364686E-4</v>
      </c>
      <c r="Q240" s="17">
        <f t="shared" si="39"/>
        <v>1.5169767531957992E-2</v>
      </c>
      <c r="S240" s="8">
        <f>'1. Data'!P242</f>
        <v>142.33392766174222</v>
      </c>
      <c r="T240">
        <f t="shared" si="46"/>
        <v>-1.6380099918329435E-2</v>
      </c>
      <c r="U240">
        <f t="shared" si="47"/>
        <v>7.8663238001959966E-5</v>
      </c>
      <c r="V240" s="17">
        <f t="shared" si="40"/>
        <v>8.8692298426616481E-3</v>
      </c>
    </row>
    <row r="241" spans="2:22" ht="15" customHeight="1" x14ac:dyDescent="0.2">
      <c r="B241">
        <v>239</v>
      </c>
      <c r="C241" s="18">
        <v>39307</v>
      </c>
      <c r="D241">
        <f>'1. Data'!D243</f>
        <v>13236.53</v>
      </c>
      <c r="E241">
        <f t="shared" si="36"/>
        <v>-2.273492885704653E-4</v>
      </c>
      <c r="F241">
        <f t="shared" si="41"/>
        <v>1.638963675960796E-4</v>
      </c>
      <c r="G241" s="17">
        <f t="shared" si="37"/>
        <v>1.2802201669872242E-2</v>
      </c>
      <c r="I241" s="1">
        <f>'1. Data'!H243</f>
        <v>12510.1404</v>
      </c>
      <c r="J241">
        <f t="shared" si="42"/>
        <v>2.5845920026303894E-2</v>
      </c>
      <c r="K241">
        <f t="shared" si="43"/>
        <v>3.0274219720556578E-4</v>
      </c>
      <c r="L241" s="17">
        <f t="shared" si="38"/>
        <v>1.7399488417926712E-2</v>
      </c>
      <c r="N241" s="8">
        <f>'1. Data'!L243</f>
        <v>7582.4098025867934</v>
      </c>
      <c r="O241">
        <f t="shared" si="44"/>
        <v>1.7411680857610832E-2</v>
      </c>
      <c r="P241">
        <f t="shared" si="45"/>
        <v>2.8233637192953074E-4</v>
      </c>
      <c r="Q241" s="17">
        <f t="shared" si="39"/>
        <v>1.6802867967389695E-2</v>
      </c>
      <c r="S241" s="8">
        <f>'1. Data'!P243</f>
        <v>141.92827574554363</v>
      </c>
      <c r="T241">
        <f t="shared" si="46"/>
        <v>-2.8500015622601829E-3</v>
      </c>
      <c r="U241">
        <f t="shared" si="47"/>
        <v>9.0041904121909746E-5</v>
      </c>
      <c r="V241" s="17">
        <f t="shared" si="40"/>
        <v>9.4890412646331003E-3</v>
      </c>
    </row>
    <row r="242" spans="2:22" ht="15" customHeight="1" x14ac:dyDescent="0.2">
      <c r="B242">
        <v>240</v>
      </c>
      <c r="C242" s="18">
        <v>39308</v>
      </c>
      <c r="D242">
        <f>'1. Data'!D244</f>
        <v>13028.92</v>
      </c>
      <c r="E242">
        <f t="shared" si="36"/>
        <v>-1.5684624293527124E-2</v>
      </c>
      <c r="F242">
        <f t="shared" si="41"/>
        <v>1.5406568680225561E-4</v>
      </c>
      <c r="G242" s="17">
        <f t="shared" si="37"/>
        <v>1.2412319960517277E-2</v>
      </c>
      <c r="I242" s="1">
        <f>'1. Data'!H244</f>
        <v>12287</v>
      </c>
      <c r="J242">
        <f t="shared" si="42"/>
        <v>-1.7836762247688299E-2</v>
      </c>
      <c r="K242">
        <f t="shared" si="43"/>
        <v>3.2465836029359766E-4</v>
      </c>
      <c r="L242" s="17">
        <f t="shared" si="38"/>
        <v>1.8018278505273405E-2</v>
      </c>
      <c r="N242" s="8">
        <f>'1. Data'!L244</f>
        <v>7434.7401275614056</v>
      </c>
      <c r="O242">
        <f t="shared" si="44"/>
        <v>-1.9475295963957154E-2</v>
      </c>
      <c r="P242">
        <f t="shared" si="45"/>
        <v>2.835861874309964E-4</v>
      </c>
      <c r="Q242" s="17">
        <f t="shared" si="39"/>
        <v>1.6840017441528864E-2</v>
      </c>
      <c r="S242" s="8">
        <f>'1. Data'!P244</f>
        <v>142.83566522513354</v>
      </c>
      <c r="T242">
        <f t="shared" si="46"/>
        <v>6.3932960139438614E-3</v>
      </c>
      <c r="U242">
        <f t="shared" si="47"/>
        <v>8.5126740408888291E-5</v>
      </c>
      <c r="V242" s="17">
        <f t="shared" si="40"/>
        <v>9.2264153607394192E-3</v>
      </c>
    </row>
    <row r="243" spans="2:22" ht="15" customHeight="1" x14ac:dyDescent="0.2">
      <c r="B243">
        <v>241</v>
      </c>
      <c r="C243" s="18">
        <v>39309</v>
      </c>
      <c r="D243">
        <f>'1. Data'!D245</f>
        <v>12861.47</v>
      </c>
      <c r="E243">
        <f t="shared" si="36"/>
        <v>-1.2852178077691836E-2</v>
      </c>
      <c r="F243">
        <f t="shared" si="41"/>
        <v>1.5958219194786637E-4</v>
      </c>
      <c r="G243" s="17">
        <f t="shared" si="37"/>
        <v>1.2632584531593936E-2</v>
      </c>
      <c r="I243" s="1">
        <f>'1. Data'!H245</f>
        <v>12163.616300000002</v>
      </c>
      <c r="J243">
        <f t="shared" si="42"/>
        <v>-1.0041808415398267E-2</v>
      </c>
      <c r="K243">
        <f t="shared" si="43"/>
        <v>3.242678639248153E-4</v>
      </c>
      <c r="L243" s="17">
        <f t="shared" si="38"/>
        <v>1.8007439127338883E-2</v>
      </c>
      <c r="N243" s="8">
        <f>'1. Data'!L245</f>
        <v>7331.2500000000009</v>
      </c>
      <c r="O243">
        <f t="shared" si="44"/>
        <v>-1.3919804295210718E-2</v>
      </c>
      <c r="P243">
        <f t="shared" si="45"/>
        <v>2.8932824535816021E-4</v>
      </c>
      <c r="Q243" s="17">
        <f t="shared" si="39"/>
        <v>1.7009651535471272E-2</v>
      </c>
      <c r="S243" s="8">
        <f>'1. Data'!P245</f>
        <v>140.51692963752666</v>
      </c>
      <c r="T243">
        <f t="shared" si="46"/>
        <v>-1.6233589726712547E-2</v>
      </c>
      <c r="U243">
        <f t="shared" si="47"/>
        <v>8.2471590019669627E-5</v>
      </c>
      <c r="V243" s="17">
        <f t="shared" si="40"/>
        <v>9.0813870096846782E-3</v>
      </c>
    </row>
    <row r="244" spans="2:22" ht="15" customHeight="1" x14ac:dyDescent="0.2">
      <c r="B244">
        <v>242</v>
      </c>
      <c r="C244" s="18">
        <v>39310</v>
      </c>
      <c r="D244">
        <f>'1. Data'!D246</f>
        <v>12845.78</v>
      </c>
      <c r="E244">
        <f t="shared" si="36"/>
        <v>-1.2199227615504831E-3</v>
      </c>
      <c r="F244">
        <f t="shared" si="41"/>
        <v>1.5991796931143654E-4</v>
      </c>
      <c r="G244" s="17">
        <f t="shared" si="37"/>
        <v>1.2645867677286385E-2</v>
      </c>
      <c r="I244" s="1">
        <f>'1. Data'!H246</f>
        <v>11609.996239999999</v>
      </c>
      <c r="J244">
        <f t="shared" si="42"/>
        <v>-4.5514429783517822E-2</v>
      </c>
      <c r="K244">
        <f t="shared" si="43"/>
        <v>3.1086206706442017E-4</v>
      </c>
      <c r="L244" s="17">
        <f t="shared" si="38"/>
        <v>1.7631280925231162E-2</v>
      </c>
      <c r="N244" s="8">
        <f>'1. Data'!L246</f>
        <v>7056.3789868667927</v>
      </c>
      <c r="O244">
        <f t="shared" si="44"/>
        <v>-3.7493062319960191E-2</v>
      </c>
      <c r="P244">
        <f t="shared" si="45"/>
        <v>2.8359420773368856E-4</v>
      </c>
      <c r="Q244" s="17">
        <f t="shared" si="39"/>
        <v>1.6840255572101292E-2</v>
      </c>
      <c r="S244" s="8">
        <f>'1. Data'!P246</f>
        <v>141.3682044996936</v>
      </c>
      <c r="T244">
        <f t="shared" si="46"/>
        <v>6.0581658335609068E-3</v>
      </c>
      <c r="U244">
        <f t="shared" si="47"/>
        <v>9.3335060743403092E-5</v>
      </c>
      <c r="V244" s="17">
        <f t="shared" si="40"/>
        <v>9.6610072323440009E-3</v>
      </c>
    </row>
    <row r="245" spans="2:22" ht="15" customHeight="1" x14ac:dyDescent="0.2">
      <c r="B245">
        <v>243</v>
      </c>
      <c r="C245" s="18">
        <v>39311</v>
      </c>
      <c r="D245">
        <f>'1. Data'!D247</f>
        <v>13079.08</v>
      </c>
      <c r="E245">
        <f t="shared" si="36"/>
        <v>1.8161606379682609E-2</v>
      </c>
      <c r="F245">
        <f t="shared" si="41"/>
        <v>1.5041218384539929E-4</v>
      </c>
      <c r="G245" s="17">
        <f t="shared" si="37"/>
        <v>1.2264264504869393E-2</v>
      </c>
      <c r="I245" s="1">
        <f>'1. Data'!H247</f>
        <v>12043.501199999999</v>
      </c>
      <c r="J245">
        <f t="shared" si="42"/>
        <v>3.7338940602447628E-2</v>
      </c>
      <c r="K245">
        <f t="shared" si="43"/>
        <v>4.1650414215168153E-4</v>
      </c>
      <c r="L245" s="17">
        <f t="shared" si="38"/>
        <v>2.0408433113585214E-2</v>
      </c>
      <c r="N245" s="8">
        <f>'1. Data'!L247</f>
        <v>7247.1693014457505</v>
      </c>
      <c r="O245">
        <f t="shared" si="44"/>
        <v>2.7037991430739951E-2</v>
      </c>
      <c r="P245">
        <f t="shared" si="45"/>
        <v>3.509223385973724E-4</v>
      </c>
      <c r="Q245" s="17">
        <f t="shared" si="39"/>
        <v>1.8732921251032163E-2</v>
      </c>
      <c r="S245" s="8">
        <f>'1. Data'!P247</f>
        <v>134.23870627526807</v>
      </c>
      <c r="T245">
        <f t="shared" si="46"/>
        <v>-5.0432119794242593E-2</v>
      </c>
      <c r="U245">
        <f t="shared" si="47"/>
        <v>8.9937039494814391E-5</v>
      </c>
      <c r="V245" s="17">
        <f t="shared" si="40"/>
        <v>9.4835140899781657E-3</v>
      </c>
    </row>
    <row r="246" spans="2:22" ht="15" customHeight="1" x14ac:dyDescent="0.2">
      <c r="B246">
        <v>244</v>
      </c>
      <c r="C246" s="18">
        <v>39314</v>
      </c>
      <c r="D246">
        <f>'1. Data'!D248</f>
        <v>13121.35</v>
      </c>
      <c r="E246">
        <f t="shared" si="36"/>
        <v>3.2318786948317799E-3</v>
      </c>
      <c r="F246">
        <f t="shared" si="41"/>
        <v>1.6117808959210703E-4</v>
      </c>
      <c r="G246" s="17">
        <f t="shared" si="37"/>
        <v>1.2695593313906484E-2</v>
      </c>
      <c r="I246" s="1">
        <f>'1. Data'!H248</f>
        <v>12070.47459</v>
      </c>
      <c r="J246">
        <f t="shared" si="42"/>
        <v>2.2396634958612386E-3</v>
      </c>
      <c r="K246">
        <f t="shared" si="43"/>
        <v>4.751656827413674E-4</v>
      </c>
      <c r="L246" s="17">
        <f t="shared" si="38"/>
        <v>2.1798295409076542E-2</v>
      </c>
      <c r="N246" s="8">
        <f>'1. Data'!L248</f>
        <v>7278.754381234834</v>
      </c>
      <c r="O246">
        <f t="shared" si="44"/>
        <v>4.3582643754137909E-3</v>
      </c>
      <c r="P246">
        <f t="shared" si="45"/>
        <v>3.7373017711805608E-4</v>
      </c>
      <c r="Q246" s="17">
        <f t="shared" si="39"/>
        <v>1.9332102242592658E-2</v>
      </c>
      <c r="S246" s="8">
        <f>'1. Data'!P248</f>
        <v>137.00670556474788</v>
      </c>
      <c r="T246">
        <f t="shared" si="46"/>
        <v>2.0619978888978426E-2</v>
      </c>
      <c r="U246">
        <f t="shared" si="47"/>
        <v>2.3714473954157582E-4</v>
      </c>
      <c r="V246" s="17">
        <f t="shared" si="40"/>
        <v>1.5399504522599933E-2</v>
      </c>
    </row>
    <row r="247" spans="2:22" ht="15" customHeight="1" x14ac:dyDescent="0.2">
      <c r="B247">
        <v>245</v>
      </c>
      <c r="C247" s="18">
        <v>39315</v>
      </c>
      <c r="D247">
        <f>'1. Data'!D249</f>
        <v>13090.86</v>
      </c>
      <c r="E247">
        <f t="shared" si="36"/>
        <v>-2.3236938272357477E-3</v>
      </c>
      <c r="F247">
        <f t="shared" si="41"/>
        <v>1.5213410661046704E-4</v>
      </c>
      <c r="G247" s="17">
        <f t="shared" si="37"/>
        <v>1.2334265548076507E-2</v>
      </c>
      <c r="I247" s="1">
        <f>'1. Data'!H249</f>
        <v>12071.170740000001</v>
      </c>
      <c r="J247">
        <f t="shared" si="42"/>
        <v>5.7673788616258574E-5</v>
      </c>
      <c r="K247">
        <f t="shared" si="43"/>
        <v>4.4695670733136691E-4</v>
      </c>
      <c r="L247" s="17">
        <f t="shared" si="38"/>
        <v>2.1141350650593894E-2</v>
      </c>
      <c r="N247" s="8">
        <f>'1. Data'!L249</f>
        <v>7310.8202914193198</v>
      </c>
      <c r="O247">
        <f t="shared" si="44"/>
        <v>4.4054117648418094E-3</v>
      </c>
      <c r="P247">
        <f t="shared" si="45"/>
        <v>3.5244603459293276E-4</v>
      </c>
      <c r="Q247" s="17">
        <f t="shared" si="39"/>
        <v>1.877354613792857E-2</v>
      </c>
      <c r="S247" s="8">
        <f>'1. Data'!P249</f>
        <v>139.0706664334441</v>
      </c>
      <c r="T247">
        <f t="shared" si="46"/>
        <v>1.5064670449438858E-2</v>
      </c>
      <c r="U247">
        <f t="shared" si="47"/>
        <v>2.4842706693199625E-4</v>
      </c>
      <c r="V247" s="17">
        <f t="shared" si="40"/>
        <v>1.5761569304228441E-2</v>
      </c>
    </row>
    <row r="248" spans="2:22" ht="15" customHeight="1" x14ac:dyDescent="0.2">
      <c r="B248">
        <v>246</v>
      </c>
      <c r="C248" s="18">
        <v>39316</v>
      </c>
      <c r="D248">
        <f>'1. Data'!D250</f>
        <v>13236.13</v>
      </c>
      <c r="E248">
        <f t="shared" si="36"/>
        <v>1.1097055502846918E-2</v>
      </c>
      <c r="F248">
        <f t="shared" si="41"/>
        <v>1.4333003339400303E-4</v>
      </c>
      <c r="G248" s="17">
        <f t="shared" si="37"/>
        <v>1.1972052179722699E-2</v>
      </c>
      <c r="I248" s="1">
        <f>'1. Data'!H250</f>
        <v>12338.094800000001</v>
      </c>
      <c r="J248">
        <f t="shared" si="42"/>
        <v>2.2112524605049148E-2</v>
      </c>
      <c r="K248">
        <f t="shared" si="43"/>
        <v>4.2013950446743845E-4</v>
      </c>
      <c r="L248" s="17">
        <f t="shared" si="38"/>
        <v>2.0497304809838742E-2</v>
      </c>
      <c r="N248" s="8">
        <f>'1. Data'!L250</f>
        <v>7459.0024330900242</v>
      </c>
      <c r="O248">
        <f t="shared" si="44"/>
        <v>2.0268880339546186E-2</v>
      </c>
      <c r="P248">
        <f t="shared" si="45"/>
        <v>3.3246373168642517E-4</v>
      </c>
      <c r="Q248" s="17">
        <f t="shared" si="39"/>
        <v>1.8233588009122757E-2</v>
      </c>
      <c r="S248" s="8">
        <f>'1. Data'!P250</f>
        <v>138.23037468486481</v>
      </c>
      <c r="T248">
        <f t="shared" si="46"/>
        <v>-6.0421925782705105E-3</v>
      </c>
      <c r="U248">
        <f t="shared" si="47"/>
        <v>2.4713810066108829E-4</v>
      </c>
      <c r="V248" s="17">
        <f t="shared" si="40"/>
        <v>1.572062659886966E-2</v>
      </c>
    </row>
    <row r="249" spans="2:22" ht="15" customHeight="1" x14ac:dyDescent="0.2">
      <c r="B249">
        <v>247</v>
      </c>
      <c r="C249" s="18">
        <v>39317</v>
      </c>
      <c r="D249">
        <f>'1. Data'!D251</f>
        <v>13235.88</v>
      </c>
      <c r="E249">
        <f t="shared" si="36"/>
        <v>-1.8887696025953206E-5</v>
      </c>
      <c r="F249">
        <f t="shared" si="41"/>
        <v>1.4211890984035876E-4</v>
      </c>
      <c r="G249" s="17">
        <f t="shared" si="37"/>
        <v>1.1921363589806276E-2</v>
      </c>
      <c r="I249" s="1">
        <f>'1. Data'!H251</f>
        <v>12429.12233</v>
      </c>
      <c r="J249">
        <f t="shared" si="42"/>
        <v>7.3777622457560773E-3</v>
      </c>
      <c r="K249">
        <f t="shared" si="43"/>
        <v>4.2426895886392635E-4</v>
      </c>
      <c r="L249" s="17">
        <f t="shared" si="38"/>
        <v>2.0597790145156988E-2</v>
      </c>
      <c r="N249" s="8">
        <f>'1. Data'!L251</f>
        <v>7498.411620961173</v>
      </c>
      <c r="O249">
        <f t="shared" si="44"/>
        <v>5.283439471251497E-3</v>
      </c>
      <c r="P249">
        <f t="shared" si="45"/>
        <v>3.3716555839837019E-4</v>
      </c>
      <c r="Q249" s="17">
        <f t="shared" si="39"/>
        <v>1.8362068467315171E-2</v>
      </c>
      <c r="S249" s="8">
        <f>'1. Data'!P251</f>
        <v>140.35544086021505</v>
      </c>
      <c r="T249">
        <f t="shared" si="46"/>
        <v>1.5373366238751287E-2</v>
      </c>
      <c r="U249">
        <f t="shared" si="47"/>
        <v>2.3450030009059743E-4</v>
      </c>
      <c r="V249" s="17">
        <f t="shared" si="40"/>
        <v>1.5313402629415758E-2</v>
      </c>
    </row>
    <row r="250" spans="2:22" ht="15" customHeight="1" x14ac:dyDescent="0.2">
      <c r="B250">
        <v>248</v>
      </c>
      <c r="C250" s="18">
        <v>39318</v>
      </c>
      <c r="D250">
        <f>'1. Data'!D252</f>
        <v>13378.87</v>
      </c>
      <c r="E250">
        <f t="shared" si="36"/>
        <v>1.0803210666763496E-2</v>
      </c>
      <c r="F250">
        <f t="shared" si="41"/>
        <v>1.335917966546409E-4</v>
      </c>
      <c r="G250" s="17">
        <f t="shared" si="37"/>
        <v>1.1558191755401919E-2</v>
      </c>
      <c r="I250" s="1">
        <f>'1. Data'!H252</f>
        <v>12499.91296</v>
      </c>
      <c r="J250">
        <f t="shared" si="42"/>
        <v>5.695545358752576E-3</v>
      </c>
      <c r="K250">
        <f t="shared" si="43"/>
        <v>4.0207870387738497E-4</v>
      </c>
      <c r="L250" s="17">
        <f t="shared" si="38"/>
        <v>2.0051900256020251E-2</v>
      </c>
      <c r="N250" s="8">
        <f>'1. Data'!L252</f>
        <v>7595.9901800327334</v>
      </c>
      <c r="O250">
        <f t="shared" si="44"/>
        <v>1.3013230535222669E-2</v>
      </c>
      <c r="P250">
        <f t="shared" si="45"/>
        <v>3.1861050885325065E-4</v>
      </c>
      <c r="Q250" s="17">
        <f t="shared" si="39"/>
        <v>1.7849664110376157E-2</v>
      </c>
      <c r="S250" s="8">
        <f>'1. Data'!P252</f>
        <v>140.18609265809681</v>
      </c>
      <c r="T250">
        <f t="shared" si="46"/>
        <v>-1.2065667072137457E-3</v>
      </c>
      <c r="U250">
        <f t="shared" si="47"/>
        <v>2.3461070545580825E-4</v>
      </c>
      <c r="V250" s="17">
        <f t="shared" si="40"/>
        <v>1.5317007065866629E-2</v>
      </c>
    </row>
    <row r="251" spans="2:22" ht="15" customHeight="1" x14ac:dyDescent="0.2">
      <c r="B251">
        <v>249</v>
      </c>
      <c r="C251" s="18">
        <v>39322</v>
      </c>
      <c r="D251">
        <f>'1. Data'!D253</f>
        <v>13041.85</v>
      </c>
      <c r="E251">
        <f t="shared" si="36"/>
        <v>-2.5190468253297956E-2</v>
      </c>
      <c r="F251">
        <f t="shared" si="41"/>
        <v>1.325788504979908E-4</v>
      </c>
      <c r="G251" s="17">
        <f t="shared" si="37"/>
        <v>1.1514288970578723E-2</v>
      </c>
      <c r="I251" s="1">
        <f>'1. Data'!H253</f>
        <v>12262.3709</v>
      </c>
      <c r="J251">
        <f t="shared" si="42"/>
        <v>-1.9003497125151165E-2</v>
      </c>
      <c r="K251">
        <f t="shared" si="43"/>
        <v>3.7990033586075833E-4</v>
      </c>
      <c r="L251" s="17">
        <f t="shared" si="38"/>
        <v>1.9491032190747579E-2</v>
      </c>
      <c r="N251" s="8">
        <f>'1. Data'!L253</f>
        <v>7469.1908855232641</v>
      </c>
      <c r="O251">
        <f t="shared" si="44"/>
        <v>-1.6692925017568003E-2</v>
      </c>
      <c r="P251">
        <f t="shared" si="45"/>
        <v>3.0965452845982671E-4</v>
      </c>
      <c r="Q251" s="17">
        <f t="shared" si="39"/>
        <v>1.7597003394323327E-2</v>
      </c>
      <c r="S251" s="8">
        <f>'1. Data'!P253</f>
        <v>141.69195302305349</v>
      </c>
      <c r="T251">
        <f t="shared" si="46"/>
        <v>1.0741867016932654E-2</v>
      </c>
      <c r="U251">
        <f t="shared" si="47"/>
        <v>2.2062141132159714E-4</v>
      </c>
      <c r="V251" s="17">
        <f t="shared" si="40"/>
        <v>1.4853329974170678E-2</v>
      </c>
    </row>
    <row r="252" spans="2:22" ht="15" customHeight="1" x14ac:dyDescent="0.2">
      <c r="B252">
        <v>250</v>
      </c>
      <c r="C252" s="18">
        <v>39323</v>
      </c>
      <c r="D252">
        <f>'1. Data'!D254</f>
        <v>13289.29</v>
      </c>
      <c r="E252">
        <f t="shared" si="36"/>
        <v>1.8972768433926208E-2</v>
      </c>
      <c r="F252">
        <f t="shared" si="41"/>
        <v>1.6269770091733611E-4</v>
      </c>
      <c r="G252" s="17">
        <f t="shared" si="37"/>
        <v>1.2755300894817656E-2</v>
      </c>
      <c r="I252" s="1">
        <f>'1. Data'!H254</f>
        <v>12352.703680000001</v>
      </c>
      <c r="J252">
        <f t="shared" si="42"/>
        <v>7.3666651202012358E-3</v>
      </c>
      <c r="K252">
        <f t="shared" si="43"/>
        <v>3.7877428988825057E-4</v>
      </c>
      <c r="L252" s="17">
        <f t="shared" si="38"/>
        <v>1.9462124495754584E-2</v>
      </c>
      <c r="N252" s="8">
        <f>'1. Data'!L254</f>
        <v>7534.8348348348354</v>
      </c>
      <c r="O252">
        <f t="shared" si="44"/>
        <v>8.7886292260654329E-3</v>
      </c>
      <c r="P252">
        <f t="shared" si="45"/>
        <v>3.07794481490766E-4</v>
      </c>
      <c r="Q252" s="17">
        <f t="shared" si="39"/>
        <v>1.7544072545756472E-2</v>
      </c>
      <c r="S252" s="8">
        <f>'1. Data'!P254</f>
        <v>139.1331132157442</v>
      </c>
      <c r="T252">
        <f t="shared" si="46"/>
        <v>-1.8059175222836801E-2</v>
      </c>
      <c r="U252">
        <f t="shared" si="47"/>
        <v>2.1430738906286925E-4</v>
      </c>
      <c r="V252" s="17">
        <f t="shared" si="40"/>
        <v>1.463924141008916E-2</v>
      </c>
    </row>
    <row r="253" spans="2:22" ht="15" customHeight="1" x14ac:dyDescent="0.2">
      <c r="B253">
        <v>251</v>
      </c>
      <c r="C253" s="18">
        <v>39324</v>
      </c>
      <c r="D253">
        <f>'1. Data'!D255</f>
        <v>13238.73</v>
      </c>
      <c r="E253">
        <f t="shared" si="36"/>
        <v>-3.8045674373876487E-3</v>
      </c>
      <c r="F253">
        <f t="shared" si="41"/>
        <v>1.7453379538513917E-4</v>
      </c>
      <c r="G253" s="17">
        <f t="shared" si="37"/>
        <v>1.321112392588682E-2</v>
      </c>
      <c r="I253" s="1">
        <f>'1. Data'!H255</f>
        <v>12519.6648</v>
      </c>
      <c r="J253">
        <f t="shared" si="42"/>
        <v>1.351616005088207E-2</v>
      </c>
      <c r="K253">
        <f t="shared" si="43"/>
        <v>3.5930389779454688E-4</v>
      </c>
      <c r="L253" s="17">
        <f t="shared" si="38"/>
        <v>1.8955313181125415E-2</v>
      </c>
      <c r="N253" s="8">
        <f>'1. Data'!L255</f>
        <v>7627.5641025641025</v>
      </c>
      <c r="O253">
        <f t="shared" si="44"/>
        <v>1.2306741920946135E-2</v>
      </c>
      <c r="P253">
        <f t="shared" si="45"/>
        <v>2.9396121282171508E-4</v>
      </c>
      <c r="Q253" s="17">
        <f t="shared" si="39"/>
        <v>1.7145297105087304E-2</v>
      </c>
      <c r="S253" s="8">
        <f>'1. Data'!P255</f>
        <v>139.49758203799655</v>
      </c>
      <c r="T253">
        <f t="shared" si="46"/>
        <v>2.6195692299876274E-3</v>
      </c>
      <c r="U253">
        <f t="shared" si="47"/>
        <v>2.2101697430284447E-4</v>
      </c>
      <c r="V253" s="17">
        <f t="shared" si="40"/>
        <v>1.4866639643942556E-2</v>
      </c>
    </row>
    <row r="254" spans="2:22" ht="15" customHeight="1" x14ac:dyDescent="0.2">
      <c r="B254">
        <v>252</v>
      </c>
      <c r="C254" s="18">
        <v>39325</v>
      </c>
      <c r="D254">
        <f>'1. Data'!D256</f>
        <v>13357.74</v>
      </c>
      <c r="E254">
        <f t="shared" si="36"/>
        <v>8.9895329839040621E-3</v>
      </c>
      <c r="F254">
        <f t="shared" si="41"/>
        <v>1.6493025166516861E-4</v>
      </c>
      <c r="G254" s="17">
        <f t="shared" si="37"/>
        <v>1.2842517341439279E-2</v>
      </c>
      <c r="I254" s="1">
        <f>'1. Data'!H256</f>
        <v>12714.38643</v>
      </c>
      <c r="J254">
        <f t="shared" si="42"/>
        <v>1.5553262256670003E-2</v>
      </c>
      <c r="K254">
        <f t="shared" si="43"/>
        <v>3.4870685887813772E-4</v>
      </c>
      <c r="L254" s="17">
        <f t="shared" si="38"/>
        <v>1.8673694301828379E-2</v>
      </c>
      <c r="N254" s="8">
        <f>'1. Data'!L256</f>
        <v>7720.1090661213357</v>
      </c>
      <c r="O254">
        <f t="shared" si="44"/>
        <v>1.2132964379299411E-2</v>
      </c>
      <c r="P254">
        <f t="shared" si="45"/>
        <v>2.8541089385493857E-4</v>
      </c>
      <c r="Q254" s="17">
        <f t="shared" si="39"/>
        <v>1.6894108258648594E-2</v>
      </c>
      <c r="S254" s="8">
        <f>'1. Data'!P256</f>
        <v>142.93555900621118</v>
      </c>
      <c r="T254">
        <f t="shared" si="46"/>
        <v>2.4645423368544025E-2</v>
      </c>
      <c r="U254">
        <f t="shared" si="47"/>
        <v>2.0816768442171566E-4</v>
      </c>
      <c r="V254" s="17">
        <f t="shared" si="40"/>
        <v>1.4428017342022974E-2</v>
      </c>
    </row>
    <row r="255" spans="2:22" ht="15" customHeight="1" x14ac:dyDescent="0.2">
      <c r="B255">
        <v>253</v>
      </c>
      <c r="C255" s="18">
        <v>39329</v>
      </c>
      <c r="D255">
        <f>'1. Data'!D257</f>
        <v>13448.86</v>
      </c>
      <c r="E255">
        <f t="shared" si="36"/>
        <v>6.8215132200507575E-3</v>
      </c>
      <c r="F255">
        <f t="shared" si="41"/>
        <v>1.5988313876138044E-4</v>
      </c>
      <c r="G255" s="17">
        <f t="shared" si="37"/>
        <v>1.2644490450839862E-2</v>
      </c>
      <c r="I255" s="1">
        <f>'1. Data'!H257</f>
        <v>12818.643360000002</v>
      </c>
      <c r="J255">
        <f t="shared" si="42"/>
        <v>8.1999183030967045E-3</v>
      </c>
      <c r="K255">
        <f t="shared" si="43"/>
        <v>3.422986853549348E-4</v>
      </c>
      <c r="L255" s="17">
        <f t="shared" si="38"/>
        <v>1.8501315773612827E-2</v>
      </c>
      <c r="N255" s="8">
        <f>'1. Data'!L257</f>
        <v>7707.5000000000009</v>
      </c>
      <c r="O255">
        <f t="shared" si="44"/>
        <v>-1.6332756458931339E-3</v>
      </c>
      <c r="P255">
        <f t="shared" si="45"/>
        <v>2.7711876970140317E-4</v>
      </c>
      <c r="Q255" s="17">
        <f t="shared" si="39"/>
        <v>1.664688468457096E-2</v>
      </c>
      <c r="S255" s="8">
        <f>'1. Data'!P257</f>
        <v>141.31213425129087</v>
      </c>
      <c r="T255">
        <f t="shared" si="46"/>
        <v>-1.1357738873430107E-2</v>
      </c>
      <c r="U255">
        <f t="shared" si="47"/>
        <v>2.3212143693729931E-4</v>
      </c>
      <c r="V255" s="17">
        <f t="shared" si="40"/>
        <v>1.523553205297732E-2</v>
      </c>
    </row>
    <row r="256" spans="2:22" ht="15" customHeight="1" x14ac:dyDescent="0.2">
      <c r="B256">
        <v>254</v>
      </c>
      <c r="C256" s="18">
        <v>39330</v>
      </c>
      <c r="D256">
        <f>'1. Data'!D258</f>
        <v>13305.47</v>
      </c>
      <c r="E256">
        <f t="shared" si="36"/>
        <v>-1.0661870225431839E-2</v>
      </c>
      <c r="F256">
        <f t="shared" si="41"/>
        <v>1.5308213299237725E-4</v>
      </c>
      <c r="G256" s="17">
        <f t="shared" si="37"/>
        <v>1.2372636460850907E-2</v>
      </c>
      <c r="I256" s="1">
        <f>'1. Data'!H258</f>
        <v>12666.186929999998</v>
      </c>
      <c r="J256">
        <f t="shared" si="42"/>
        <v>-1.1893335801488731E-2</v>
      </c>
      <c r="K256">
        <f t="shared" si="43"/>
        <v>3.2579508384428631E-4</v>
      </c>
      <c r="L256" s="17">
        <f t="shared" si="38"/>
        <v>1.804979456515465E-2</v>
      </c>
      <c r="N256" s="8">
        <f>'1. Data'!L258</f>
        <v>7578.9078498293511</v>
      </c>
      <c r="O256">
        <f t="shared" si="44"/>
        <v>-1.6684028565767083E-2</v>
      </c>
      <c r="P256">
        <f t="shared" si="45"/>
        <v>2.6065169887944703E-4</v>
      </c>
      <c r="Q256" s="17">
        <f t="shared" si="39"/>
        <v>1.6144711173614937E-2</v>
      </c>
      <c r="S256" s="8">
        <f>'1. Data'!P258</f>
        <v>140.08192457737323</v>
      </c>
      <c r="T256">
        <f t="shared" si="46"/>
        <v>-8.7056195169340472E-3</v>
      </c>
      <c r="U256">
        <f t="shared" si="47"/>
        <v>2.2593404466008288E-4</v>
      </c>
      <c r="V256" s="17">
        <f t="shared" si="40"/>
        <v>1.5031102576327622E-2</v>
      </c>
    </row>
    <row r="257" spans="2:22" ht="15" customHeight="1" x14ac:dyDescent="0.2">
      <c r="B257">
        <v>255</v>
      </c>
      <c r="C257" s="18">
        <v>39331</v>
      </c>
      <c r="D257">
        <f>'1. Data'!D259</f>
        <v>13363.35</v>
      </c>
      <c r="E257">
        <f t="shared" si="36"/>
        <v>4.3500906018352622E-3</v>
      </c>
      <c r="F257">
        <f t="shared" si="41"/>
        <v>1.507177336150716E-4</v>
      </c>
      <c r="G257" s="17">
        <f t="shared" si="37"/>
        <v>1.2276715098717229E-2</v>
      </c>
      <c r="I257" s="1">
        <f>'1. Data'!H259</f>
        <v>12763.598610000001</v>
      </c>
      <c r="J257">
        <f t="shared" si="42"/>
        <v>7.6906870661510836E-3</v>
      </c>
      <c r="K257">
        <f t="shared" si="43"/>
        <v>3.1473446500284753E-4</v>
      </c>
      <c r="L257" s="17">
        <f t="shared" si="38"/>
        <v>1.7740757171069321E-2</v>
      </c>
      <c r="N257" s="8">
        <f>'1. Data'!L259</f>
        <v>7635.0219058050379</v>
      </c>
      <c r="O257">
        <f t="shared" si="44"/>
        <v>7.4039765474850448E-3</v>
      </c>
      <c r="P257">
        <f t="shared" si="45"/>
        <v>2.6171400549768013E-4</v>
      </c>
      <c r="Q257" s="17">
        <f t="shared" si="39"/>
        <v>1.6177577244373773E-2</v>
      </c>
      <c r="S257" s="8">
        <f>'1. Data'!P259</f>
        <v>141.05856832971801</v>
      </c>
      <c r="T257">
        <f t="shared" si="46"/>
        <v>6.9719469895299932E-3</v>
      </c>
      <c r="U257">
        <f t="shared" si="47"/>
        <v>2.1692527065089528E-4</v>
      </c>
      <c r="V257" s="17">
        <f t="shared" si="40"/>
        <v>1.4728383164858772E-2</v>
      </c>
    </row>
    <row r="258" spans="2:22" ht="15" customHeight="1" x14ac:dyDescent="0.2">
      <c r="B258">
        <v>256</v>
      </c>
      <c r="C258" s="18">
        <v>39332</v>
      </c>
      <c r="D258">
        <f>'1. Data'!D260</f>
        <v>13113.38</v>
      </c>
      <c r="E258">
        <f t="shared" si="36"/>
        <v>-1.8705638930358117E-2</v>
      </c>
      <c r="F258">
        <f t="shared" si="41"/>
        <v>1.4281006689281783E-4</v>
      </c>
      <c r="G258" s="17">
        <f t="shared" si="37"/>
        <v>1.1950316602200037E-2</v>
      </c>
      <c r="I258" s="1">
        <f>'1. Data'!H260</f>
        <v>12538.418239999999</v>
      </c>
      <c r="J258">
        <f t="shared" si="42"/>
        <v>-1.7642388865439403E-2</v>
      </c>
      <c r="K258">
        <f t="shared" si="43"/>
        <v>2.9939919715564446E-4</v>
      </c>
      <c r="L258" s="17">
        <f t="shared" si="38"/>
        <v>1.7303155699341217E-2</v>
      </c>
      <c r="N258" s="8">
        <f>'1. Data'!L260</f>
        <v>7474.3289745354441</v>
      </c>
      <c r="O258">
        <f t="shared" si="44"/>
        <v>-2.104681993740139E-2</v>
      </c>
      <c r="P258">
        <f t="shared" si="45"/>
        <v>2.4930029729076187E-4</v>
      </c>
      <c r="Q258" s="17">
        <f t="shared" si="39"/>
        <v>1.5789246254674788E-2</v>
      </c>
      <c r="S258" s="8">
        <f>'1. Data'!P260</f>
        <v>142.10806522697223</v>
      </c>
      <c r="T258">
        <f t="shared" si="46"/>
        <v>7.4401499297870651E-3</v>
      </c>
      <c r="U258">
        <f t="shared" si="47"/>
        <v>2.0682623710133053E-4</v>
      </c>
      <c r="V258" s="17">
        <f t="shared" si="40"/>
        <v>1.438145462397078E-2</v>
      </c>
    </row>
    <row r="259" spans="2:22" ht="15" customHeight="1" x14ac:dyDescent="0.2">
      <c r="B259">
        <v>257</v>
      </c>
      <c r="C259" s="18">
        <v>39335</v>
      </c>
      <c r="D259">
        <f>'1. Data'!D261</f>
        <v>13127.85</v>
      </c>
      <c r="E259">
        <f t="shared" ref="E259:E322" si="48">(D259-D258)/D258</f>
        <v>1.1034531143001396E-3</v>
      </c>
      <c r="F259">
        <f t="shared" si="41"/>
        <v>1.552355185468245E-4</v>
      </c>
      <c r="G259" s="17">
        <f t="shared" ref="G259:G322" si="49">SQRT(F259)</f>
        <v>1.2459354660126844E-2</v>
      </c>
      <c r="I259" s="1">
        <f>'1. Data'!H261</f>
        <v>12443.021850000003</v>
      </c>
      <c r="J259">
        <f t="shared" si="42"/>
        <v>-7.6083273164124611E-3</v>
      </c>
      <c r="K259">
        <f t="shared" si="43"/>
        <v>3.001104784190686E-4</v>
      </c>
      <c r="L259" s="17">
        <f t="shared" si="38"/>
        <v>1.7323697019374029E-2</v>
      </c>
      <c r="N259" s="8">
        <f>'1. Data'!L261</f>
        <v>7429.558620689656</v>
      </c>
      <c r="O259">
        <f t="shared" si="44"/>
        <v>-5.989882703627018E-3</v>
      </c>
      <c r="P259">
        <f t="shared" si="45"/>
        <v>2.6092039722195996E-4</v>
      </c>
      <c r="Q259" s="17">
        <f t="shared" si="39"/>
        <v>1.6153030589395909E-2</v>
      </c>
      <c r="S259" s="8">
        <f>'1. Data'!P261</f>
        <v>139.15588313178566</v>
      </c>
      <c r="T259">
        <f t="shared" si="46"/>
        <v>-2.0774205112647225E-2</v>
      </c>
      <c r="U259">
        <f t="shared" si="47"/>
        <v>1.9773801273391333E-4</v>
      </c>
      <c r="V259" s="17">
        <f t="shared" si="40"/>
        <v>1.4061934885850998E-2</v>
      </c>
    </row>
    <row r="260" spans="2:22" ht="15" customHeight="1" x14ac:dyDescent="0.2">
      <c r="B260">
        <v>258</v>
      </c>
      <c r="C260" s="18">
        <v>39336</v>
      </c>
      <c r="D260">
        <f>'1. Data'!D262</f>
        <v>13308.39</v>
      </c>
      <c r="E260">
        <f t="shared" si="48"/>
        <v>1.3752442326808964E-2</v>
      </c>
      <c r="F260">
        <f t="shared" si="41"/>
        <v>1.4599444396054255E-4</v>
      </c>
      <c r="G260" s="17">
        <f t="shared" si="49"/>
        <v>1.2082816060858601E-2</v>
      </c>
      <c r="I260" s="1">
        <f>'1. Data'!H262</f>
        <v>12751.077139999998</v>
      </c>
      <c r="J260">
        <f t="shared" si="42"/>
        <v>2.4757273089574677E-2</v>
      </c>
      <c r="K260">
        <f t="shared" si="43"/>
        <v>2.8557704838714452E-4</v>
      </c>
      <c r="L260" s="17">
        <f t="shared" ref="L260:L323" si="50">SQRT(K260)</f>
        <v>1.6899025072090536E-2</v>
      </c>
      <c r="N260" s="8">
        <f>'1. Data'!L262</f>
        <v>7580.1604869950188</v>
      </c>
      <c r="O260">
        <f t="shared" si="44"/>
        <v>2.0270634366619085E-2</v>
      </c>
      <c r="P260">
        <f t="shared" si="45"/>
        <v>2.4741789507683496E-4</v>
      </c>
      <c r="Q260" s="17">
        <f t="shared" ref="Q260:Q323" si="51">SQRT(P260)</f>
        <v>1.5729523040347883E-2</v>
      </c>
      <c r="S260" s="8">
        <f>'1. Data'!P262</f>
        <v>139.15574057843997</v>
      </c>
      <c r="T260">
        <f t="shared" si="46"/>
        <v>-1.0244147963724192E-6</v>
      </c>
      <c r="U260">
        <f t="shared" si="47"/>
        <v>2.1176778785361882E-4</v>
      </c>
      <c r="V260" s="17">
        <f t="shared" ref="V260:V323" si="52">SQRT(U260)</f>
        <v>1.4552243395903561E-2</v>
      </c>
    </row>
    <row r="261" spans="2:22" ht="15" customHeight="1" x14ac:dyDescent="0.2">
      <c r="B261">
        <v>259</v>
      </c>
      <c r="C261" s="18">
        <v>39337</v>
      </c>
      <c r="D261">
        <f>'1. Data'!D263</f>
        <v>13291.65</v>
      </c>
      <c r="E261">
        <f t="shared" si="48"/>
        <v>-1.257853128740575E-3</v>
      </c>
      <c r="F261">
        <f t="shared" ref="F261:F324" si="53">$A$2*F260+(1-$A$2)*E260*E260</f>
        <v>1.4858255752004242E-4</v>
      </c>
      <c r="G261" s="17">
        <f t="shared" si="49"/>
        <v>1.2189444512365706E-2</v>
      </c>
      <c r="I261" s="1">
        <f>'1. Data'!H263</f>
        <v>12806.000339999999</v>
      </c>
      <c r="J261">
        <f t="shared" ref="J261:J324" si="54">(I261-I260)/I260</f>
        <v>4.3073380701076289E-3</v>
      </c>
      <c r="K261">
        <f t="shared" ref="K261:K324" si="55">$A$2*K260+(1-$A$2)*J260*J260</f>
        <v>3.0521777973382258E-4</v>
      </c>
      <c r="L261" s="17">
        <f t="shared" si="50"/>
        <v>1.7470483099611831E-2</v>
      </c>
      <c r="N261" s="8">
        <f>'1. Data'!L263</f>
        <v>7648.9515345090967</v>
      </c>
      <c r="O261">
        <f t="shared" ref="O261:O324" si="56">(N261-N260)/N260</f>
        <v>9.0751439408308064E-3</v>
      </c>
      <c r="P261">
        <f t="shared" ref="P261:P324" si="57">$A$2*P260+(1-$A$2)*O260*O260</f>
        <v>2.572267384297344E-4</v>
      </c>
      <c r="Q261" s="17">
        <f t="shared" si="51"/>
        <v>1.6038289760125123E-2</v>
      </c>
      <c r="S261" s="8">
        <f>'1. Data'!P263</f>
        <v>138.33274956217164</v>
      </c>
      <c r="T261">
        <f t="shared" ref="T261:T324" si="58">(S261-S260)/S260</f>
        <v>-5.9141722278027399E-3</v>
      </c>
      <c r="U261">
        <f t="shared" ref="U261:U324" si="59">$A$2*U260+(1-$A$2)*T260*T260</f>
        <v>1.9906172064536722E-4</v>
      </c>
      <c r="V261" s="17">
        <f t="shared" si="52"/>
        <v>1.4108923440339706E-2</v>
      </c>
    </row>
    <row r="262" spans="2:22" ht="15" customHeight="1" x14ac:dyDescent="0.2">
      <c r="B262">
        <v>260</v>
      </c>
      <c r="C262" s="18">
        <v>39338</v>
      </c>
      <c r="D262">
        <f>'1. Data'!D264</f>
        <v>13424.88</v>
      </c>
      <c r="E262">
        <f t="shared" si="48"/>
        <v>1.0023586236471737E-2</v>
      </c>
      <c r="F262">
        <f t="shared" si="53"/>
        <v>1.3976253573844881E-4</v>
      </c>
      <c r="G262" s="17">
        <f t="shared" si="49"/>
        <v>1.182212061089079E-2</v>
      </c>
      <c r="I262" s="1">
        <f>'1. Data'!H264</f>
        <v>12901.534469999999</v>
      </c>
      <c r="J262">
        <f t="shared" si="54"/>
        <v>7.460106783036366E-3</v>
      </c>
      <c r="K262">
        <f t="shared" si="55"/>
        <v>2.8801790262480514E-4</v>
      </c>
      <c r="L262" s="17">
        <f t="shared" si="50"/>
        <v>1.6971090201422099E-2</v>
      </c>
      <c r="N262" s="8">
        <f>'1. Data'!L264</f>
        <v>7726.2215435868957</v>
      </c>
      <c r="O262">
        <f t="shared" si="56"/>
        <v>1.0102039309464399E-2</v>
      </c>
      <c r="P262">
        <f t="shared" si="57"/>
        <v>2.4673462837675821E-4</v>
      </c>
      <c r="Q262" s="17">
        <f t="shared" si="51"/>
        <v>1.5707788780625943E-2</v>
      </c>
      <c r="S262" s="8">
        <f>'1. Data'!P264</f>
        <v>137.08682089940214</v>
      </c>
      <c r="T262">
        <f t="shared" si="58"/>
        <v>-9.0067512336226372E-3</v>
      </c>
      <c r="U262">
        <f t="shared" si="59"/>
        <v>1.8921666339505197E-4</v>
      </c>
      <c r="V262" s="17">
        <f t="shared" si="52"/>
        <v>1.3755604799319148E-2</v>
      </c>
    </row>
    <row r="263" spans="2:22" ht="15" customHeight="1" x14ac:dyDescent="0.2">
      <c r="B263">
        <v>261</v>
      </c>
      <c r="C263" s="18">
        <v>39339</v>
      </c>
      <c r="D263">
        <f>'1. Data'!D265</f>
        <v>13442.52</v>
      </c>
      <c r="E263">
        <f t="shared" si="48"/>
        <v>1.3139782255037838E-3</v>
      </c>
      <c r="F263">
        <f t="shared" si="53"/>
        <v>1.3740512045654101E-4</v>
      </c>
      <c r="G263" s="17">
        <f t="shared" si="49"/>
        <v>1.172199302407833E-2</v>
      </c>
      <c r="I263" s="1">
        <f>'1. Data'!H265</f>
        <v>12652.184809999999</v>
      </c>
      <c r="J263">
        <f t="shared" si="54"/>
        <v>-1.9327132022924392E-2</v>
      </c>
      <c r="K263">
        <f t="shared" si="55"/>
        <v>2.7407602006017514E-4</v>
      </c>
      <c r="L263" s="17">
        <f t="shared" si="50"/>
        <v>1.6555241467890922E-2</v>
      </c>
      <c r="N263" s="8">
        <f>'1. Data'!L265</f>
        <v>7682.2746185852984</v>
      </c>
      <c r="O263">
        <f t="shared" si="56"/>
        <v>-5.6880228910954735E-3</v>
      </c>
      <c r="P263">
        <f t="shared" si="57"/>
        <v>2.3805362256675055E-4</v>
      </c>
      <c r="Q263" s="17">
        <f t="shared" si="51"/>
        <v>1.5428986440033919E-2</v>
      </c>
      <c r="S263" s="8">
        <f>'1. Data'!P265</f>
        <v>140.15312418527853</v>
      </c>
      <c r="T263">
        <f t="shared" si="58"/>
        <v>2.2367600807713821E-2</v>
      </c>
      <c r="U263">
        <f t="shared" si="59"/>
        <v>1.8273095765841061E-4</v>
      </c>
      <c r="V263" s="17">
        <f t="shared" si="52"/>
        <v>1.35178015098022E-2</v>
      </c>
    </row>
    <row r="264" spans="2:22" ht="15" customHeight="1" x14ac:dyDescent="0.2">
      <c r="B264">
        <v>262</v>
      </c>
      <c r="C264" s="18">
        <v>39343</v>
      </c>
      <c r="D264">
        <f>'1. Data'!D266</f>
        <v>13739.39</v>
      </c>
      <c r="E264">
        <f t="shared" si="48"/>
        <v>2.2084400841508808E-2</v>
      </c>
      <c r="F264">
        <f t="shared" si="53"/>
        <v>1.2926440555577443E-4</v>
      </c>
      <c r="G264" s="17">
        <f t="shared" si="49"/>
        <v>1.1369450538868377E-2</v>
      </c>
      <c r="I264" s="1">
        <f>'1. Data'!H266</f>
        <v>12546.49344</v>
      </c>
      <c r="J264">
        <f t="shared" si="54"/>
        <v>-8.3536062417032195E-3</v>
      </c>
      <c r="K264">
        <f t="shared" si="55"/>
        <v>2.8004374079045762E-4</v>
      </c>
      <c r="L264" s="17">
        <f t="shared" si="50"/>
        <v>1.6734507485745065E-2</v>
      </c>
      <c r="N264" s="8">
        <f>'1. Data'!L266</f>
        <v>7696.7406380027751</v>
      </c>
      <c r="O264">
        <f t="shared" si="56"/>
        <v>1.8830385706962154E-3</v>
      </c>
      <c r="P264">
        <f t="shared" si="57"/>
        <v>2.2571162147732308E-4</v>
      </c>
      <c r="Q264" s="17">
        <f t="shared" si="51"/>
        <v>1.5023701989766805E-2</v>
      </c>
      <c r="S264" s="8">
        <f>'1. Data'!P266</f>
        <v>136.44590277178136</v>
      </c>
      <c r="T264">
        <f t="shared" si="58"/>
        <v>-2.6451222083328819E-2</v>
      </c>
      <c r="U264">
        <f t="shared" si="59"/>
        <v>2.0178567415250041E-4</v>
      </c>
      <c r="V264" s="17">
        <f t="shared" si="52"/>
        <v>1.4205128445477021E-2</v>
      </c>
    </row>
    <row r="265" spans="2:22" ht="15" customHeight="1" x14ac:dyDescent="0.2">
      <c r="B265">
        <v>263</v>
      </c>
      <c r="C265" s="18">
        <v>39344</v>
      </c>
      <c r="D265">
        <f>'1. Data'!D267</f>
        <v>13815.56</v>
      </c>
      <c r="E265">
        <f t="shared" si="48"/>
        <v>5.5439142494681402E-3</v>
      </c>
      <c r="F265">
        <f t="shared" si="53"/>
        <v>1.5077178685413408E-4</v>
      </c>
      <c r="G265" s="17">
        <f t="shared" si="49"/>
        <v>1.2278916355042658E-2</v>
      </c>
      <c r="I265" s="1">
        <f>'1. Data'!H267</f>
        <v>12915.478000000001</v>
      </c>
      <c r="J265">
        <f t="shared" si="54"/>
        <v>2.9409377350298187E-2</v>
      </c>
      <c r="K265">
        <f t="shared" si="55"/>
        <v>2.6742808057751553E-4</v>
      </c>
      <c r="L265" s="17">
        <f t="shared" si="50"/>
        <v>1.6353228445096568E-2</v>
      </c>
      <c r="N265" s="8">
        <f>'1. Data'!L267</f>
        <v>7999.4695700725842</v>
      </c>
      <c r="O265">
        <f t="shared" si="56"/>
        <v>3.9332094753859889E-2</v>
      </c>
      <c r="P265">
        <f t="shared" si="57"/>
        <v>2.1238167424420746E-4</v>
      </c>
      <c r="Q265" s="17">
        <f t="shared" si="51"/>
        <v>1.457332063203879E-2</v>
      </c>
      <c r="S265" s="8">
        <f>'1. Data'!P267</f>
        <v>140.89223359422036</v>
      </c>
      <c r="T265">
        <f t="shared" si="58"/>
        <v>3.2586766858627499E-2</v>
      </c>
      <c r="U265">
        <f t="shared" si="59"/>
        <v>2.3165856268544534E-4</v>
      </c>
      <c r="V265" s="17">
        <f t="shared" si="52"/>
        <v>1.5220333855912798E-2</v>
      </c>
    </row>
    <row r="266" spans="2:22" ht="15" customHeight="1" x14ac:dyDescent="0.2">
      <c r="B266">
        <v>264</v>
      </c>
      <c r="C266" s="18">
        <v>39345</v>
      </c>
      <c r="D266">
        <f>'1. Data'!D268</f>
        <v>13766.7</v>
      </c>
      <c r="E266">
        <f t="shared" si="48"/>
        <v>-3.5365920744435089E-3</v>
      </c>
      <c r="F266">
        <f t="shared" si="53"/>
        <v>1.4356957875521337E-4</v>
      </c>
      <c r="G266" s="17">
        <f t="shared" si="49"/>
        <v>1.1982052359892831E-2</v>
      </c>
      <c r="I266" s="1">
        <f>'1. Data'!H268</f>
        <v>12947.3631</v>
      </c>
      <c r="J266">
        <f t="shared" si="54"/>
        <v>2.468751059774908E-3</v>
      </c>
      <c r="K266">
        <f t="shared" si="55"/>
        <v>3.0327708431079854E-4</v>
      </c>
      <c r="L266" s="17">
        <f t="shared" si="50"/>
        <v>1.7414852405656458E-2</v>
      </c>
      <c r="N266" s="8">
        <f>'1. Data'!L268</f>
        <v>8013.466685448655</v>
      </c>
      <c r="O266">
        <f t="shared" si="56"/>
        <v>1.7497554373400435E-3</v>
      </c>
      <c r="P266">
        <f t="shared" si="57"/>
        <v>2.9245959445315186E-4</v>
      </c>
      <c r="Q266" s="17">
        <f t="shared" si="51"/>
        <v>1.7101450068726681E-2</v>
      </c>
      <c r="S266" s="8">
        <f>'1. Data'!P268</f>
        <v>143.28930597992144</v>
      </c>
      <c r="T266">
        <f t="shared" si="58"/>
        <v>1.7013516817433801E-2</v>
      </c>
      <c r="U266">
        <f t="shared" si="59"/>
        <v>2.8147289138223127E-4</v>
      </c>
      <c r="V266" s="17">
        <f t="shared" si="52"/>
        <v>1.6777153852254895E-2</v>
      </c>
    </row>
    <row r="267" spans="2:22" ht="15" customHeight="1" x14ac:dyDescent="0.2">
      <c r="B267">
        <v>265</v>
      </c>
      <c r="C267" s="18">
        <v>39346</v>
      </c>
      <c r="D267">
        <f>'1. Data'!D269</f>
        <v>13820.19</v>
      </c>
      <c r="E267">
        <f t="shared" si="48"/>
        <v>3.8854627470635505E-3</v>
      </c>
      <c r="F267">
        <f t="shared" si="53"/>
        <v>1.3570585303996157E-4</v>
      </c>
      <c r="G267" s="17">
        <f t="shared" si="49"/>
        <v>1.1649285516286464E-2</v>
      </c>
      <c r="I267" s="1">
        <f>'1. Data'!H269</f>
        <v>13046.408019999999</v>
      </c>
      <c r="J267">
        <f t="shared" si="54"/>
        <v>7.6498140381958124E-3</v>
      </c>
      <c r="K267">
        <f t="shared" si="55"/>
        <v>2.8544614315985904E-4</v>
      </c>
      <c r="L267" s="17">
        <f t="shared" si="50"/>
        <v>1.6895151468982426E-2</v>
      </c>
      <c r="N267" s="8">
        <f>'1. Data'!L269</f>
        <v>8034.7427766032406</v>
      </c>
      <c r="O267">
        <f t="shared" si="56"/>
        <v>2.6550420672765834E-3</v>
      </c>
      <c r="P267">
        <f t="shared" si="57"/>
        <v>2.7509571743139277E-4</v>
      </c>
      <c r="Q267" s="17">
        <f t="shared" si="51"/>
        <v>1.6586009689837783E-2</v>
      </c>
      <c r="S267" s="8">
        <f>'1. Data'!P269</f>
        <v>141.3448574646911</v>
      </c>
      <c r="T267">
        <f t="shared" si="58"/>
        <v>-1.357008816486837E-2</v>
      </c>
      <c r="U267">
        <f t="shared" si="59"/>
        <v>2.8195210316912355E-4</v>
      </c>
      <c r="V267" s="17">
        <f t="shared" si="52"/>
        <v>1.6791429455800467E-2</v>
      </c>
    </row>
    <row r="268" spans="2:22" ht="15" customHeight="1" x14ac:dyDescent="0.2">
      <c r="B268">
        <v>266</v>
      </c>
      <c r="C268" s="18">
        <v>39350</v>
      </c>
      <c r="D268">
        <f>'1. Data'!D270</f>
        <v>13778.65</v>
      </c>
      <c r="E268">
        <f t="shared" si="48"/>
        <v>-3.0057473884223642E-3</v>
      </c>
      <c r="F268">
        <f t="shared" si="53"/>
        <v>1.2846931110309297E-4</v>
      </c>
      <c r="G268" s="17">
        <f t="shared" si="49"/>
        <v>1.1334430338711027E-2</v>
      </c>
      <c r="I268" s="1">
        <f>'1. Data'!H270</f>
        <v>12896.790089999999</v>
      </c>
      <c r="J268">
        <f t="shared" si="54"/>
        <v>-1.1468132053714533E-2</v>
      </c>
      <c r="K268">
        <f t="shared" si="55"/>
        <v>2.7183055385940612E-4</v>
      </c>
      <c r="L268" s="17">
        <f t="shared" si="50"/>
        <v>1.6487284611463652E-2</v>
      </c>
      <c r="N268" s="8">
        <f>'1. Data'!L270</f>
        <v>7968.3474576271192</v>
      </c>
      <c r="O268">
        <f t="shared" si="56"/>
        <v>-8.2635276351921538E-3</v>
      </c>
      <c r="P268">
        <f t="shared" si="57"/>
        <v>2.5901292928824968E-4</v>
      </c>
      <c r="Q268" s="17">
        <f t="shared" si="51"/>
        <v>1.6093878627858781E-2</v>
      </c>
      <c r="S268" s="8">
        <f>'1. Data'!P270</f>
        <v>143.42191325638333</v>
      </c>
      <c r="T268">
        <f t="shared" si="58"/>
        <v>1.4694951262808368E-2</v>
      </c>
      <c r="U268">
        <f t="shared" si="59"/>
        <v>2.7608381454711416E-4</v>
      </c>
      <c r="V268" s="17">
        <f t="shared" si="52"/>
        <v>1.6615770055796817E-2</v>
      </c>
    </row>
    <row r="269" spans="2:22" ht="15" customHeight="1" x14ac:dyDescent="0.2">
      <c r="B269">
        <v>267</v>
      </c>
      <c r="C269" s="18">
        <v>39351</v>
      </c>
      <c r="D269">
        <f>'1. Data'!D271</f>
        <v>13878.15</v>
      </c>
      <c r="E269">
        <f t="shared" si="48"/>
        <v>7.2213170375907652E-3</v>
      </c>
      <c r="F269">
        <f t="shared" si="53"/>
        <v>1.2130322347868787E-4</v>
      </c>
      <c r="G269" s="17">
        <f t="shared" si="49"/>
        <v>1.1013774261291534E-2</v>
      </c>
      <c r="I269" s="1">
        <f>'1. Data'!H271</f>
        <v>12964.4249</v>
      </c>
      <c r="J269">
        <f t="shared" si="54"/>
        <v>5.2443134708724552E-3</v>
      </c>
      <c r="K269">
        <f t="shared" si="55"/>
        <v>2.6341180379592784E-4</v>
      </c>
      <c r="L269" s="17">
        <f t="shared" si="50"/>
        <v>1.6229966229044587E-2</v>
      </c>
      <c r="N269" s="8">
        <f>'1. Data'!L271</f>
        <v>8036.675610789438</v>
      </c>
      <c r="O269">
        <f t="shared" si="56"/>
        <v>8.5749465024792162E-3</v>
      </c>
      <c r="P269">
        <f t="shared" si="57"/>
        <v>2.4756930686960975E-4</v>
      </c>
      <c r="Q269" s="17">
        <f t="shared" si="51"/>
        <v>1.5734335285280079E-2</v>
      </c>
      <c r="S269" s="8">
        <f>'1. Data'!P271</f>
        <v>142.05479688850477</v>
      </c>
      <c r="T269">
        <f t="shared" si="58"/>
        <v>-9.5321303198255807E-3</v>
      </c>
      <c r="U269">
        <f t="shared" si="59"/>
        <v>2.7247528123126608E-4</v>
      </c>
      <c r="V269" s="17">
        <f t="shared" si="52"/>
        <v>1.6506825292322752E-2</v>
      </c>
    </row>
    <row r="270" spans="2:22" ht="15" customHeight="1" x14ac:dyDescent="0.2">
      <c r="B270">
        <v>268</v>
      </c>
      <c r="C270" s="18">
        <v>39352</v>
      </c>
      <c r="D270">
        <f>'1. Data'!D272</f>
        <v>13912.94</v>
      </c>
      <c r="E270">
        <f t="shared" si="48"/>
        <v>2.5068182718878868E-3</v>
      </c>
      <c r="F270">
        <f t="shared" si="53"/>
        <v>1.171538752554105E-4</v>
      </c>
      <c r="G270" s="17">
        <f t="shared" si="49"/>
        <v>1.0823764375456927E-2</v>
      </c>
      <c r="I270" s="1">
        <f>'1. Data'!H272</f>
        <v>13127.824959999998</v>
      </c>
      <c r="J270">
        <f t="shared" si="54"/>
        <v>1.2603726062696241E-2</v>
      </c>
      <c r="K270">
        <f t="shared" si="55"/>
        <v>2.4925726499501862E-4</v>
      </c>
      <c r="L270" s="17">
        <f t="shared" si="50"/>
        <v>1.5787883486871147E-2</v>
      </c>
      <c r="N270" s="8">
        <f>'1. Data'!L272</f>
        <v>8114.0249080101894</v>
      </c>
      <c r="O270">
        <f t="shared" si="56"/>
        <v>9.6245389221518447E-3</v>
      </c>
      <c r="P270">
        <f t="shared" si="57"/>
        <v>2.3712693090865598E-4</v>
      </c>
      <c r="Q270" s="17">
        <f t="shared" si="51"/>
        <v>1.5398926290772873E-2</v>
      </c>
      <c r="S270" s="8">
        <f>'1. Data'!P272</f>
        <v>145.51932220973461</v>
      </c>
      <c r="T270">
        <f t="shared" si="58"/>
        <v>2.4388654217351501E-2</v>
      </c>
      <c r="U270">
        <f t="shared" si="59"/>
        <v>2.6157845486343841E-4</v>
      </c>
      <c r="V270" s="17">
        <f t="shared" si="52"/>
        <v>1.6173387241497632E-2</v>
      </c>
    </row>
    <row r="271" spans="2:22" ht="15" customHeight="1" x14ac:dyDescent="0.2">
      <c r="B271">
        <v>269</v>
      </c>
      <c r="C271" s="18">
        <v>39353</v>
      </c>
      <c r="D271">
        <f>'1. Data'!D273</f>
        <v>13895.63</v>
      </c>
      <c r="E271">
        <f t="shared" si="48"/>
        <v>-1.2441655034810262E-3</v>
      </c>
      <c r="F271">
        <f t="shared" si="53"/>
        <v>1.1050169101098212E-4</v>
      </c>
      <c r="G271" s="17">
        <f t="shared" si="49"/>
        <v>1.0511978453696627E-2</v>
      </c>
      <c r="I271" s="1">
        <f>'1. Data'!H273</f>
        <v>13175.45832</v>
      </c>
      <c r="J271">
        <f t="shared" si="54"/>
        <v>3.6284274162047968E-3</v>
      </c>
      <c r="K271">
        <f t="shared" si="55"/>
        <v>2.4383306373512682E-4</v>
      </c>
      <c r="L271" s="17">
        <f t="shared" si="50"/>
        <v>1.561515493791614E-2</v>
      </c>
      <c r="N271" s="8">
        <f>'1. Data'!L273</f>
        <v>8130.4267425320058</v>
      </c>
      <c r="O271">
        <f t="shared" si="56"/>
        <v>2.0214178176387546E-3</v>
      </c>
      <c r="P271">
        <f t="shared" si="57"/>
        <v>2.2845722002197755E-4</v>
      </c>
      <c r="Q271" s="17">
        <f t="shared" si="51"/>
        <v>1.5114801355690308E-2</v>
      </c>
      <c r="S271" s="8">
        <f>'1. Data'!P273</f>
        <v>145.93714136671883</v>
      </c>
      <c r="T271">
        <f t="shared" si="58"/>
        <v>2.8712280310241329E-3</v>
      </c>
      <c r="U271">
        <f t="shared" si="59"/>
        <v>2.815721348436444E-4</v>
      </c>
      <c r="V271" s="17">
        <f t="shared" si="52"/>
        <v>1.6780111288178169E-2</v>
      </c>
    </row>
    <row r="272" spans="2:22" ht="15" customHeight="1" x14ac:dyDescent="0.2">
      <c r="B272">
        <v>270</v>
      </c>
      <c r="C272" s="18">
        <v>39356</v>
      </c>
      <c r="D272">
        <f>'1. Data'!D274</f>
        <v>14087.55</v>
      </c>
      <c r="E272">
        <f t="shared" si="48"/>
        <v>1.3811536432677043E-2</v>
      </c>
      <c r="F272">
        <f t="shared" si="53"/>
        <v>1.0396446641832632E-4</v>
      </c>
      <c r="G272" s="17">
        <f t="shared" si="49"/>
        <v>1.019629670117177E-2</v>
      </c>
      <c r="I272" s="1">
        <f>'1. Data'!H274</f>
        <v>13292.1666</v>
      </c>
      <c r="J272">
        <f t="shared" si="54"/>
        <v>8.8580053281972458E-3</v>
      </c>
      <c r="K272">
        <f t="shared" si="55"/>
        <v>2.2999300904189918E-4</v>
      </c>
      <c r="L272" s="17">
        <f t="shared" si="50"/>
        <v>1.5165520401288549E-2</v>
      </c>
      <c r="N272" s="8">
        <f>'1. Data'!L274</f>
        <v>8222.8457484688806</v>
      </c>
      <c r="O272">
        <f t="shared" si="56"/>
        <v>1.1367054751678795E-2</v>
      </c>
      <c r="P272">
        <f t="shared" si="57"/>
        <v>2.1499495462026693E-4</v>
      </c>
      <c r="Q272" s="17">
        <f t="shared" si="51"/>
        <v>1.4662706251584902E-2</v>
      </c>
      <c r="S272" s="8">
        <f>'1. Data'!P274</f>
        <v>145.65070032854919</v>
      </c>
      <c r="T272">
        <f t="shared" si="58"/>
        <v>-1.9627699671727629E-3</v>
      </c>
      <c r="U272">
        <f t="shared" si="59"/>
        <v>2.6517244377739405E-4</v>
      </c>
      <c r="V272" s="17">
        <f t="shared" si="52"/>
        <v>1.628411630323838E-2</v>
      </c>
    </row>
    <row r="273" spans="2:22" ht="15" customHeight="1" x14ac:dyDescent="0.2">
      <c r="B273">
        <v>271</v>
      </c>
      <c r="C273" s="18">
        <v>39357</v>
      </c>
      <c r="D273">
        <f>'1. Data'!D275</f>
        <v>14047.31</v>
      </c>
      <c r="E273">
        <f t="shared" si="48"/>
        <v>-2.856422869838956E-3</v>
      </c>
      <c r="F273">
        <f t="shared" si="53"/>
        <v>1.0917211075109667E-4</v>
      </c>
      <c r="G273" s="17">
        <f t="shared" si="49"/>
        <v>1.044854586777972E-2</v>
      </c>
      <c r="I273" s="1">
        <f>'1. Data'!H275</f>
        <v>13266.016319999999</v>
      </c>
      <c r="J273">
        <f t="shared" si="54"/>
        <v>-1.9673451881051249E-3</v>
      </c>
      <c r="K273">
        <f t="shared" si="55"/>
        <v>2.2090128400304747E-4</v>
      </c>
      <c r="L273" s="17">
        <f t="shared" si="50"/>
        <v>1.4862748198198323E-2</v>
      </c>
      <c r="N273" s="8">
        <f>'1. Data'!L275</f>
        <v>8207.2884234361736</v>
      </c>
      <c r="O273">
        <f t="shared" si="56"/>
        <v>-1.8919636228861322E-3</v>
      </c>
      <c r="P273">
        <f t="shared" si="57"/>
        <v>2.0984785336671072E-4</v>
      </c>
      <c r="Q273" s="17">
        <f t="shared" si="51"/>
        <v>1.4486126237428374E-2</v>
      </c>
      <c r="S273" s="8">
        <f>'1. Data'!P275</f>
        <v>147.08179465056082</v>
      </c>
      <c r="T273">
        <f t="shared" si="58"/>
        <v>9.8255231096277852E-3</v>
      </c>
      <c r="U273">
        <f t="shared" si="59"/>
        <v>2.4949324510739249E-4</v>
      </c>
      <c r="V273" s="17">
        <f t="shared" si="52"/>
        <v>1.5795355175094748E-2</v>
      </c>
    </row>
    <row r="274" spans="2:22" ht="15" customHeight="1" x14ac:dyDescent="0.2">
      <c r="B274">
        <v>272</v>
      </c>
      <c r="C274" s="18">
        <v>39358</v>
      </c>
      <c r="D274">
        <f>'1. Data'!D276</f>
        <v>13968.05</v>
      </c>
      <c r="E274">
        <f t="shared" si="48"/>
        <v>-5.642361420086851E-3</v>
      </c>
      <c r="F274">
        <f t="shared" si="53"/>
        <v>1.031113332027112E-4</v>
      </c>
      <c r="G274" s="17">
        <f t="shared" si="49"/>
        <v>1.0154375076916905E-2</v>
      </c>
      <c r="I274" s="1">
        <f>'1. Data'!H276</f>
        <v>13312.202399999998</v>
      </c>
      <c r="J274">
        <f t="shared" si="54"/>
        <v>3.481533482690567E-3</v>
      </c>
      <c r="K274">
        <f t="shared" si="55"/>
        <v>2.0787943378821423E-4</v>
      </c>
      <c r="L274" s="17">
        <f t="shared" si="50"/>
        <v>1.4418024614634775E-2</v>
      </c>
      <c r="N274" s="8">
        <f>'1. Data'!L276</f>
        <v>8213.5804215589196</v>
      </c>
      <c r="O274">
        <f t="shared" si="56"/>
        <v>7.6663543403434036E-4</v>
      </c>
      <c r="P274">
        <f t="shared" si="57"/>
        <v>1.9747175374572754E-4</v>
      </c>
      <c r="Q274" s="17">
        <f t="shared" si="51"/>
        <v>1.4052464329993068E-2</v>
      </c>
      <c r="S274" s="8">
        <f>'1. Data'!P276</f>
        <v>147.3223982869379</v>
      </c>
      <c r="T274">
        <f t="shared" si="58"/>
        <v>1.6358492017907696E-3</v>
      </c>
      <c r="U274">
        <f t="shared" si="59"/>
        <v>2.4031610466361872E-4</v>
      </c>
      <c r="V274" s="17">
        <f t="shared" si="52"/>
        <v>1.5502132261841231E-2</v>
      </c>
    </row>
    <row r="275" spans="2:22" ht="15" customHeight="1" x14ac:dyDescent="0.2">
      <c r="B275">
        <v>273</v>
      </c>
      <c r="C275" s="18">
        <v>39359</v>
      </c>
      <c r="D275">
        <f>'1. Data'!D277</f>
        <v>13974.31</v>
      </c>
      <c r="E275">
        <f t="shared" si="48"/>
        <v>4.4816563514593795E-4</v>
      </c>
      <c r="F275">
        <f t="shared" si="53"/>
        <v>9.8834827754241597E-5</v>
      </c>
      <c r="G275" s="17">
        <f t="shared" si="49"/>
        <v>9.9415706884899025E-3</v>
      </c>
      <c r="I275" s="1">
        <f>'1. Data'!H277</f>
        <v>13366.22827</v>
      </c>
      <c r="J275">
        <f t="shared" si="54"/>
        <v>4.058372039175224E-3</v>
      </c>
      <c r="K275">
        <f t="shared" si="55"/>
        <v>1.9613393228438709E-4</v>
      </c>
      <c r="L275" s="17">
        <f t="shared" si="50"/>
        <v>1.4004782479010058E-2</v>
      </c>
      <c r="N275" s="8">
        <f>'1. Data'!L277</f>
        <v>8204.0848056537106</v>
      </c>
      <c r="O275">
        <f t="shared" si="56"/>
        <v>-1.1560872868895257E-3</v>
      </c>
      <c r="P275">
        <f t="shared" si="57"/>
        <v>1.8565871231430691E-4</v>
      </c>
      <c r="Q275" s="17">
        <f t="shared" si="51"/>
        <v>1.3625663738486537E-2</v>
      </c>
      <c r="S275" s="8">
        <f>'1. Data'!P277</f>
        <v>146.76704447879104</v>
      </c>
      <c r="T275">
        <f t="shared" si="58"/>
        <v>-3.7696495210810125E-3</v>
      </c>
      <c r="U275">
        <f t="shared" si="59"/>
        <v>2.2605769854046155E-4</v>
      </c>
      <c r="V275" s="17">
        <f t="shared" si="52"/>
        <v>1.5035215280815289E-2</v>
      </c>
    </row>
    <row r="276" spans="2:22" ht="15" customHeight="1" x14ac:dyDescent="0.2">
      <c r="B276">
        <v>274</v>
      </c>
      <c r="C276" s="18">
        <v>39360</v>
      </c>
      <c r="D276">
        <f>'1. Data'!D278</f>
        <v>14066.01</v>
      </c>
      <c r="E276">
        <f t="shared" si="48"/>
        <v>6.5620413458697228E-3</v>
      </c>
      <c r="F276">
        <f t="shared" si="53"/>
        <v>9.2916789235178638E-5</v>
      </c>
      <c r="G276" s="17">
        <f t="shared" si="49"/>
        <v>9.6393355183424668E-3</v>
      </c>
      <c r="I276" s="1">
        <f>'1. Data'!H278</f>
        <v>13466.64486</v>
      </c>
      <c r="J276">
        <f t="shared" si="54"/>
        <v>7.5127094922792853E-3</v>
      </c>
      <c r="K276">
        <f t="shared" si="55"/>
        <v>1.853541193638254E-4</v>
      </c>
      <c r="L276" s="17">
        <f t="shared" si="50"/>
        <v>1.3614481971923331E-2</v>
      </c>
      <c r="N276" s="8">
        <f>'1. Data'!L278</f>
        <v>8263.6685051619297</v>
      </c>
      <c r="O276">
        <f t="shared" si="56"/>
        <v>7.2626869321436001E-3</v>
      </c>
      <c r="P276">
        <f t="shared" si="57"/>
        <v>1.7459938184434293E-4</v>
      </c>
      <c r="Q276" s="17">
        <f t="shared" si="51"/>
        <v>1.3213605936471048E-2</v>
      </c>
      <c r="S276" s="8">
        <f>'1. Data'!P278</f>
        <v>146.22999143101973</v>
      </c>
      <c r="T276">
        <f t="shared" si="58"/>
        <v>-3.6592209761975359E-3</v>
      </c>
      <c r="U276">
        <f t="shared" si="59"/>
        <v>2.1334685207874103E-4</v>
      </c>
      <c r="V276" s="17">
        <f t="shared" si="52"/>
        <v>1.4606397642086192E-2</v>
      </c>
    </row>
    <row r="277" spans="2:22" ht="15" customHeight="1" x14ac:dyDescent="0.2">
      <c r="B277">
        <v>275</v>
      </c>
      <c r="C277" s="18">
        <v>39364</v>
      </c>
      <c r="D277">
        <f>'1. Data'!D279</f>
        <v>14164.53</v>
      </c>
      <c r="E277">
        <f t="shared" si="48"/>
        <v>7.0041184387043967E-3</v>
      </c>
      <c r="F277">
        <f t="shared" si="53"/>
        <v>8.9925405078562142E-5</v>
      </c>
      <c r="G277" s="17">
        <f t="shared" si="49"/>
        <v>9.4829006679687487E-3</v>
      </c>
      <c r="I277" s="1">
        <f>'1. Data'!H279</f>
        <v>13453.077439999999</v>
      </c>
      <c r="J277">
        <f t="shared" si="54"/>
        <v>-1.0074833145931213E-3</v>
      </c>
      <c r="K277">
        <f t="shared" si="55"/>
        <v>1.7761932043691887E-4</v>
      </c>
      <c r="L277" s="17">
        <f t="shared" si="50"/>
        <v>1.3327389858367573E-2</v>
      </c>
      <c r="N277" s="8">
        <f>'1. Data'!L279</f>
        <v>8258.5657931811784</v>
      </c>
      <c r="O277">
        <f t="shared" si="56"/>
        <v>-6.1748749693479475E-4</v>
      </c>
      <c r="P277">
        <f t="shared" si="57"/>
        <v>1.6728821622214213E-4</v>
      </c>
      <c r="Q277" s="17">
        <f t="shared" si="51"/>
        <v>1.2933994596494237E-2</v>
      </c>
      <c r="S277" s="8">
        <f>'1. Data'!P279</f>
        <v>146.67834857680145</v>
      </c>
      <c r="T277">
        <f t="shared" si="58"/>
        <v>3.0661093623412317E-3</v>
      </c>
      <c r="U277">
        <f t="shared" si="59"/>
        <v>2.0134943484317519E-4</v>
      </c>
      <c r="V277" s="17">
        <f t="shared" si="52"/>
        <v>1.4189765144045732E-2</v>
      </c>
    </row>
    <row r="278" spans="2:22" ht="15" customHeight="1" x14ac:dyDescent="0.2">
      <c r="B278">
        <v>276</v>
      </c>
      <c r="C278" s="18">
        <v>39365</v>
      </c>
      <c r="D278">
        <f>'1. Data'!D280</f>
        <v>14078.69</v>
      </c>
      <c r="E278">
        <f t="shared" si="48"/>
        <v>-6.0602081396276576E-3</v>
      </c>
      <c r="F278">
        <f t="shared" si="53"/>
        <v>8.7473341280052335E-5</v>
      </c>
      <c r="G278" s="17">
        <f t="shared" si="49"/>
        <v>9.3527183898614377E-3</v>
      </c>
      <c r="I278" s="1">
        <f>'1. Data'!H280</f>
        <v>13555.862099999998</v>
      </c>
      <c r="J278">
        <f t="shared" si="54"/>
        <v>7.6402340251450571E-3</v>
      </c>
      <c r="K278">
        <f t="shared" si="55"/>
        <v>1.6702306256845476E-4</v>
      </c>
      <c r="L278" s="17">
        <f t="shared" si="50"/>
        <v>1.2923740270078735E-2</v>
      </c>
      <c r="N278" s="8">
        <f>'1. Data'!L280</f>
        <v>8269.8158640226629</v>
      </c>
      <c r="O278">
        <f t="shared" si="56"/>
        <v>1.362230576497116E-3</v>
      </c>
      <c r="P278">
        <f t="shared" si="57"/>
        <v>1.5727380069734587E-4</v>
      </c>
      <c r="Q278" s="17">
        <f t="shared" si="51"/>
        <v>1.2540885164028329E-2</v>
      </c>
      <c r="S278" s="8">
        <f>'1. Data'!P280</f>
        <v>146.71925179364536</v>
      </c>
      <c r="T278">
        <f t="shared" si="58"/>
        <v>2.7886335809462759E-4</v>
      </c>
      <c r="U278">
        <f t="shared" si="59"/>
        <v>1.8983253034989485E-4</v>
      </c>
      <c r="V278" s="17">
        <f t="shared" si="52"/>
        <v>1.3777972650208551E-2</v>
      </c>
    </row>
    <row r="279" spans="2:22" ht="15" customHeight="1" x14ac:dyDescent="0.2">
      <c r="B279">
        <v>277</v>
      </c>
      <c r="C279" s="18">
        <v>39366</v>
      </c>
      <c r="D279">
        <f>'1. Data'!D281</f>
        <v>14015.12</v>
      </c>
      <c r="E279">
        <f t="shared" si="48"/>
        <v>-4.5153348784581311E-3</v>
      </c>
      <c r="F279">
        <f t="shared" si="53"/>
        <v>8.4428508164985757E-5</v>
      </c>
      <c r="G279" s="17">
        <f t="shared" si="49"/>
        <v>9.1884986893934831E-3</v>
      </c>
      <c r="I279" s="1">
        <f>'1. Data'!H281</f>
        <v>13707.893249999999</v>
      </c>
      <c r="J279">
        <f t="shared" si="54"/>
        <v>1.1215159086045935E-2</v>
      </c>
      <c r="K279">
        <f t="shared" si="55"/>
        <v>1.6050406937188652E-4</v>
      </c>
      <c r="L279" s="17">
        <f t="shared" si="50"/>
        <v>1.2669020063599493E-2</v>
      </c>
      <c r="N279" s="8">
        <f>'1. Data'!L281</f>
        <v>8348.0421472305279</v>
      </c>
      <c r="O279">
        <f t="shared" si="56"/>
        <v>9.4592533248755543E-3</v>
      </c>
      <c r="P279">
        <f t="shared" si="57"/>
        <v>1.4794871298411772E-4</v>
      </c>
      <c r="Q279" s="17">
        <f t="shared" si="51"/>
        <v>1.2163416994583296E-2</v>
      </c>
      <c r="S279" s="8">
        <f>'1. Data'!P281</f>
        <v>148.48596700119069</v>
      </c>
      <c r="T279">
        <f t="shared" si="58"/>
        <v>1.2041468218704826E-2</v>
      </c>
      <c r="U279">
        <f t="shared" si="59"/>
        <v>1.7844724441525042E-4</v>
      </c>
      <c r="V279" s="17">
        <f t="shared" si="52"/>
        <v>1.3358414741849066E-2</v>
      </c>
    </row>
    <row r="280" spans="2:22" ht="15" customHeight="1" x14ac:dyDescent="0.2">
      <c r="B280">
        <v>278</v>
      </c>
      <c r="C280" s="18">
        <v>39367</v>
      </c>
      <c r="D280">
        <f>'1. Data'!D282</f>
        <v>14093.08</v>
      </c>
      <c r="E280">
        <f t="shared" si="48"/>
        <v>5.5625638596029942E-3</v>
      </c>
      <c r="F280">
        <f t="shared" si="53"/>
        <v>8.058609261896384E-5</v>
      </c>
      <c r="G280" s="17">
        <f t="shared" si="49"/>
        <v>8.97697569446213E-3</v>
      </c>
      <c r="I280" s="1">
        <f>'1. Data'!H282</f>
        <v>13694.95529</v>
      </c>
      <c r="J280">
        <f t="shared" si="54"/>
        <v>-9.4383285338170354E-4</v>
      </c>
      <c r="K280">
        <f t="shared" si="55"/>
        <v>1.5842061280909244E-4</v>
      </c>
      <c r="L280" s="17">
        <f t="shared" si="50"/>
        <v>1.2586525048999523E-2</v>
      </c>
      <c r="N280" s="8">
        <f>'1. Data'!L282</f>
        <v>8281.0684426810258</v>
      </c>
      <c r="O280">
        <f t="shared" si="56"/>
        <v>-8.0226840459497132E-3</v>
      </c>
      <c r="P280">
        <f t="shared" si="57"/>
        <v>1.444404386129208E-4</v>
      </c>
      <c r="Q280" s="17">
        <f t="shared" si="51"/>
        <v>1.2018337597726268E-2</v>
      </c>
      <c r="S280" s="8">
        <f>'1. Data'!P282</f>
        <v>147.5872434641914</v>
      </c>
      <c r="T280">
        <f t="shared" si="58"/>
        <v>-6.0525823089536655E-3</v>
      </c>
      <c r="U280">
        <f t="shared" si="59"/>
        <v>1.7644022716206009E-4</v>
      </c>
      <c r="V280" s="17">
        <f t="shared" si="52"/>
        <v>1.3283080484663944E-2</v>
      </c>
    </row>
    <row r="281" spans="2:22" ht="15" customHeight="1" x14ac:dyDescent="0.2">
      <c r="B281">
        <v>279</v>
      </c>
      <c r="C281" s="18">
        <v>39370</v>
      </c>
      <c r="D281">
        <f>'1. Data'!D283</f>
        <v>13984.8</v>
      </c>
      <c r="E281">
        <f t="shared" si="48"/>
        <v>-7.6832033877619835E-3</v>
      </c>
      <c r="F281">
        <f t="shared" si="53"/>
        <v>7.7607454063355685E-5</v>
      </c>
      <c r="G281" s="17">
        <f t="shared" si="49"/>
        <v>8.8095092975350037E-3</v>
      </c>
      <c r="I281" s="1">
        <f>'1. Data'!H283</f>
        <v>13569.397899999998</v>
      </c>
      <c r="J281">
        <f t="shared" si="54"/>
        <v>-9.1681489527522045E-3</v>
      </c>
      <c r="K281">
        <f t="shared" si="55"/>
        <v>1.4896882526785424E-4</v>
      </c>
      <c r="L281" s="17">
        <f t="shared" si="50"/>
        <v>1.2205278582148555E-2</v>
      </c>
      <c r="N281" s="8">
        <f>'1. Data'!L283</f>
        <v>8260.9388335704116</v>
      </c>
      <c r="O281">
        <f t="shared" si="56"/>
        <v>-2.4307985436837123E-3</v>
      </c>
      <c r="P281">
        <f t="shared" si="57"/>
        <v>1.3963581985421369E-4</v>
      </c>
      <c r="Q281" s="17">
        <f t="shared" si="51"/>
        <v>1.1816760125102552E-2</v>
      </c>
      <c r="S281" s="8">
        <f>'1. Data'!P283</f>
        <v>147.77924399795677</v>
      </c>
      <c r="T281">
        <f t="shared" si="58"/>
        <v>1.3009290590345007E-3</v>
      </c>
      <c r="U281">
        <f t="shared" si="59"/>
        <v>1.6805183868873601E-4</v>
      </c>
      <c r="V281" s="17">
        <f t="shared" si="52"/>
        <v>1.2963480963411642E-2</v>
      </c>
    </row>
    <row r="282" spans="2:22" ht="15" customHeight="1" x14ac:dyDescent="0.2">
      <c r="B282">
        <v>280</v>
      </c>
      <c r="C282" s="18">
        <v>39371</v>
      </c>
      <c r="D282">
        <f>'1. Data'!D284</f>
        <v>13912.94</v>
      </c>
      <c r="E282">
        <f t="shared" si="48"/>
        <v>-5.1384360162461222E-3</v>
      </c>
      <c r="F282">
        <f t="shared" si="53"/>
        <v>7.6492903677417373E-5</v>
      </c>
      <c r="G282" s="17">
        <f t="shared" si="49"/>
        <v>8.746022163098912E-3</v>
      </c>
      <c r="I282" s="1">
        <f>'1. Data'!H284</f>
        <v>13439.596169999999</v>
      </c>
      <c r="J282">
        <f t="shared" si="54"/>
        <v>-9.5657693109580961E-3</v>
      </c>
      <c r="K282">
        <f t="shared" si="55"/>
        <v>1.4507399306497407E-4</v>
      </c>
      <c r="L282" s="17">
        <f t="shared" si="50"/>
        <v>1.204466658172712E-2</v>
      </c>
      <c r="N282" s="8">
        <f>'1. Data'!L284</f>
        <v>8174.3488108720267</v>
      </c>
      <c r="O282">
        <f t="shared" si="56"/>
        <v>-1.0481862224485248E-2</v>
      </c>
      <c r="P282">
        <f t="shared" si="57"/>
        <v>1.3161219755655935E-4</v>
      </c>
      <c r="Q282" s="17">
        <f t="shared" si="51"/>
        <v>1.1472235944076436E-2</v>
      </c>
      <c r="S282" s="8">
        <f>'1. Data'!P284</f>
        <v>147.01827228274857</v>
      </c>
      <c r="T282">
        <f t="shared" si="58"/>
        <v>-5.1493815682175318E-3</v>
      </c>
      <c r="U282">
        <f t="shared" si="59"/>
        <v>1.5807027335241027E-4</v>
      </c>
      <c r="V282" s="17">
        <f t="shared" si="52"/>
        <v>1.2572600103097619E-2</v>
      </c>
    </row>
    <row r="283" spans="2:22" ht="15" customHeight="1" x14ac:dyDescent="0.2">
      <c r="B283">
        <v>281</v>
      </c>
      <c r="C283" s="18">
        <v>39372</v>
      </c>
      <c r="D283">
        <f>'1. Data'!D285</f>
        <v>13892.54</v>
      </c>
      <c r="E283">
        <f t="shared" si="48"/>
        <v>-1.466260905315457E-3</v>
      </c>
      <c r="F283">
        <f t="shared" si="53"/>
        <v>7.3487540938355642E-5</v>
      </c>
      <c r="G283" s="17">
        <f t="shared" si="49"/>
        <v>8.572487441714665E-3</v>
      </c>
      <c r="I283" s="1">
        <f>'1. Data'!H285</f>
        <v>13607.149289999999</v>
      </c>
      <c r="J283">
        <f t="shared" si="54"/>
        <v>1.2467124598134448E-2</v>
      </c>
      <c r="K283">
        <f t="shared" si="55"/>
        <v>1.418597900317037E-4</v>
      </c>
      <c r="L283" s="17">
        <f t="shared" si="50"/>
        <v>1.191049075528392E-2</v>
      </c>
      <c r="N283" s="8">
        <f>'1. Data'!L285</f>
        <v>8260.6473594548552</v>
      </c>
      <c r="O283">
        <f t="shared" si="56"/>
        <v>1.0557238329253817E-2</v>
      </c>
      <c r="P283">
        <f t="shared" si="57"/>
        <v>1.3030763184475127E-4</v>
      </c>
      <c r="Q283" s="17">
        <f t="shared" si="51"/>
        <v>1.1415236828237568E-2</v>
      </c>
      <c r="S283" s="8">
        <f>'1. Data'!P285</f>
        <v>145.31462118615016</v>
      </c>
      <c r="T283">
        <f t="shared" si="58"/>
        <v>-1.1588022836521364E-2</v>
      </c>
      <c r="U283">
        <f t="shared" si="59"/>
        <v>1.5017702478337154E-4</v>
      </c>
      <c r="V283" s="17">
        <f t="shared" si="52"/>
        <v>1.2254673589425854E-2</v>
      </c>
    </row>
    <row r="284" spans="2:22" ht="15" customHeight="1" x14ac:dyDescent="0.2">
      <c r="B284">
        <v>282</v>
      </c>
      <c r="C284" s="18">
        <v>39373</v>
      </c>
      <c r="D284">
        <f>'1. Data'!D286</f>
        <v>13888.96</v>
      </c>
      <c r="E284">
        <f t="shared" si="48"/>
        <v>-2.5769225785937964E-4</v>
      </c>
      <c r="F284">
        <f t="shared" si="53"/>
        <v>6.9207283744601698E-5</v>
      </c>
      <c r="G284" s="17">
        <f t="shared" si="49"/>
        <v>8.3190915215906654E-3</v>
      </c>
      <c r="I284" s="1">
        <f>'1. Data'!H286</f>
        <v>13525.47616</v>
      </c>
      <c r="J284">
        <f t="shared" si="54"/>
        <v>-6.0022219393169622E-3</v>
      </c>
      <c r="K284">
        <f t="shared" si="55"/>
        <v>1.42673954374526E-4</v>
      </c>
      <c r="L284" s="17">
        <f t="shared" si="50"/>
        <v>1.1944620311023954E-2</v>
      </c>
      <c r="N284" s="8">
        <f>'1. Data'!L286</f>
        <v>8236.5609825764059</v>
      </c>
      <c r="O284">
        <f t="shared" si="56"/>
        <v>-2.9157977371931819E-3</v>
      </c>
      <c r="P284">
        <f t="shared" si="57"/>
        <v>1.2917649080250616E-4</v>
      </c>
      <c r="Q284" s="17">
        <f t="shared" si="51"/>
        <v>1.1365583610290594E-2</v>
      </c>
      <c r="S284" s="8">
        <f>'1. Data'!P286</f>
        <v>147.88700613815163</v>
      </c>
      <c r="T284">
        <f t="shared" si="58"/>
        <v>1.7702175672372349E-2</v>
      </c>
      <c r="U284">
        <f t="shared" si="59"/>
        <v>1.4922333969195369E-4</v>
      </c>
      <c r="V284" s="17">
        <f t="shared" si="52"/>
        <v>1.2215700540368272E-2</v>
      </c>
    </row>
    <row r="285" spans="2:22" ht="15" customHeight="1" x14ac:dyDescent="0.2">
      <c r="B285">
        <v>283</v>
      </c>
      <c r="C285" s="18">
        <v>39374</v>
      </c>
      <c r="D285">
        <f>'1. Data'!D287</f>
        <v>13522.02</v>
      </c>
      <c r="E285">
        <f t="shared" si="48"/>
        <v>-2.641954473193088E-2</v>
      </c>
      <c r="F285">
        <f t="shared" si="53"/>
        <v>6.5058831037911243E-5</v>
      </c>
      <c r="G285" s="17">
        <f t="shared" si="49"/>
        <v>8.0659054691901294E-3</v>
      </c>
      <c r="I285" s="1">
        <f>'1. Data'!H287</f>
        <v>13354.777819999998</v>
      </c>
      <c r="J285">
        <f t="shared" si="54"/>
        <v>-1.2620505036622877E-2</v>
      </c>
      <c r="K285">
        <f t="shared" si="55"/>
        <v>1.3627511720458349E-4</v>
      </c>
      <c r="L285" s="17">
        <f t="shared" si="50"/>
        <v>1.1673693383183553E-2</v>
      </c>
      <c r="N285" s="8">
        <f>'1. Data'!L287</f>
        <v>8178.4869639549788</v>
      </c>
      <c r="O285">
        <f t="shared" si="56"/>
        <v>-7.0507604744597472E-3</v>
      </c>
      <c r="P285">
        <f t="shared" si="57"/>
        <v>1.2193601394100904E-4</v>
      </c>
      <c r="Q285" s="17">
        <f t="shared" si="51"/>
        <v>1.1042464124506315E-2</v>
      </c>
      <c r="S285" s="8">
        <f>'1. Data'!P287</f>
        <v>146.2882373412215</v>
      </c>
      <c r="T285">
        <f t="shared" si="58"/>
        <v>-1.0810745573120929E-2</v>
      </c>
      <c r="U285">
        <f t="shared" si="59"/>
        <v>1.5907196072256836E-4</v>
      </c>
      <c r="V285" s="17">
        <f t="shared" si="52"/>
        <v>1.2612373318395247E-2</v>
      </c>
    </row>
    <row r="286" spans="2:22" ht="15" customHeight="1" x14ac:dyDescent="0.2">
      <c r="B286">
        <v>284</v>
      </c>
      <c r="C286" s="18">
        <v>39377</v>
      </c>
      <c r="D286">
        <f>'1. Data'!D288</f>
        <v>13566.97</v>
      </c>
      <c r="E286">
        <f t="shared" si="48"/>
        <v>3.3242074778767451E-3</v>
      </c>
      <c r="F286">
        <f t="shared" si="53"/>
        <v>1.0303484180618639E-4</v>
      </c>
      <c r="G286" s="17">
        <f t="shared" si="49"/>
        <v>1.0150607952540892E-2</v>
      </c>
      <c r="I286" s="1">
        <f>'1. Data'!H288</f>
        <v>13096.876680000001</v>
      </c>
      <c r="J286">
        <f t="shared" si="54"/>
        <v>-1.9311526067754256E-2</v>
      </c>
      <c r="K286">
        <f t="shared" si="55"/>
        <v>1.3765523901507388E-4</v>
      </c>
      <c r="L286" s="17">
        <f t="shared" si="50"/>
        <v>1.173265694610875E-2</v>
      </c>
      <c r="N286" s="8">
        <f>'1. Data'!L288</f>
        <v>8008.5867873815259</v>
      </c>
      <c r="O286">
        <f t="shared" si="56"/>
        <v>-2.0774035261320756E-2</v>
      </c>
      <c r="P286">
        <f t="shared" si="57"/>
        <v>1.1760264650064073E-4</v>
      </c>
      <c r="Q286" s="17">
        <f t="shared" si="51"/>
        <v>1.0844475390752692E-2</v>
      </c>
      <c r="S286" s="8">
        <f>'1. Data'!P288</f>
        <v>144.12125197264598</v>
      </c>
      <c r="T286">
        <f t="shared" si="58"/>
        <v>-1.4813121054435626E-2</v>
      </c>
      <c r="U286">
        <f t="shared" si="59"/>
        <v>1.5653997627001947E-4</v>
      </c>
      <c r="V286" s="17">
        <f t="shared" si="52"/>
        <v>1.2511593674269456E-2</v>
      </c>
    </row>
    <row r="287" spans="2:22" ht="15" customHeight="1" x14ac:dyDescent="0.2">
      <c r="B287">
        <v>285</v>
      </c>
      <c r="C287" s="18">
        <v>39378</v>
      </c>
      <c r="D287">
        <f>'1. Data'!D289</f>
        <v>13676.23</v>
      </c>
      <c r="E287">
        <f t="shared" si="48"/>
        <v>8.0533825902172861E-3</v>
      </c>
      <c r="F287">
        <f t="shared" si="53"/>
        <v>9.7515772619173504E-5</v>
      </c>
      <c r="G287" s="17">
        <f t="shared" si="49"/>
        <v>9.8750074743857025E-3</v>
      </c>
      <c r="I287" s="1">
        <f>'1. Data'!H289</f>
        <v>13343.277599999999</v>
      </c>
      <c r="J287">
        <f t="shared" si="54"/>
        <v>1.8813716126400773E-2</v>
      </c>
      <c r="K287">
        <f t="shared" si="55"/>
        <v>1.517720270181026E-4</v>
      </c>
      <c r="L287" s="17">
        <f t="shared" si="50"/>
        <v>1.2319579011398994E-2</v>
      </c>
      <c r="N287" s="8">
        <f>'1. Data'!L289</f>
        <v>8126.8518518518522</v>
      </c>
      <c r="O287">
        <f t="shared" si="56"/>
        <v>1.4767282619283945E-2</v>
      </c>
      <c r="P287">
        <f t="shared" si="57"/>
        <v>1.3644012017291821E-4</v>
      </c>
      <c r="Q287" s="17">
        <f t="shared" si="51"/>
        <v>1.1680758544414751E-2</v>
      </c>
      <c r="S287" s="8">
        <f>'1. Data'!P289</f>
        <v>143.46019011075262</v>
      </c>
      <c r="T287">
        <f t="shared" si="58"/>
        <v>-4.5868451241238683E-3</v>
      </c>
      <c r="U287">
        <f t="shared" si="59"/>
        <v>1.6031329101622016E-4</v>
      </c>
      <c r="V287" s="17">
        <f t="shared" si="52"/>
        <v>1.266148849923342E-2</v>
      </c>
    </row>
    <row r="288" spans="2:22" ht="15" customHeight="1" x14ac:dyDescent="0.2">
      <c r="B288">
        <v>286</v>
      </c>
      <c r="C288" s="18">
        <v>39379</v>
      </c>
      <c r="D288">
        <f>'1. Data'!D290</f>
        <v>13675.25</v>
      </c>
      <c r="E288">
        <f t="shared" si="48"/>
        <v>-7.1657174528328606E-5</v>
      </c>
      <c r="F288">
        <f t="shared" si="53"/>
        <v>9.555624453068798E-5</v>
      </c>
      <c r="G288" s="17">
        <f t="shared" si="49"/>
        <v>9.77528743979879E-3</v>
      </c>
      <c r="I288" s="1">
        <f>'1. Data'!H290</f>
        <v>13267.357600000001</v>
      </c>
      <c r="J288">
        <f t="shared" si="54"/>
        <v>-5.6897564658325217E-3</v>
      </c>
      <c r="K288">
        <f t="shared" si="55"/>
        <v>1.63903060266104E-4</v>
      </c>
      <c r="L288" s="17">
        <f t="shared" si="50"/>
        <v>1.2802463054666629E-2</v>
      </c>
      <c r="N288" s="8">
        <f>'1. Data'!L290</f>
        <v>8073.2252098449289</v>
      </c>
      <c r="O288">
        <f t="shared" si="56"/>
        <v>-6.5986981163811218E-3</v>
      </c>
      <c r="P288">
        <f t="shared" si="57"/>
        <v>1.4133807112001146E-4</v>
      </c>
      <c r="Q288" s="17">
        <f t="shared" si="51"/>
        <v>1.1888568926494536E-2</v>
      </c>
      <c r="S288" s="8">
        <f>'1. Data'!P290</f>
        <v>143.39402173913044</v>
      </c>
      <c r="T288">
        <f t="shared" si="58"/>
        <v>-4.6123159024883786E-4</v>
      </c>
      <c r="U288">
        <f t="shared" si="59"/>
        <v>1.5195684244680889E-4</v>
      </c>
      <c r="V288" s="17">
        <f t="shared" si="52"/>
        <v>1.2327077611778425E-2</v>
      </c>
    </row>
    <row r="289" spans="2:22" ht="15" customHeight="1" x14ac:dyDescent="0.2">
      <c r="B289">
        <v>287</v>
      </c>
      <c r="C289" s="18">
        <v>39380</v>
      </c>
      <c r="D289">
        <f>'1. Data'!D291</f>
        <v>13671.92</v>
      </c>
      <c r="E289">
        <f t="shared" si="48"/>
        <v>-2.4350560318823621E-4</v>
      </c>
      <c r="F289">
        <f t="shared" si="53"/>
        <v>8.9823177943886375E-5</v>
      </c>
      <c r="G289" s="17">
        <f t="shared" si="49"/>
        <v>9.477509057969102E-3</v>
      </c>
      <c r="I289" s="1">
        <f>'1. Data'!H291</f>
        <v>13479.442110000002</v>
      </c>
      <c r="J289">
        <f t="shared" si="54"/>
        <v>1.5985437070001079E-2</v>
      </c>
      <c r="K289">
        <f t="shared" si="55"/>
        <v>1.5601127636856674E-4</v>
      </c>
      <c r="L289" s="17">
        <f t="shared" si="50"/>
        <v>1.2490447404659559E-2</v>
      </c>
      <c r="N289" s="8">
        <f>'1. Data'!L291</f>
        <v>8240.7725321888429</v>
      </c>
      <c r="O289">
        <f t="shared" si="56"/>
        <v>2.0753455773734351E-2</v>
      </c>
      <c r="P289">
        <f t="shared" si="57"/>
        <v>1.3547035586267866E-4</v>
      </c>
      <c r="Q289" s="17">
        <f t="shared" si="51"/>
        <v>1.1639173332444132E-2</v>
      </c>
      <c r="S289" s="8">
        <f>'1. Data'!P291</f>
        <v>142.53102844638948</v>
      </c>
      <c r="T289">
        <f t="shared" si="58"/>
        <v>-6.0183352295603591E-3</v>
      </c>
      <c r="U289">
        <f t="shared" si="59"/>
        <v>1.4285219597479095E-4</v>
      </c>
      <c r="V289" s="17">
        <f t="shared" si="52"/>
        <v>1.1952079148616401E-2</v>
      </c>
    </row>
    <row r="290" spans="2:22" ht="15" customHeight="1" x14ac:dyDescent="0.2">
      <c r="B290">
        <v>288</v>
      </c>
      <c r="C290" s="18">
        <v>39381</v>
      </c>
      <c r="D290">
        <f>'1. Data'!D292</f>
        <v>13806.7</v>
      </c>
      <c r="E290">
        <f t="shared" si="48"/>
        <v>9.8581618382787978E-3</v>
      </c>
      <c r="F290">
        <f t="shared" si="53"/>
        <v>8.4437344965980238E-5</v>
      </c>
      <c r="G290" s="17">
        <f t="shared" si="49"/>
        <v>9.1889795388813578E-3</v>
      </c>
      <c r="I290" s="1">
        <f>'1. Data'!H292</f>
        <v>13670.985989999999</v>
      </c>
      <c r="J290">
        <f t="shared" si="54"/>
        <v>1.4210074752121727E-2</v>
      </c>
      <c r="K290">
        <f t="shared" si="55"/>
        <v>1.619826516855906E-4</v>
      </c>
      <c r="L290" s="17">
        <f t="shared" si="50"/>
        <v>1.2727240536958144E-2</v>
      </c>
      <c r="N290" s="8">
        <f>'1. Data'!L292</f>
        <v>8337.9424460431655</v>
      </c>
      <c r="O290">
        <f t="shared" si="56"/>
        <v>1.1791359787540845E-2</v>
      </c>
      <c r="P290">
        <f t="shared" si="57"/>
        <v>1.5318449010405882E-4</v>
      </c>
      <c r="Q290" s="17">
        <f t="shared" si="51"/>
        <v>1.2376772200539963E-2</v>
      </c>
      <c r="S290" s="8">
        <f>'1. Data'!P292</f>
        <v>144.59597021462989</v>
      </c>
      <c r="T290">
        <f t="shared" si="58"/>
        <v>1.4487664831641156E-2</v>
      </c>
      <c r="U290">
        <f t="shared" si="59"/>
        <v>1.3645428575242551E-4</v>
      </c>
      <c r="V290" s="17">
        <f t="shared" si="52"/>
        <v>1.1681364892529704E-2</v>
      </c>
    </row>
    <row r="291" spans="2:22" ht="15" customHeight="1" x14ac:dyDescent="0.2">
      <c r="B291">
        <v>289</v>
      </c>
      <c r="C291" s="18">
        <v>39384</v>
      </c>
      <c r="D291">
        <f>'1. Data'!D293</f>
        <v>13870.26</v>
      </c>
      <c r="E291">
        <f t="shared" si="48"/>
        <v>4.6035620387202946E-3</v>
      </c>
      <c r="F291">
        <f t="shared" si="53"/>
        <v>8.5202105557803209E-5</v>
      </c>
      <c r="G291" s="17">
        <f t="shared" si="49"/>
        <v>9.2304986624668992E-3</v>
      </c>
      <c r="I291" s="1">
        <f>'1. Data'!H293</f>
        <v>13820.395400000001</v>
      </c>
      <c r="J291">
        <f t="shared" si="54"/>
        <v>1.0928941782932954E-2</v>
      </c>
      <c r="K291">
        <f t="shared" si="55"/>
        <v>1.6437926605210841E-4</v>
      </c>
      <c r="L291" s="17">
        <f t="shared" si="50"/>
        <v>1.2821047775127757E-2</v>
      </c>
      <c r="N291" s="8">
        <f>'1. Data'!L293</f>
        <v>8407.0728896571582</v>
      </c>
      <c r="O291">
        <f t="shared" si="56"/>
        <v>8.2910674979291797E-3</v>
      </c>
      <c r="P291">
        <f t="shared" si="57"/>
        <v>1.5233559063616942E-4</v>
      </c>
      <c r="Q291" s="17">
        <f t="shared" si="51"/>
        <v>1.2342430499547868E-2</v>
      </c>
      <c r="S291" s="8">
        <f>'1. Data'!P293</f>
        <v>145.58047079337402</v>
      </c>
      <c r="T291">
        <f t="shared" si="58"/>
        <v>6.8086308164936873E-3</v>
      </c>
      <c r="U291">
        <f t="shared" si="59"/>
        <v>1.408605745437183E-4</v>
      </c>
      <c r="V291" s="17">
        <f t="shared" si="52"/>
        <v>1.1868469764199524E-2</v>
      </c>
    </row>
    <row r="292" spans="2:22" ht="15" customHeight="1" x14ac:dyDescent="0.2">
      <c r="B292">
        <v>290</v>
      </c>
      <c r="C292" s="18">
        <v>39385</v>
      </c>
      <c r="D292">
        <f>'1. Data'!D294</f>
        <v>13792.47</v>
      </c>
      <c r="E292">
        <f t="shared" si="48"/>
        <v>-5.6084024380221335E-3</v>
      </c>
      <c r="F292">
        <f t="shared" si="53"/>
        <v>8.1361546230995801E-5</v>
      </c>
      <c r="G292" s="17">
        <f t="shared" si="49"/>
        <v>9.0200635380797509E-3</v>
      </c>
      <c r="I292" s="1">
        <f>'1. Data'!H294</f>
        <v>13764.8189</v>
      </c>
      <c r="J292">
        <f t="shared" si="54"/>
        <v>-4.0213393605222775E-3</v>
      </c>
      <c r="K292">
        <f t="shared" si="55"/>
        <v>1.6168301619866616E-4</v>
      </c>
      <c r="L292" s="17">
        <f t="shared" si="50"/>
        <v>1.2715463664320942E-2</v>
      </c>
      <c r="N292" s="8">
        <f>'1. Data'!L294</f>
        <v>8371.4553584306941</v>
      </c>
      <c r="O292">
        <f t="shared" si="56"/>
        <v>-4.2366150138037567E-3</v>
      </c>
      <c r="P292">
        <f t="shared" si="57"/>
        <v>1.4731996321331231E-4</v>
      </c>
      <c r="Q292" s="17">
        <f t="shared" si="51"/>
        <v>1.2137543541150009E-2</v>
      </c>
      <c r="S292" s="8">
        <f>'1. Data'!P294</f>
        <v>145.14478730822873</v>
      </c>
      <c r="T292">
        <f t="shared" si="58"/>
        <v>-2.9927330415332053E-3</v>
      </c>
      <c r="U292">
        <f t="shared" si="59"/>
        <v>1.3519038728681366E-4</v>
      </c>
      <c r="V292" s="17">
        <f t="shared" si="52"/>
        <v>1.1627140116417866E-2</v>
      </c>
    </row>
    <row r="293" spans="2:22" ht="15" customHeight="1" x14ac:dyDescent="0.2">
      <c r="B293">
        <v>291</v>
      </c>
      <c r="C293" s="18">
        <v>39386</v>
      </c>
      <c r="D293">
        <f>'1. Data'!D295</f>
        <v>13930.01</v>
      </c>
      <c r="E293">
        <f t="shared" si="48"/>
        <v>9.9721079690585426E-3</v>
      </c>
      <c r="F293">
        <f t="shared" si="53"/>
        <v>7.8367104131544794E-5</v>
      </c>
      <c r="G293" s="17">
        <f t="shared" si="49"/>
        <v>8.8525196487522582E-3</v>
      </c>
      <c r="I293" s="1">
        <f>'1. Data'!H295</f>
        <v>13963.45184</v>
      </c>
      <c r="J293">
        <f t="shared" si="54"/>
        <v>1.4430479721022665E-2</v>
      </c>
      <c r="K293">
        <f t="shared" si="55"/>
        <v>1.5295230544189534E-4</v>
      </c>
      <c r="L293" s="17">
        <f t="shared" si="50"/>
        <v>1.236738878833747E-2</v>
      </c>
      <c r="N293" s="8">
        <f>'1. Data'!L295</f>
        <v>8461.8000289393713</v>
      </c>
      <c r="O293">
        <f t="shared" si="56"/>
        <v>1.079199095503665E-2</v>
      </c>
      <c r="P293">
        <f t="shared" si="57"/>
        <v>1.3955769982702479E-4</v>
      </c>
      <c r="Q293" s="17">
        <f t="shared" si="51"/>
        <v>1.1813454186944003E-2</v>
      </c>
      <c r="S293" s="8">
        <f>'1. Data'!P295</f>
        <v>145.1785063752277</v>
      </c>
      <c r="T293">
        <f t="shared" si="58"/>
        <v>2.3231331709738841E-4</v>
      </c>
      <c r="U293">
        <f t="shared" si="59"/>
        <v>1.2761635111307789E-4</v>
      </c>
      <c r="V293" s="17">
        <f t="shared" si="52"/>
        <v>1.1296740729656404E-2</v>
      </c>
    </row>
    <row r="294" spans="2:22" ht="15" customHeight="1" x14ac:dyDescent="0.2">
      <c r="B294">
        <v>292</v>
      </c>
      <c r="C294" s="18">
        <v>39387</v>
      </c>
      <c r="D294">
        <f>'1. Data'!D296</f>
        <v>13567.87</v>
      </c>
      <c r="E294">
        <f t="shared" si="48"/>
        <v>-2.5997109836963465E-2</v>
      </c>
      <c r="F294">
        <f t="shared" si="53"/>
        <v>7.9631654124445768E-5</v>
      </c>
      <c r="G294" s="17">
        <f t="shared" si="49"/>
        <v>8.9236569927606344E-3</v>
      </c>
      <c r="I294" s="1">
        <f>'1. Data'!H296</f>
        <v>13710.284370000001</v>
      </c>
      <c r="J294">
        <f t="shared" si="54"/>
        <v>-1.8130722467547E-2</v>
      </c>
      <c r="K294">
        <f t="shared" si="55"/>
        <v>1.5626949181411239E-4</v>
      </c>
      <c r="L294" s="17">
        <f t="shared" si="50"/>
        <v>1.2500779648250439E-2</v>
      </c>
      <c r="N294" s="8">
        <f>'1. Data'!L296</f>
        <v>8273.3073480583225</v>
      </c>
      <c r="O294">
        <f t="shared" si="56"/>
        <v>-2.2275719142074196E-2</v>
      </c>
      <c r="P294">
        <f t="shared" si="57"/>
        <v>1.3817226196381887E-4</v>
      </c>
      <c r="Q294" s="17">
        <f t="shared" si="51"/>
        <v>1.1754669793908244E-2</v>
      </c>
      <c r="S294" s="8">
        <f>'1. Data'!P296</f>
        <v>146.8523676880223</v>
      </c>
      <c r="T294">
        <f t="shared" si="58"/>
        <v>1.1529677185604496E-2</v>
      </c>
      <c r="U294">
        <f t="shared" si="59"/>
        <v>1.1996260821493126E-4</v>
      </c>
      <c r="V294" s="17">
        <f t="shared" si="52"/>
        <v>1.095274432345297E-2</v>
      </c>
    </row>
    <row r="295" spans="2:22" ht="15" customHeight="1" x14ac:dyDescent="0.2">
      <c r="B295">
        <v>293</v>
      </c>
      <c r="C295" s="18">
        <v>39388</v>
      </c>
      <c r="D295">
        <f>'1. Data'!D297</f>
        <v>13595.1</v>
      </c>
      <c r="E295">
        <f t="shared" si="48"/>
        <v>2.0069472953381452E-3</v>
      </c>
      <c r="F295">
        <f t="shared" si="53"/>
        <v>1.1540473806948762E-4</v>
      </c>
      <c r="G295" s="17">
        <f t="shared" si="49"/>
        <v>1.0742659729763742E-2</v>
      </c>
      <c r="I295" s="1">
        <f>'1. Data'!H297</f>
        <v>13596.709199999999</v>
      </c>
      <c r="J295">
        <f t="shared" si="54"/>
        <v>-8.2839397735994507E-3</v>
      </c>
      <c r="K295">
        <f t="shared" si="55"/>
        <v>1.6661670813697846E-4</v>
      </c>
      <c r="L295" s="17">
        <f t="shared" si="50"/>
        <v>1.2908009456805432E-2</v>
      </c>
      <c r="N295" s="8">
        <f>'1. Data'!L297</f>
        <v>8284.4605358435911</v>
      </c>
      <c r="O295">
        <f t="shared" si="56"/>
        <v>1.3480930075547223E-3</v>
      </c>
      <c r="P295">
        <f t="shared" si="57"/>
        <v>1.59654386043784E-4</v>
      </c>
      <c r="Q295" s="17">
        <f t="shared" si="51"/>
        <v>1.2635441663977717E-2</v>
      </c>
      <c r="S295" s="8">
        <f>'1. Data'!P297</f>
        <v>143.93063785291042</v>
      </c>
      <c r="T295">
        <f t="shared" si="58"/>
        <v>-1.9895694438641184E-2</v>
      </c>
      <c r="U295">
        <f t="shared" si="59"/>
        <v>1.2074085908229032E-4</v>
      </c>
      <c r="V295" s="17">
        <f t="shared" si="52"/>
        <v>1.0988214553888648E-2</v>
      </c>
    </row>
    <row r="296" spans="2:22" ht="15" customHeight="1" x14ac:dyDescent="0.2">
      <c r="B296">
        <v>294</v>
      </c>
      <c r="C296" s="18">
        <v>39391</v>
      </c>
      <c r="D296">
        <f>'1. Data'!D298</f>
        <v>13543.4</v>
      </c>
      <c r="E296">
        <f t="shared" si="48"/>
        <v>-3.8028407293804918E-3</v>
      </c>
      <c r="F296">
        <f t="shared" si="53"/>
        <v>1.0872212403209425E-4</v>
      </c>
      <c r="G296" s="17">
        <f t="shared" si="49"/>
        <v>1.0426990171285972E-2</v>
      </c>
      <c r="I296" s="1">
        <f>'1. Data'!H298</f>
        <v>13443.588839999999</v>
      </c>
      <c r="J296">
        <f t="shared" si="54"/>
        <v>-1.1261574969919986E-2</v>
      </c>
      <c r="K296">
        <f t="shared" si="55"/>
        <v>1.607371251391171E-4</v>
      </c>
      <c r="L296" s="17">
        <f t="shared" si="50"/>
        <v>1.2678214587989789E-2</v>
      </c>
      <c r="N296" s="8">
        <f>'1. Data'!L298</f>
        <v>8225.4666473737507</v>
      </c>
      <c r="O296">
        <f t="shared" si="56"/>
        <v>-7.1210295727280144E-3</v>
      </c>
      <c r="P296">
        <f t="shared" si="57"/>
        <v>1.5018416416657805E-4</v>
      </c>
      <c r="Q296" s="17">
        <f t="shared" si="51"/>
        <v>1.2254964878227029E-2</v>
      </c>
      <c r="S296" s="8">
        <f>'1. Data'!P298</f>
        <v>142.08663755458517</v>
      </c>
      <c r="T296">
        <f t="shared" si="58"/>
        <v>-1.2811728800991818E-2</v>
      </c>
      <c r="U296">
        <f t="shared" si="59"/>
        <v>1.3724672696909958E-4</v>
      </c>
      <c r="V296" s="17">
        <f t="shared" si="52"/>
        <v>1.1715234823472365E-2</v>
      </c>
    </row>
    <row r="297" spans="2:22" ht="15" customHeight="1" x14ac:dyDescent="0.2">
      <c r="B297">
        <v>295</v>
      </c>
      <c r="C297" s="18">
        <v>39392</v>
      </c>
      <c r="D297">
        <f>'1. Data'!D299</f>
        <v>13660.94</v>
      </c>
      <c r="E297">
        <f t="shared" si="48"/>
        <v>8.6787660410237374E-3</v>
      </c>
      <c r="F297">
        <f t="shared" si="53"/>
        <v>1.0306649244695071E-4</v>
      </c>
      <c r="G297" s="17">
        <f t="shared" si="49"/>
        <v>1.0152166884313453E-2</v>
      </c>
      <c r="I297" s="1">
        <f>'1. Data'!H299</f>
        <v>13517.00124</v>
      </c>
      <c r="J297">
        <f t="shared" si="54"/>
        <v>5.4607739699365186E-3</v>
      </c>
      <c r="K297">
        <f t="shared" si="55"/>
        <v>1.5870228187895777E-4</v>
      </c>
      <c r="L297" s="17">
        <f t="shared" si="50"/>
        <v>1.2597709390161284E-2</v>
      </c>
      <c r="N297" s="8">
        <f>'1. Data'!L299</f>
        <v>8308.2363213038407</v>
      </c>
      <c r="O297">
        <f t="shared" si="56"/>
        <v>1.0062611336040967E-2</v>
      </c>
      <c r="P297">
        <f t="shared" si="57"/>
        <v>1.4421565804712336E-4</v>
      </c>
      <c r="Q297" s="17">
        <f t="shared" si="51"/>
        <v>1.2008982390157933E-2</v>
      </c>
      <c r="S297" s="8">
        <f>'1. Data'!P299</f>
        <v>142.15405476336278</v>
      </c>
      <c r="T297">
        <f t="shared" si="58"/>
        <v>4.7447958469502995E-4</v>
      </c>
      <c r="U297">
        <f t="shared" si="59"/>
        <v>1.3886034704316339E-4</v>
      </c>
      <c r="V297" s="17">
        <f t="shared" si="52"/>
        <v>1.1783902029597981E-2</v>
      </c>
    </row>
    <row r="298" spans="2:22" ht="15" customHeight="1" x14ac:dyDescent="0.2">
      <c r="B298">
        <v>296</v>
      </c>
      <c r="C298" s="18">
        <v>39393</v>
      </c>
      <c r="D298">
        <f>'1. Data'!D300</f>
        <v>13300.02</v>
      </c>
      <c r="E298">
        <f t="shared" si="48"/>
        <v>-2.641985104978135E-2</v>
      </c>
      <c r="F298">
        <f t="shared" si="53"/>
        <v>1.0140176169982326E-4</v>
      </c>
      <c r="G298" s="17">
        <f t="shared" si="49"/>
        <v>1.0069844174555198E-2</v>
      </c>
      <c r="I298" s="1">
        <f>'1. Data'!H300</f>
        <v>13434.250400000001</v>
      </c>
      <c r="J298">
        <f t="shared" si="54"/>
        <v>-6.1219821268581011E-3</v>
      </c>
      <c r="K298">
        <f t="shared" si="55"/>
        <v>1.5096934810726446E-4</v>
      </c>
      <c r="L298" s="17">
        <f t="shared" si="50"/>
        <v>1.2286958456317188E-2</v>
      </c>
      <c r="N298" s="8">
        <f>'1. Data'!L300</f>
        <v>8335.6116163097686</v>
      </c>
      <c r="O298">
        <f t="shared" si="56"/>
        <v>3.2949586346903295E-3</v>
      </c>
      <c r="P298">
        <f t="shared" si="57"/>
        <v>1.4163808737830915E-4</v>
      </c>
      <c r="Q298" s="17">
        <f t="shared" si="51"/>
        <v>1.1901180083433287E-2</v>
      </c>
      <c r="S298" s="8">
        <f>'1. Data'!P300</f>
        <v>142.13403973509935</v>
      </c>
      <c r="T298">
        <f t="shared" si="58"/>
        <v>-1.4079815237594029E-4</v>
      </c>
      <c r="U298">
        <f t="shared" si="59"/>
        <v>1.3054223407315115E-4</v>
      </c>
      <c r="V298" s="17">
        <f t="shared" si="52"/>
        <v>1.142550804442197E-2</v>
      </c>
    </row>
    <row r="299" spans="2:22" ht="15" customHeight="1" x14ac:dyDescent="0.2">
      <c r="B299">
        <v>297</v>
      </c>
      <c r="C299" s="18">
        <v>39394</v>
      </c>
      <c r="D299">
        <f>'1. Data'!D301</f>
        <v>13266.29</v>
      </c>
      <c r="E299">
        <f t="shared" si="48"/>
        <v>-2.5360864119000994E-3</v>
      </c>
      <c r="F299">
        <f t="shared" si="53"/>
        <v>1.3719816776739185E-4</v>
      </c>
      <c r="G299" s="17">
        <f t="shared" si="49"/>
        <v>1.1713162159186214E-2</v>
      </c>
      <c r="I299" s="1">
        <f>'1. Data'!H301</f>
        <v>13453.683389999998</v>
      </c>
      <c r="J299">
        <f t="shared" si="54"/>
        <v>1.4465258143467026E-3</v>
      </c>
      <c r="K299">
        <f t="shared" si="55"/>
        <v>1.4415990713052278E-4</v>
      </c>
      <c r="L299" s="17">
        <f t="shared" si="50"/>
        <v>1.2006660948428701E-2</v>
      </c>
      <c r="N299" s="8">
        <f>'1. Data'!L301</f>
        <v>8272.0769682726204</v>
      </c>
      <c r="O299">
        <f t="shared" si="56"/>
        <v>-7.622073935502691E-3</v>
      </c>
      <c r="P299">
        <f t="shared" si="57"/>
        <v>1.337912072798698E-4</v>
      </c>
      <c r="Q299" s="17">
        <f t="shared" si="51"/>
        <v>1.1566814915086598E-2</v>
      </c>
      <c r="S299" s="8">
        <f>'1. Data'!P301</f>
        <v>139.86848173111031</v>
      </c>
      <c r="T299">
        <f t="shared" si="58"/>
        <v>-1.5939587787777296E-2</v>
      </c>
      <c r="U299">
        <f t="shared" si="59"/>
        <v>1.2271088947594483E-4</v>
      </c>
      <c r="V299" s="17">
        <f t="shared" si="52"/>
        <v>1.1077494729222164E-2</v>
      </c>
    </row>
    <row r="300" spans="2:22" ht="15" customHeight="1" x14ac:dyDescent="0.2">
      <c r="B300">
        <v>298</v>
      </c>
      <c r="C300" s="18">
        <v>39395</v>
      </c>
      <c r="D300">
        <f>'1. Data'!D302</f>
        <v>13042.74</v>
      </c>
      <c r="E300">
        <f t="shared" si="48"/>
        <v>-1.6850980944936457E-2</v>
      </c>
      <c r="F300">
        <f t="shared" si="53"/>
        <v>1.2935218175866579E-4</v>
      </c>
      <c r="G300" s="17">
        <f t="shared" si="49"/>
        <v>1.1373310061660405E-2</v>
      </c>
      <c r="I300" s="1">
        <f>'1. Data'!H302</f>
        <v>13207.50452</v>
      </c>
      <c r="J300">
        <f t="shared" si="54"/>
        <v>-1.8298250587863576E-2</v>
      </c>
      <c r="K300">
        <f t="shared" si="55"/>
        <v>1.3563585891858569E-4</v>
      </c>
      <c r="L300" s="17">
        <f t="shared" si="50"/>
        <v>1.164628090501795E-2</v>
      </c>
      <c r="N300" s="8">
        <f>'1. Data'!L302</f>
        <v>8108.2929693233527</v>
      </c>
      <c r="O300">
        <f t="shared" si="56"/>
        <v>-1.9799622220327232E-2</v>
      </c>
      <c r="P300">
        <f t="shared" si="57"/>
        <v>1.2924949550777379E-4</v>
      </c>
      <c r="Q300" s="17">
        <f t="shared" si="51"/>
        <v>1.1368794813337682E-2</v>
      </c>
      <c r="S300" s="8">
        <f>'1. Data'!P302</f>
        <v>140.83524627202891</v>
      </c>
      <c r="T300">
        <f t="shared" si="58"/>
        <v>6.9119542083623739E-3</v>
      </c>
      <c r="U300">
        <f t="shared" si="59"/>
        <v>1.3059246363804369E-4</v>
      </c>
      <c r="V300" s="17">
        <f t="shared" si="52"/>
        <v>1.1427705965680237E-2</v>
      </c>
    </row>
    <row r="301" spans="2:22" ht="15" customHeight="1" x14ac:dyDescent="0.2">
      <c r="B301">
        <v>299</v>
      </c>
      <c r="C301" s="18">
        <v>39398</v>
      </c>
      <c r="D301">
        <f>'1. Data'!D303</f>
        <v>12987.55</v>
      </c>
      <c r="E301">
        <f t="shared" si="48"/>
        <v>-4.2314728346958159E-3</v>
      </c>
      <c r="F301">
        <f t="shared" si="53"/>
        <v>1.3862838438154256E-4</v>
      </c>
      <c r="G301" s="17">
        <f t="shared" si="49"/>
        <v>1.1774055562190225E-2</v>
      </c>
      <c r="I301" s="1">
        <f>'1. Data'!H303</f>
        <v>13051.00368</v>
      </c>
      <c r="J301">
        <f t="shared" si="54"/>
        <v>-1.1849387578328128E-2</v>
      </c>
      <c r="K301">
        <f t="shared" si="55"/>
        <v>1.4758726585804556E-4</v>
      </c>
      <c r="L301" s="17">
        <f t="shared" si="50"/>
        <v>1.214854994878177E-2</v>
      </c>
      <c r="N301" s="8">
        <f>'1. Data'!L303</f>
        <v>8047.0417211804051</v>
      </c>
      <c r="O301">
        <f t="shared" si="56"/>
        <v>-7.5541483731142341E-3</v>
      </c>
      <c r="P301">
        <f t="shared" si="57"/>
        <v>1.4501602818136792E-4</v>
      </c>
      <c r="Q301" s="17">
        <f t="shared" si="51"/>
        <v>1.2042260094407857E-2</v>
      </c>
      <c r="S301" s="8">
        <f>'1. Data'!P303</f>
        <v>138.9384713841653</v>
      </c>
      <c r="T301">
        <f t="shared" si="58"/>
        <v>-1.346804111947884E-2</v>
      </c>
      <c r="U301">
        <f t="shared" si="59"/>
        <v>1.2562342247847096E-4</v>
      </c>
      <c r="V301" s="17">
        <f t="shared" si="52"/>
        <v>1.1208185512315139E-2</v>
      </c>
    </row>
    <row r="302" spans="2:22" ht="15" customHeight="1" x14ac:dyDescent="0.2">
      <c r="B302">
        <v>300</v>
      </c>
      <c r="C302" s="18">
        <v>39399</v>
      </c>
      <c r="D302">
        <f>'1. Data'!D304</f>
        <v>13307.09</v>
      </c>
      <c r="E302">
        <f t="shared" si="48"/>
        <v>2.4603562642684793E-2</v>
      </c>
      <c r="F302">
        <f t="shared" si="53"/>
        <v>1.3138500305969614E-4</v>
      </c>
      <c r="G302" s="17">
        <f t="shared" si="49"/>
        <v>1.1462329739616469E-2</v>
      </c>
      <c r="I302" s="1">
        <f>'1. Data'!H304</f>
        <v>13185.437759999999</v>
      </c>
      <c r="J302">
        <f t="shared" si="54"/>
        <v>1.0300669840896028E-2</v>
      </c>
      <c r="K302">
        <f t="shared" si="55"/>
        <v>1.4715650906544904E-4</v>
      </c>
      <c r="L302" s="17">
        <f t="shared" si="50"/>
        <v>1.2130808261012496E-2</v>
      </c>
      <c r="N302" s="8">
        <f>'1. Data'!L304</f>
        <v>8088.3615654205605</v>
      </c>
      <c r="O302">
        <f t="shared" si="56"/>
        <v>5.1347868784373885E-3</v>
      </c>
      <c r="P302">
        <f t="shared" si="57"/>
        <v>1.3973897594906731E-4</v>
      </c>
      <c r="Q302" s="17">
        <f t="shared" si="51"/>
        <v>1.1821124140667305E-2</v>
      </c>
      <c r="S302" s="8">
        <f>'1. Data'!P304</f>
        <v>137.22788714506032</v>
      </c>
      <c r="T302">
        <f t="shared" si="58"/>
        <v>-1.2311811279218729E-2</v>
      </c>
      <c r="U302">
        <f t="shared" si="59"/>
        <v>1.2896930502552108E-4</v>
      </c>
      <c r="V302" s="17">
        <f t="shared" si="52"/>
        <v>1.1356465340303781E-2</v>
      </c>
    </row>
    <row r="303" spans="2:22" ht="15" customHeight="1" x14ac:dyDescent="0.2">
      <c r="B303">
        <v>301</v>
      </c>
      <c r="C303" s="18">
        <v>39400</v>
      </c>
      <c r="D303">
        <f>'1. Data'!D305</f>
        <v>13231.01</v>
      </c>
      <c r="E303">
        <f t="shared" si="48"/>
        <v>-5.7172529831841469E-3</v>
      </c>
      <c r="F303">
        <f t="shared" si="53"/>
        <v>1.5982202055886527E-4</v>
      </c>
      <c r="G303" s="17">
        <f t="shared" si="49"/>
        <v>1.2642073427996899E-2</v>
      </c>
      <c r="I303" s="1">
        <f>'1. Data'!H305</f>
        <v>13284.859340000001</v>
      </c>
      <c r="J303">
        <f t="shared" si="54"/>
        <v>7.5402562895266366E-3</v>
      </c>
      <c r="K303">
        <f t="shared" si="55"/>
        <v>1.4469334647179081E-4</v>
      </c>
      <c r="L303" s="17">
        <f t="shared" si="50"/>
        <v>1.2028854744812193E-2</v>
      </c>
      <c r="N303" s="8">
        <f>'1. Data'!L305</f>
        <v>8248.0164560681751</v>
      </c>
      <c r="O303">
        <f t="shared" si="56"/>
        <v>1.9738841959065317E-2</v>
      </c>
      <c r="P303">
        <f t="shared" si="57"/>
        <v>1.3293659956934163E-4</v>
      </c>
      <c r="Q303" s="17">
        <f t="shared" si="51"/>
        <v>1.1529813509738205E-2</v>
      </c>
      <c r="S303" s="8">
        <f>'1. Data'!P305</f>
        <v>139.1342908438061</v>
      </c>
      <c r="T303">
        <f t="shared" si="58"/>
        <v>1.3892246965302052E-2</v>
      </c>
      <c r="U303">
        <f t="shared" si="59"/>
        <v>1.3032598854249567E-4</v>
      </c>
      <c r="V303" s="17">
        <f t="shared" si="52"/>
        <v>1.141604084358915E-2</v>
      </c>
    </row>
    <row r="304" spans="2:22" ht="15" customHeight="1" x14ac:dyDescent="0.2">
      <c r="B304">
        <v>302</v>
      </c>
      <c r="C304" s="18">
        <v>39401</v>
      </c>
      <c r="D304">
        <f>'1. Data'!D306</f>
        <v>13110.05</v>
      </c>
      <c r="E304">
        <f t="shared" si="48"/>
        <v>-9.1421592153585352E-3</v>
      </c>
      <c r="F304">
        <f t="shared" si="53"/>
        <v>1.5219391822575705E-4</v>
      </c>
      <c r="G304" s="17">
        <f t="shared" si="49"/>
        <v>1.2336689921764146E-2</v>
      </c>
      <c r="I304" s="1">
        <f>'1. Data'!H306</f>
        <v>13007.289880000002</v>
      </c>
      <c r="J304">
        <f t="shared" si="54"/>
        <v>-2.0893669469593253E-2</v>
      </c>
      <c r="K304">
        <f t="shared" si="55"/>
        <v>1.3942307357818812E-4</v>
      </c>
      <c r="L304" s="17">
        <f t="shared" si="50"/>
        <v>1.1807754806828778E-2</v>
      </c>
      <c r="N304" s="8">
        <f>'1. Data'!L306</f>
        <v>8133.8745063624401</v>
      </c>
      <c r="O304">
        <f t="shared" si="56"/>
        <v>-1.3838715079400604E-2</v>
      </c>
      <c r="P304">
        <f t="shared" si="57"/>
        <v>1.4833771650827858E-4</v>
      </c>
      <c r="Q304" s="17">
        <f t="shared" si="51"/>
        <v>1.2179397214488023E-2</v>
      </c>
      <c r="S304" s="8">
        <f>'1. Data'!P306</f>
        <v>138.79293247994229</v>
      </c>
      <c r="T304">
        <f t="shared" si="58"/>
        <v>-2.4534452419570502E-3</v>
      </c>
      <c r="U304">
        <f t="shared" si="59"/>
        <v>1.3408610077464257E-4</v>
      </c>
      <c r="V304" s="17">
        <f t="shared" si="52"/>
        <v>1.1579555292611309E-2</v>
      </c>
    </row>
    <row r="305" spans="2:22" ht="15" customHeight="1" x14ac:dyDescent="0.2">
      <c r="B305">
        <v>303</v>
      </c>
      <c r="C305" s="18">
        <v>39402</v>
      </c>
      <c r="D305">
        <f>'1. Data'!D307</f>
        <v>13176.79</v>
      </c>
      <c r="E305">
        <f t="shared" si="48"/>
        <v>5.0907509887453978E-3</v>
      </c>
      <c r="F305">
        <f t="shared" si="53"/>
        <v>1.4807702763934951E-4</v>
      </c>
      <c r="G305" s="17">
        <f t="shared" si="49"/>
        <v>1.2168690465261638E-2</v>
      </c>
      <c r="I305" s="1">
        <f>'1. Data'!H307</f>
        <v>12869.90784</v>
      </c>
      <c r="J305">
        <f t="shared" si="54"/>
        <v>-1.0561926524851325E-2</v>
      </c>
      <c r="K305">
        <f t="shared" si="55"/>
        <v>1.5725041459777365E-4</v>
      </c>
      <c r="L305" s="17">
        <f t="shared" si="50"/>
        <v>1.2539952735069365E-2</v>
      </c>
      <c r="N305" s="8">
        <f>'1. Data'!L307</f>
        <v>8082.5724319578576</v>
      </c>
      <c r="O305">
        <f t="shared" si="56"/>
        <v>-6.3072124317203647E-3</v>
      </c>
      <c r="P305">
        <f t="shared" si="57"/>
        <v>1.5092805562071164E-4</v>
      </c>
      <c r="Q305" s="17">
        <f t="shared" si="51"/>
        <v>1.2285278003395432E-2</v>
      </c>
      <c r="S305" s="8">
        <f>'1. Data'!P307</f>
        <v>137.00940240484587</v>
      </c>
      <c r="T305">
        <f t="shared" si="58"/>
        <v>-1.2850294631206597E-2</v>
      </c>
      <c r="U305">
        <f t="shared" si="59"/>
        <v>1.2640209834148091E-4</v>
      </c>
      <c r="V305" s="17">
        <f t="shared" si="52"/>
        <v>1.1242868777206328E-2</v>
      </c>
    </row>
    <row r="306" spans="2:22" ht="15" customHeight="1" x14ac:dyDescent="0.2">
      <c r="B306">
        <v>304</v>
      </c>
      <c r="C306" s="18">
        <v>39405</v>
      </c>
      <c r="D306">
        <f>'1. Data'!D308</f>
        <v>12958.44</v>
      </c>
      <c r="E306">
        <f t="shared" si="48"/>
        <v>-1.6570803663107658E-2</v>
      </c>
      <c r="F306">
        <f t="shared" si="53"/>
        <v>1.4074735071875326E-4</v>
      </c>
      <c r="G306" s="17">
        <f t="shared" si="49"/>
        <v>1.1863698863286832E-2</v>
      </c>
      <c r="I306" s="1">
        <f>'1. Data'!H308</f>
        <v>12559.26952</v>
      </c>
      <c r="J306">
        <f t="shared" si="54"/>
        <v>-2.4136794440324447E-2</v>
      </c>
      <c r="K306">
        <f t="shared" si="55"/>
        <v>1.5450864723688871E-4</v>
      </c>
      <c r="L306" s="17">
        <f t="shared" si="50"/>
        <v>1.2430150732669685E-2</v>
      </c>
      <c r="N306" s="8">
        <f>'1. Data'!L308</f>
        <v>7960.975967174677</v>
      </c>
      <c r="O306">
        <f t="shared" si="56"/>
        <v>-1.5044277772556389E-2</v>
      </c>
      <c r="P306">
        <f t="shared" si="57"/>
        <v>1.4425922800299982E-4</v>
      </c>
      <c r="Q306" s="17">
        <f t="shared" si="51"/>
        <v>1.2010796310111991E-2</v>
      </c>
      <c r="S306" s="8">
        <f>'1. Data'!P308</f>
        <v>136.52713741150842</v>
      </c>
      <c r="T306">
        <f t="shared" si="58"/>
        <v>-3.5199408571421876E-3</v>
      </c>
      <c r="U306">
        <f t="shared" si="59"/>
        <v>1.287257767675211E-4</v>
      </c>
      <c r="V306" s="17">
        <f t="shared" si="52"/>
        <v>1.134573826454326E-2</v>
      </c>
    </row>
    <row r="307" spans="2:22" ht="15" customHeight="1" x14ac:dyDescent="0.2">
      <c r="B307">
        <v>305</v>
      </c>
      <c r="C307" s="18">
        <v>39406</v>
      </c>
      <c r="D307">
        <f>'1. Data'!D309</f>
        <v>13010.14</v>
      </c>
      <c r="E307">
        <f t="shared" si="48"/>
        <v>3.9896777698549294E-3</v>
      </c>
      <c r="F307">
        <f t="shared" si="53"/>
        <v>1.4877800171810381E-4</v>
      </c>
      <c r="G307" s="17">
        <f t="shared" si="49"/>
        <v>1.2197458822152417E-2</v>
      </c>
      <c r="I307" s="1">
        <f>'1. Data'!H309</f>
        <v>12855.231900000001</v>
      </c>
      <c r="J307">
        <f t="shared" si="54"/>
        <v>2.3565254295139997E-2</v>
      </c>
      <c r="K307">
        <f t="shared" si="55"/>
        <v>1.8019321915394406E-4</v>
      </c>
      <c r="L307" s="17">
        <f t="shared" si="50"/>
        <v>1.3423606786327737E-2</v>
      </c>
      <c r="N307" s="8">
        <f>'1. Data'!L309</f>
        <v>8139.9556541019965</v>
      </c>
      <c r="O307">
        <f t="shared" si="56"/>
        <v>2.2482128782363206E-2</v>
      </c>
      <c r="P307">
        <f t="shared" si="57"/>
        <v>1.4918349194468987E-4</v>
      </c>
      <c r="Q307" s="17">
        <f t="shared" si="51"/>
        <v>1.221406942606312E-2</v>
      </c>
      <c r="S307" s="8">
        <f>'1. Data'!P309</f>
        <v>138.08569353667394</v>
      </c>
      <c r="T307">
        <f t="shared" si="58"/>
        <v>1.1415724043695848E-2</v>
      </c>
      <c r="U307">
        <f t="shared" si="59"/>
        <v>1.2174562917973656E-4</v>
      </c>
      <c r="V307" s="17">
        <f t="shared" si="52"/>
        <v>1.103384018280746E-2</v>
      </c>
    </row>
    <row r="308" spans="2:22" ht="15" customHeight="1" x14ac:dyDescent="0.2">
      <c r="B308">
        <v>306</v>
      </c>
      <c r="C308" s="18">
        <v>39407</v>
      </c>
      <c r="D308">
        <f>'1. Data'!D310</f>
        <v>12799.04</v>
      </c>
      <c r="E308">
        <f t="shared" si="48"/>
        <v>-1.6225805410241437E-2</v>
      </c>
      <c r="F308">
        <f t="shared" si="53"/>
        <v>1.4080637333745404E-4</v>
      </c>
      <c r="G308" s="17">
        <f t="shared" si="49"/>
        <v>1.186618613276625E-2</v>
      </c>
      <c r="I308" s="1">
        <f>'1. Data'!H310</f>
        <v>12476.306589999998</v>
      </c>
      <c r="J308">
        <f t="shared" si="54"/>
        <v>-2.947634962540056E-2</v>
      </c>
      <c r="K308">
        <f t="shared" si="55"/>
        <v>2.0270089860438428E-4</v>
      </c>
      <c r="L308" s="17">
        <f t="shared" si="50"/>
        <v>1.4237306578295779E-2</v>
      </c>
      <c r="N308" s="8">
        <f>'1. Data'!L310</f>
        <v>7978.2060785767235</v>
      </c>
      <c r="O308">
        <f t="shared" si="56"/>
        <v>-1.9871063479782226E-2</v>
      </c>
      <c r="P308">
        <f t="shared" si="57"/>
        <v>1.7055924930321433E-4</v>
      </c>
      <c r="Q308" s="17">
        <f t="shared" si="51"/>
        <v>1.3059833433210943E-2</v>
      </c>
      <c r="S308" s="8">
        <f>'1. Data'!P310</f>
        <v>136.85353255856853</v>
      </c>
      <c r="T308">
        <f t="shared" si="58"/>
        <v>-8.9231617450519201E-3</v>
      </c>
      <c r="U308">
        <f t="shared" si="59"/>
        <v>1.2226001675546129E-4</v>
      </c>
      <c r="V308" s="17">
        <f t="shared" si="52"/>
        <v>1.1057125157809388E-2</v>
      </c>
    </row>
    <row r="309" spans="2:22" ht="15" customHeight="1" x14ac:dyDescent="0.2">
      <c r="B309">
        <v>307</v>
      </c>
      <c r="C309" s="18">
        <v>39412</v>
      </c>
      <c r="D309">
        <f>'1. Data'!D311</f>
        <v>12743.44</v>
      </c>
      <c r="E309">
        <f t="shared" si="48"/>
        <v>-4.3440758056854543E-3</v>
      </c>
      <c r="F309">
        <f t="shared" si="53"/>
        <v>1.4815459660986801E-4</v>
      </c>
      <c r="G309" s="17">
        <f t="shared" si="49"/>
        <v>1.2171877283717086E-2</v>
      </c>
      <c r="I309" s="1">
        <f>'1. Data'!H311</f>
        <v>12780.037900000001</v>
      </c>
      <c r="J309">
        <f t="shared" si="54"/>
        <v>2.4344649420802899E-2</v>
      </c>
      <c r="K309">
        <f t="shared" si="55"/>
        <v>2.4267015592245236E-4</v>
      </c>
      <c r="L309" s="17">
        <f t="shared" si="50"/>
        <v>1.5577873921766487E-2</v>
      </c>
      <c r="N309" s="8">
        <f>'1. Data'!L311</f>
        <v>8099.7032200623235</v>
      </c>
      <c r="O309">
        <f t="shared" si="56"/>
        <v>1.5228629129027777E-2</v>
      </c>
      <c r="P309">
        <f t="shared" si="57"/>
        <v>1.8401724417407356E-4</v>
      </c>
      <c r="Q309" s="17">
        <f t="shared" si="51"/>
        <v>1.3565295580048138E-2</v>
      </c>
      <c r="S309" s="8">
        <f>'1. Data'!P311</f>
        <v>139.80426750415666</v>
      </c>
      <c r="T309">
        <f t="shared" si="58"/>
        <v>2.1561262544138659E-2</v>
      </c>
      <c r="U309">
        <f t="shared" si="59"/>
        <v>1.1970178468183509E-4</v>
      </c>
      <c r="V309" s="17">
        <f t="shared" si="52"/>
        <v>1.0940831078205855E-2</v>
      </c>
    </row>
    <row r="310" spans="2:22" ht="15" customHeight="1" x14ac:dyDescent="0.2">
      <c r="B310">
        <v>308</v>
      </c>
      <c r="C310" s="18">
        <v>39413</v>
      </c>
      <c r="D310">
        <f>'1. Data'!D312</f>
        <v>12958.44</v>
      </c>
      <c r="E310">
        <f t="shared" si="48"/>
        <v>1.6871425611922682E-2</v>
      </c>
      <c r="F310">
        <f t="shared" si="53"/>
        <v>1.4039758048960843E-4</v>
      </c>
      <c r="G310" s="17">
        <f t="shared" si="49"/>
        <v>1.1848948497213093E-2</v>
      </c>
      <c r="I310" s="1">
        <f>'1. Data'!H312</f>
        <v>12710.020859999999</v>
      </c>
      <c r="J310">
        <f t="shared" si="54"/>
        <v>-5.4786253802895568E-3</v>
      </c>
      <c r="K310">
        <f t="shared" si="55"/>
        <v>2.6366966389241317E-4</v>
      </c>
      <c r="L310" s="17">
        <f t="shared" si="50"/>
        <v>1.6237908236358931E-2</v>
      </c>
      <c r="N310" s="8">
        <f>'1. Data'!L312</f>
        <v>8075.746767721801</v>
      </c>
      <c r="O310">
        <f t="shared" si="56"/>
        <v>-2.9576950771707548E-3</v>
      </c>
      <c r="P310">
        <f t="shared" si="57"/>
        <v>1.8689087823259753E-4</v>
      </c>
      <c r="Q310" s="17">
        <f t="shared" si="51"/>
        <v>1.3670803861975254E-2</v>
      </c>
      <c r="S310" s="8">
        <f>'1. Data'!P312</f>
        <v>140.21230542507141</v>
      </c>
      <c r="T310">
        <f t="shared" si="58"/>
        <v>2.9186370931246369E-3</v>
      </c>
      <c r="U310">
        <f t="shared" si="59"/>
        <v>1.404129601507616E-4</v>
      </c>
      <c r="V310" s="17">
        <f t="shared" si="52"/>
        <v>1.1849597467878881E-2</v>
      </c>
    </row>
    <row r="311" spans="2:22" ht="15" customHeight="1" x14ac:dyDescent="0.2">
      <c r="B311">
        <v>309</v>
      </c>
      <c r="C311" s="18">
        <v>39414</v>
      </c>
      <c r="D311">
        <f>'1. Data'!D313</f>
        <v>13289.45</v>
      </c>
      <c r="E311">
        <f t="shared" si="48"/>
        <v>2.5543969798833825E-2</v>
      </c>
      <c r="F311">
        <f t="shared" si="53"/>
        <v>1.4905242579095034E-4</v>
      </c>
      <c r="G311" s="17">
        <f t="shared" si="49"/>
        <v>1.2208702870942119E-2</v>
      </c>
      <c r="I311" s="1">
        <f>'1. Data'!H313</f>
        <v>13061.401440000001</v>
      </c>
      <c r="J311">
        <f t="shared" si="54"/>
        <v>2.7645948332456378E-2</v>
      </c>
      <c r="K311">
        <f t="shared" si="55"/>
        <v>2.4965040422232155E-4</v>
      </c>
      <c r="L311" s="17">
        <f t="shared" si="50"/>
        <v>1.5800329244111389E-2</v>
      </c>
      <c r="N311" s="8">
        <f>'1. Data'!L313</f>
        <v>8207.2166469893746</v>
      </c>
      <c r="O311">
        <f t="shared" si="56"/>
        <v>1.6279594079528292E-2</v>
      </c>
      <c r="P311">
        <f t="shared" si="57"/>
        <v>1.7620230314881289E-4</v>
      </c>
      <c r="Q311" s="17">
        <f t="shared" si="51"/>
        <v>1.327412155846152E-2</v>
      </c>
      <c r="S311" s="8">
        <f>'1. Data'!P313</f>
        <v>137.81174972717352</v>
      </c>
      <c r="T311">
        <f t="shared" si="58"/>
        <v>-1.7120863184014387E-2</v>
      </c>
      <c r="U311">
        <f t="shared" si="59"/>
        <v>1.3249928909059766E-4</v>
      </c>
      <c r="V311" s="17">
        <f t="shared" si="52"/>
        <v>1.1510833553248768E-2</v>
      </c>
    </row>
    <row r="312" spans="2:22" ht="15" customHeight="1" x14ac:dyDescent="0.2">
      <c r="B312">
        <v>310</v>
      </c>
      <c r="C312" s="18">
        <v>39415</v>
      </c>
      <c r="D312">
        <f>'1. Data'!D314</f>
        <v>13311.73</v>
      </c>
      <c r="E312">
        <f t="shared" si="48"/>
        <v>1.6765178393386359E-3</v>
      </c>
      <c r="F312">
        <f t="shared" si="53"/>
        <v>1.7925894382851741E-4</v>
      </c>
      <c r="G312" s="17">
        <f t="shared" si="49"/>
        <v>1.3388761848226198E-2</v>
      </c>
      <c r="I312" s="1">
        <f>'1. Data'!H314</f>
        <v>13095.018750000001</v>
      </c>
      <c r="J312">
        <f t="shared" si="54"/>
        <v>2.5737904278057035E-3</v>
      </c>
      <c r="K312">
        <f t="shared" si="55"/>
        <v>2.8052928752103314E-4</v>
      </c>
      <c r="L312" s="17">
        <f t="shared" si="50"/>
        <v>1.6749008553375126E-2</v>
      </c>
      <c r="N312" s="8">
        <f>'1. Data'!L314</f>
        <v>8268.9955686853755</v>
      </c>
      <c r="O312">
        <f t="shared" si="56"/>
        <v>7.5273901437295501E-3</v>
      </c>
      <c r="P312">
        <f t="shared" si="57"/>
        <v>1.8153167596353687E-4</v>
      </c>
      <c r="Q312" s="17">
        <f t="shared" si="51"/>
        <v>1.3473369139288691E-2</v>
      </c>
      <c r="S312" s="8">
        <f>'1. Data'!P314</f>
        <v>141.45837512537614</v>
      </c>
      <c r="T312">
        <f t="shared" si="58"/>
        <v>2.6460917921888774E-2</v>
      </c>
      <c r="U312">
        <f t="shared" si="59"/>
        <v>1.4213676911510614E-4</v>
      </c>
      <c r="V312" s="17">
        <f t="shared" si="52"/>
        <v>1.1922112611240767E-2</v>
      </c>
    </row>
    <row r="313" spans="2:22" ht="15" customHeight="1" x14ac:dyDescent="0.2">
      <c r="B313">
        <v>311</v>
      </c>
      <c r="C313" s="18">
        <v>39416</v>
      </c>
      <c r="D313">
        <f>'1. Data'!D315</f>
        <v>13371.72</v>
      </c>
      <c r="E313">
        <f t="shared" si="48"/>
        <v>4.5065517404574602E-3</v>
      </c>
      <c r="F313">
        <f t="shared" si="53"/>
        <v>1.6867204992274359E-4</v>
      </c>
      <c r="G313" s="17">
        <f t="shared" si="49"/>
        <v>1.2987380410334625E-2</v>
      </c>
      <c r="I313" s="1">
        <f>'1. Data'!H315</f>
        <v>13225.863249999999</v>
      </c>
      <c r="J313">
        <f t="shared" si="54"/>
        <v>9.9919291829954366E-3</v>
      </c>
      <c r="K313">
        <f t="shared" si="55"/>
        <v>2.64094994099747E-4</v>
      </c>
      <c r="L313" s="17">
        <f t="shared" si="50"/>
        <v>1.6250999787697586E-2</v>
      </c>
      <c r="N313" s="8">
        <f>'1. Data'!L315</f>
        <v>8324.383440986494</v>
      </c>
      <c r="O313">
        <f t="shared" si="56"/>
        <v>6.6982587958895438E-3</v>
      </c>
      <c r="P313">
        <f t="shared" si="57"/>
        <v>1.7403947154827966E-4</v>
      </c>
      <c r="Q313" s="17">
        <f t="shared" si="51"/>
        <v>1.3192402038608423E-2</v>
      </c>
      <c r="S313" s="8">
        <f>'1. Data'!P315</f>
        <v>141.42018398268399</v>
      </c>
      <c r="T313">
        <f t="shared" si="58"/>
        <v>-2.6998148860604915E-4</v>
      </c>
      <c r="U313">
        <f t="shared" si="59"/>
        <v>1.7561937360433588E-4</v>
      </c>
      <c r="V313" s="17">
        <f t="shared" si="52"/>
        <v>1.325214599996302E-2</v>
      </c>
    </row>
    <row r="314" spans="2:22" ht="15" customHeight="1" x14ac:dyDescent="0.2">
      <c r="B314">
        <v>312</v>
      </c>
      <c r="C314" s="18">
        <v>39419</v>
      </c>
      <c r="D314">
        <f>'1. Data'!D316</f>
        <v>13314.57</v>
      </c>
      <c r="E314">
        <f t="shared" si="48"/>
        <v>-4.2739453114483128E-3</v>
      </c>
      <c r="F314">
        <f t="shared" si="53"/>
        <v>1.5977026744274416E-4</v>
      </c>
      <c r="G314" s="17">
        <f t="shared" si="49"/>
        <v>1.264002640197971E-2</v>
      </c>
      <c r="I314" s="1">
        <f>'1. Data'!H316</f>
        <v>13203.018180000001</v>
      </c>
      <c r="J314">
        <f t="shared" si="54"/>
        <v>-1.7273027528087878E-3</v>
      </c>
      <c r="K314">
        <f t="shared" si="55"/>
        <v>2.5423961338164194E-4</v>
      </c>
      <c r="L314" s="17">
        <f t="shared" si="50"/>
        <v>1.5944893018820853E-2</v>
      </c>
      <c r="N314" s="8">
        <f>'1. Data'!L316</f>
        <v>8253.1300395836388</v>
      </c>
      <c r="O314">
        <f t="shared" si="56"/>
        <v>-8.5596010693148906E-3</v>
      </c>
      <c r="P314">
        <f t="shared" si="57"/>
        <v>1.6628910350918556E-4</v>
      </c>
      <c r="Q314" s="17">
        <f t="shared" si="51"/>
        <v>1.2895313238118164E-2</v>
      </c>
      <c r="S314" s="8">
        <f>'1. Data'!P316</f>
        <v>141.47705259346429</v>
      </c>
      <c r="T314">
        <f t="shared" si="58"/>
        <v>4.0212513644630898E-4</v>
      </c>
      <c r="U314">
        <f t="shared" si="59"/>
        <v>1.6508658458832713E-4</v>
      </c>
      <c r="V314" s="17">
        <f t="shared" si="52"/>
        <v>1.2848602437165185E-2</v>
      </c>
    </row>
    <row r="315" spans="2:22" ht="15" customHeight="1" x14ac:dyDescent="0.2">
      <c r="B315">
        <v>313</v>
      </c>
      <c r="C315" s="18">
        <v>39420</v>
      </c>
      <c r="D315">
        <f>'1. Data'!D317</f>
        <v>13248.73</v>
      </c>
      <c r="E315">
        <f t="shared" si="48"/>
        <v>-4.9449587932618288E-3</v>
      </c>
      <c r="F315">
        <f t="shared" si="53"/>
        <v>1.5128004790769458E-4</v>
      </c>
      <c r="G315" s="17">
        <f t="shared" si="49"/>
        <v>1.2299595436748908E-2</v>
      </c>
      <c r="I315" s="1">
        <f>'1. Data'!H317</f>
        <v>13001.10224</v>
      </c>
      <c r="J315">
        <f t="shared" si="54"/>
        <v>-1.5293165338957426E-2</v>
      </c>
      <c r="K315">
        <f t="shared" si="55"/>
        <v>2.3916425106673505E-4</v>
      </c>
      <c r="L315" s="17">
        <f t="shared" si="50"/>
        <v>1.546493618049344E-2</v>
      </c>
      <c r="N315" s="8">
        <f>'1. Data'!L317</f>
        <v>8184.1398642667455</v>
      </c>
      <c r="O315">
        <f t="shared" si="56"/>
        <v>-8.3592739949574103E-3</v>
      </c>
      <c r="P315">
        <f t="shared" si="57"/>
        <v>1.6070776352658343E-4</v>
      </c>
      <c r="Q315" s="17">
        <f t="shared" si="51"/>
        <v>1.2677056579765802E-2</v>
      </c>
      <c r="S315" s="8">
        <f>'1. Data'!P317</f>
        <v>141.21683999270206</v>
      </c>
      <c r="T315">
        <f t="shared" si="58"/>
        <v>-1.839256586083637E-3</v>
      </c>
      <c r="U315">
        <f t="shared" si="59"/>
        <v>1.551910917905492E-4</v>
      </c>
      <c r="V315" s="17">
        <f t="shared" si="52"/>
        <v>1.2457571665077797E-2</v>
      </c>
    </row>
    <row r="316" spans="2:22" ht="15" customHeight="1" x14ac:dyDescent="0.2">
      <c r="B316">
        <v>314</v>
      </c>
      <c r="C316" s="18">
        <v>39421</v>
      </c>
      <c r="D316">
        <f>'1. Data'!D318</f>
        <v>13444.96</v>
      </c>
      <c r="E316">
        <f t="shared" si="48"/>
        <v>1.4811230963269655E-2</v>
      </c>
      <c r="F316">
        <f t="shared" si="53"/>
        <v>1.4367040208125635E-4</v>
      </c>
      <c r="G316" s="17">
        <f t="shared" si="49"/>
        <v>1.1986258885960053E-2</v>
      </c>
      <c r="I316" s="1">
        <f>'1. Data'!H318</f>
        <v>13166.828880000001</v>
      </c>
      <c r="J316">
        <f t="shared" si="54"/>
        <v>1.2747122277841635E-2</v>
      </c>
      <c r="K316">
        <f t="shared" si="55"/>
        <v>2.3884725036781227E-4</v>
      </c>
      <c r="L316" s="17">
        <f t="shared" si="50"/>
        <v>1.5454683767965369E-2</v>
      </c>
      <c r="N316" s="8">
        <f>'1. Data'!L318</f>
        <v>8294.1081635644132</v>
      </c>
      <c r="O316">
        <f t="shared" si="56"/>
        <v>1.3436757084004245E-2</v>
      </c>
      <c r="P316">
        <f t="shared" si="57"/>
        <v>1.5525794541835469E-4</v>
      </c>
      <c r="Q316" s="17">
        <f t="shared" si="51"/>
        <v>1.2460254628953402E-2</v>
      </c>
      <c r="S316" s="8">
        <f>'1. Data'!P318</f>
        <v>140.70927612007571</v>
      </c>
      <c r="T316">
        <f t="shared" si="58"/>
        <v>-3.5942163317956946E-3</v>
      </c>
      <c r="U316">
        <f t="shared" si="59"/>
        <v>1.4608259817048335E-4</v>
      </c>
      <c r="V316" s="17">
        <f t="shared" si="52"/>
        <v>1.208646342692863E-2</v>
      </c>
    </row>
    <row r="317" spans="2:22" ht="15" customHeight="1" x14ac:dyDescent="0.2">
      <c r="B317">
        <v>315</v>
      </c>
      <c r="C317" s="18">
        <v>39422</v>
      </c>
      <c r="D317">
        <f>'1. Data'!D319</f>
        <v>13619.89</v>
      </c>
      <c r="E317">
        <f t="shared" si="48"/>
        <v>1.3010823386607346E-2</v>
      </c>
      <c r="F317">
        <f t="shared" si="53"/>
        <v>1.4821253171522005E-4</v>
      </c>
      <c r="G317" s="17">
        <f t="shared" si="49"/>
        <v>1.2174256926614455E-2</v>
      </c>
      <c r="I317" s="1">
        <f>'1. Data'!H319</f>
        <v>13135.934240000001</v>
      </c>
      <c r="J317">
        <f t="shared" si="54"/>
        <v>-2.3463994467892283E-3</v>
      </c>
      <c r="K317">
        <f t="shared" si="55"/>
        <v>2.3426576292771831E-4</v>
      </c>
      <c r="L317" s="17">
        <f t="shared" si="50"/>
        <v>1.5305742808753789E-2</v>
      </c>
      <c r="N317" s="8">
        <f>'1. Data'!L319</f>
        <v>8296.1836525807867</v>
      </c>
      <c r="O317">
        <f t="shared" si="56"/>
        <v>2.5023655050593417E-4</v>
      </c>
      <c r="P317">
        <f t="shared" si="57"/>
        <v>1.5677525514932572E-4</v>
      </c>
      <c r="Q317" s="17">
        <f t="shared" si="51"/>
        <v>1.2520992578439048E-2</v>
      </c>
      <c r="S317" s="8">
        <f>'1. Data'!P319</f>
        <v>142.54741379310346</v>
      </c>
      <c r="T317">
        <f t="shared" si="58"/>
        <v>1.3063372392443776E-2</v>
      </c>
      <c r="U317">
        <f t="shared" si="59"/>
        <v>1.3809274574263917E-4</v>
      </c>
      <c r="V317" s="17">
        <f t="shared" si="52"/>
        <v>1.1751286982396403E-2</v>
      </c>
    </row>
    <row r="318" spans="2:22" ht="15" customHeight="1" x14ac:dyDescent="0.2">
      <c r="B318">
        <v>316</v>
      </c>
      <c r="C318" s="18">
        <v>39423</v>
      </c>
      <c r="D318">
        <f>'1. Data'!D320</f>
        <v>13625.58</v>
      </c>
      <c r="E318">
        <f t="shared" si="48"/>
        <v>4.1777136232381537E-4</v>
      </c>
      <c r="F318">
        <f t="shared" si="53"/>
        <v>1.4947667132415618E-4</v>
      </c>
      <c r="G318" s="17">
        <f t="shared" si="49"/>
        <v>1.2226065242920806E-2</v>
      </c>
      <c r="I318" s="1">
        <f>'1. Data'!H320</f>
        <v>13303.169550000001</v>
      </c>
      <c r="J318">
        <f t="shared" si="54"/>
        <v>1.2731131790440511E-2</v>
      </c>
      <c r="K318">
        <f t="shared" si="55"/>
        <v>2.2054015257388874E-4</v>
      </c>
      <c r="L318" s="17">
        <f t="shared" si="50"/>
        <v>1.4850594350863158E-2</v>
      </c>
      <c r="N318" s="8">
        <f>'1. Data'!L320</f>
        <v>8379.1208791208792</v>
      </c>
      <c r="O318">
        <f t="shared" si="56"/>
        <v>9.9970335775163705E-3</v>
      </c>
      <c r="P318">
        <f t="shared" si="57"/>
        <v>1.4737249694023869E-4</v>
      </c>
      <c r="Q318" s="17">
        <f t="shared" si="51"/>
        <v>1.2139707448708913E-2</v>
      </c>
      <c r="S318" s="8">
        <f>'1. Data'!P320</f>
        <v>142.88860034028835</v>
      </c>
      <c r="T318">
        <f t="shared" si="58"/>
        <v>2.3934951754375263E-3</v>
      </c>
      <c r="U318">
        <f t="shared" si="59"/>
        <v>1.4004628289390056E-4</v>
      </c>
      <c r="V318" s="17">
        <f t="shared" si="52"/>
        <v>1.1834115213817236E-2</v>
      </c>
    </row>
    <row r="319" spans="2:22" ht="15" customHeight="1" x14ac:dyDescent="0.2">
      <c r="B319">
        <v>317</v>
      </c>
      <c r="C319" s="18">
        <v>39426</v>
      </c>
      <c r="D319">
        <f>'1. Data'!D321</f>
        <v>13727.03</v>
      </c>
      <c r="E319">
        <f t="shared" si="48"/>
        <v>7.4455546112532989E-3</v>
      </c>
      <c r="F319">
        <f t="shared" si="53"/>
        <v>1.405185430193775E-4</v>
      </c>
      <c r="G319" s="17">
        <f t="shared" si="49"/>
        <v>1.185405175538632E-2</v>
      </c>
      <c r="I319" s="1">
        <f>'1. Data'!H321</f>
        <v>13434.121479999998</v>
      </c>
      <c r="J319">
        <f t="shared" si="54"/>
        <v>9.8436639109059122E-3</v>
      </c>
      <c r="K319">
        <f t="shared" si="55"/>
        <v>2.1703264641938932E-4</v>
      </c>
      <c r="L319" s="17">
        <f t="shared" si="50"/>
        <v>1.4732027912659863E-2</v>
      </c>
      <c r="N319" s="8">
        <f>'1. Data'!L321</f>
        <v>8462.213066509712</v>
      </c>
      <c r="O319">
        <f t="shared" si="56"/>
        <v>9.9165758064049675E-3</v>
      </c>
      <c r="P319">
        <f t="shared" si="57"/>
        <v>1.4452658794482373E-4</v>
      </c>
      <c r="Q319" s="17">
        <f t="shared" si="51"/>
        <v>1.2021921142014854E-2</v>
      </c>
      <c r="S319" s="8">
        <f>'1. Data'!P321</f>
        <v>142.55115925163369</v>
      </c>
      <c r="T319">
        <f t="shared" si="58"/>
        <v>-2.3615675977722724E-3</v>
      </c>
      <c r="U319">
        <f t="shared" si="59"/>
        <v>1.3198723506955708E-4</v>
      </c>
      <c r="V319" s="17">
        <f t="shared" si="52"/>
        <v>1.1488569757352613E-2</v>
      </c>
    </row>
    <row r="320" spans="2:22" ht="15" customHeight="1" x14ac:dyDescent="0.2">
      <c r="B320">
        <v>318</v>
      </c>
      <c r="C320" s="18">
        <v>39427</v>
      </c>
      <c r="D320">
        <f>'1. Data'!D322</f>
        <v>13432.77</v>
      </c>
      <c r="E320">
        <f t="shared" si="48"/>
        <v>-2.1436537983817346E-2</v>
      </c>
      <c r="F320">
        <f t="shared" si="53"/>
        <v>1.3541360744636415E-4</v>
      </c>
      <c r="G320" s="17">
        <f t="shared" si="49"/>
        <v>1.1636735257208704E-2</v>
      </c>
      <c r="I320" s="1">
        <f>'1. Data'!H322</f>
        <v>13328.739100000001</v>
      </c>
      <c r="J320">
        <f t="shared" si="54"/>
        <v>-7.8443819461425108E-3</v>
      </c>
      <c r="K320">
        <f t="shared" si="55"/>
        <v>2.0982455078567824E-4</v>
      </c>
      <c r="L320" s="17">
        <f t="shared" si="50"/>
        <v>1.4485321908251754E-2</v>
      </c>
      <c r="N320" s="8">
        <f>'1. Data'!L322</f>
        <v>8411.3429327064368</v>
      </c>
      <c r="O320">
        <f t="shared" si="56"/>
        <v>-6.0114456352558894E-3</v>
      </c>
      <c r="P320">
        <f t="shared" si="57"/>
        <v>1.4175530121158489E-4</v>
      </c>
      <c r="Q320" s="17">
        <f t="shared" si="51"/>
        <v>1.1906103527669533E-2</v>
      </c>
      <c r="S320" s="8">
        <f>'1. Data'!P322</f>
        <v>143.75701102051787</v>
      </c>
      <c r="T320">
        <f t="shared" si="58"/>
        <v>8.4590807624060314E-3</v>
      </c>
      <c r="U320">
        <f t="shared" si="59"/>
        <v>1.244026210565145E-4</v>
      </c>
      <c r="V320" s="17">
        <f t="shared" si="52"/>
        <v>1.1153592293808955E-2</v>
      </c>
    </row>
    <row r="321" spans="2:22" ht="15" customHeight="1" x14ac:dyDescent="0.2">
      <c r="B321">
        <v>319</v>
      </c>
      <c r="C321" s="18">
        <v>39428</v>
      </c>
      <c r="D321">
        <f>'1. Data'!D323</f>
        <v>13473.9</v>
      </c>
      <c r="E321">
        <f t="shared" si="48"/>
        <v>3.0619150033834568E-3</v>
      </c>
      <c r="F321">
        <f t="shared" si="53"/>
        <v>1.5486030064348097E-4</v>
      </c>
      <c r="G321" s="17">
        <f t="shared" si="49"/>
        <v>1.2444287872091394E-2</v>
      </c>
      <c r="I321" s="1">
        <f>'1. Data'!H323</f>
        <v>13418.72688</v>
      </c>
      <c r="J321">
        <f t="shared" si="54"/>
        <v>6.7514098164018731E-3</v>
      </c>
      <c r="K321">
        <f t="shared" si="55"/>
        <v>2.0092713742555552E-4</v>
      </c>
      <c r="L321" s="17">
        <f t="shared" si="50"/>
        <v>1.417487698096726E-2</v>
      </c>
      <c r="N321" s="8">
        <f>'1. Data'!L323</f>
        <v>8431.1802701115666</v>
      </c>
      <c r="O321">
        <f t="shared" si="56"/>
        <v>2.3584031187213685E-3</v>
      </c>
      <c r="P321">
        <f t="shared" si="57"/>
        <v>1.3541823185642802E-4</v>
      </c>
      <c r="Q321" s="17">
        <f t="shared" si="51"/>
        <v>1.1636933954286584E-2</v>
      </c>
      <c r="S321" s="8">
        <f>'1. Data'!P323</f>
        <v>141.94814682822525</v>
      </c>
      <c r="T321">
        <f t="shared" si="58"/>
        <v>-1.2582789385030029E-2</v>
      </c>
      <c r="U321">
        <f t="shared" si="59"/>
        <v>1.212318266338181E-4</v>
      </c>
      <c r="V321" s="17">
        <f t="shared" si="52"/>
        <v>1.1010532531799636E-2</v>
      </c>
    </row>
    <row r="322" spans="2:22" ht="15" customHeight="1" x14ac:dyDescent="0.2">
      <c r="B322">
        <v>320</v>
      </c>
      <c r="C322" s="18">
        <v>39429</v>
      </c>
      <c r="D322">
        <f>'1. Data'!D324</f>
        <v>13517.96</v>
      </c>
      <c r="E322">
        <f t="shared" si="48"/>
        <v>3.2700257534937541E-3</v>
      </c>
      <c r="F322">
        <f t="shared" si="53"/>
        <v>1.4613120201414879E-4</v>
      </c>
      <c r="G322" s="17">
        <f t="shared" si="49"/>
        <v>1.2088473932393153E-2</v>
      </c>
      <c r="I322" s="1">
        <f>'1. Data'!H324</f>
        <v>12968.33034</v>
      </c>
      <c r="J322">
        <f t="shared" si="54"/>
        <v>-3.3564774365539493E-2</v>
      </c>
      <c r="K322">
        <f t="shared" si="55"/>
        <v>1.9160640125056265E-4</v>
      </c>
      <c r="L322" s="17">
        <f t="shared" si="50"/>
        <v>1.3842196402687062E-2</v>
      </c>
      <c r="N322" s="8">
        <f>'1. Data'!L324</f>
        <v>8165.4885351248722</v>
      </c>
      <c r="O322">
        <f t="shared" si="56"/>
        <v>-3.1512994204212247E-2</v>
      </c>
      <c r="P322">
        <f t="shared" si="57"/>
        <v>1.2762686186126602E-4</v>
      </c>
      <c r="Q322" s="17">
        <f t="shared" si="51"/>
        <v>1.1297205931612738E-2</v>
      </c>
      <c r="S322" s="8">
        <f>'1. Data'!P324</f>
        <v>138.54574638844301</v>
      </c>
      <c r="T322">
        <f t="shared" si="58"/>
        <v>-2.3969319190193902E-2</v>
      </c>
      <c r="U322">
        <f t="shared" si="59"/>
        <v>1.2345751235827047E-4</v>
      </c>
      <c r="V322" s="17">
        <f t="shared" si="52"/>
        <v>1.1111143611630193E-2</v>
      </c>
    </row>
    <row r="323" spans="2:22" ht="15" customHeight="1" x14ac:dyDescent="0.2">
      <c r="B323">
        <v>321</v>
      </c>
      <c r="C323" s="18">
        <v>39430</v>
      </c>
      <c r="D323">
        <f>'1. Data'!D325</f>
        <v>13339.85</v>
      </c>
      <c r="E323">
        <f t="shared" ref="E323:E386" si="60">(D323-D322)/D322</f>
        <v>-1.3175804633243388E-2</v>
      </c>
      <c r="F323">
        <f t="shared" si="53"/>
        <v>1.3800491399901059E-4</v>
      </c>
      <c r="G323" s="17">
        <f t="shared" ref="G323:G386" si="61">SQRT(F323)</f>
        <v>1.1747549276296338E-2</v>
      </c>
      <c r="I323" s="1">
        <f>'1. Data'!H325</f>
        <v>12919.3812</v>
      </c>
      <c r="J323">
        <f t="shared" si="54"/>
        <v>-3.7745136587876756E-3</v>
      </c>
      <c r="K323">
        <f t="shared" si="55"/>
        <v>2.4770566186810359E-4</v>
      </c>
      <c r="L323" s="17">
        <f t="shared" si="50"/>
        <v>1.5738667728499245E-2</v>
      </c>
      <c r="N323" s="8">
        <f>'1. Data'!L325</f>
        <v>8092.0456185939074</v>
      </c>
      <c r="O323">
        <f t="shared" si="56"/>
        <v>-8.994307715336429E-3</v>
      </c>
      <c r="P323">
        <f t="shared" si="57"/>
        <v>1.79553378372473E-4</v>
      </c>
      <c r="Q323" s="17">
        <f t="shared" si="51"/>
        <v>1.3399752922068115E-2</v>
      </c>
      <c r="S323" s="8">
        <f>'1. Data'!P325</f>
        <v>136.86053281580806</v>
      </c>
      <c r="T323">
        <f t="shared" si="58"/>
        <v>-1.2163589403243668E-2</v>
      </c>
      <c r="U323">
        <f t="shared" si="59"/>
        <v>1.5052175736325813E-4</v>
      </c>
      <c r="V323" s="17">
        <f t="shared" si="52"/>
        <v>1.2268730878263575E-2</v>
      </c>
    </row>
    <row r="324" spans="2:22" ht="15" customHeight="1" x14ac:dyDescent="0.2">
      <c r="B324">
        <v>322</v>
      </c>
      <c r="C324" s="18">
        <v>39433</v>
      </c>
      <c r="D324">
        <f>'1. Data'!D326</f>
        <v>13167.2</v>
      </c>
      <c r="E324">
        <f t="shared" si="60"/>
        <v>-1.2942424390079321E-2</v>
      </c>
      <c r="F324">
        <f t="shared" si="53"/>
        <v>1.4014072882307383E-4</v>
      </c>
      <c r="G324" s="17">
        <f t="shared" si="61"/>
        <v>1.1838104950669842E-2</v>
      </c>
      <c r="I324" s="1">
        <f>'1. Data'!H326</f>
        <v>12650.394780000001</v>
      </c>
      <c r="J324">
        <f t="shared" si="54"/>
        <v>-2.0820379539540121E-2</v>
      </c>
      <c r="K324">
        <f t="shared" si="55"/>
        <v>2.3369813935763983E-4</v>
      </c>
      <c r="L324" s="17">
        <f t="shared" ref="L324:L387" si="62">SQRT(K324)</f>
        <v>1.5287188732976376E-2</v>
      </c>
      <c r="N324" s="8">
        <f>'1. Data'!L326</f>
        <v>7928.2346175963203</v>
      </c>
      <c r="O324">
        <f t="shared" si="56"/>
        <v>-2.0243459901064093E-2</v>
      </c>
      <c r="P324">
        <f t="shared" si="57"/>
        <v>1.7363402994681422E-4</v>
      </c>
      <c r="Q324" s="17">
        <f t="shared" ref="Q324:Q387" si="63">SQRT(P324)</f>
        <v>1.3177026597332732E-2</v>
      </c>
      <c r="S324" s="8">
        <f>'1. Data'!P326</f>
        <v>134.6678735429177</v>
      </c>
      <c r="T324">
        <f t="shared" si="58"/>
        <v>-1.6021121851405581E-2</v>
      </c>
      <c r="U324">
        <f t="shared" si="59"/>
        <v>1.5036762635170473E-4</v>
      </c>
      <c r="V324" s="17">
        <f t="shared" ref="V324:V387" si="64">SQRT(U324)</f>
        <v>1.2262447812394748E-2</v>
      </c>
    </row>
    <row r="325" spans="2:22" ht="15" customHeight="1" x14ac:dyDescent="0.2">
      <c r="B325">
        <v>323</v>
      </c>
      <c r="C325" s="18">
        <v>39434</v>
      </c>
      <c r="D325">
        <f>'1. Data'!D327</f>
        <v>13232.47</v>
      </c>
      <c r="E325">
        <f t="shared" si="60"/>
        <v>4.9570143994166274E-3</v>
      </c>
      <c r="F325">
        <f t="shared" ref="F325:F388" si="65">$A$2*F324+(1-$A$2)*E324*E324</f>
        <v>1.4178266603926461E-4</v>
      </c>
      <c r="G325" s="17">
        <f t="shared" si="61"/>
        <v>1.1907252665466732E-2</v>
      </c>
      <c r="I325" s="1">
        <f>'1. Data'!H327</f>
        <v>12671.627399999999</v>
      </c>
      <c r="J325">
        <f t="shared" ref="J325:J388" si="66">(I325-I324)/I324</f>
        <v>1.6784156043546698E-3</v>
      </c>
      <c r="K325">
        <f t="shared" ref="K325:K388" si="67">$A$2*K324+(1-$A$2)*J324*J324</f>
        <v>2.456855432464115E-4</v>
      </c>
      <c r="L325" s="17">
        <f t="shared" si="62"/>
        <v>1.567435942060828E-2</v>
      </c>
      <c r="N325" s="8">
        <f>'1. Data'!L327</f>
        <v>7935.1433098084399</v>
      </c>
      <c r="O325">
        <f t="shared" ref="O325:O388" si="68">(N325-N324)/N324</f>
        <v>8.714036031156428E-4</v>
      </c>
      <c r="P325">
        <f t="shared" ref="P325:P388" si="69">$A$2*P324+(1-$A$2)*O324*O324</f>
        <v>1.8780384827596475E-4</v>
      </c>
      <c r="Q325" s="17">
        <f t="shared" si="63"/>
        <v>1.3704154416671053E-2</v>
      </c>
      <c r="S325" s="8">
        <f>'1. Data'!P327</f>
        <v>134.33318611430087</v>
      </c>
      <c r="T325">
        <f t="shared" ref="T325:T388" si="70">(S325-S324)/S324</f>
        <v>-2.4852804147840724E-3</v>
      </c>
      <c r="U325">
        <f t="shared" ref="U325:U388" si="71">$A$2*U324+(1-$A$2)*T324*T324</f>
        <v>1.5674614949325757E-4</v>
      </c>
      <c r="V325" s="17">
        <f t="shared" si="64"/>
        <v>1.251983025017742E-2</v>
      </c>
    </row>
    <row r="326" spans="2:22" ht="15" customHeight="1" x14ac:dyDescent="0.2">
      <c r="B326">
        <v>324</v>
      </c>
      <c r="C326" s="18">
        <v>39435</v>
      </c>
      <c r="D326">
        <f>'1. Data'!D328</f>
        <v>13207.27</v>
      </c>
      <c r="E326">
        <f t="shared" si="60"/>
        <v>-1.9044063579965729E-3</v>
      </c>
      <c r="F326">
        <f t="shared" si="65"/>
        <v>1.3475002558227016E-4</v>
      </c>
      <c r="G326" s="17">
        <f t="shared" si="61"/>
        <v>1.160818786815023E-2</v>
      </c>
      <c r="I326" s="1">
        <f>'1. Data'!H328</f>
        <v>12590.3673</v>
      </c>
      <c r="J326">
        <f t="shared" si="66"/>
        <v>-6.4127595797205585E-3</v>
      </c>
      <c r="K326">
        <f t="shared" si="67"/>
        <v>2.3111343538808327E-4</v>
      </c>
      <c r="L326" s="17">
        <f t="shared" si="62"/>
        <v>1.5202415445845547E-2</v>
      </c>
      <c r="N326" s="8">
        <f>'1. Data'!L328</f>
        <v>7909.9568345323751</v>
      </c>
      <c r="O326">
        <f t="shared" si="68"/>
        <v>-3.1740416389118538E-3</v>
      </c>
      <c r="P326">
        <f t="shared" si="69"/>
        <v>1.7658117803377824E-4</v>
      </c>
      <c r="Q326" s="17">
        <f t="shared" si="63"/>
        <v>1.3288385079977861E-2</v>
      </c>
      <c r="S326" s="8">
        <f>'1. Data'!P328</f>
        <v>132.57925377083885</v>
      </c>
      <c r="T326">
        <f t="shared" si="70"/>
        <v>-1.3056582622626453E-2</v>
      </c>
      <c r="U326">
        <f t="shared" si="71"/>
        <v>1.4771197764806867E-4</v>
      </c>
      <c r="V326" s="17">
        <f t="shared" si="64"/>
        <v>1.2153681649939194E-2</v>
      </c>
    </row>
    <row r="327" spans="2:22" ht="15" customHeight="1" x14ac:dyDescent="0.2">
      <c r="B327">
        <v>325</v>
      </c>
      <c r="C327" s="18">
        <v>39436</v>
      </c>
      <c r="D327">
        <f>'1. Data'!D329</f>
        <v>13245.64</v>
      </c>
      <c r="E327">
        <f t="shared" si="60"/>
        <v>2.9052181109342793E-3</v>
      </c>
      <c r="F327">
        <f t="shared" si="65"/>
        <v>1.2688262986191659E-4</v>
      </c>
      <c r="G327" s="17">
        <f t="shared" si="61"/>
        <v>1.1264219008076707E-2</v>
      </c>
      <c r="I327" s="1">
        <f>'1. Data'!H329</f>
        <v>12572.53728</v>
      </c>
      <c r="J327">
        <f t="shared" si="66"/>
        <v>-1.416163609460339E-3</v>
      </c>
      <c r="K327">
        <f t="shared" si="67"/>
        <v>2.1971403839043613E-4</v>
      </c>
      <c r="L327" s="17">
        <f t="shared" si="62"/>
        <v>1.4822754075759205E-2</v>
      </c>
      <c r="N327" s="8">
        <f>'1. Data'!L329</f>
        <v>7905.12048192771</v>
      </c>
      <c r="O327">
        <f t="shared" si="68"/>
        <v>-6.1142591620109619E-4</v>
      </c>
      <c r="P327">
        <f t="shared" si="69"/>
        <v>1.6659077977128432E-4</v>
      </c>
      <c r="Q327" s="17">
        <f t="shared" si="63"/>
        <v>1.2907005065904496E-2</v>
      </c>
      <c r="S327" s="8">
        <f>'1. Data'!P329</f>
        <v>133.12904082897884</v>
      </c>
      <c r="T327">
        <f t="shared" si="70"/>
        <v>4.146855880561043E-3</v>
      </c>
      <c r="U327">
        <f t="shared" si="71"/>
        <v>1.490777199760728E-4</v>
      </c>
      <c r="V327" s="17">
        <f t="shared" si="64"/>
        <v>1.2209738734963694E-2</v>
      </c>
    </row>
    <row r="328" spans="2:22" ht="15" customHeight="1" x14ac:dyDescent="0.2">
      <c r="B328">
        <v>326</v>
      </c>
      <c r="C328" s="18">
        <v>39437</v>
      </c>
      <c r="D328">
        <f>'1. Data'!D330</f>
        <v>13450.65</v>
      </c>
      <c r="E328">
        <f t="shared" si="60"/>
        <v>1.5477545818850597E-2</v>
      </c>
      <c r="F328">
        <f t="shared" si="65"/>
        <v>1.1977608960652761E-4</v>
      </c>
      <c r="G328" s="17">
        <f t="shared" si="61"/>
        <v>1.0944226313747703E-2</v>
      </c>
      <c r="I328" s="1">
        <f>'1. Data'!H330</f>
        <v>12765.89781</v>
      </c>
      <c r="J328">
        <f t="shared" si="66"/>
        <v>1.5379594881583037E-2</v>
      </c>
      <c r="K328">
        <f t="shared" si="67"/>
        <v>2.0665152724913552E-4</v>
      </c>
      <c r="L328" s="17">
        <f t="shared" si="62"/>
        <v>1.4375379203664003E-2</v>
      </c>
      <c r="N328" s="8">
        <f>'1. Data'!L330</f>
        <v>8052.2707674619151</v>
      </c>
      <c r="O328">
        <f t="shared" si="68"/>
        <v>1.861455317102537E-2</v>
      </c>
      <c r="P328">
        <f t="shared" si="69"/>
        <v>1.566177634840674E-4</v>
      </c>
      <c r="Q328" s="17">
        <f t="shared" si="63"/>
        <v>1.2514701893535754E-2</v>
      </c>
      <c r="S328" s="8">
        <f>'1. Data'!P330</f>
        <v>133.92731741573033</v>
      </c>
      <c r="T328">
        <f t="shared" si="70"/>
        <v>5.9962618357400467E-3</v>
      </c>
      <c r="U328">
        <f t="shared" si="71"/>
        <v>1.4116484159915703E-4</v>
      </c>
      <c r="V328" s="17">
        <f t="shared" si="64"/>
        <v>1.1881281143006298E-2</v>
      </c>
    </row>
    <row r="329" spans="2:22" ht="15" customHeight="1" x14ac:dyDescent="0.2">
      <c r="B329">
        <v>327</v>
      </c>
      <c r="C329" s="18">
        <v>39443</v>
      </c>
      <c r="D329">
        <f>'1. Data'!D331</f>
        <v>13359.61</v>
      </c>
      <c r="E329">
        <f t="shared" si="60"/>
        <v>-6.7684461345733516E-3</v>
      </c>
      <c r="F329">
        <f t="shared" si="65"/>
        <v>1.2696278970461314E-4</v>
      </c>
      <c r="G329" s="17">
        <f t="shared" si="61"/>
        <v>1.1267776608746427E-2</v>
      </c>
      <c r="I329" s="1">
        <f>'1. Data'!H331</f>
        <v>12918.92596</v>
      </c>
      <c r="J329">
        <f t="shared" si="66"/>
        <v>1.1987261082422851E-2</v>
      </c>
      <c r="K329">
        <f t="shared" si="67"/>
        <v>2.0844435193748429E-4</v>
      </c>
      <c r="L329" s="17">
        <f t="shared" si="62"/>
        <v>1.4437602014790555E-2</v>
      </c>
      <c r="N329" s="8">
        <f>'1. Data'!L331</f>
        <v>8198.5431235431224</v>
      </c>
      <c r="O329">
        <f t="shared" si="68"/>
        <v>1.8165354880051131E-2</v>
      </c>
      <c r="P329">
        <f t="shared" si="69"/>
        <v>1.6801079306043922E-4</v>
      </c>
      <c r="Q329" s="17">
        <f t="shared" si="63"/>
        <v>1.2961897741474403E-2</v>
      </c>
      <c r="S329" s="8">
        <f>'1. Data'!P331</f>
        <v>136.34101261387528</v>
      </c>
      <c r="T329">
        <f t="shared" si="70"/>
        <v>1.8022426228791553E-2</v>
      </c>
      <c r="U329">
        <f t="shared" si="71"/>
        <v>1.3485226046337277E-4</v>
      </c>
      <c r="V329" s="17">
        <f t="shared" si="64"/>
        <v>1.1612590600868214E-2</v>
      </c>
    </row>
    <row r="330" spans="2:22" ht="15" customHeight="1" x14ac:dyDescent="0.2">
      <c r="B330">
        <v>328</v>
      </c>
      <c r="C330" s="18">
        <v>39444</v>
      </c>
      <c r="D330">
        <f>'1. Data'!D332</f>
        <v>13365.87</v>
      </c>
      <c r="E330">
        <f t="shared" si="60"/>
        <v>4.6857655275866719E-4</v>
      </c>
      <c r="F330">
        <f t="shared" si="65"/>
        <v>1.2209373410693359E-4</v>
      </c>
      <c r="G330" s="17">
        <f t="shared" si="61"/>
        <v>1.1049603346135715E-2</v>
      </c>
      <c r="I330" s="1">
        <f>'1. Data'!H332</f>
        <v>12907.814009999998</v>
      </c>
      <c r="J330">
        <f t="shared" si="66"/>
        <v>-8.6012955213207612E-4</v>
      </c>
      <c r="K330">
        <f t="shared" si="67"/>
        <v>2.0455935651672542E-4</v>
      </c>
      <c r="L330" s="17">
        <f t="shared" si="62"/>
        <v>1.4302424847441968E-2</v>
      </c>
      <c r="N330" s="8">
        <f>'1. Data'!L332</f>
        <v>8274.1508601676214</v>
      </c>
      <c r="O330">
        <f t="shared" si="68"/>
        <v>9.2220941556533532E-3</v>
      </c>
      <c r="P330">
        <f t="shared" si="69"/>
        <v>1.7772895255190472E-4</v>
      </c>
      <c r="Q330" s="17">
        <f t="shared" si="63"/>
        <v>1.3331502261632209E-2</v>
      </c>
      <c r="S330" s="8">
        <f>'1. Data'!P332</f>
        <v>135.3114116503138</v>
      </c>
      <c r="T330">
        <f t="shared" si="70"/>
        <v>-7.5516599431262885E-3</v>
      </c>
      <c r="U330">
        <f t="shared" si="71"/>
        <v>1.4624959566590445E-4</v>
      </c>
      <c r="V330" s="17">
        <f t="shared" si="64"/>
        <v>1.209336990527886E-2</v>
      </c>
    </row>
    <row r="331" spans="2:22" ht="15" customHeight="1" x14ac:dyDescent="0.2">
      <c r="B331">
        <v>329</v>
      </c>
      <c r="C331" s="18">
        <v>39451</v>
      </c>
      <c r="D331">
        <f>'1. Data'!D333</f>
        <v>12800.18</v>
      </c>
      <c r="E331">
        <f t="shared" si="60"/>
        <v>-4.2323470151961709E-2</v>
      </c>
      <c r="F331">
        <f t="shared" si="65"/>
        <v>1.1478128389966528E-4</v>
      </c>
      <c r="G331" s="17">
        <f t="shared" si="61"/>
        <v>1.0713602750693404E-2</v>
      </c>
      <c r="I331" s="1">
        <f>'1. Data'!H333</f>
        <v>12534.4784</v>
      </c>
      <c r="J331">
        <f t="shared" si="66"/>
        <v>-2.8923225087591597E-2</v>
      </c>
      <c r="K331">
        <f t="shared" si="67"/>
        <v>1.9233018449650894E-4</v>
      </c>
      <c r="L331" s="17">
        <f t="shared" si="62"/>
        <v>1.3868315849320311E-2</v>
      </c>
      <c r="N331" s="8">
        <f>'1. Data'!L333</f>
        <v>8047.857565011821</v>
      </c>
      <c r="O331">
        <f t="shared" si="68"/>
        <v>-2.7349428235009982E-2</v>
      </c>
      <c r="P331">
        <f t="shared" si="69"/>
        <v>1.7216803663573456E-4</v>
      </c>
      <c r="Q331" s="17">
        <f t="shared" si="63"/>
        <v>1.3121281821366942E-2</v>
      </c>
      <c r="S331" s="8">
        <f>'1. Data'!P333</f>
        <v>135.74249283932366</v>
      </c>
      <c r="T331">
        <f t="shared" si="70"/>
        <v>3.185845035183767E-3</v>
      </c>
      <c r="U331">
        <f t="shared" si="71"/>
        <v>1.4089627399974726E-4</v>
      </c>
      <c r="V331" s="17">
        <f t="shared" si="64"/>
        <v>1.1869973630962592E-2</v>
      </c>
    </row>
    <row r="332" spans="2:22" ht="15" customHeight="1" x14ac:dyDescent="0.2">
      <c r="B332">
        <v>330</v>
      </c>
      <c r="C332" s="18">
        <v>39454</v>
      </c>
      <c r="D332">
        <f>'1. Data'!D334</f>
        <v>12827.49</v>
      </c>
      <c r="E332">
        <f t="shared" si="60"/>
        <v>2.1335637467597714E-3</v>
      </c>
      <c r="F332">
        <f t="shared" si="65"/>
        <v>2.1537097440792508E-4</v>
      </c>
      <c r="G332" s="17">
        <f t="shared" si="61"/>
        <v>1.4675522968805067E-2</v>
      </c>
      <c r="I332" s="1">
        <f>'1. Data'!H334</f>
        <v>12516.17535</v>
      </c>
      <c r="J332">
        <f t="shared" si="66"/>
        <v>-1.4602163261935527E-3</v>
      </c>
      <c r="K332">
        <f t="shared" si="67"/>
        <v>2.3098355039476772E-4</v>
      </c>
      <c r="L332" s="17">
        <f t="shared" si="62"/>
        <v>1.5198142991654201E-2</v>
      </c>
      <c r="N332" s="8">
        <f>'1. Data'!L334</f>
        <v>8025.9493670886077</v>
      </c>
      <c r="O332">
        <f t="shared" si="68"/>
        <v>-2.722239769557985E-3</v>
      </c>
      <c r="P332">
        <f t="shared" si="69"/>
        <v>2.067174279245082E-4</v>
      </c>
      <c r="Q332" s="17">
        <f t="shared" si="63"/>
        <v>1.4377671157892999E-2</v>
      </c>
      <c r="S332" s="8">
        <f>'1. Data'!P334</f>
        <v>133.41199742386604</v>
      </c>
      <c r="T332">
        <f t="shared" si="70"/>
        <v>-1.7168503146735278E-2</v>
      </c>
      <c r="U332">
        <f t="shared" si="71"/>
        <v>1.3305147407505471E-4</v>
      </c>
      <c r="V332" s="17">
        <f t="shared" si="64"/>
        <v>1.1534794062966825E-2</v>
      </c>
    </row>
    <row r="333" spans="2:22" ht="15" customHeight="1" x14ac:dyDescent="0.2">
      <c r="B333">
        <v>331</v>
      </c>
      <c r="C333" s="18">
        <v>39455</v>
      </c>
      <c r="D333">
        <f>'1. Data'!D335</f>
        <v>12589.07</v>
      </c>
      <c r="E333">
        <f t="shared" si="60"/>
        <v>-1.8586644776179915E-2</v>
      </c>
      <c r="F333">
        <f t="shared" si="65"/>
        <v>2.0272184159913882E-4</v>
      </c>
      <c r="G333" s="17">
        <f t="shared" si="61"/>
        <v>1.423804205637625E-2</v>
      </c>
      <c r="I333" s="1">
        <f>'1. Data'!H335</f>
        <v>12544.552750000001</v>
      </c>
      <c r="J333">
        <f t="shared" si="66"/>
        <v>2.2672581045296092E-3</v>
      </c>
      <c r="K333">
        <f t="shared" si="67"/>
        <v>2.1725247127423857E-4</v>
      </c>
      <c r="L333" s="17">
        <f t="shared" si="62"/>
        <v>1.4739486804982002E-2</v>
      </c>
      <c r="N333" s="8">
        <f>'1. Data'!L335</f>
        <v>8086.6244849911718</v>
      </c>
      <c r="O333">
        <f t="shared" si="68"/>
        <v>7.5598680140407945E-3</v>
      </c>
      <c r="P333">
        <f t="shared" si="69"/>
        <v>1.9475901761081547E-4</v>
      </c>
      <c r="Q333" s="17">
        <f t="shared" si="63"/>
        <v>1.3955608822649604E-2</v>
      </c>
      <c r="S333" s="8">
        <f>'1. Data'!P335</f>
        <v>132.42794640415642</v>
      </c>
      <c r="T333">
        <f t="shared" si="70"/>
        <v>-7.3760309320845862E-3</v>
      </c>
      <c r="U333">
        <f t="shared" si="71"/>
        <v>1.4275383564851896E-4</v>
      </c>
      <c r="V333" s="17">
        <f t="shared" si="64"/>
        <v>1.1947963661164985E-2</v>
      </c>
    </row>
    <row r="334" spans="2:22" ht="15" customHeight="1" x14ac:dyDescent="0.2">
      <c r="B334">
        <v>332</v>
      </c>
      <c r="C334" s="18">
        <v>39456</v>
      </c>
      <c r="D334">
        <f>'1. Data'!D336</f>
        <v>12735.31</v>
      </c>
      <c r="E334">
        <f t="shared" si="60"/>
        <v>1.1616425994930506E-2</v>
      </c>
      <c r="F334">
        <f t="shared" si="65"/>
        <v>2.1128633294534429E-4</v>
      </c>
      <c r="G334" s="17">
        <f t="shared" si="61"/>
        <v>1.4535691691328083E-2</v>
      </c>
      <c r="I334" s="1">
        <f>'1. Data'!H336</f>
        <v>12283.82841</v>
      </c>
      <c r="J334">
        <f t="shared" si="66"/>
        <v>-2.0783868918722564E-2</v>
      </c>
      <c r="K334">
        <f t="shared" si="67"/>
        <v>2.0452575055653757E-4</v>
      </c>
      <c r="L334" s="17">
        <f t="shared" si="62"/>
        <v>1.4301249964829564E-2</v>
      </c>
      <c r="N334" s="8">
        <f>'1. Data'!L336</f>
        <v>7973.3313774387561</v>
      </c>
      <c r="O334">
        <f t="shared" si="68"/>
        <v>-1.4009937986200352E-2</v>
      </c>
      <c r="P334">
        <f t="shared" si="69"/>
        <v>1.8650257281754956E-4</v>
      </c>
      <c r="Q334" s="17">
        <f t="shared" si="63"/>
        <v>1.3656594480965947E-2</v>
      </c>
      <c r="S334" s="8">
        <f>'1. Data'!P336</f>
        <v>133.27697644695999</v>
      </c>
      <c r="T334">
        <f t="shared" si="70"/>
        <v>6.4112603559706698E-3</v>
      </c>
      <c r="U334">
        <f t="shared" si="71"/>
        <v>1.3745295544827194E-4</v>
      </c>
      <c r="V334" s="17">
        <f t="shared" si="64"/>
        <v>1.1724033241520255E-2</v>
      </c>
    </row>
    <row r="335" spans="2:22" ht="15" customHeight="1" x14ac:dyDescent="0.2">
      <c r="B335">
        <v>333</v>
      </c>
      <c r="C335" s="18">
        <v>39457</v>
      </c>
      <c r="D335">
        <f>'1. Data'!D337</f>
        <v>12853.09</v>
      </c>
      <c r="E335">
        <f t="shared" si="60"/>
        <v>9.2483025540800075E-3</v>
      </c>
      <c r="F335">
        <f t="shared" si="65"/>
        <v>2.0670563414236544E-4</v>
      </c>
      <c r="G335" s="17">
        <f t="shared" si="61"/>
        <v>1.43772610097461E-2</v>
      </c>
      <c r="I335" s="1">
        <f>'1. Data'!H337</f>
        <v>12180.93525</v>
      </c>
      <c r="J335">
        <f t="shared" si="66"/>
        <v>-8.3763104274752424E-3</v>
      </c>
      <c r="K335">
        <f t="shared" si="67"/>
        <v>2.1817235795698386E-4</v>
      </c>
      <c r="L335" s="17">
        <f t="shared" si="62"/>
        <v>1.4770658683924149E-2</v>
      </c>
      <c r="N335" s="8">
        <f>'1. Data'!L337</f>
        <v>7958.1933392278224</v>
      </c>
      <c r="O335">
        <f t="shared" si="68"/>
        <v>-1.898583853390079E-3</v>
      </c>
      <c r="P335">
        <f t="shared" si="69"/>
        <v>1.8708912019112738E-4</v>
      </c>
      <c r="Q335" s="17">
        <f t="shared" si="63"/>
        <v>1.3678052499940457E-2</v>
      </c>
      <c r="S335" s="8">
        <f>'1. Data'!P337</f>
        <v>131.42226890756302</v>
      </c>
      <c r="T335">
        <f t="shared" si="70"/>
        <v>-1.391618859342209E-2</v>
      </c>
      <c r="U335">
        <f t="shared" si="71"/>
        <v>1.3167203368249808E-4</v>
      </c>
      <c r="V335" s="17">
        <f t="shared" si="64"/>
        <v>1.1474843514510256E-2</v>
      </c>
    </row>
    <row r="336" spans="2:22" ht="15" customHeight="1" x14ac:dyDescent="0.2">
      <c r="B336">
        <v>334</v>
      </c>
      <c r="C336" s="18">
        <v>39458</v>
      </c>
      <c r="D336">
        <f>'1. Data'!D338</f>
        <v>12606.3</v>
      </c>
      <c r="E336">
        <f t="shared" si="60"/>
        <v>-1.9200830306175469E-2</v>
      </c>
      <c r="F336">
        <f t="shared" si="65"/>
        <v>1.9943516210173167E-4</v>
      </c>
      <c r="G336" s="17">
        <f t="shared" si="61"/>
        <v>1.4122151468587626E-2</v>
      </c>
      <c r="I336" s="1">
        <f>'1. Data'!H338</f>
        <v>12145.3766</v>
      </c>
      <c r="J336">
        <f t="shared" si="66"/>
        <v>-2.9192052391872662E-3</v>
      </c>
      <c r="K336">
        <f t="shared" si="67"/>
        <v>2.0929177106221065E-4</v>
      </c>
      <c r="L336" s="17">
        <f t="shared" si="62"/>
        <v>1.4466919888566835E-2</v>
      </c>
      <c r="N336" s="8">
        <f>'1. Data'!L338</f>
        <v>7945.872781065088</v>
      </c>
      <c r="O336">
        <f t="shared" si="68"/>
        <v>-1.548160196360581E-3</v>
      </c>
      <c r="P336">
        <f t="shared" si="69"/>
        <v>1.7608005021856093E-4</v>
      </c>
      <c r="Q336" s="17">
        <f t="shared" si="63"/>
        <v>1.3269515824571781E-2</v>
      </c>
      <c r="S336" s="8">
        <f>'1. Data'!P338</f>
        <v>129.43303980920933</v>
      </c>
      <c r="T336">
        <f t="shared" si="70"/>
        <v>-1.5136164630918303E-2</v>
      </c>
      <c r="U336">
        <f t="shared" si="71"/>
        <v>1.3539132995960966E-4</v>
      </c>
      <c r="V336" s="17">
        <f t="shared" si="64"/>
        <v>1.1635778012647442E-2</v>
      </c>
    </row>
    <row r="337" spans="2:22" ht="15" customHeight="1" x14ac:dyDescent="0.2">
      <c r="B337">
        <v>335</v>
      </c>
      <c r="C337" s="18">
        <v>39462</v>
      </c>
      <c r="D337">
        <f>'1. Data'!D339</f>
        <v>12501.11</v>
      </c>
      <c r="E337">
        <f t="shared" si="60"/>
        <v>-8.3442405781235327E-3</v>
      </c>
      <c r="F337">
        <f t="shared" si="65"/>
        <v>2.0958936544242056E-4</v>
      </c>
      <c r="G337" s="17">
        <f t="shared" si="61"/>
        <v>1.4477201574973685E-2</v>
      </c>
      <c r="I337" s="1">
        <f>'1. Data'!H339</f>
        <v>11878.867840000001</v>
      </c>
      <c r="J337">
        <f t="shared" si="66"/>
        <v>-2.194322735122094E-2</v>
      </c>
      <c r="K337">
        <f t="shared" si="67"/>
        <v>1.972455703521879E-4</v>
      </c>
      <c r="L337" s="17">
        <f t="shared" si="62"/>
        <v>1.404441420466471E-2</v>
      </c>
      <c r="N337" s="8">
        <f>'1. Data'!L339</f>
        <v>7799.7920380273317</v>
      </c>
      <c r="O337">
        <f t="shared" si="68"/>
        <v>-1.8384480479710776E-2</v>
      </c>
      <c r="P337">
        <f t="shared" si="69"/>
        <v>1.6565905520506295E-4</v>
      </c>
      <c r="Q337" s="17">
        <f t="shared" si="63"/>
        <v>1.2870860701797023E-2</v>
      </c>
      <c r="S337" s="8">
        <f>'1. Data'!P339</f>
        <v>130.805373525557</v>
      </c>
      <c r="T337">
        <f t="shared" si="70"/>
        <v>1.0602653838390538E-2</v>
      </c>
      <c r="U337">
        <f t="shared" si="71"/>
        <v>1.4101405894608883E-4</v>
      </c>
      <c r="V337" s="17">
        <f t="shared" si="64"/>
        <v>1.1874934060704877E-2</v>
      </c>
    </row>
    <row r="338" spans="2:22" ht="15" customHeight="1" x14ac:dyDescent="0.2">
      <c r="B338">
        <v>336</v>
      </c>
      <c r="C338" s="18">
        <v>39463</v>
      </c>
      <c r="D338">
        <f>'1. Data'!D340</f>
        <v>12466.16</v>
      </c>
      <c r="E338">
        <f t="shared" si="60"/>
        <v>-2.7957517372457909E-3</v>
      </c>
      <c r="F338">
        <f t="shared" si="65"/>
        <v>2.0119158456541154E-4</v>
      </c>
      <c r="G338" s="17">
        <f t="shared" si="61"/>
        <v>1.4184201936147537E-2</v>
      </c>
      <c r="I338" s="1">
        <f>'1. Data'!H340</f>
        <v>11677.20421</v>
      </c>
      <c r="J338">
        <f t="shared" si="66"/>
        <v>-1.6976670901323952E-2</v>
      </c>
      <c r="K338">
        <f t="shared" si="67"/>
        <v>2.143011497262989E-4</v>
      </c>
      <c r="L338" s="17">
        <f t="shared" si="62"/>
        <v>1.4639028305399881E-2</v>
      </c>
      <c r="N338" s="8">
        <f>'1. Data'!L340</f>
        <v>7673.1130690161526</v>
      </c>
      <c r="O338">
        <f t="shared" si="68"/>
        <v>-1.6241326485829981E-2</v>
      </c>
      <c r="P338">
        <f t="shared" si="69"/>
        <v>1.7599885924329117E-4</v>
      </c>
      <c r="Q338" s="17">
        <f t="shared" si="63"/>
        <v>1.3266456167465792E-2</v>
      </c>
      <c r="S338" s="8">
        <f>'1. Data'!P340</f>
        <v>126.39938225383752</v>
      </c>
      <c r="T338">
        <f t="shared" si="70"/>
        <v>-3.3683564772349628E-2</v>
      </c>
      <c r="U338">
        <f t="shared" si="71"/>
        <v>1.3929819151432777E-4</v>
      </c>
      <c r="V338" s="17">
        <f t="shared" si="64"/>
        <v>1.1802465484564137E-2</v>
      </c>
    </row>
    <row r="339" spans="2:22" ht="15" customHeight="1" x14ac:dyDescent="0.2">
      <c r="B339">
        <v>337</v>
      </c>
      <c r="C339" s="18">
        <v>39464</v>
      </c>
      <c r="D339">
        <f>'1. Data'!D341</f>
        <v>12159.21</v>
      </c>
      <c r="E339">
        <f t="shared" si="60"/>
        <v>-2.4622658460985637E-2</v>
      </c>
      <c r="F339">
        <f t="shared" si="65"/>
        <v>1.8958906315806563E-4</v>
      </c>
      <c r="G339" s="17">
        <f t="shared" si="61"/>
        <v>1.3769134437504256E-2</v>
      </c>
      <c r="I339" s="1">
        <f>'1. Data'!H341</f>
        <v>11668.45456</v>
      </c>
      <c r="J339">
        <f t="shared" si="66"/>
        <v>-7.4929322487199586E-4</v>
      </c>
      <c r="K339">
        <f t="shared" si="67"/>
        <v>2.1873552203623253E-4</v>
      </c>
      <c r="L339" s="17">
        <f t="shared" si="62"/>
        <v>1.4789710005143189E-2</v>
      </c>
      <c r="N339" s="8">
        <f>'1. Data'!L341</f>
        <v>7575.0440658049356</v>
      </c>
      <c r="O339">
        <f t="shared" si="68"/>
        <v>-1.278086251683392E-2</v>
      </c>
      <c r="P339">
        <f t="shared" si="69"/>
        <v>1.8126576884985307E-4</v>
      </c>
      <c r="Q339" s="17">
        <f t="shared" si="63"/>
        <v>1.3463497645480282E-2</v>
      </c>
      <c r="S339" s="8">
        <f>'1. Data'!P341</f>
        <v>128.66097265005135</v>
      </c>
      <c r="T339">
        <f t="shared" si="70"/>
        <v>1.7892416528366151E-2</v>
      </c>
      <c r="U339">
        <f t="shared" si="71"/>
        <v>1.9901525216985255E-4</v>
      </c>
      <c r="V339" s="17">
        <f t="shared" si="64"/>
        <v>1.4107276568135062E-2</v>
      </c>
    </row>
    <row r="340" spans="2:22" ht="15" customHeight="1" x14ac:dyDescent="0.2">
      <c r="B340">
        <v>338</v>
      </c>
      <c r="C340" s="18">
        <v>39465</v>
      </c>
      <c r="D340">
        <f>'1. Data'!D342</f>
        <v>12099.3</v>
      </c>
      <c r="E340">
        <f t="shared" si="60"/>
        <v>-4.927129311854953E-3</v>
      </c>
      <c r="F340">
        <f t="shared" si="65"/>
        <v>2.1459023794976256E-4</v>
      </c>
      <c r="G340" s="17">
        <f t="shared" si="61"/>
        <v>1.4648898864753028E-2</v>
      </c>
      <c r="I340" s="1">
        <f>'1. Data'!H342</f>
        <v>11530.741459999999</v>
      </c>
      <c r="J340">
        <f t="shared" si="66"/>
        <v>-1.1802171340846431E-2</v>
      </c>
      <c r="K340">
        <f t="shared" si="67"/>
        <v>2.056450771342689E-4</v>
      </c>
      <c r="L340" s="17">
        <f t="shared" si="62"/>
        <v>1.4340330440204958E-2</v>
      </c>
      <c r="N340" s="8">
        <f>'1. Data'!L342</f>
        <v>7448.2960362732192</v>
      </c>
      <c r="O340">
        <f t="shared" si="68"/>
        <v>-1.6732315803135587E-2</v>
      </c>
      <c r="P340">
        <f t="shared" si="69"/>
        <v>1.8019084951931451E-4</v>
      </c>
      <c r="Q340" s="17">
        <f t="shared" si="63"/>
        <v>1.3423518522329177E-2</v>
      </c>
      <c r="S340" s="8">
        <f>'1. Data'!P342</f>
        <v>129.46007284953771</v>
      </c>
      <c r="T340">
        <f t="shared" si="70"/>
        <v>6.2108981692518082E-3</v>
      </c>
      <c r="U340">
        <f t="shared" si="71"/>
        <v>2.0628265119313442E-4</v>
      </c>
      <c r="V340" s="17">
        <f t="shared" si="64"/>
        <v>1.4362543339991507E-2</v>
      </c>
    </row>
    <row r="341" spans="2:22" ht="15" customHeight="1" x14ac:dyDescent="0.2">
      <c r="B341">
        <v>339</v>
      </c>
      <c r="C341" s="18">
        <v>39469</v>
      </c>
      <c r="D341">
        <f>'1. Data'!D343</f>
        <v>11971.19</v>
      </c>
      <c r="E341">
        <f t="shared" si="60"/>
        <v>-1.0588215847197669E-2</v>
      </c>
      <c r="F341">
        <f t="shared" si="65"/>
        <v>2.0317141986812121E-4</v>
      </c>
      <c r="G341" s="17">
        <f t="shared" si="61"/>
        <v>1.4253821237412838E-2</v>
      </c>
      <c r="I341" s="1">
        <f>'1. Data'!H343</f>
        <v>11255.188080000002</v>
      </c>
      <c r="J341">
        <f t="shared" si="66"/>
        <v>-2.3897281970625121E-2</v>
      </c>
      <c r="K341">
        <f t="shared" si="67"/>
        <v>2.0166384740773457E-4</v>
      </c>
      <c r="L341" s="17">
        <f t="shared" si="62"/>
        <v>1.4200839672629735E-2</v>
      </c>
      <c r="N341" s="8">
        <f>'1. Data'!L343</f>
        <v>7077.6673487284415</v>
      </c>
      <c r="O341">
        <f t="shared" si="68"/>
        <v>-4.9760198270827997E-2</v>
      </c>
      <c r="P341">
        <f t="shared" si="69"/>
        <v>1.8617762207630729E-4</v>
      </c>
      <c r="Q341" s="17">
        <f t="shared" si="63"/>
        <v>1.3644692084334746E-2</v>
      </c>
      <c r="S341" s="8">
        <f>'1. Data'!P343</f>
        <v>117.70314547837484</v>
      </c>
      <c r="T341">
        <f t="shared" si="70"/>
        <v>-9.0815083850811051E-2</v>
      </c>
      <c r="U341">
        <f t="shared" si="71"/>
        <v>1.9622020748567528E-4</v>
      </c>
      <c r="V341" s="17">
        <f t="shared" si="64"/>
        <v>1.4007862345328614E-2</v>
      </c>
    </row>
    <row r="342" spans="2:22" ht="15" customHeight="1" x14ac:dyDescent="0.2">
      <c r="B342">
        <v>340</v>
      </c>
      <c r="C342" s="18">
        <v>39470</v>
      </c>
      <c r="D342">
        <f>'1. Data'!D344</f>
        <v>12270.17</v>
      </c>
      <c r="E342">
        <f t="shared" si="60"/>
        <v>2.4974960718190886E-2</v>
      </c>
      <c r="F342">
        <f t="shared" si="65"/>
        <v>1.9770775356564479E-4</v>
      </c>
      <c r="G342" s="17">
        <f t="shared" si="61"/>
        <v>1.4060858919911145E-2</v>
      </c>
      <c r="I342" s="1">
        <f>'1. Data'!H344</f>
        <v>10935.33035</v>
      </c>
      <c r="J342">
        <f t="shared" si="66"/>
        <v>-2.8418692582167983E-2</v>
      </c>
      <c r="K342">
        <f t="shared" si="67"/>
        <v>2.2382882169828436E-4</v>
      </c>
      <c r="L342" s="17">
        <f t="shared" si="62"/>
        <v>1.4960909788454857E-2</v>
      </c>
      <c r="N342" s="8">
        <f>'1. Data'!L344</f>
        <v>6749.286754002911</v>
      </c>
      <c r="O342">
        <f t="shared" si="68"/>
        <v>-4.6396726286454623E-2</v>
      </c>
      <c r="P342">
        <f t="shared" si="69"/>
        <v>3.2357160466885582E-4</v>
      </c>
      <c r="Q342" s="17">
        <f t="shared" si="63"/>
        <v>1.7988096193562449E-2</v>
      </c>
      <c r="S342" s="8">
        <f>'1. Data'!P344</f>
        <v>121.33793625271917</v>
      </c>
      <c r="T342">
        <f t="shared" si="70"/>
        <v>3.0880999480274257E-2</v>
      </c>
      <c r="U342">
        <f t="shared" si="71"/>
        <v>6.7928976232632568E-4</v>
      </c>
      <c r="V342" s="17">
        <f t="shared" si="64"/>
        <v>2.6063187877278668E-2</v>
      </c>
    </row>
    <row r="343" spans="2:22" ht="15" customHeight="1" x14ac:dyDescent="0.2">
      <c r="B343">
        <v>341</v>
      </c>
      <c r="C343" s="18">
        <v>39471</v>
      </c>
      <c r="D343">
        <f>'1. Data'!D345</f>
        <v>12378.61</v>
      </c>
      <c r="E343">
        <f t="shared" si="60"/>
        <v>8.8376933652916396E-3</v>
      </c>
      <c r="F343">
        <f t="shared" si="65"/>
        <v>2.2327020812421678E-4</v>
      </c>
      <c r="G343" s="17">
        <f t="shared" si="61"/>
        <v>1.4942229021274463E-2</v>
      </c>
      <c r="I343" s="1">
        <f>'1. Data'!H345</f>
        <v>11584.727280000001</v>
      </c>
      <c r="J343">
        <f t="shared" si="66"/>
        <v>5.9385213726076483E-2</v>
      </c>
      <c r="K343">
        <f t="shared" si="67"/>
        <v>2.5885641768117352E-4</v>
      </c>
      <c r="L343" s="17">
        <f t="shared" si="62"/>
        <v>1.6089015435419705E-2</v>
      </c>
      <c r="N343" s="8">
        <f>'1. Data'!L345</f>
        <v>7230.4942630185351</v>
      </c>
      <c r="O343">
        <f t="shared" si="68"/>
        <v>7.1297535066238871E-2</v>
      </c>
      <c r="P343">
        <f t="shared" si="69"/>
        <v>4.3331668099473591E-4</v>
      </c>
      <c r="Q343" s="17">
        <f t="shared" si="63"/>
        <v>2.0816260014583213E-2</v>
      </c>
      <c r="S343" s="8">
        <f>'1. Data'!P345</f>
        <v>122.74097684447361</v>
      </c>
      <c r="T343">
        <f t="shared" si="70"/>
        <v>1.1563082701787675E-2</v>
      </c>
      <c r="U343">
        <f t="shared" si="71"/>
        <v>6.9575054432078807E-4</v>
      </c>
      <c r="V343" s="17">
        <f t="shared" si="64"/>
        <v>2.6377083696284321E-2</v>
      </c>
    </row>
    <row r="344" spans="2:22" ht="15" customHeight="1" x14ac:dyDescent="0.2">
      <c r="B344">
        <v>342</v>
      </c>
      <c r="C344" s="18">
        <v>39472</v>
      </c>
      <c r="D344">
        <f>'1. Data'!D346</f>
        <v>12207.17</v>
      </c>
      <c r="E344">
        <f t="shared" si="60"/>
        <v>-1.3849697179247144E-2</v>
      </c>
      <c r="F344">
        <f t="shared" si="65"/>
        <v>2.1456028507789896E-4</v>
      </c>
      <c r="G344" s="17">
        <f t="shared" si="61"/>
        <v>1.4647876469915323E-2</v>
      </c>
      <c r="I344" s="1">
        <f>'1. Data'!H346</f>
        <v>11639.400800000001</v>
      </c>
      <c r="J344">
        <f t="shared" si="66"/>
        <v>4.7194481733194736E-3</v>
      </c>
      <c r="K344">
        <f t="shared" si="67"/>
        <v>4.5492124917781028E-4</v>
      </c>
      <c r="L344" s="17">
        <f t="shared" si="62"/>
        <v>2.1328882980076812E-2</v>
      </c>
      <c r="N344" s="8">
        <f>'1. Data'!L346</f>
        <v>7169.4885361552024</v>
      </c>
      <c r="O344">
        <f t="shared" si="68"/>
        <v>-8.437283074181498E-3</v>
      </c>
      <c r="P344">
        <f t="shared" si="69"/>
        <v>7.123179905263457E-4</v>
      </c>
      <c r="Q344" s="17">
        <f t="shared" si="63"/>
        <v>2.6689286062507287E-2</v>
      </c>
      <c r="S344" s="8">
        <f>'1. Data'!P346</f>
        <v>127.01919850885368</v>
      </c>
      <c r="T344">
        <f t="shared" si="70"/>
        <v>3.4855691834692254E-2</v>
      </c>
      <c r="U344">
        <f t="shared" si="71"/>
        <v>6.6202780455564361E-4</v>
      </c>
      <c r="V344" s="17">
        <f t="shared" si="64"/>
        <v>2.5729900982235505E-2</v>
      </c>
    </row>
    <row r="345" spans="2:22" ht="15" customHeight="1" x14ac:dyDescent="0.2">
      <c r="B345">
        <v>343</v>
      </c>
      <c r="C345" s="18">
        <v>39475</v>
      </c>
      <c r="D345">
        <f>'1. Data'!D347</f>
        <v>12383.89</v>
      </c>
      <c r="E345">
        <f t="shared" si="60"/>
        <v>1.447673785160683E-2</v>
      </c>
      <c r="F345">
        <f t="shared" si="65"/>
        <v>2.1319551469063579E-4</v>
      </c>
      <c r="G345" s="17">
        <f t="shared" si="61"/>
        <v>1.4601216205872571E-2</v>
      </c>
      <c r="I345" s="1">
        <f>'1. Data'!H347</f>
        <v>11504.85986</v>
      </c>
      <c r="J345">
        <f t="shared" si="66"/>
        <v>-1.1559095035201535E-2</v>
      </c>
      <c r="K345">
        <f t="shared" si="67"/>
        <v>4.2896236569078052E-4</v>
      </c>
      <c r="L345" s="17">
        <f t="shared" si="62"/>
        <v>2.0711406656496813E-2</v>
      </c>
      <c r="N345" s="8">
        <f>'1. Data'!L347</f>
        <v>7173.1025299600542</v>
      </c>
      <c r="O345">
        <f t="shared" si="68"/>
        <v>5.0407972432436594E-4</v>
      </c>
      <c r="P345">
        <f t="shared" si="69"/>
        <v>6.7385017583519713E-4</v>
      </c>
      <c r="Q345" s="17">
        <f t="shared" si="63"/>
        <v>2.5958624305521222E-2</v>
      </c>
      <c r="S345" s="8">
        <f>'1. Data'!P347</f>
        <v>122.55744919936323</v>
      </c>
      <c r="T345">
        <f t="shared" si="70"/>
        <v>-3.5126574264908811E-2</v>
      </c>
      <c r="U345">
        <f t="shared" si="71"/>
        <v>6.9520129147880702E-4</v>
      </c>
      <c r="V345" s="17">
        <f t="shared" si="64"/>
        <v>2.6366670087039946E-2</v>
      </c>
    </row>
    <row r="346" spans="2:22" ht="15" customHeight="1" x14ac:dyDescent="0.2">
      <c r="B346">
        <v>344</v>
      </c>
      <c r="C346" s="18">
        <v>39476</v>
      </c>
      <c r="D346">
        <f>'1. Data'!D348</f>
        <v>12480.3</v>
      </c>
      <c r="E346">
        <f t="shared" si="60"/>
        <v>7.7851143703634206E-3</v>
      </c>
      <c r="F346">
        <f t="shared" si="65"/>
        <v>2.1297834013864639E-4</v>
      </c>
      <c r="G346" s="17">
        <f t="shared" si="61"/>
        <v>1.4593777445837879E-2</v>
      </c>
      <c r="I346" s="1">
        <f>'1. Data'!H348</f>
        <v>11696.24648</v>
      </c>
      <c r="J346">
        <f t="shared" si="66"/>
        <v>1.6635284769127061E-2</v>
      </c>
      <c r="K346">
        <f t="shared" si="67"/>
        <v>4.1124138443130289E-4</v>
      </c>
      <c r="L346" s="17">
        <f t="shared" si="62"/>
        <v>2.0279087366824544E-2</v>
      </c>
      <c r="N346" s="8">
        <f>'1. Data'!L348</f>
        <v>7296.8842291789715</v>
      </c>
      <c r="O346">
        <f t="shared" si="68"/>
        <v>1.7256368315093168E-2</v>
      </c>
      <c r="P346">
        <f t="shared" si="69"/>
        <v>6.3343441106719373E-4</v>
      </c>
      <c r="Q346" s="17">
        <f t="shared" si="63"/>
        <v>2.5168122915052559E-2</v>
      </c>
      <c r="S346" s="8">
        <f>'1. Data'!P348</f>
        <v>126.06490834268612</v>
      </c>
      <c r="T346">
        <f t="shared" si="70"/>
        <v>2.8618898045253326E-2</v>
      </c>
      <c r="U346">
        <f t="shared" si="71"/>
        <v>7.2752178716536779E-4</v>
      </c>
      <c r="V346" s="17">
        <f t="shared" si="64"/>
        <v>2.6972611797254041E-2</v>
      </c>
    </row>
    <row r="347" spans="2:22" ht="15" customHeight="1" x14ac:dyDescent="0.2">
      <c r="B347">
        <v>345</v>
      </c>
      <c r="C347" s="18">
        <v>39477</v>
      </c>
      <c r="D347">
        <f>'1. Data'!D349</f>
        <v>12442.83</v>
      </c>
      <c r="E347">
        <f t="shared" si="60"/>
        <v>-3.0023316747193056E-3</v>
      </c>
      <c r="F347">
        <f t="shared" si="65"/>
        <v>2.0383612007590594E-4</v>
      </c>
      <c r="G347" s="17">
        <f t="shared" si="61"/>
        <v>1.4277118759606433E-2</v>
      </c>
      <c r="I347" s="1">
        <f>'1. Data'!H349</f>
        <v>11607.47105</v>
      </c>
      <c r="J347">
        <f t="shared" si="66"/>
        <v>-7.5900785907514227E-3</v>
      </c>
      <c r="K347">
        <f t="shared" si="67"/>
        <v>4.0317086332642175E-4</v>
      </c>
      <c r="L347" s="17">
        <f t="shared" si="62"/>
        <v>2.0079115103171796E-2</v>
      </c>
      <c r="N347" s="8">
        <f>'1. Data'!L349</f>
        <v>7206.2250480555958</v>
      </c>
      <c r="O347">
        <f t="shared" si="68"/>
        <v>-1.2424368850590416E-2</v>
      </c>
      <c r="P347">
        <f t="shared" si="69"/>
        <v>6.1329528124873115E-4</v>
      </c>
      <c r="Q347" s="17">
        <f t="shared" si="63"/>
        <v>2.4764799236996274E-2</v>
      </c>
      <c r="S347" s="8">
        <f>'1. Data'!P349</f>
        <v>124.3132743362832</v>
      </c>
      <c r="T347">
        <f t="shared" si="70"/>
        <v>-1.3894699400735714E-2</v>
      </c>
      <c r="U347">
        <f t="shared" si="71"/>
        <v>7.3301295945492199E-4</v>
      </c>
      <c r="V347" s="17">
        <f t="shared" si="64"/>
        <v>2.7074212074498529E-2</v>
      </c>
    </row>
    <row r="348" spans="2:22" ht="15" customHeight="1" x14ac:dyDescent="0.2">
      <c r="B348">
        <v>346</v>
      </c>
      <c r="C348" s="18">
        <v>39478</v>
      </c>
      <c r="D348">
        <f>'1. Data'!D350</f>
        <v>12650.36</v>
      </c>
      <c r="E348">
        <f t="shared" si="60"/>
        <v>1.6678681618249279E-2</v>
      </c>
      <c r="F348">
        <f t="shared" si="65"/>
        <v>1.9214679260045296E-4</v>
      </c>
      <c r="G348" s="17">
        <f t="shared" si="61"/>
        <v>1.386170237021604E-2</v>
      </c>
      <c r="I348" s="1">
        <f>'1. Data'!H350</f>
        <v>11690.218360000001</v>
      </c>
      <c r="J348">
        <f t="shared" si="66"/>
        <v>7.1287974480884579E-3</v>
      </c>
      <c r="K348">
        <f t="shared" si="67"/>
        <v>3.8243716910766343E-4</v>
      </c>
      <c r="L348" s="17">
        <f t="shared" si="62"/>
        <v>1.9556000846483502E-2</v>
      </c>
      <c r="N348" s="8">
        <f>'1. Data'!L350</f>
        <v>7210.2309742374891</v>
      </c>
      <c r="O348">
        <f t="shared" si="68"/>
        <v>5.5589801250714363E-4</v>
      </c>
      <c r="P348">
        <f t="shared" si="69"/>
        <v>5.857594608539386E-4</v>
      </c>
      <c r="Q348" s="17">
        <f t="shared" si="63"/>
        <v>2.4202468073606431E-2</v>
      </c>
      <c r="S348" s="8">
        <f>'1. Data'!P350</f>
        <v>127.8449021820918</v>
      </c>
      <c r="T348">
        <f t="shared" si="70"/>
        <v>2.8409096813386946E-2</v>
      </c>
      <c r="U348">
        <f t="shared" si="71"/>
        <v>7.0061594217383496E-4</v>
      </c>
      <c r="V348" s="17">
        <f t="shared" si="64"/>
        <v>2.6469150764122276E-2</v>
      </c>
    </row>
    <row r="349" spans="2:22" ht="15" customHeight="1" x14ac:dyDescent="0.2">
      <c r="B349">
        <v>347</v>
      </c>
      <c r="C349" s="18">
        <v>39479</v>
      </c>
      <c r="D349">
        <f>'1. Data'!D351</f>
        <v>12743.19</v>
      </c>
      <c r="E349">
        <f t="shared" si="60"/>
        <v>7.3381310887595235E-3</v>
      </c>
      <c r="F349">
        <f t="shared" si="65"/>
        <v>1.9730869027580138E-4</v>
      </c>
      <c r="G349" s="17">
        <f t="shared" si="61"/>
        <v>1.4046661178935063E-2</v>
      </c>
      <c r="I349" s="1">
        <f>'1. Data'!H351</f>
        <v>11869.083119999999</v>
      </c>
      <c r="J349">
        <f t="shared" si="66"/>
        <v>1.5300378016206581E-2</v>
      </c>
      <c r="K349">
        <f t="shared" si="67"/>
        <v>3.6254012414455597E-4</v>
      </c>
      <c r="L349" s="17">
        <f t="shared" si="62"/>
        <v>1.90404864471619E-2</v>
      </c>
      <c r="N349" s="8">
        <f>'1. Data'!L351</f>
        <v>7379.2766083605111</v>
      </c>
      <c r="O349">
        <f t="shared" si="68"/>
        <v>2.3445245336388022E-2</v>
      </c>
      <c r="P349">
        <f t="shared" si="69"/>
        <v>5.5063243455872083E-4</v>
      </c>
      <c r="Q349" s="17">
        <f t="shared" si="63"/>
        <v>2.3465558475321249E-2</v>
      </c>
      <c r="S349" s="8">
        <f>'1. Data'!P351</f>
        <v>127.03209411764706</v>
      </c>
      <c r="T349">
        <f t="shared" si="70"/>
        <v>-6.3577667202329331E-3</v>
      </c>
      <c r="U349">
        <f t="shared" si="71"/>
        <v>7.0700359254854842E-4</v>
      </c>
      <c r="V349" s="17">
        <f t="shared" si="64"/>
        <v>2.6589539156377802E-2</v>
      </c>
    </row>
    <row r="350" spans="2:22" ht="15" customHeight="1" x14ac:dyDescent="0.2">
      <c r="B350">
        <v>348</v>
      </c>
      <c r="C350" s="18">
        <v>39482</v>
      </c>
      <c r="D350">
        <f>'1. Data'!D352</f>
        <v>12635.16</v>
      </c>
      <c r="E350">
        <f t="shared" si="60"/>
        <v>-8.4774691423419608E-3</v>
      </c>
      <c r="F350">
        <f t="shared" si="65"/>
        <v>1.8870105893180244E-4</v>
      </c>
      <c r="G350" s="17">
        <f t="shared" si="61"/>
        <v>1.3736850400721499E-2</v>
      </c>
      <c r="I350" s="1">
        <f>'1. Data'!H352</f>
        <v>11905.96334</v>
      </c>
      <c r="J350">
        <f t="shared" si="66"/>
        <v>3.1072509668296031E-3</v>
      </c>
      <c r="K350">
        <f t="shared" si="67"/>
        <v>3.5483381074221168E-4</v>
      </c>
      <c r="L350" s="17">
        <f t="shared" si="62"/>
        <v>1.8837032960161527E-2</v>
      </c>
      <c r="N350" s="8">
        <f>'1. Data'!L352</f>
        <v>7369.447325529708</v>
      </c>
      <c r="O350">
        <f t="shared" si="68"/>
        <v>-1.3320117069018386E-3</v>
      </c>
      <c r="P350">
        <f t="shared" si="69"/>
        <v>5.5057526021820298E-4</v>
      </c>
      <c r="Q350" s="17">
        <f t="shared" si="63"/>
        <v>2.3464340182886092E-2</v>
      </c>
      <c r="S350" s="8">
        <f>'1. Data'!P352</f>
        <v>129.79677842292566</v>
      </c>
      <c r="T350">
        <f t="shared" si="70"/>
        <v>2.1763667870563174E-2</v>
      </c>
      <c r="U350">
        <f t="shared" si="71"/>
        <v>6.6700864885576965E-4</v>
      </c>
      <c r="V350" s="17">
        <f t="shared" si="64"/>
        <v>2.5826510582263523E-2</v>
      </c>
    </row>
    <row r="351" spans="2:22" ht="15" customHeight="1" x14ac:dyDescent="0.2">
      <c r="B351">
        <v>349</v>
      </c>
      <c r="C351" s="18">
        <v>39483</v>
      </c>
      <c r="D351">
        <f>'1. Data'!D353</f>
        <v>12265.13</v>
      </c>
      <c r="E351">
        <f t="shared" si="60"/>
        <v>-2.9285739159614969E-2</v>
      </c>
      <c r="F351">
        <f t="shared" si="65"/>
        <v>1.8169104437945589E-4</v>
      </c>
      <c r="G351" s="17">
        <f t="shared" si="61"/>
        <v>1.3479282042432967E-2</v>
      </c>
      <c r="I351" s="1">
        <f>'1. Data'!H353</f>
        <v>11528.272799999999</v>
      </c>
      <c r="J351">
        <f t="shared" si="66"/>
        <v>-3.1722803876868093E-2</v>
      </c>
      <c r="K351">
        <f t="shared" si="67"/>
        <v>3.3412308261193072E-4</v>
      </c>
      <c r="L351" s="17">
        <f t="shared" si="62"/>
        <v>1.8279033962765392E-2</v>
      </c>
      <c r="N351" s="8">
        <f>'1. Data'!L353</f>
        <v>6994.9626592473278</v>
      </c>
      <c r="O351">
        <f t="shared" si="68"/>
        <v>-5.0815841370500964E-2</v>
      </c>
      <c r="P351">
        <f t="shared" si="69"/>
        <v>5.1764719991635017E-4</v>
      </c>
      <c r="Q351" s="17">
        <f t="shared" si="63"/>
        <v>2.2751861460468464E-2</v>
      </c>
      <c r="S351" s="8">
        <f>'1. Data'!P353</f>
        <v>128.55873550317995</v>
      </c>
      <c r="T351">
        <f t="shared" si="70"/>
        <v>-9.5383177825239217E-3</v>
      </c>
      <c r="U351">
        <f t="shared" si="71"/>
        <v>6.554075642752345E-4</v>
      </c>
      <c r="V351" s="17">
        <f t="shared" si="64"/>
        <v>2.5600928972895388E-2</v>
      </c>
    </row>
    <row r="352" spans="2:22" ht="15" customHeight="1" x14ac:dyDescent="0.2">
      <c r="B352">
        <v>350</v>
      </c>
      <c r="C352" s="18">
        <v>39484</v>
      </c>
      <c r="D352">
        <f>'1. Data'!D354</f>
        <v>12200.1</v>
      </c>
      <c r="E352">
        <f t="shared" si="60"/>
        <v>-5.302022889280329E-3</v>
      </c>
      <c r="F352">
        <f t="shared" si="65"/>
        <v>2.222488528041889E-4</v>
      </c>
      <c r="G352" s="17">
        <f t="shared" si="61"/>
        <v>1.4908013040113324E-2</v>
      </c>
      <c r="I352" s="1">
        <f>'1. Data'!H354</f>
        <v>11516.959079999999</v>
      </c>
      <c r="J352">
        <f t="shared" si="66"/>
        <v>-9.8138899003154256E-4</v>
      </c>
      <c r="K352">
        <f t="shared" si="67"/>
        <v>3.7445587480382919E-4</v>
      </c>
      <c r="L352" s="17">
        <f t="shared" si="62"/>
        <v>1.9350862378814778E-2</v>
      </c>
      <c r="N352" s="8">
        <f>'1. Data'!L354</f>
        <v>7060.1436528877166</v>
      </c>
      <c r="O352">
        <f t="shared" si="68"/>
        <v>9.3182761389325863E-3</v>
      </c>
      <c r="P352">
        <f t="shared" si="69"/>
        <v>6.4152335197288429E-4</v>
      </c>
      <c r="Q352" s="17">
        <f t="shared" si="63"/>
        <v>2.5328311273610096E-2</v>
      </c>
      <c r="S352" s="8">
        <f>'1. Data'!P354</f>
        <v>122.72100430953719</v>
      </c>
      <c r="T352">
        <f t="shared" si="70"/>
        <v>-4.5409058908317861E-2</v>
      </c>
      <c r="U352">
        <f t="shared" si="71"/>
        <v>6.2154188078594513E-4</v>
      </c>
      <c r="V352" s="17">
        <f t="shared" si="64"/>
        <v>2.4930741681425065E-2</v>
      </c>
    </row>
    <row r="353" spans="2:22" ht="15" customHeight="1" x14ac:dyDescent="0.2">
      <c r="B353">
        <v>351</v>
      </c>
      <c r="C353" s="18">
        <v>39485</v>
      </c>
      <c r="D353">
        <f>'1. Data'!D355</f>
        <v>12247</v>
      </c>
      <c r="E353">
        <f t="shared" si="60"/>
        <v>3.8442307849935356E-3</v>
      </c>
      <c r="F353">
        <f t="shared" si="65"/>
        <v>2.1060060843904469E-4</v>
      </c>
      <c r="G353" s="17">
        <f t="shared" si="61"/>
        <v>1.4512084910137644E-2</v>
      </c>
      <c r="I353" s="1">
        <f>'1. Data'!H355</f>
        <v>11113.912560000001</v>
      </c>
      <c r="J353">
        <f t="shared" si="66"/>
        <v>-3.49959149112474E-2</v>
      </c>
      <c r="K353">
        <f t="shared" si="67"/>
        <v>3.5204630977658471E-4</v>
      </c>
      <c r="L353" s="17">
        <f t="shared" si="62"/>
        <v>1.8762897158397067E-2</v>
      </c>
      <c r="N353" s="8">
        <f>'1. Data'!L355</f>
        <v>6851.0514865844816</v>
      </c>
      <c r="O353">
        <f t="shared" si="68"/>
        <v>-2.9615851543999788E-2</v>
      </c>
      <c r="P353">
        <f t="shared" si="69"/>
        <v>6.0824176706659517E-4</v>
      </c>
      <c r="Q353" s="17">
        <f t="shared" si="63"/>
        <v>2.4662557999254563E-2</v>
      </c>
      <c r="S353" s="8">
        <f>'1. Data'!P355</f>
        <v>123.8712249108985</v>
      </c>
      <c r="T353">
        <f t="shared" si="70"/>
        <v>9.372646580206671E-3</v>
      </c>
      <c r="U353">
        <f t="shared" si="71"/>
        <v>7.0796832579513339E-4</v>
      </c>
      <c r="V353" s="17">
        <f t="shared" si="64"/>
        <v>2.6607674189886146E-2</v>
      </c>
    </row>
    <row r="354" spans="2:22" ht="15" customHeight="1" x14ac:dyDescent="0.2">
      <c r="B354">
        <v>352</v>
      </c>
      <c r="C354" s="18">
        <v>39486</v>
      </c>
      <c r="D354">
        <f>'1. Data'!D356</f>
        <v>12182.13</v>
      </c>
      <c r="E354">
        <f t="shared" si="60"/>
        <v>-5.2968073813995922E-3</v>
      </c>
      <c r="F354">
        <f t="shared" si="65"/>
        <v>1.9885125855239954E-4</v>
      </c>
      <c r="G354" s="17">
        <f t="shared" si="61"/>
        <v>1.4101462993335107E-2</v>
      </c>
      <c r="I354" s="1">
        <f>'1. Data'!H356</f>
        <v>11257.9776</v>
      </c>
      <c r="J354">
        <f t="shared" si="66"/>
        <v>1.2962585338173606E-2</v>
      </c>
      <c r="K354">
        <f t="shared" si="67"/>
        <v>4.0440637481850577E-4</v>
      </c>
      <c r="L354" s="17">
        <f t="shared" si="62"/>
        <v>2.0109857652865316E-2</v>
      </c>
      <c r="N354" s="8">
        <f>'1. Data'!L356</f>
        <v>6827.5587126703394</v>
      </c>
      <c r="O354">
        <f t="shared" si="68"/>
        <v>-3.4290756623483257E-3</v>
      </c>
      <c r="P354">
        <f t="shared" si="69"/>
        <v>6.2437318080317366E-4</v>
      </c>
      <c r="Q354" s="17">
        <f t="shared" si="63"/>
        <v>2.4987460471267858E-2</v>
      </c>
      <c r="S354" s="8">
        <f>'1. Data'!P356</f>
        <v>121.14695207073056</v>
      </c>
      <c r="T354">
        <f t="shared" si="70"/>
        <v>-2.1992781956645148E-2</v>
      </c>
      <c r="U354">
        <f t="shared" si="71"/>
        <v>6.7076101648247291E-4</v>
      </c>
      <c r="V354" s="17">
        <f t="shared" si="64"/>
        <v>2.5899054354985105E-2</v>
      </c>
    </row>
    <row r="355" spans="2:22" ht="15" customHeight="1" x14ac:dyDescent="0.2">
      <c r="B355">
        <v>353</v>
      </c>
      <c r="C355" s="18">
        <v>39490</v>
      </c>
      <c r="D355">
        <f>'1. Data'!D357</f>
        <v>12373.41</v>
      </c>
      <c r="E355">
        <f t="shared" si="60"/>
        <v>1.5701687635906091E-2</v>
      </c>
      <c r="F355">
        <f t="shared" si="65"/>
        <v>1.886035531453945E-4</v>
      </c>
      <c r="G355" s="17">
        <f t="shared" si="61"/>
        <v>1.3733300883086866E-2</v>
      </c>
      <c r="I355" s="1">
        <f>'1. Data'!H357</f>
        <v>11585.964</v>
      </c>
      <c r="J355">
        <f t="shared" si="66"/>
        <v>2.9133687386267298E-2</v>
      </c>
      <c r="K355">
        <f t="shared" si="67"/>
        <v>3.9022370944836142E-4</v>
      </c>
      <c r="L355" s="17">
        <f t="shared" si="62"/>
        <v>1.975408083025787E-2</v>
      </c>
      <c r="N355" s="8">
        <f>'1. Data'!L357</f>
        <v>7063.6363636363631</v>
      </c>
      <c r="O355">
        <f t="shared" si="68"/>
        <v>3.4577168926855091E-2</v>
      </c>
      <c r="P355">
        <f t="shared" si="69"/>
        <v>5.8761630354886975E-4</v>
      </c>
      <c r="Q355" s="17">
        <f t="shared" si="63"/>
        <v>2.4240798327383316E-2</v>
      </c>
      <c r="S355" s="8">
        <f>'1. Data'!P357</f>
        <v>121.21344131062085</v>
      </c>
      <c r="T355">
        <f t="shared" si="70"/>
        <v>5.48831305730818E-4</v>
      </c>
      <c r="U355">
        <f t="shared" si="71"/>
        <v>6.5953630298507665E-4</v>
      </c>
      <c r="V355" s="17">
        <f t="shared" si="64"/>
        <v>2.5681438880737907E-2</v>
      </c>
    </row>
    <row r="356" spans="2:22" ht="15" customHeight="1" x14ac:dyDescent="0.2">
      <c r="B356">
        <v>354</v>
      </c>
      <c r="C356" s="18">
        <v>39491</v>
      </c>
      <c r="D356">
        <f>'1. Data'!D358</f>
        <v>12552.24</v>
      </c>
      <c r="E356">
        <f t="shared" si="60"/>
        <v>1.445276605236551E-2</v>
      </c>
      <c r="F356">
        <f t="shared" si="65"/>
        <v>1.9207991963360481E-4</v>
      </c>
      <c r="G356" s="17">
        <f t="shared" si="61"/>
        <v>1.3859290011887506E-2</v>
      </c>
      <c r="I356" s="1">
        <f>'1. Data'!H358</f>
        <v>11540.87227</v>
      </c>
      <c r="J356">
        <f t="shared" si="66"/>
        <v>-3.8919273355242688E-3</v>
      </c>
      <c r="K356">
        <f t="shared" si="67"/>
        <v>4.1773659132470474E-4</v>
      </c>
      <c r="L356" s="17">
        <f t="shared" si="62"/>
        <v>2.0438605415358083E-2</v>
      </c>
      <c r="N356" s="8">
        <f>'1. Data'!L358</f>
        <v>7071.6574424701421</v>
      </c>
      <c r="O356">
        <f t="shared" si="68"/>
        <v>1.1355452660433633E-3</v>
      </c>
      <c r="P356">
        <f t="shared" si="69"/>
        <v>6.2409416199571399E-4</v>
      </c>
      <c r="Q356" s="17">
        <f t="shared" si="63"/>
        <v>2.4981876670813065E-2</v>
      </c>
      <c r="S356" s="8">
        <f>'1. Data'!P358</f>
        <v>120.73447893569845</v>
      </c>
      <c r="T356">
        <f t="shared" si="70"/>
        <v>-3.9513965591903072E-3</v>
      </c>
      <c r="U356">
        <f t="shared" si="71"/>
        <v>6.1998219775410111E-4</v>
      </c>
      <c r="V356" s="17">
        <f t="shared" si="64"/>
        <v>2.4899441715711242E-2</v>
      </c>
    </row>
    <row r="357" spans="2:22" ht="15" customHeight="1" x14ac:dyDescent="0.2">
      <c r="B357">
        <v>355</v>
      </c>
      <c r="C357" s="18">
        <v>39492</v>
      </c>
      <c r="D357">
        <f>'1. Data'!D359</f>
        <v>12376.98</v>
      </c>
      <c r="E357">
        <f t="shared" si="60"/>
        <v>-1.3962448136746925E-2</v>
      </c>
      <c r="F357">
        <f t="shared" si="65"/>
        <v>1.9308807124945307E-4</v>
      </c>
      <c r="G357" s="17">
        <f t="shared" si="61"/>
        <v>1.38956133815479E-2</v>
      </c>
      <c r="I357" s="1">
        <f>'1. Data'!H359</f>
        <v>11592.803740000001</v>
      </c>
      <c r="J357">
        <f t="shared" si="66"/>
        <v>4.4997872591480779E-3</v>
      </c>
      <c r="K357">
        <f t="shared" si="67"/>
        <v>3.935812217483225E-4</v>
      </c>
      <c r="L357" s="17">
        <f t="shared" si="62"/>
        <v>1.983888156495528E-2</v>
      </c>
      <c r="N357" s="8">
        <f>'1. Data'!L359</f>
        <v>7104.3281181459279</v>
      </c>
      <c r="O357">
        <f t="shared" si="68"/>
        <v>4.6199460227776337E-3</v>
      </c>
      <c r="P357">
        <f t="shared" si="69"/>
        <v>5.8672588005904513E-4</v>
      </c>
      <c r="Q357" s="17">
        <f t="shared" si="63"/>
        <v>2.4222425148177157E-2</v>
      </c>
      <c r="S357" s="8">
        <f>'1. Data'!P359</f>
        <v>125.97254321900712</v>
      </c>
      <c r="T357">
        <f t="shared" si="70"/>
        <v>4.3384991010715308E-2</v>
      </c>
      <c r="U357">
        <f t="shared" si="71"/>
        <v>5.8372007797493383E-4</v>
      </c>
      <c r="V357" s="17">
        <f t="shared" si="64"/>
        <v>2.4160299625106761E-2</v>
      </c>
    </row>
    <row r="358" spans="2:22" ht="15" customHeight="1" x14ac:dyDescent="0.2">
      <c r="B358">
        <v>356</v>
      </c>
      <c r="C358" s="18">
        <v>39493</v>
      </c>
      <c r="D358">
        <f>'1. Data'!D360</f>
        <v>12348.21</v>
      </c>
      <c r="E358">
        <f t="shared" si="60"/>
        <v>-2.3244765685975447E-3</v>
      </c>
      <c r="F358">
        <f t="shared" si="65"/>
        <v>1.9319978445276673E-4</v>
      </c>
      <c r="G358" s="17">
        <f t="shared" si="61"/>
        <v>1.3899632529414823E-2</v>
      </c>
      <c r="I358" s="1">
        <f>'1. Data'!H360</f>
        <v>11359.901280000002</v>
      </c>
      <c r="J358">
        <f t="shared" si="66"/>
        <v>-2.0090261616039339E-2</v>
      </c>
      <c r="K358">
        <f t="shared" si="67"/>
        <v>3.7118123356607864E-4</v>
      </c>
      <c r="L358" s="17">
        <f t="shared" si="62"/>
        <v>1.9266064298815121E-2</v>
      </c>
      <c r="N358" s="8">
        <f>'1. Data'!L360</f>
        <v>7010.1219333039517</v>
      </c>
      <c r="O358">
        <f t="shared" si="68"/>
        <v>-1.3260393280731794E-2</v>
      </c>
      <c r="P358">
        <f t="shared" si="69"/>
        <v>5.5280296133070506E-4</v>
      </c>
      <c r="Q358" s="17">
        <f t="shared" si="63"/>
        <v>2.351176219109714E-2</v>
      </c>
      <c r="S358" s="8">
        <f>'1. Data'!P360</f>
        <v>126.58018955584463</v>
      </c>
      <c r="T358">
        <f t="shared" si="70"/>
        <v>4.8236410991647025E-3</v>
      </c>
      <c r="U358">
        <f t="shared" si="71"/>
        <v>6.6163231999642877E-4</v>
      </c>
      <c r="V358" s="17">
        <f t="shared" si="64"/>
        <v>2.5722214523567537E-2</v>
      </c>
    </row>
    <row r="359" spans="2:22" ht="15" customHeight="1" x14ac:dyDescent="0.2">
      <c r="B359">
        <v>357</v>
      </c>
      <c r="C359" s="18">
        <v>39497</v>
      </c>
      <c r="D359">
        <f>'1. Data'!D361</f>
        <v>12337.22</v>
      </c>
      <c r="E359">
        <f t="shared" si="60"/>
        <v>-8.9000753955429833E-4</v>
      </c>
      <c r="F359">
        <f t="shared" si="65"/>
        <v>1.8193198886467827E-4</v>
      </c>
      <c r="G359" s="17">
        <f t="shared" si="61"/>
        <v>1.3488216667324049E-2</v>
      </c>
      <c r="I359" s="1">
        <f>'1. Data'!H361</f>
        <v>11643.21197</v>
      </c>
      <c r="J359">
        <f t="shared" si="66"/>
        <v>2.4939538030914858E-2</v>
      </c>
      <c r="K359">
        <f t="shared" si="67"/>
        <v>3.7312747626016814E-4</v>
      </c>
      <c r="L359" s="17">
        <f t="shared" si="62"/>
        <v>1.9316507869181949E-2</v>
      </c>
      <c r="N359" s="8">
        <f>'1. Data'!L361</f>
        <v>7204.1138307283982</v>
      </c>
      <c r="O359">
        <f t="shared" si="68"/>
        <v>2.7673113145553502E-2</v>
      </c>
      <c r="P359">
        <f t="shared" si="69"/>
        <v>5.301850654484434E-4</v>
      </c>
      <c r="Q359" s="17">
        <f t="shared" si="63"/>
        <v>2.3025747880328306E-2</v>
      </c>
      <c r="S359" s="8">
        <f>'1. Data'!P361</f>
        <v>127.9329551794681</v>
      </c>
      <c r="T359">
        <f t="shared" si="70"/>
        <v>1.0687024789346331E-2</v>
      </c>
      <c r="U359">
        <f t="shared" si="71"/>
        <v>6.2333043160385602E-4</v>
      </c>
      <c r="V359" s="17">
        <f t="shared" si="64"/>
        <v>2.4966586302573607E-2</v>
      </c>
    </row>
    <row r="360" spans="2:22" ht="15" customHeight="1" x14ac:dyDescent="0.2">
      <c r="B360">
        <v>358</v>
      </c>
      <c r="C360" s="18">
        <v>39498</v>
      </c>
      <c r="D360">
        <f>'1. Data'!D362</f>
        <v>12427.26</v>
      </c>
      <c r="E360">
        <f t="shared" si="60"/>
        <v>7.2982406085002035E-3</v>
      </c>
      <c r="F360">
        <f t="shared" si="65"/>
        <v>1.7106359633802537E-4</v>
      </c>
      <c r="G360" s="17">
        <f t="shared" si="61"/>
        <v>1.3079128271334652E-2</v>
      </c>
      <c r="I360" s="1">
        <f>'1. Data'!H362</f>
        <v>11437.120160000002</v>
      </c>
      <c r="J360">
        <f t="shared" si="66"/>
        <v>-1.7700597612670455E-2</v>
      </c>
      <c r="K360">
        <f t="shared" si="67"/>
        <v>3.8805866111628497E-4</v>
      </c>
      <c r="L360" s="17">
        <f t="shared" si="62"/>
        <v>1.9699204580801859E-2</v>
      </c>
      <c r="N360" s="8">
        <f>'1. Data'!L362</f>
        <v>7049.6704262487192</v>
      </c>
      <c r="O360">
        <f t="shared" si="68"/>
        <v>-2.1438223785542741E-2</v>
      </c>
      <c r="P360">
        <f t="shared" si="69"/>
        <v>5.4432203299153319E-4</v>
      </c>
      <c r="Q360" s="17">
        <f t="shared" si="63"/>
        <v>2.3330710083311508E-2</v>
      </c>
      <c r="S360" s="8">
        <f>'1. Data'!P362</f>
        <v>123.20994168286587</v>
      </c>
      <c r="T360">
        <f t="shared" si="70"/>
        <v>-3.6917880072235017E-2</v>
      </c>
      <c r="U360">
        <f t="shared" si="71"/>
        <v>5.9278335563851077E-4</v>
      </c>
      <c r="V360" s="17">
        <f t="shared" si="64"/>
        <v>2.4347142658605974E-2</v>
      </c>
    </row>
    <row r="361" spans="2:22" ht="15" customHeight="1" x14ac:dyDescent="0.2">
      <c r="B361">
        <v>359</v>
      </c>
      <c r="C361" s="18">
        <v>39499</v>
      </c>
      <c r="D361">
        <f>'1. Data'!D363</f>
        <v>12284.3</v>
      </c>
      <c r="E361">
        <f t="shared" si="60"/>
        <v>-1.1503742578814714E-2</v>
      </c>
      <c r="F361">
        <f t="shared" si="65"/>
        <v>1.6399563951651752E-4</v>
      </c>
      <c r="G361" s="17">
        <f t="shared" si="61"/>
        <v>1.2806078225456751E-2</v>
      </c>
      <c r="I361" s="1">
        <f>'1. Data'!H363</f>
        <v>11627.111999999999</v>
      </c>
      <c r="J361">
        <f t="shared" si="66"/>
        <v>1.6611860096081819E-2</v>
      </c>
      <c r="K361">
        <f t="shared" si="67"/>
        <v>3.8357381080004837E-4</v>
      </c>
      <c r="L361" s="17">
        <f t="shared" si="62"/>
        <v>1.9585040485024491E-2</v>
      </c>
      <c r="N361" s="8">
        <f>'1. Data'!L363</f>
        <v>7186.5848247300701</v>
      </c>
      <c r="O361">
        <f t="shared" si="68"/>
        <v>1.9421389966198174E-2</v>
      </c>
      <c r="P361">
        <f t="shared" si="69"/>
        <v>5.3923855735678186E-4</v>
      </c>
      <c r="Q361" s="17">
        <f t="shared" si="63"/>
        <v>2.3221510660522967E-2</v>
      </c>
      <c r="S361" s="8">
        <f>'1. Data'!P363</f>
        <v>127.32099339596317</v>
      </c>
      <c r="T361">
        <f t="shared" si="70"/>
        <v>3.3366233738498702E-2</v>
      </c>
      <c r="U361">
        <f t="shared" si="71"/>
        <v>6.3899214644187578E-4</v>
      </c>
      <c r="V361" s="17">
        <f t="shared" si="64"/>
        <v>2.5278293978072883E-2</v>
      </c>
    </row>
    <row r="362" spans="2:22" ht="15" customHeight="1" x14ac:dyDescent="0.2">
      <c r="B362">
        <v>360</v>
      </c>
      <c r="C362" s="18">
        <v>39500</v>
      </c>
      <c r="D362">
        <f>'1. Data'!D364</f>
        <v>12381.02</v>
      </c>
      <c r="E362">
        <f t="shared" si="60"/>
        <v>7.8734645034720073E-3</v>
      </c>
      <c r="F362">
        <f t="shared" si="65"/>
        <v>1.6209606674470452E-4</v>
      </c>
      <c r="G362" s="17">
        <f t="shared" si="61"/>
        <v>1.2731695360190823E-2</v>
      </c>
      <c r="I362" s="1">
        <f>'1. Data'!H364</f>
        <v>11581.5018</v>
      </c>
      <c r="J362">
        <f t="shared" si="66"/>
        <v>-3.9227453902567697E-3</v>
      </c>
      <c r="K362">
        <f t="shared" si="67"/>
        <v>3.7711661590315317E-4</v>
      </c>
      <c r="L362" s="17">
        <f t="shared" si="62"/>
        <v>1.9419490619044393E-2</v>
      </c>
      <c r="N362" s="8">
        <f>'1. Data'!L364</f>
        <v>7147.4814814814808</v>
      </c>
      <c r="O362">
        <f t="shared" si="68"/>
        <v>-5.4411579633804651E-3</v>
      </c>
      <c r="P362">
        <f t="shared" si="69"/>
        <v>5.2951566720852361E-4</v>
      </c>
      <c r="Q362" s="17">
        <f t="shared" si="63"/>
        <v>2.301120742613311E-2</v>
      </c>
      <c r="S362" s="8">
        <f>'1. Data'!P364</f>
        <v>126.21970830216904</v>
      </c>
      <c r="T362">
        <f t="shared" si="70"/>
        <v>-8.649674059400243E-3</v>
      </c>
      <c r="U362">
        <f t="shared" si="71"/>
        <v>6.6745095088889094E-4</v>
      </c>
      <c r="V362" s="17">
        <f t="shared" si="64"/>
        <v>2.5835072109225685E-2</v>
      </c>
    </row>
    <row r="363" spans="2:22" ht="15" customHeight="1" x14ac:dyDescent="0.2">
      <c r="B363">
        <v>361</v>
      </c>
      <c r="C363" s="18">
        <v>39503</v>
      </c>
      <c r="D363">
        <f>'1. Data'!D365</f>
        <v>12570.22</v>
      </c>
      <c r="E363">
        <f t="shared" si="60"/>
        <v>1.5281455001284135E-2</v>
      </c>
      <c r="F363">
        <f t="shared" si="65"/>
        <v>1.5608978933726825E-4</v>
      </c>
      <c r="G363" s="17">
        <f t="shared" si="61"/>
        <v>1.2493589929930798E-2</v>
      </c>
      <c r="I363" s="1">
        <f>'1. Data'!H365</f>
        <v>11806.41605</v>
      </c>
      <c r="J363">
        <f t="shared" si="66"/>
        <v>1.9420128225512152E-2</v>
      </c>
      <c r="K363">
        <f t="shared" si="67"/>
        <v>3.5541289483277081E-4</v>
      </c>
      <c r="L363" s="17">
        <f t="shared" si="62"/>
        <v>1.8852397588444043E-2</v>
      </c>
      <c r="N363" s="8">
        <f>'1. Data'!L365</f>
        <v>7295.3581491917548</v>
      </c>
      <c r="O363">
        <f t="shared" si="68"/>
        <v>2.0689339048084267E-2</v>
      </c>
      <c r="P363">
        <f t="shared" si="69"/>
        <v>4.9952109917495964E-4</v>
      </c>
      <c r="Q363" s="17">
        <f t="shared" si="63"/>
        <v>2.2349968661610237E-2</v>
      </c>
      <c r="S363" s="8">
        <f>'1. Data'!P365</f>
        <v>128.73133499861225</v>
      </c>
      <c r="T363">
        <f t="shared" si="70"/>
        <v>1.9898847257913164E-2</v>
      </c>
      <c r="U363">
        <f t="shared" si="71"/>
        <v>6.3189290551558916E-4</v>
      </c>
      <c r="V363" s="17">
        <f t="shared" si="64"/>
        <v>2.5137480094782554E-2</v>
      </c>
    </row>
    <row r="364" spans="2:22" ht="15" customHeight="1" x14ac:dyDescent="0.2">
      <c r="B364">
        <v>362</v>
      </c>
      <c r="C364" s="18">
        <v>39504</v>
      </c>
      <c r="D364">
        <f>'1. Data'!D366</f>
        <v>12684.92</v>
      </c>
      <c r="E364">
        <f t="shared" si="60"/>
        <v>9.124740855768693E-3</v>
      </c>
      <c r="F364">
        <f t="shared" si="65"/>
        <v>1.6073577399440848E-4</v>
      </c>
      <c r="G364" s="17">
        <f t="shared" si="61"/>
        <v>1.2678161301798005E-2</v>
      </c>
      <c r="I364" s="1">
        <f>'1. Data'!H366</f>
        <v>12005.570279999998</v>
      </c>
      <c r="J364">
        <f t="shared" si="66"/>
        <v>1.686830526356034E-2</v>
      </c>
      <c r="K364">
        <f t="shared" si="67"/>
        <v>3.5671660396052458E-4</v>
      </c>
      <c r="L364" s="17">
        <f t="shared" si="62"/>
        <v>1.8886942684313006E-2</v>
      </c>
      <c r="N364" s="8">
        <f>'1. Data'!L366</f>
        <v>7400.4017857142844</v>
      </c>
      <c r="O364">
        <f t="shared" si="68"/>
        <v>1.4398694947439596E-2</v>
      </c>
      <c r="P364">
        <f t="shared" si="69"/>
        <v>4.9523275823925715E-4</v>
      </c>
      <c r="Q364" s="17">
        <f t="shared" si="63"/>
        <v>2.2253825698950219E-2</v>
      </c>
      <c r="S364" s="8">
        <f>'1. Data'!P366</f>
        <v>128.42285183464932</v>
      </c>
      <c r="T364">
        <f t="shared" si="70"/>
        <v>-2.3963331380526609E-3</v>
      </c>
      <c r="U364">
        <f t="shared" si="71"/>
        <v>6.1773717851627938E-4</v>
      </c>
      <c r="V364" s="17">
        <f t="shared" si="64"/>
        <v>2.4854319111902449E-2</v>
      </c>
    </row>
    <row r="365" spans="2:22" ht="15" customHeight="1" x14ac:dyDescent="0.2">
      <c r="B365">
        <v>363</v>
      </c>
      <c r="C365" s="18">
        <v>39505</v>
      </c>
      <c r="D365">
        <f>'1. Data'!D367</f>
        <v>12694.28</v>
      </c>
      <c r="E365">
        <f t="shared" si="60"/>
        <v>7.37884038685351E-4</v>
      </c>
      <c r="F365">
        <f t="shared" si="65"/>
        <v>1.5608728129584004E-4</v>
      </c>
      <c r="G365" s="17">
        <f t="shared" si="61"/>
        <v>1.2493489556398566E-2</v>
      </c>
      <c r="I365" s="1">
        <f>'1. Data'!H367</f>
        <v>12083.12025</v>
      </c>
      <c r="J365">
        <f t="shared" si="66"/>
        <v>6.4594990651291127E-3</v>
      </c>
      <c r="K365">
        <f t="shared" si="67"/>
        <v>3.5238599107077252E-4</v>
      </c>
      <c r="L365" s="17">
        <f t="shared" si="62"/>
        <v>1.8771946917429009E-2</v>
      </c>
      <c r="N365" s="8">
        <f>'1. Data'!L367</f>
        <v>7501.2379227053134</v>
      </c>
      <c r="O365">
        <f t="shared" si="68"/>
        <v>1.3625765182869232E-2</v>
      </c>
      <c r="P365">
        <f t="shared" si="69"/>
        <v>4.7795813771626705E-4</v>
      </c>
      <c r="Q365" s="17">
        <f t="shared" si="63"/>
        <v>2.1862253719968285E-2</v>
      </c>
      <c r="S365" s="8">
        <f>'1. Data'!P367</f>
        <v>131.72455876830642</v>
      </c>
      <c r="T365">
        <f t="shared" si="70"/>
        <v>2.5709652810920362E-2</v>
      </c>
      <c r="U365">
        <f t="shared" si="71"/>
        <v>5.8101749255581436E-4</v>
      </c>
      <c r="V365" s="17">
        <f t="shared" si="64"/>
        <v>2.4104304440406787E-2</v>
      </c>
    </row>
    <row r="366" spans="2:22" ht="15" customHeight="1" x14ac:dyDescent="0.2">
      <c r="B366">
        <v>364</v>
      </c>
      <c r="C366" s="18">
        <v>39506</v>
      </c>
      <c r="D366">
        <f>'1. Data'!D368</f>
        <v>12582.18</v>
      </c>
      <c r="E366">
        <f t="shared" si="60"/>
        <v>-8.8307489672514207E-3</v>
      </c>
      <c r="F366">
        <f t="shared" si="65"/>
        <v>1.4675471278936242E-4</v>
      </c>
      <c r="G366" s="17">
        <f t="shared" si="61"/>
        <v>1.211423595565822E-2</v>
      </c>
      <c r="I366" s="1">
        <f>'1. Data'!H368</f>
        <v>11869.35672</v>
      </c>
      <c r="J366">
        <f t="shared" si="66"/>
        <v>-1.7691086869718126E-2</v>
      </c>
      <c r="K366">
        <f t="shared" si="67"/>
        <v>3.3374633929687038E-4</v>
      </c>
      <c r="L366" s="17">
        <f t="shared" si="62"/>
        <v>1.8268725716285478E-2</v>
      </c>
      <c r="N366" s="8">
        <f>'1. Data'!L368</f>
        <v>7384.9878567091673</v>
      </c>
      <c r="O366">
        <f t="shared" si="68"/>
        <v>-1.5497450846649137E-2</v>
      </c>
      <c r="P366">
        <f t="shared" si="69"/>
        <v>4.604203380624125E-4</v>
      </c>
      <c r="Q366" s="17">
        <f t="shared" si="63"/>
        <v>2.1457407533586451E-2</v>
      </c>
      <c r="S366" s="8">
        <f>'1. Data'!P368</f>
        <v>131.65840975701997</v>
      </c>
      <c r="T366">
        <f t="shared" si="70"/>
        <v>-5.0217675356048594E-4</v>
      </c>
      <c r="U366">
        <f t="shared" si="71"/>
        <v>5.8581561786194938E-4</v>
      </c>
      <c r="V366" s="17">
        <f t="shared" si="64"/>
        <v>2.4203628196242589E-2</v>
      </c>
    </row>
    <row r="367" spans="2:22" ht="15" customHeight="1" x14ac:dyDescent="0.2">
      <c r="B367">
        <v>365</v>
      </c>
      <c r="C367" s="18">
        <v>39507</v>
      </c>
      <c r="D367">
        <f>'1. Data'!D369</f>
        <v>12266.39</v>
      </c>
      <c r="E367">
        <f t="shared" si="60"/>
        <v>-2.5098194430535955E-2</v>
      </c>
      <c r="F367">
        <f t="shared" si="65"/>
        <v>1.4262835766135738E-4</v>
      </c>
      <c r="G367" s="17">
        <f t="shared" si="61"/>
        <v>1.1942711486984744E-2</v>
      </c>
      <c r="I367" s="1">
        <f>'1. Data'!H369</f>
        <v>11705.049560000001</v>
      </c>
      <c r="J367">
        <f t="shared" si="66"/>
        <v>-1.3842970927239811E-2</v>
      </c>
      <c r="K367">
        <f t="shared" si="67"/>
        <v>3.3250003221697296E-4</v>
      </c>
      <c r="L367" s="17">
        <f t="shared" si="62"/>
        <v>1.8234583412213533E-2</v>
      </c>
      <c r="N367" s="8">
        <f>'1. Data'!L369</f>
        <v>7271.7972070431078</v>
      </c>
      <c r="O367">
        <f t="shared" si="68"/>
        <v>-1.5327127391716319E-2</v>
      </c>
      <c r="P367">
        <f t="shared" si="69"/>
        <v>4.472053767433261E-4</v>
      </c>
      <c r="Q367" s="17">
        <f t="shared" si="63"/>
        <v>2.1147230947415458E-2</v>
      </c>
      <c r="S367" s="8">
        <f>'1. Data'!P369</f>
        <v>130.67262247838619</v>
      </c>
      <c r="T367">
        <f t="shared" si="70"/>
        <v>-7.4874615336238907E-3</v>
      </c>
      <c r="U367">
        <f t="shared" si="71"/>
        <v>5.5068181167974135E-4</v>
      </c>
      <c r="V367" s="17">
        <f t="shared" si="64"/>
        <v>2.3466610570760774E-2</v>
      </c>
    </row>
    <row r="368" spans="2:22" ht="15" customHeight="1" x14ac:dyDescent="0.2">
      <c r="B368">
        <v>366</v>
      </c>
      <c r="C368" s="18">
        <v>39510</v>
      </c>
      <c r="D368">
        <f>'1. Data'!D370</f>
        <v>12258.9</v>
      </c>
      <c r="E368">
        <f t="shared" si="60"/>
        <v>-6.1061159803330739E-4</v>
      </c>
      <c r="F368">
        <f t="shared" si="65"/>
        <v>1.7186581802205512E-4</v>
      </c>
      <c r="G368" s="17">
        <f t="shared" si="61"/>
        <v>1.3109760410551183E-2</v>
      </c>
      <c r="I368" s="1">
        <f>'1. Data'!H370</f>
        <v>11535.3745</v>
      </c>
      <c r="J368">
        <f t="shared" si="66"/>
        <v>-1.4495885654327923E-2</v>
      </c>
      <c r="K368">
        <f t="shared" si="67"/>
        <v>3.2404770092949901E-4</v>
      </c>
      <c r="L368" s="17">
        <f t="shared" si="62"/>
        <v>1.8001324977053746E-2</v>
      </c>
      <c r="N368" s="8">
        <f>'1. Data'!L370</f>
        <v>7208.7855297157612</v>
      </c>
      <c r="O368">
        <f t="shared" si="68"/>
        <v>-8.6652137749821494E-3</v>
      </c>
      <c r="P368">
        <f t="shared" si="69"/>
        <v>4.344683041836406E-4</v>
      </c>
      <c r="Q368" s="17">
        <f t="shared" si="63"/>
        <v>2.0843903285700609E-2</v>
      </c>
      <c r="S368" s="8">
        <f>'1. Data'!P370</f>
        <v>125.66186284940517</v>
      </c>
      <c r="T368">
        <f t="shared" si="70"/>
        <v>-3.8345902408209655E-2</v>
      </c>
      <c r="U368">
        <f t="shared" si="71"/>
        <v>5.2100462779200668E-4</v>
      </c>
      <c r="V368" s="17">
        <f t="shared" si="64"/>
        <v>2.2825525794426E-2</v>
      </c>
    </row>
    <row r="369" spans="2:22" ht="15" customHeight="1" x14ac:dyDescent="0.2">
      <c r="B369">
        <v>367</v>
      </c>
      <c r="C369" s="18">
        <v>39511</v>
      </c>
      <c r="D369">
        <f>'1. Data'!D371</f>
        <v>12213.8</v>
      </c>
      <c r="E369">
        <f t="shared" si="60"/>
        <v>-3.6789597761626544E-3</v>
      </c>
      <c r="F369">
        <f t="shared" si="65"/>
        <v>1.6157623973215096E-4</v>
      </c>
      <c r="G369" s="17">
        <f t="shared" si="61"/>
        <v>1.2711264285355369E-2</v>
      </c>
      <c r="I369" s="1">
        <f>'1. Data'!H371</f>
        <v>11455.22897</v>
      </c>
      <c r="J369">
        <f t="shared" si="66"/>
        <v>-6.9478047721814127E-3</v>
      </c>
      <c r="K369">
        <f t="shared" si="67"/>
        <v>3.1721268092793007E-4</v>
      </c>
      <c r="L369" s="17">
        <f t="shared" si="62"/>
        <v>1.7810465488805452E-2</v>
      </c>
      <c r="N369" s="8">
        <f>'1. Data'!L371</f>
        <v>7123.5679463741617</v>
      </c>
      <c r="O369">
        <f t="shared" si="68"/>
        <v>-1.1821350904437238E-2</v>
      </c>
      <c r="P369">
        <f t="shared" si="69"/>
        <v>4.1290536171859055E-4</v>
      </c>
      <c r="Q369" s="17">
        <f t="shared" si="63"/>
        <v>2.0320072876803139E-2</v>
      </c>
      <c r="S369" s="8">
        <f>'1. Data'!P371</f>
        <v>126.3963420566203</v>
      </c>
      <c r="T369">
        <f t="shared" si="70"/>
        <v>5.844885556848224E-3</v>
      </c>
      <c r="U369">
        <f t="shared" si="71"/>
        <v>5.7796884401448265E-4</v>
      </c>
      <c r="V369" s="17">
        <f t="shared" si="64"/>
        <v>2.4040982592533164E-2</v>
      </c>
    </row>
    <row r="370" spans="2:22" ht="15" customHeight="1" x14ac:dyDescent="0.2">
      <c r="B370">
        <v>368</v>
      </c>
      <c r="C370" s="18">
        <v>39512</v>
      </c>
      <c r="D370">
        <f>'1. Data'!D372</f>
        <v>12254.99</v>
      </c>
      <c r="E370">
        <f t="shared" si="60"/>
        <v>3.3724148094778457E-3</v>
      </c>
      <c r="F370">
        <f t="shared" si="65"/>
        <v>1.5269375005029926E-4</v>
      </c>
      <c r="G370" s="17">
        <f t="shared" si="61"/>
        <v>1.2356931255384536E-2</v>
      </c>
      <c r="I370" s="1">
        <f>'1. Data'!H372</f>
        <v>11646.70895</v>
      </c>
      <c r="J370">
        <f t="shared" si="66"/>
        <v>1.6715508742903815E-2</v>
      </c>
      <c r="K370">
        <f t="shared" si="67"/>
        <v>3.0107623954139508E-4</v>
      </c>
      <c r="L370" s="17">
        <f t="shared" si="62"/>
        <v>1.7351548620840592E-2</v>
      </c>
      <c r="N370" s="8">
        <f>'1. Data'!L372</f>
        <v>7262.8187509543441</v>
      </c>
      <c r="O370">
        <f t="shared" si="68"/>
        <v>1.9547901505040027E-2</v>
      </c>
      <c r="P370">
        <f t="shared" si="69"/>
        <v>3.9651570024782544E-4</v>
      </c>
      <c r="Q370" s="17">
        <f t="shared" si="63"/>
        <v>1.9912701982599586E-2</v>
      </c>
      <c r="S370" s="8">
        <f>'1. Data'!P372</f>
        <v>124.7793382070027</v>
      </c>
      <c r="T370">
        <f t="shared" si="70"/>
        <v>-1.2793122200429288E-2</v>
      </c>
      <c r="U370">
        <f t="shared" si="71"/>
        <v>5.4534047460397283E-4</v>
      </c>
      <c r="V370" s="17">
        <f t="shared" si="64"/>
        <v>2.3352526086142647E-2</v>
      </c>
    </row>
    <row r="371" spans="2:22" ht="15" customHeight="1" x14ac:dyDescent="0.2">
      <c r="B371">
        <v>369</v>
      </c>
      <c r="C371" s="18">
        <v>39513</v>
      </c>
      <c r="D371">
        <f>'1. Data'!D373</f>
        <v>12040.39</v>
      </c>
      <c r="E371">
        <f t="shared" si="60"/>
        <v>-1.7511234199293544E-2</v>
      </c>
      <c r="F371">
        <f t="shared" si="65"/>
        <v>1.4421451594611242E-4</v>
      </c>
      <c r="G371" s="17">
        <f t="shared" si="61"/>
        <v>1.2008934838115845E-2</v>
      </c>
      <c r="I371" s="1">
        <f>'1. Data'!H373</f>
        <v>11587.004159999999</v>
      </c>
      <c r="J371">
        <f t="shared" si="66"/>
        <v>-5.1263228313094917E-3</v>
      </c>
      <c r="K371">
        <f t="shared" si="67"/>
        <v>2.99776159120957E-4</v>
      </c>
      <c r="L371" s="17">
        <f t="shared" si="62"/>
        <v>1.7314045140317643E-2</v>
      </c>
      <c r="N371" s="8">
        <f>'1. Data'!L373</f>
        <v>7184.8410382429738</v>
      </c>
      <c r="O371">
        <f t="shared" si="68"/>
        <v>-1.0736563225004601E-2</v>
      </c>
      <c r="P371">
        <f t="shared" si="69"/>
        <v>3.9565198542800071E-4</v>
      </c>
      <c r="Q371" s="17">
        <f t="shared" si="63"/>
        <v>1.9891002625006128E-2</v>
      </c>
      <c r="S371" s="8">
        <f>'1. Data'!P373</f>
        <v>128.19303521195073</v>
      </c>
      <c r="T371">
        <f t="shared" si="70"/>
        <v>2.735787073405439E-2</v>
      </c>
      <c r="U371">
        <f t="shared" si="71"/>
        <v>5.2243988466584143E-4</v>
      </c>
      <c r="V371" s="17">
        <f t="shared" si="64"/>
        <v>2.2856943904770853E-2</v>
      </c>
    </row>
    <row r="372" spans="2:22" ht="15" customHeight="1" x14ac:dyDescent="0.2">
      <c r="B372">
        <v>370</v>
      </c>
      <c r="C372" s="18">
        <v>39514</v>
      </c>
      <c r="D372">
        <f>'1. Data'!D374</f>
        <v>11893.69</v>
      </c>
      <c r="E372">
        <f t="shared" si="60"/>
        <v>-1.2183990717908549E-2</v>
      </c>
      <c r="F372">
        <f t="shared" si="65"/>
        <v>1.5396024438029616E-4</v>
      </c>
      <c r="G372" s="17">
        <f t="shared" si="61"/>
        <v>1.2408071743034699E-2</v>
      </c>
      <c r="I372" s="1">
        <f>'1. Data'!H374</f>
        <v>11480.168589999999</v>
      </c>
      <c r="J372">
        <f t="shared" si="66"/>
        <v>-9.2202927111056879E-3</v>
      </c>
      <c r="K372">
        <f t="shared" si="67"/>
        <v>2.8336634071994787E-4</v>
      </c>
      <c r="L372" s="17">
        <f t="shared" si="62"/>
        <v>1.6833488667532582E-2</v>
      </c>
      <c r="N372" s="8">
        <f>'1. Data'!L374</f>
        <v>7092.997542997543</v>
      </c>
      <c r="O372">
        <f t="shared" si="68"/>
        <v>-1.2782954383621387E-2</v>
      </c>
      <c r="P372">
        <f t="shared" si="69"/>
        <v>3.7882929369539191E-4</v>
      </c>
      <c r="Q372" s="17">
        <f t="shared" si="63"/>
        <v>1.9463537543195786E-2</v>
      </c>
      <c r="S372" s="8">
        <f>'1. Data'!P374</f>
        <v>124.12895707904447</v>
      </c>
      <c r="T372">
        <f t="shared" si="70"/>
        <v>-3.1702799814255347E-2</v>
      </c>
      <c r="U372">
        <f t="shared" si="71"/>
        <v>5.3600067705196464E-4</v>
      </c>
      <c r="V372" s="17">
        <f t="shared" si="64"/>
        <v>2.3151688427671201E-2</v>
      </c>
    </row>
    <row r="373" spans="2:22" ht="15" customHeight="1" x14ac:dyDescent="0.2">
      <c r="B373">
        <v>371</v>
      </c>
      <c r="C373" s="18">
        <v>39517</v>
      </c>
      <c r="D373">
        <f>'1. Data'!D375</f>
        <v>11740.15</v>
      </c>
      <c r="E373">
        <f t="shared" si="60"/>
        <v>-1.2909366226965801E-2</v>
      </c>
      <c r="F373">
        <f t="shared" si="65"/>
        <v>1.5362960750632328E-4</v>
      </c>
      <c r="G373" s="17">
        <f t="shared" si="61"/>
        <v>1.2394741123005485E-2</v>
      </c>
      <c r="I373" s="1">
        <f>'1. Data'!H375</f>
        <v>11351.64306</v>
      </c>
      <c r="J373">
        <f t="shared" si="66"/>
        <v>-1.1195439247464831E-2</v>
      </c>
      <c r="K373">
        <f t="shared" si="67"/>
        <v>2.7146518813745909E-4</v>
      </c>
      <c r="L373" s="17">
        <f t="shared" si="62"/>
        <v>1.6476200658448511E-2</v>
      </c>
      <c r="N373" s="8">
        <f>'1. Data'!L375</f>
        <v>7019.6587765139875</v>
      </c>
      <c r="O373">
        <f t="shared" si="68"/>
        <v>-1.0339601281260567E-2</v>
      </c>
      <c r="P373">
        <f t="shared" si="69"/>
        <v>3.6590377144009312E-4</v>
      </c>
      <c r="Q373" s="17">
        <f t="shared" si="63"/>
        <v>1.9128611330676702E-2</v>
      </c>
      <c r="S373" s="8">
        <f>'1. Data'!P375</f>
        <v>123.08122176389708</v>
      </c>
      <c r="T373">
        <f t="shared" si="70"/>
        <v>-8.4407002185654511E-3</v>
      </c>
      <c r="U373">
        <f t="shared" si="71"/>
        <v>5.6414468739261173E-4</v>
      </c>
      <c r="V373" s="17">
        <f t="shared" si="64"/>
        <v>2.3751730197874254E-2</v>
      </c>
    </row>
    <row r="374" spans="2:22" ht="15" customHeight="1" x14ac:dyDescent="0.2">
      <c r="B374">
        <v>372</v>
      </c>
      <c r="C374" s="18">
        <v>39518</v>
      </c>
      <c r="D374">
        <f>'1. Data'!D376</f>
        <v>12156.81</v>
      </c>
      <c r="E374">
        <f t="shared" si="60"/>
        <v>3.549017687167539E-2</v>
      </c>
      <c r="F374">
        <f t="shared" si="65"/>
        <v>1.544109352388594E-4</v>
      </c>
      <c r="G374" s="17">
        <f t="shared" si="61"/>
        <v>1.2426219668059124E-2</v>
      </c>
      <c r="I374" s="1">
        <f>'1. Data'!H376</f>
        <v>11401.854479999998</v>
      </c>
      <c r="J374">
        <f t="shared" si="66"/>
        <v>4.4232733300898748E-3</v>
      </c>
      <c r="K374">
        <f t="shared" si="67"/>
        <v>2.6269754844583209E-4</v>
      </c>
      <c r="L374" s="17">
        <f t="shared" si="62"/>
        <v>1.6207947076845731E-2</v>
      </c>
      <c r="N374" s="8">
        <f>'1. Data'!L376</f>
        <v>7093.3323114653585</v>
      </c>
      <c r="O374">
        <f t="shared" si="68"/>
        <v>1.0495315697945911E-2</v>
      </c>
      <c r="P374">
        <f t="shared" si="69"/>
        <v>3.5036398643301423E-4</v>
      </c>
      <c r="Q374" s="17">
        <f t="shared" si="63"/>
        <v>1.871801235262479E-2</v>
      </c>
      <c r="S374" s="8">
        <f>'1. Data'!P376</f>
        <v>123.03926905132194</v>
      </c>
      <c r="T374">
        <f t="shared" si="70"/>
        <v>-3.4085388472674782E-4</v>
      </c>
      <c r="U374">
        <f t="shared" si="71"/>
        <v>5.3457073135983646E-4</v>
      </c>
      <c r="V374" s="17">
        <f t="shared" si="64"/>
        <v>2.3120785699448806E-2</v>
      </c>
    </row>
    <row r="375" spans="2:22" ht="15" customHeight="1" x14ac:dyDescent="0.2">
      <c r="B375">
        <v>373</v>
      </c>
      <c r="C375" s="18">
        <v>39519</v>
      </c>
      <c r="D375">
        <f>'1. Data'!D377</f>
        <v>12110.24</v>
      </c>
      <c r="E375">
        <f t="shared" si="60"/>
        <v>-3.8307746851353039E-3</v>
      </c>
      <c r="F375">
        <f t="shared" si="65"/>
        <v>2.2071943838749606E-4</v>
      </c>
      <c r="G375" s="17">
        <f t="shared" si="61"/>
        <v>1.4856629442356569E-2</v>
      </c>
      <c r="I375" s="1">
        <f>'1. Data'!H377</f>
        <v>11674.104399999998</v>
      </c>
      <c r="J375">
        <f t="shared" si="66"/>
        <v>2.3877687658402761E-2</v>
      </c>
      <c r="K375">
        <f t="shared" si="67"/>
        <v>2.4810961635624322E-4</v>
      </c>
      <c r="L375" s="17">
        <f t="shared" si="62"/>
        <v>1.5751495686322718E-2</v>
      </c>
      <c r="N375" s="8">
        <f>'1. Data'!L377</f>
        <v>7277.8122094824921</v>
      </c>
      <c r="O375">
        <f t="shared" si="68"/>
        <v>2.6007508166359012E-2</v>
      </c>
      <c r="P375">
        <f t="shared" si="69"/>
        <v>3.3595124634300635E-4</v>
      </c>
      <c r="Q375" s="17">
        <f t="shared" si="63"/>
        <v>1.8328972866557644E-2</v>
      </c>
      <c r="S375" s="8">
        <f>'1. Data'!P377</f>
        <v>125.59697265624999</v>
      </c>
      <c r="T375">
        <f t="shared" si="70"/>
        <v>2.0787701557794414E-2</v>
      </c>
      <c r="U375">
        <f t="shared" si="71"/>
        <v>5.0250345836049025E-4</v>
      </c>
      <c r="V375" s="17">
        <f t="shared" si="64"/>
        <v>2.2416588910012386E-2</v>
      </c>
    </row>
    <row r="376" spans="2:22" ht="15" customHeight="1" x14ac:dyDescent="0.2">
      <c r="B376">
        <v>374</v>
      </c>
      <c r="C376" s="18">
        <v>39520</v>
      </c>
      <c r="D376">
        <f>'1. Data'!D378</f>
        <v>12145.74</v>
      </c>
      <c r="E376">
        <f t="shared" si="60"/>
        <v>2.9314035064540423E-3</v>
      </c>
      <c r="F376">
        <f t="shared" si="65"/>
        <v>2.0835676216554268E-4</v>
      </c>
      <c r="G376" s="17">
        <f t="shared" si="61"/>
        <v>1.4434568305479132E-2</v>
      </c>
      <c r="I376" s="1">
        <f>'1. Data'!H378</f>
        <v>11561.2644</v>
      </c>
      <c r="J376">
        <f t="shared" si="66"/>
        <v>-9.6658378350632478E-3</v>
      </c>
      <c r="K376">
        <f t="shared" si="67"/>
        <v>2.6743167744960303E-4</v>
      </c>
      <c r="L376" s="17">
        <f t="shared" si="62"/>
        <v>1.6353338419099722E-2</v>
      </c>
      <c r="N376" s="8">
        <f>'1. Data'!L378</f>
        <v>7215.5056880162056</v>
      </c>
      <c r="O376">
        <f t="shared" si="68"/>
        <v>-8.5611609193632938E-3</v>
      </c>
      <c r="P376">
        <f t="shared" si="69"/>
        <v>3.5637760042381983E-4</v>
      </c>
      <c r="Q376" s="17">
        <f t="shared" si="63"/>
        <v>1.8877966003354806E-2</v>
      </c>
      <c r="S376" s="8">
        <f>'1. Data'!P378</f>
        <v>123.60512973456606</v>
      </c>
      <c r="T376">
        <f t="shared" si="70"/>
        <v>-1.5859004238386053E-2</v>
      </c>
      <c r="U376">
        <f t="shared" si="71"/>
        <v>4.9828096302221658E-4</v>
      </c>
      <c r="V376" s="17">
        <f t="shared" si="64"/>
        <v>2.2322207843809193E-2</v>
      </c>
    </row>
    <row r="377" spans="2:22" ht="15" customHeight="1" x14ac:dyDescent="0.2">
      <c r="B377">
        <v>375</v>
      </c>
      <c r="C377" s="18">
        <v>39521</v>
      </c>
      <c r="D377">
        <f>'1. Data'!D379</f>
        <v>11951.09</v>
      </c>
      <c r="E377">
        <f t="shared" si="60"/>
        <v>-1.6026195192717745E-2</v>
      </c>
      <c r="F377">
        <f t="shared" si="65"/>
        <v>1.9637094402666917E-4</v>
      </c>
      <c r="G377" s="17">
        <f t="shared" si="61"/>
        <v>1.4013241738679497E-2</v>
      </c>
      <c r="I377" s="1">
        <f>'1. Data'!H379</f>
        <v>11427.28247</v>
      </c>
      <c r="J377">
        <f t="shared" si="66"/>
        <v>-1.1588864795791706E-2</v>
      </c>
      <c r="K377">
        <f t="shared" si="67"/>
        <v>2.5699148206585125E-4</v>
      </c>
      <c r="L377" s="17">
        <f t="shared" si="62"/>
        <v>1.6030953872613173E-2</v>
      </c>
      <c r="N377" s="8">
        <f>'1. Data'!L379</f>
        <v>7165.1583710407231</v>
      </c>
      <c r="O377">
        <f t="shared" si="68"/>
        <v>-6.9776560579948394E-3</v>
      </c>
      <c r="P377">
        <f t="shared" si="69"/>
        <v>3.3939255297562465E-4</v>
      </c>
      <c r="Q377" s="17">
        <f t="shared" si="63"/>
        <v>1.842260983073855E-2</v>
      </c>
      <c r="S377" s="8">
        <f>'1. Data'!P379</f>
        <v>122.1594651232412</v>
      </c>
      <c r="T377">
        <f t="shared" si="70"/>
        <v>-1.1695830216992841E-2</v>
      </c>
      <c r="U377">
        <f t="shared" si="71"/>
        <v>4.8347458616687238E-4</v>
      </c>
      <c r="V377" s="17">
        <f t="shared" si="64"/>
        <v>2.1988055534013742E-2</v>
      </c>
    </row>
    <row r="378" spans="2:22" ht="15" customHeight="1" x14ac:dyDescent="0.2">
      <c r="B378">
        <v>376</v>
      </c>
      <c r="C378" s="18">
        <v>39524</v>
      </c>
      <c r="D378">
        <f>'1. Data'!D380</f>
        <v>11972.25</v>
      </c>
      <c r="E378">
        <f t="shared" si="60"/>
        <v>1.7705497992233222E-3</v>
      </c>
      <c r="F378">
        <f t="shared" si="65"/>
        <v>1.9999902332637438E-4</v>
      </c>
      <c r="G378" s="17">
        <f t="shared" si="61"/>
        <v>1.4142101093061609E-2</v>
      </c>
      <c r="I378" s="1">
        <f>'1. Data'!H380</f>
        <v>10833.131519999999</v>
      </c>
      <c r="J378">
        <f t="shared" si="66"/>
        <v>-5.1994072217941868E-2</v>
      </c>
      <c r="K378">
        <f t="shared" si="67"/>
        <v>2.4963010037720859E-4</v>
      </c>
      <c r="L378" s="17">
        <f t="shared" si="62"/>
        <v>1.5799686717691861E-2</v>
      </c>
      <c r="N378" s="8">
        <f>'1. Data'!L380</f>
        <v>6984.6153846153848</v>
      </c>
      <c r="O378">
        <f t="shared" si="68"/>
        <v>-2.5197347647615897E-2</v>
      </c>
      <c r="P378">
        <f t="shared" si="69"/>
        <v>3.2195026084090746E-4</v>
      </c>
      <c r="Q378" s="17">
        <f t="shared" si="63"/>
        <v>1.7942972463917663E-2</v>
      </c>
      <c r="S378" s="8">
        <f>'1. Data'!P380</f>
        <v>121.63357754617687</v>
      </c>
      <c r="T378">
        <f t="shared" si="70"/>
        <v>-4.3049269783049082E-3</v>
      </c>
      <c r="U378">
        <f t="shared" si="71"/>
        <v>4.6267365766474339E-4</v>
      </c>
      <c r="V378" s="17">
        <f t="shared" si="64"/>
        <v>2.1509850247380696E-2</v>
      </c>
    </row>
    <row r="379" spans="2:22" ht="15" customHeight="1" x14ac:dyDescent="0.2">
      <c r="B379">
        <v>377</v>
      </c>
      <c r="C379" s="18">
        <v>39525</v>
      </c>
      <c r="D379">
        <f>'1. Data'!D381</f>
        <v>12392.66</v>
      </c>
      <c r="E379">
        <f t="shared" si="60"/>
        <v>3.5115370962016321E-2</v>
      </c>
      <c r="F379">
        <f t="shared" si="65"/>
        <v>1.8818717272228369E-4</v>
      </c>
      <c r="G379" s="17">
        <f t="shared" si="61"/>
        <v>1.3718132989670413E-2</v>
      </c>
      <c r="I379" s="1">
        <f>'1. Data'!H381</f>
        <v>11331.564119999999</v>
      </c>
      <c r="J379">
        <f t="shared" si="66"/>
        <v>4.6010020194050052E-2</v>
      </c>
      <c r="K379">
        <f t="shared" si="67"/>
        <v>3.9685530710284944E-4</v>
      </c>
      <c r="L379" s="17">
        <f t="shared" si="62"/>
        <v>1.9921227550099653E-2</v>
      </c>
      <c r="N379" s="8">
        <f>'1. Data'!L381</f>
        <v>7232.623106060606</v>
      </c>
      <c r="O379">
        <f t="shared" si="68"/>
        <v>3.5507713422773965E-2</v>
      </c>
      <c r="P379">
        <f t="shared" si="69"/>
        <v>3.4072762489894187E-4</v>
      </c>
      <c r="Q379" s="17">
        <f t="shared" si="63"/>
        <v>1.8458808869993262E-2</v>
      </c>
      <c r="S379" s="8">
        <f>'1. Data'!P381</f>
        <v>121.78501628664496</v>
      </c>
      <c r="T379">
        <f t="shared" si="70"/>
        <v>1.2450405843781294E-3</v>
      </c>
      <c r="U379">
        <f t="shared" si="71"/>
        <v>4.3602518198217102E-4</v>
      </c>
      <c r="V379" s="17">
        <f t="shared" si="64"/>
        <v>2.0881216008225456E-2</v>
      </c>
    </row>
    <row r="380" spans="2:22" ht="15" customHeight="1" x14ac:dyDescent="0.2">
      <c r="B380">
        <v>378</v>
      </c>
      <c r="C380" s="18">
        <v>39526</v>
      </c>
      <c r="D380">
        <f>'1. Data'!D382</f>
        <v>12099.66</v>
      </c>
      <c r="E380">
        <f t="shared" si="60"/>
        <v>-2.364302740493163E-2</v>
      </c>
      <c r="F380">
        <f t="shared" si="65"/>
        <v>2.508812990269479E-4</v>
      </c>
      <c r="G380" s="17">
        <f t="shared" si="61"/>
        <v>1.5839232905256108E-2</v>
      </c>
      <c r="I380" s="1">
        <f>'1. Data'!H382</f>
        <v>11012.45248</v>
      </c>
      <c r="J380">
        <f t="shared" si="66"/>
        <v>-2.8161305590352976E-2</v>
      </c>
      <c r="K380">
        <f t="shared" si="67"/>
        <v>5.000593061720922E-4</v>
      </c>
      <c r="L380" s="17">
        <f t="shared" si="62"/>
        <v>2.2362005861999327E-2</v>
      </c>
      <c r="N380" s="8">
        <f>'1. Data'!L382</f>
        <v>7126.4664476771468</v>
      </c>
      <c r="O380">
        <f t="shared" si="68"/>
        <v>-1.4677476874815281E-2</v>
      </c>
      <c r="P380">
        <f t="shared" si="69"/>
        <v>3.9593183015583592E-4</v>
      </c>
      <c r="Q380" s="17">
        <f t="shared" si="63"/>
        <v>1.9898035836630606E-2</v>
      </c>
      <c r="S380" s="8">
        <f>'1. Data'!P382</f>
        <v>123.40654252642176</v>
      </c>
      <c r="T380">
        <f t="shared" si="70"/>
        <v>1.3314661271303015E-2</v>
      </c>
      <c r="U380">
        <f t="shared" si="71"/>
        <v>4.0995667862664566E-4</v>
      </c>
      <c r="V380" s="17">
        <f t="shared" si="64"/>
        <v>2.0247386957991532E-2</v>
      </c>
    </row>
    <row r="381" spans="2:22" ht="15" customHeight="1" x14ac:dyDescent="0.2">
      <c r="B381">
        <v>379</v>
      </c>
      <c r="C381" s="18">
        <v>39532</v>
      </c>
      <c r="D381">
        <f>'1. Data'!D383</f>
        <v>12532.6</v>
      </c>
      <c r="E381">
        <f t="shared" si="60"/>
        <v>3.578117071058199E-2</v>
      </c>
      <c r="F381">
        <f t="shared" si="65"/>
        <v>2.6936798577755194E-4</v>
      </c>
      <c r="G381" s="17">
        <f t="shared" si="61"/>
        <v>1.6412433877324592E-2</v>
      </c>
      <c r="I381" s="1">
        <f>'1. Data'!H383</f>
        <v>11376.493270000001</v>
      </c>
      <c r="J381">
        <f t="shared" si="66"/>
        <v>3.3057195085394904E-2</v>
      </c>
      <c r="K381">
        <f t="shared" si="67"/>
        <v>5.176392957549614E-4</v>
      </c>
      <c r="L381" s="17">
        <f t="shared" si="62"/>
        <v>2.2751687756185506E-2</v>
      </c>
      <c r="N381" s="8">
        <f>'1. Data'!L383</f>
        <v>7317.5296319401123</v>
      </c>
      <c r="O381">
        <f t="shared" si="68"/>
        <v>2.6810367475348464E-2</v>
      </c>
      <c r="P381">
        <f t="shared" si="69"/>
        <v>3.8510161999112999E-4</v>
      </c>
      <c r="Q381" s="17">
        <f t="shared" si="63"/>
        <v>1.9624006216650308E-2</v>
      </c>
      <c r="S381" s="8">
        <f>'1. Data'!P383</f>
        <v>127.35031974420463</v>
      </c>
      <c r="T381">
        <f t="shared" si="70"/>
        <v>3.1957602385128729E-2</v>
      </c>
      <c r="U381">
        <f t="shared" si="71"/>
        <v>3.959960901952191E-4</v>
      </c>
      <c r="V381" s="17">
        <f t="shared" si="64"/>
        <v>1.989965050434854E-2</v>
      </c>
    </row>
    <row r="382" spans="2:22" ht="15" customHeight="1" x14ac:dyDescent="0.2">
      <c r="B382">
        <v>380</v>
      </c>
      <c r="C382" s="18">
        <v>39533</v>
      </c>
      <c r="D382">
        <f>'1. Data'!D384</f>
        <v>12422.86</v>
      </c>
      <c r="E382">
        <f t="shared" si="60"/>
        <v>-8.7563634042417196E-3</v>
      </c>
      <c r="F382">
        <f t="shared" si="65"/>
        <v>3.3002343727608755E-4</v>
      </c>
      <c r="G382" s="17">
        <f t="shared" si="61"/>
        <v>1.8166547202924599E-2</v>
      </c>
      <c r="I382" s="1">
        <f>'1. Data'!H384</f>
        <v>11331.554759999999</v>
      </c>
      <c r="J382">
        <f t="shared" si="66"/>
        <v>-3.9501196839368206E-3</v>
      </c>
      <c r="K382">
        <f t="shared" si="67"/>
        <v>5.521476268244951E-4</v>
      </c>
      <c r="L382" s="17">
        <f t="shared" si="62"/>
        <v>2.349782174637673E-2</v>
      </c>
      <c r="N382" s="8">
        <f>'1. Data'!L384</f>
        <v>7370.6540583136339</v>
      </c>
      <c r="O382">
        <f t="shared" si="68"/>
        <v>7.2598853773874787E-3</v>
      </c>
      <c r="P382">
        <f t="shared" si="69"/>
        <v>4.0512327104145557E-4</v>
      </c>
      <c r="Q382" s="17">
        <f t="shared" si="63"/>
        <v>2.0127674258131653E-2</v>
      </c>
      <c r="S382" s="8">
        <f>'1. Data'!P384</f>
        <v>128.18147886613536</v>
      </c>
      <c r="T382">
        <f t="shared" si="70"/>
        <v>6.5265570090456146E-3</v>
      </c>
      <c r="U382">
        <f t="shared" si="71"/>
        <v>4.3351362579586511E-4</v>
      </c>
      <c r="V382" s="17">
        <f t="shared" si="64"/>
        <v>2.0820990029195661E-2</v>
      </c>
    </row>
    <row r="383" spans="2:22" ht="15" customHeight="1" x14ac:dyDescent="0.2">
      <c r="B383">
        <v>381</v>
      </c>
      <c r="C383" s="18">
        <v>39534</v>
      </c>
      <c r="D383">
        <f>'1. Data'!D385</f>
        <v>12302.46</v>
      </c>
      <c r="E383">
        <f t="shared" si="60"/>
        <v>-9.6918100984798548E-3</v>
      </c>
      <c r="F383">
        <f t="shared" si="65"/>
        <v>3.148224650435509E-4</v>
      </c>
      <c r="G383" s="17">
        <f t="shared" si="61"/>
        <v>1.7743237163594217E-2</v>
      </c>
      <c r="I383" s="1">
        <f>'1. Data'!H385</f>
        <v>11489.887999999999</v>
      </c>
      <c r="J383">
        <f t="shared" si="66"/>
        <v>1.3972772788330059E-2</v>
      </c>
      <c r="K383">
        <f t="shared" si="67"/>
        <v>5.199549759460708E-4</v>
      </c>
      <c r="L383" s="17">
        <f t="shared" si="62"/>
        <v>2.2802521262923335E-2</v>
      </c>
      <c r="N383" s="8">
        <f>'1. Data'!L385</f>
        <v>7455.8135860979455</v>
      </c>
      <c r="O383">
        <f t="shared" si="68"/>
        <v>1.1553863077898366E-2</v>
      </c>
      <c r="P383">
        <f t="shared" si="69"/>
        <v>3.8397823092053653E-4</v>
      </c>
      <c r="Q383" s="17">
        <f t="shared" si="63"/>
        <v>1.9595362485050807E-2</v>
      </c>
      <c r="S383" s="8">
        <f>'1. Data'!P385</f>
        <v>126.19723668402084</v>
      </c>
      <c r="T383">
        <f t="shared" si="70"/>
        <v>-1.5479944526047675E-2</v>
      </c>
      <c r="U383">
        <f t="shared" si="71"/>
        <v>4.1005856503165253E-4</v>
      </c>
      <c r="V383" s="17">
        <f t="shared" si="64"/>
        <v>2.024990284005463E-2</v>
      </c>
    </row>
    <row r="384" spans="2:22" ht="15" customHeight="1" x14ac:dyDescent="0.2">
      <c r="B384">
        <v>382</v>
      </c>
      <c r="C384" s="18">
        <v>39535</v>
      </c>
      <c r="D384">
        <f>'1. Data'!D386</f>
        <v>12216.4</v>
      </c>
      <c r="E384">
        <f t="shared" si="60"/>
        <v>-6.9953488977000941E-3</v>
      </c>
      <c r="F384">
        <f t="shared" si="65"/>
        <v>3.0156898812003756E-4</v>
      </c>
      <c r="G384" s="17">
        <f t="shared" si="61"/>
        <v>1.7365741795847291E-2</v>
      </c>
      <c r="I384" s="1">
        <f>'1. Data'!H386</f>
        <v>11322.608809999998</v>
      </c>
      <c r="J384">
        <f t="shared" si="66"/>
        <v>-1.4558818153841109E-2</v>
      </c>
      <c r="K384">
        <f t="shared" si="67"/>
        <v>5.0047198015296438E-4</v>
      </c>
      <c r="L384" s="17">
        <f t="shared" si="62"/>
        <v>2.237123108264193E-2</v>
      </c>
      <c r="N384" s="8">
        <f>'1. Data'!L386</f>
        <v>7399.8109045067758</v>
      </c>
      <c r="O384">
        <f t="shared" si="68"/>
        <v>-7.5112770651336912E-3</v>
      </c>
      <c r="P384">
        <f t="shared" si="69"/>
        <v>3.6894904218667373E-4</v>
      </c>
      <c r="Q384" s="17">
        <f t="shared" si="63"/>
        <v>1.9208046287602334E-2</v>
      </c>
      <c r="S384" s="8">
        <f>'1. Data'!P386</f>
        <v>128.56468110709989</v>
      </c>
      <c r="T384">
        <f t="shared" si="70"/>
        <v>1.8759875297481986E-2</v>
      </c>
      <c r="U384">
        <f t="shared" si="71"/>
        <v>3.9983277208152418E-4</v>
      </c>
      <c r="V384" s="17">
        <f t="shared" si="64"/>
        <v>1.9995818864990855E-2</v>
      </c>
    </row>
    <row r="385" spans="2:22" ht="15" customHeight="1" x14ac:dyDescent="0.2">
      <c r="B385">
        <v>383</v>
      </c>
      <c r="C385" s="18">
        <v>39538</v>
      </c>
      <c r="D385">
        <f>'1. Data'!D387</f>
        <v>12262.89</v>
      </c>
      <c r="E385">
        <f t="shared" si="60"/>
        <v>3.8055400936445913E-3</v>
      </c>
      <c r="F385">
        <f t="shared" si="65"/>
        <v>2.864109432048685E-4</v>
      </c>
      <c r="G385" s="17">
        <f t="shared" si="61"/>
        <v>1.6923679954574552E-2</v>
      </c>
      <c r="I385" s="1">
        <f>'1. Data'!H387</f>
        <v>11332.923750000002</v>
      </c>
      <c r="J385">
        <f t="shared" si="66"/>
        <v>9.1100383075089621E-4</v>
      </c>
      <c r="K385">
        <f t="shared" si="67"/>
        <v>4.8316121250598331E-4</v>
      </c>
      <c r="L385" s="17">
        <f t="shared" si="62"/>
        <v>2.1980928381348758E-2</v>
      </c>
      <c r="N385" s="8">
        <f>'1. Data'!L387</f>
        <v>7458.5168752971003</v>
      </c>
      <c r="O385">
        <f t="shared" si="68"/>
        <v>7.9334420227644264E-3</v>
      </c>
      <c r="P385">
        <f t="shared" si="69"/>
        <v>3.501972566444255E-4</v>
      </c>
      <c r="Q385" s="17">
        <f t="shared" si="63"/>
        <v>1.8713558096856556E-2</v>
      </c>
      <c r="S385" s="8">
        <f>'1. Data'!P387</f>
        <v>125.85952572347269</v>
      </c>
      <c r="T385">
        <f t="shared" si="70"/>
        <v>-2.1041201676327344E-2</v>
      </c>
      <c r="U385">
        <f t="shared" si="71"/>
        <v>3.9695878102725724E-4</v>
      </c>
      <c r="V385" s="17">
        <f t="shared" si="64"/>
        <v>1.9923824457850889E-2</v>
      </c>
    </row>
    <row r="386" spans="2:22" ht="15" customHeight="1" x14ac:dyDescent="0.2">
      <c r="B386">
        <v>384</v>
      </c>
      <c r="C386" s="18">
        <v>39539</v>
      </c>
      <c r="D386">
        <f>'1. Data'!D388</f>
        <v>12654.36</v>
      </c>
      <c r="E386">
        <f t="shared" si="60"/>
        <v>3.1923143728762239E-2</v>
      </c>
      <c r="F386">
        <f t="shared" si="65"/>
        <v>2.7009521473683653E-4</v>
      </c>
      <c r="G386" s="17">
        <f t="shared" si="61"/>
        <v>1.6434573761945775E-2</v>
      </c>
      <c r="I386" s="1">
        <f>'1. Data'!H388</f>
        <v>11561.811300000001</v>
      </c>
      <c r="J386">
        <f t="shared" si="66"/>
        <v>2.0196690196561097E-2</v>
      </c>
      <c r="K386">
        <f t="shared" si="67"/>
        <v>4.5422133543440284E-4</v>
      </c>
      <c r="L386" s="17">
        <f t="shared" si="62"/>
        <v>2.1312469013101295E-2</v>
      </c>
      <c r="N386" s="8">
        <f>'1. Data'!L388</f>
        <v>7588.8958203368684</v>
      </c>
      <c r="O386">
        <f t="shared" si="68"/>
        <v>1.7480545692882751E-2</v>
      </c>
      <c r="P386">
        <f t="shared" si="69"/>
        <v>3.3296179138547386E-4</v>
      </c>
      <c r="Q386" s="17">
        <f t="shared" si="63"/>
        <v>1.824724065127311E-2</v>
      </c>
      <c r="S386" s="8">
        <f>'1. Data'!P388</f>
        <v>124.25309247987434</v>
      </c>
      <c r="T386">
        <f t="shared" si="70"/>
        <v>-1.2763700120147105E-2</v>
      </c>
      <c r="U386">
        <f t="shared" si="71"/>
        <v>3.9970518424465462E-4</v>
      </c>
      <c r="V386" s="17">
        <f t="shared" si="64"/>
        <v>1.9992628247548012E-2</v>
      </c>
    </row>
    <row r="387" spans="2:22" ht="15" customHeight="1" x14ac:dyDescent="0.2">
      <c r="B387">
        <v>385</v>
      </c>
      <c r="C387" s="18">
        <v>39540</v>
      </c>
      <c r="D387">
        <f>'1. Data'!D389</f>
        <v>12608.92</v>
      </c>
      <c r="E387">
        <f t="shared" ref="E387:E450" si="72">(D387-D386)/D386</f>
        <v>-3.5908572223328963E-3</v>
      </c>
      <c r="F387">
        <f t="shared" si="65"/>
        <v>3.150347281842591E-4</v>
      </c>
      <c r="G387" s="17">
        <f t="shared" ref="G387:G450" si="73">SQRT(F387)</f>
        <v>1.7749217678091029E-2</v>
      </c>
      <c r="I387" s="1">
        <f>'1. Data'!H389</f>
        <v>11721.17267</v>
      </c>
      <c r="J387">
        <f t="shared" si="66"/>
        <v>1.3783425958525953E-2</v>
      </c>
      <c r="K387">
        <f t="shared" si="67"/>
        <v>4.514424330020907E-4</v>
      </c>
      <c r="L387" s="17">
        <f t="shared" si="62"/>
        <v>2.1247174706348387E-2</v>
      </c>
      <c r="N387" s="8">
        <f>'1. Data'!L389</f>
        <v>7667.7645956915403</v>
      </c>
      <c r="O387">
        <f t="shared" si="68"/>
        <v>1.039265490288032E-2</v>
      </c>
      <c r="P387">
        <f t="shared" si="69"/>
        <v>3.3131825256560313E-4</v>
      </c>
      <c r="Q387" s="17">
        <f t="shared" si="63"/>
        <v>1.8202149668805692E-2</v>
      </c>
      <c r="S387" s="8">
        <f>'1. Data'!P389</f>
        <v>128.43860161651574</v>
      </c>
      <c r="T387">
        <f t="shared" si="70"/>
        <v>3.3685351833954075E-2</v>
      </c>
      <c r="U387">
        <f t="shared" si="71"/>
        <v>3.8549759563539794E-4</v>
      </c>
      <c r="V387" s="17">
        <f t="shared" si="64"/>
        <v>1.9634092686839338E-2</v>
      </c>
    </row>
    <row r="388" spans="2:22" ht="15" customHeight="1" x14ac:dyDescent="0.2">
      <c r="B388">
        <v>386</v>
      </c>
      <c r="C388" s="18">
        <v>39541</v>
      </c>
      <c r="D388">
        <f>'1. Data'!D390</f>
        <v>12626.03</v>
      </c>
      <c r="E388">
        <f t="shared" si="72"/>
        <v>1.3569758551882779E-3</v>
      </c>
      <c r="F388">
        <f t="shared" si="65"/>
        <v>2.9690629982867436E-4</v>
      </c>
      <c r="G388" s="17">
        <f t="shared" si="73"/>
        <v>1.7230969207466956E-2</v>
      </c>
      <c r="I388" s="1">
        <f>'1. Data'!H390</f>
        <v>11754.321760000001</v>
      </c>
      <c r="J388">
        <f t="shared" si="66"/>
        <v>2.8281376730201176E-3</v>
      </c>
      <c r="K388">
        <f t="shared" si="67"/>
        <v>4.3575485689121527E-4</v>
      </c>
      <c r="L388" s="17">
        <f t="shared" ref="L388:L451" si="74">SQRT(K388)</f>
        <v>2.087474207963335E-2</v>
      </c>
      <c r="N388" s="8">
        <f>'1. Data'!L390</f>
        <v>7642.0731707317082</v>
      </c>
      <c r="O388">
        <f t="shared" si="68"/>
        <v>-3.3505755998649162E-3</v>
      </c>
      <c r="P388">
        <f t="shared" si="69"/>
        <v>3.1791959396748869E-4</v>
      </c>
      <c r="Q388" s="17">
        <f t="shared" ref="Q388:Q451" si="75">SQRT(P388)</f>
        <v>1.7830299884395908E-2</v>
      </c>
      <c r="S388" s="8">
        <f>'1. Data'!P390</f>
        <v>130.92695805221473</v>
      </c>
      <c r="T388">
        <f t="shared" si="70"/>
        <v>1.9373898535025899E-2</v>
      </c>
      <c r="U388">
        <f t="shared" si="71"/>
        <v>4.3044991558791046E-4</v>
      </c>
      <c r="V388" s="17">
        <f t="shared" ref="V388:V451" si="76">SQRT(U388)</f>
        <v>2.0747286945234804E-2</v>
      </c>
    </row>
    <row r="389" spans="2:22" ht="15" customHeight="1" x14ac:dyDescent="0.2">
      <c r="B389">
        <v>387</v>
      </c>
      <c r="C389" s="18">
        <v>39542</v>
      </c>
      <c r="D389">
        <f>'1. Data'!D391</f>
        <v>12609.42</v>
      </c>
      <c r="E389">
        <f t="shared" si="72"/>
        <v>-1.3155362374396846E-3</v>
      </c>
      <c r="F389">
        <f t="shared" ref="F389:F452" si="77">$A$2*F388+(1-$A$2)*E388*E388</f>
        <v>2.7920240484724773E-4</v>
      </c>
      <c r="G389" s="17">
        <f t="shared" si="73"/>
        <v>1.6709350820640751E-2</v>
      </c>
      <c r="I389" s="1">
        <f>'1. Data'!H391</f>
        <v>11860.301530000001</v>
      </c>
      <c r="J389">
        <f t="shared" ref="J389:J452" si="78">(I389-I388)/I388</f>
        <v>9.0162386366391175E-3</v>
      </c>
      <c r="K389">
        <f t="shared" ref="K389:K452" si="79">$A$2*K388+(1-$A$2)*J388*J388</f>
        <v>4.1008946723959568E-4</v>
      </c>
      <c r="L389" s="17">
        <f t="shared" si="74"/>
        <v>2.0250665846820833E-2</v>
      </c>
      <c r="N389" s="8">
        <f>'1. Data'!L391</f>
        <v>7715.4911838790931</v>
      </c>
      <c r="O389">
        <f t="shared" ref="O389:O452" si="80">(N389-N388)/N388</f>
        <v>9.6070806320682454E-3</v>
      </c>
      <c r="P389">
        <f t="shared" ref="P389:P452" si="81">$A$2*P388+(1-$A$2)*O388*O388</f>
        <v>2.9951799974046398E-4</v>
      </c>
      <c r="Q389" s="17">
        <f t="shared" si="75"/>
        <v>1.7306588333362065E-2</v>
      </c>
      <c r="S389" s="8">
        <f>'1. Data'!P391</f>
        <v>130.87742443634932</v>
      </c>
      <c r="T389">
        <f t="shared" ref="T389:T452" si="82">(S389-S388)/S388</f>
        <v>-3.7833015142427461E-4</v>
      </c>
      <c r="U389">
        <f t="shared" ref="U389:U452" si="83">$A$2*U388+(1-$A$2)*T388*T388</f>
        <v>4.2714379731936456E-4</v>
      </c>
      <c r="V389" s="17">
        <f t="shared" si="76"/>
        <v>2.0667457446898605E-2</v>
      </c>
    </row>
    <row r="390" spans="2:22" ht="15" customHeight="1" x14ac:dyDescent="0.2">
      <c r="B390">
        <v>388</v>
      </c>
      <c r="C390" s="18">
        <v>39545</v>
      </c>
      <c r="D390">
        <f>'1. Data'!D392</f>
        <v>12612.43</v>
      </c>
      <c r="E390">
        <f t="shared" si="72"/>
        <v>2.3871042442873806E-4</v>
      </c>
      <c r="F390">
        <f t="shared" si="77"/>
        <v>2.6255409869193382E-4</v>
      </c>
      <c r="G390" s="17">
        <f t="shared" si="73"/>
        <v>1.6203521181889256E-2</v>
      </c>
      <c r="I390" s="1">
        <f>'1. Data'!H392</f>
        <v>11967.04608</v>
      </c>
      <c r="J390">
        <f t="shared" si="78"/>
        <v>9.0001548215274951E-3</v>
      </c>
      <c r="K390">
        <f t="shared" si="79"/>
        <v>3.9036165275438932E-4</v>
      </c>
      <c r="L390" s="17">
        <f t="shared" si="74"/>
        <v>1.975757203591548E-2</v>
      </c>
      <c r="N390" s="8">
        <f>'1. Data'!L392</f>
        <v>7768.4210526315801</v>
      </c>
      <c r="O390">
        <f t="shared" si="80"/>
        <v>6.8602072753423324E-3</v>
      </c>
      <c r="P390">
        <f t="shared" si="81"/>
        <v>2.8708467965229978E-4</v>
      </c>
      <c r="Q390" s="17">
        <f t="shared" si="75"/>
        <v>1.6943573402688695E-2</v>
      </c>
      <c r="S390" s="8">
        <f>'1. Data'!P392</f>
        <v>131.18336096752171</v>
      </c>
      <c r="T390">
        <f t="shared" si="82"/>
        <v>2.3375806216386912E-3</v>
      </c>
      <c r="U390">
        <f t="shared" si="83"/>
        <v>4.0152375750241126E-4</v>
      </c>
      <c r="V390" s="17">
        <f t="shared" si="76"/>
        <v>2.003805772779416E-2</v>
      </c>
    </row>
    <row r="391" spans="2:22" ht="15" customHeight="1" x14ac:dyDescent="0.2">
      <c r="B391">
        <v>389</v>
      </c>
      <c r="C391" s="18">
        <v>39546</v>
      </c>
      <c r="D391">
        <f>'1. Data'!D393</f>
        <v>12576.44</v>
      </c>
      <c r="E391">
        <f t="shared" si="72"/>
        <v>-2.8535341722411766E-3</v>
      </c>
      <c r="F391">
        <f t="shared" si="77"/>
        <v>2.4680427173042163E-4</v>
      </c>
      <c r="G391" s="17">
        <f t="shared" si="73"/>
        <v>1.5710005465639457E-2</v>
      </c>
      <c r="I391" s="1">
        <f>'1. Data'!H393</f>
        <v>11789.911639999998</v>
      </c>
      <c r="J391">
        <f t="shared" si="78"/>
        <v>-1.4801851586085112E-2</v>
      </c>
      <c r="K391">
        <f t="shared" si="79"/>
        <v>3.7180012079781385E-4</v>
      </c>
      <c r="L391" s="17">
        <f t="shared" si="74"/>
        <v>1.9282119198828065E-2</v>
      </c>
      <c r="N391" s="8">
        <f>'1. Data'!L393</f>
        <v>7717.0750863964804</v>
      </c>
      <c r="O391">
        <f t="shared" si="80"/>
        <v>-6.6095755993692013E-3</v>
      </c>
      <c r="P391">
        <f t="shared" si="81"/>
        <v>2.7268334550480138E-4</v>
      </c>
      <c r="Q391" s="17">
        <f t="shared" si="75"/>
        <v>1.6513126460631293E-2</v>
      </c>
      <c r="S391" s="8">
        <f>'1. Data'!P393</f>
        <v>129.1716708910119</v>
      </c>
      <c r="T391">
        <f t="shared" si="82"/>
        <v>-1.533494843913826E-2</v>
      </c>
      <c r="U391">
        <f t="shared" si="83"/>
        <v>3.7776018904202622E-4</v>
      </c>
      <c r="V391" s="17">
        <f t="shared" si="76"/>
        <v>1.9436053844389973E-2</v>
      </c>
    </row>
    <row r="392" spans="2:22" ht="15" customHeight="1" x14ac:dyDescent="0.2">
      <c r="B392">
        <v>390</v>
      </c>
      <c r="C392" s="18">
        <v>39547</v>
      </c>
      <c r="D392">
        <f>'1. Data'!D394</f>
        <v>12527.26</v>
      </c>
      <c r="E392">
        <f t="shared" si="72"/>
        <v>-3.9104865923902388E-3</v>
      </c>
      <c r="F392">
        <f t="shared" si="77"/>
        <v>2.3248457486292523E-4</v>
      </c>
      <c r="G392" s="17">
        <f t="shared" si="73"/>
        <v>1.5247444863416467E-2</v>
      </c>
      <c r="I392" s="1">
        <f>'1. Data'!H394</f>
        <v>11812.816989999999</v>
      </c>
      <c r="J392">
        <f t="shared" si="78"/>
        <v>1.9427923380094909E-3</v>
      </c>
      <c r="K392">
        <f t="shared" si="79"/>
        <v>3.6263780217253447E-4</v>
      </c>
      <c r="L392" s="17">
        <f t="shared" si="74"/>
        <v>1.9043051283146158E-2</v>
      </c>
      <c r="N392" s="8">
        <f>'1. Data'!L394</f>
        <v>7691.6535184600825</v>
      </c>
      <c r="O392">
        <f t="shared" si="80"/>
        <v>-3.2941973029665807E-3</v>
      </c>
      <c r="P392">
        <f t="shared" si="81"/>
        <v>2.5894353415073989E-4</v>
      </c>
      <c r="Q392" s="17">
        <f t="shared" si="75"/>
        <v>1.609172253522723E-2</v>
      </c>
      <c r="S392" s="8">
        <f>'1. Data'!P394</f>
        <v>128.18349789813274</v>
      </c>
      <c r="T392">
        <f t="shared" si="82"/>
        <v>-7.6500751756391257E-3</v>
      </c>
      <c r="U392">
        <f t="shared" si="83"/>
        <v>3.692042163173664E-4</v>
      </c>
      <c r="V392" s="17">
        <f t="shared" si="76"/>
        <v>1.9214687515475407E-2</v>
      </c>
    </row>
    <row r="393" spans="2:22" ht="15" customHeight="1" x14ac:dyDescent="0.2">
      <c r="B393">
        <v>391</v>
      </c>
      <c r="C393" s="18">
        <v>39548</v>
      </c>
      <c r="D393">
        <f>'1. Data'!D395</f>
        <v>12581.98</v>
      </c>
      <c r="E393">
        <f t="shared" si="72"/>
        <v>4.3680741039939571E-3</v>
      </c>
      <c r="F393">
        <f t="shared" si="77"/>
        <v>2.1945301469450553E-4</v>
      </c>
      <c r="G393" s="17">
        <f t="shared" si="73"/>
        <v>1.4813946627907956E-2</v>
      </c>
      <c r="I393" s="1">
        <f>'1. Data'!H395</f>
        <v>11803.14337</v>
      </c>
      <c r="J393">
        <f t="shared" si="78"/>
        <v>-8.1890881812430195E-4</v>
      </c>
      <c r="K393">
        <f t="shared" si="79"/>
        <v>3.4110600056630008E-4</v>
      </c>
      <c r="L393" s="17">
        <f t="shared" si="74"/>
        <v>1.8469055215854981E-2</v>
      </c>
      <c r="N393" s="8">
        <f>'1. Data'!L395</f>
        <v>7673.1722722248542</v>
      </c>
      <c r="O393">
        <f t="shared" si="80"/>
        <v>-2.4027663480775739E-3</v>
      </c>
      <c r="P393">
        <f t="shared" si="81"/>
        <v>2.4405802625394781E-4</v>
      </c>
      <c r="Q393" s="17">
        <f t="shared" si="75"/>
        <v>1.5622356616527092E-2</v>
      </c>
      <c r="S393" s="8">
        <f>'1. Data'!P395</f>
        <v>128.18397861174373</v>
      </c>
      <c r="T393">
        <f t="shared" si="82"/>
        <v>3.75019888570409E-6</v>
      </c>
      <c r="U393">
        <f t="shared" si="83"/>
        <v>3.5056338234990019E-4</v>
      </c>
      <c r="V393" s="17">
        <f t="shared" si="76"/>
        <v>1.8723337906204122E-2</v>
      </c>
    </row>
    <row r="394" spans="2:22" ht="15" customHeight="1" x14ac:dyDescent="0.2">
      <c r="B394">
        <v>392</v>
      </c>
      <c r="C394" s="18">
        <v>39549</v>
      </c>
      <c r="D394">
        <f>'1. Data'!D396</f>
        <v>12325.42</v>
      </c>
      <c r="E394">
        <f t="shared" si="72"/>
        <v>-2.0391067224713399E-2</v>
      </c>
      <c r="F394">
        <f t="shared" si="77"/>
        <v>2.0743063809551416E-4</v>
      </c>
      <c r="G394" s="17">
        <f t="shared" si="73"/>
        <v>1.4402452502803616E-2</v>
      </c>
      <c r="I394" s="1">
        <f>'1. Data'!H396</f>
        <v>11622.97825</v>
      </c>
      <c r="J394">
        <f t="shared" si="78"/>
        <v>-1.5264164329133254E-2</v>
      </c>
      <c r="K394">
        <f t="shared" si="79"/>
        <v>3.2067987723146616E-4</v>
      </c>
      <c r="L394" s="17">
        <f t="shared" si="74"/>
        <v>1.7907536883431684E-2</v>
      </c>
      <c r="N394" s="8">
        <f>'1. Data'!L396</f>
        <v>7590.4603701945898</v>
      </c>
      <c r="O394">
        <f t="shared" si="80"/>
        <v>-1.0779362054682743E-2</v>
      </c>
      <c r="P394">
        <f t="shared" si="81"/>
        <v>2.2976094184611818E-4</v>
      </c>
      <c r="Q394" s="17">
        <f t="shared" si="75"/>
        <v>1.5157867325125859E-2</v>
      </c>
      <c r="S394" s="8">
        <f>'1. Data'!P396</f>
        <v>131.78763600395649</v>
      </c>
      <c r="T394">
        <f t="shared" si="82"/>
        <v>2.811316539899171E-2</v>
      </c>
      <c r="U394">
        <f t="shared" si="83"/>
        <v>3.2952958025274566E-4</v>
      </c>
      <c r="V394" s="17">
        <f t="shared" si="76"/>
        <v>1.8152949629543561E-2</v>
      </c>
    </row>
    <row r="395" spans="2:22" ht="15" customHeight="1" x14ac:dyDescent="0.2">
      <c r="B395">
        <v>393</v>
      </c>
      <c r="C395" s="18">
        <v>39552</v>
      </c>
      <c r="D395">
        <f>'1. Data'!D397</f>
        <v>12302.06</v>
      </c>
      <c r="E395">
        <f t="shared" si="72"/>
        <v>-1.8952701003292856E-3</v>
      </c>
      <c r="F395">
        <f t="shared" si="77"/>
        <v>2.1993253716355018E-4</v>
      </c>
      <c r="G395" s="17">
        <f t="shared" si="73"/>
        <v>1.4830122628068527E-2</v>
      </c>
      <c r="I395" s="1">
        <f>'1. Data'!H397</f>
        <v>11568.728080000001</v>
      </c>
      <c r="J395">
        <f t="shared" si="78"/>
        <v>-4.6674930326054201E-3</v>
      </c>
      <c r="K395">
        <f t="shared" si="79"/>
        <v>3.1541876735758522E-4</v>
      </c>
      <c r="L395" s="17">
        <f t="shared" si="74"/>
        <v>1.7760032864766472E-2</v>
      </c>
      <c r="N395" s="8">
        <f>'1. Data'!L397</f>
        <v>7550.2772057658804</v>
      </c>
      <c r="O395">
        <f t="shared" si="80"/>
        <v>-5.2939034615734808E-3</v>
      </c>
      <c r="P395">
        <f t="shared" si="81"/>
        <v>2.2294696411370713E-4</v>
      </c>
      <c r="Q395" s="17">
        <f t="shared" si="75"/>
        <v>1.4931408644655973E-2</v>
      </c>
      <c r="S395" s="8">
        <f>'1. Data'!P397</f>
        <v>128.251687847498</v>
      </c>
      <c r="T395">
        <f t="shared" si="82"/>
        <v>-2.6830651673214117E-2</v>
      </c>
      <c r="U395">
        <f t="shared" si="83"/>
        <v>3.5717880956264483E-4</v>
      </c>
      <c r="V395" s="17">
        <f t="shared" si="76"/>
        <v>1.8899174838141606E-2</v>
      </c>
    </row>
    <row r="396" spans="2:22" ht="15" customHeight="1" x14ac:dyDescent="0.2">
      <c r="B396">
        <v>394</v>
      </c>
      <c r="C396" s="18">
        <v>39553</v>
      </c>
      <c r="D396">
        <f>'1. Data'!D398</f>
        <v>12362.47</v>
      </c>
      <c r="E396">
        <f t="shared" si="72"/>
        <v>4.9105596948803582E-3</v>
      </c>
      <c r="F396">
        <f t="shared" si="77"/>
        <v>2.069521078589293E-4</v>
      </c>
      <c r="G396" s="17">
        <f t="shared" si="73"/>
        <v>1.4385830106703239E-2</v>
      </c>
      <c r="I396" s="1">
        <f>'1. Data'!H398</f>
        <v>11591.700559999999</v>
      </c>
      <c r="J396">
        <f t="shared" si="78"/>
        <v>1.9857394729255783E-3</v>
      </c>
      <c r="K396">
        <f t="shared" si="79"/>
        <v>2.9780077078869527E-4</v>
      </c>
      <c r="L396" s="17">
        <f t="shared" si="74"/>
        <v>1.7256905017664532E-2</v>
      </c>
      <c r="N396" s="8">
        <f>'1. Data'!L398</f>
        <v>7554.8040455120099</v>
      </c>
      <c r="O396">
        <f t="shared" si="80"/>
        <v>5.9955940990783299E-4</v>
      </c>
      <c r="P396">
        <f t="shared" si="81"/>
        <v>2.1125167109851227E-4</v>
      </c>
      <c r="Q396" s="17">
        <f t="shared" si="75"/>
        <v>1.4534499341171413E-2</v>
      </c>
      <c r="S396" s="8">
        <f>'1. Data'!P398</f>
        <v>128.17543167242229</v>
      </c>
      <c r="T396">
        <f t="shared" si="82"/>
        <v>-5.9458223400839683E-4</v>
      </c>
      <c r="U396">
        <f t="shared" si="83"/>
        <v>3.7894111314144705E-4</v>
      </c>
      <c r="V396" s="17">
        <f t="shared" si="76"/>
        <v>1.9466409867806827E-2</v>
      </c>
    </row>
    <row r="397" spans="2:22" ht="15" customHeight="1" x14ac:dyDescent="0.2">
      <c r="B397">
        <v>395</v>
      </c>
      <c r="C397" s="18">
        <v>39554</v>
      </c>
      <c r="D397">
        <f>'1. Data'!D399</f>
        <v>12619.27</v>
      </c>
      <c r="E397">
        <f t="shared" si="72"/>
        <v>2.0772547880803845E-2</v>
      </c>
      <c r="F397">
        <f t="shared" si="77"/>
        <v>1.9598179717841255E-4</v>
      </c>
      <c r="G397" s="17">
        <f t="shared" si="73"/>
        <v>1.3999349884134354E-2</v>
      </c>
      <c r="I397" s="1">
        <f>'1. Data'!H399</f>
        <v>11946.08196</v>
      </c>
      <c r="J397">
        <f t="shared" si="78"/>
        <v>3.0571994002578016E-2</v>
      </c>
      <c r="K397">
        <f t="shared" si="79"/>
        <v>2.8016931421663365E-4</v>
      </c>
      <c r="L397" s="17">
        <f t="shared" si="74"/>
        <v>1.6738258995983833E-2</v>
      </c>
      <c r="N397" s="8">
        <f>'1. Data'!L399</f>
        <v>7743.3811802232858</v>
      </c>
      <c r="O397">
        <f t="shared" si="80"/>
        <v>2.4961221174664566E-2</v>
      </c>
      <c r="P397">
        <f t="shared" si="81"/>
        <v>1.9859813912176207E-4</v>
      </c>
      <c r="Q397" s="17">
        <f t="shared" si="75"/>
        <v>1.4092485200338586E-2</v>
      </c>
      <c r="S397" s="8">
        <f>'1. Data'!P399</f>
        <v>129.76142532820057</v>
      </c>
      <c r="T397">
        <f t="shared" si="82"/>
        <v>1.2373616652461157E-2</v>
      </c>
      <c r="U397">
        <f t="shared" si="83"/>
        <v>3.5622585803494008E-4</v>
      </c>
      <c r="V397" s="17">
        <f t="shared" si="76"/>
        <v>1.8873946541063957E-2</v>
      </c>
    </row>
    <row r="398" spans="2:22" ht="15" customHeight="1" x14ac:dyDescent="0.2">
      <c r="B398">
        <v>396</v>
      </c>
      <c r="C398" s="18">
        <v>39555</v>
      </c>
      <c r="D398">
        <f>'1. Data'!D400</f>
        <v>12620.49</v>
      </c>
      <c r="E398">
        <f t="shared" si="72"/>
        <v>9.6677541569309888E-5</v>
      </c>
      <c r="F398">
        <f t="shared" si="77"/>
        <v>2.1011281407532509E-4</v>
      </c>
      <c r="G398" s="17">
        <f t="shared" si="73"/>
        <v>1.4495268678962977E-2</v>
      </c>
      <c r="I398" s="1">
        <f>'1. Data'!H400</f>
        <v>11874.084199999999</v>
      </c>
      <c r="J398">
        <f t="shared" si="78"/>
        <v>-6.0268931890033843E-3</v>
      </c>
      <c r="K398">
        <f t="shared" si="79"/>
        <v>3.1943796440125563E-4</v>
      </c>
      <c r="L398" s="17">
        <f t="shared" si="74"/>
        <v>1.7872827543543735E-2</v>
      </c>
      <c r="N398" s="8">
        <f>'1. Data'!L400</f>
        <v>7732.4109414758268</v>
      </c>
      <c r="O398">
        <f t="shared" si="80"/>
        <v>-1.4167246183717733E-3</v>
      </c>
      <c r="P398">
        <f t="shared" si="81"/>
        <v>2.2406600452628772E-4</v>
      </c>
      <c r="Q398" s="17">
        <f t="shared" si="75"/>
        <v>1.4968834441140957E-2</v>
      </c>
      <c r="S398" s="8">
        <f>'1. Data'!P400</f>
        <v>130.88111751489694</v>
      </c>
      <c r="T398">
        <f t="shared" si="82"/>
        <v>8.6288524025100281E-3</v>
      </c>
      <c r="U398">
        <f t="shared" si="83"/>
        <v>3.4403868989656752E-4</v>
      </c>
      <c r="V398" s="17">
        <f t="shared" si="76"/>
        <v>1.8548279971376525E-2</v>
      </c>
    </row>
    <row r="399" spans="2:22" ht="15" customHeight="1" x14ac:dyDescent="0.2">
      <c r="B399">
        <v>397</v>
      </c>
      <c r="C399" s="18">
        <v>39556</v>
      </c>
      <c r="D399">
        <f>'1. Data'!D401</f>
        <v>12849.36</v>
      </c>
      <c r="E399">
        <f t="shared" si="72"/>
        <v>1.8134795083233759E-2</v>
      </c>
      <c r="F399">
        <f t="shared" si="77"/>
        <v>1.9750660602362821E-4</v>
      </c>
      <c r="G399" s="17">
        <f t="shared" si="73"/>
        <v>1.4053704352363052E-2</v>
      </c>
      <c r="I399" s="1">
        <f>'1. Data'!H401</f>
        <v>12096.041800000001</v>
      </c>
      <c r="J399">
        <f t="shared" si="78"/>
        <v>1.8692607889710059E-2</v>
      </c>
      <c r="K399">
        <f t="shared" si="79"/>
        <v>3.0245109302787958E-4</v>
      </c>
      <c r="L399" s="17">
        <f t="shared" si="74"/>
        <v>1.7391121097499136E-2</v>
      </c>
      <c r="N399" s="8">
        <f>'1. Data'!L401</f>
        <v>7806.3089993706717</v>
      </c>
      <c r="O399">
        <f t="shared" si="80"/>
        <v>9.5569232486679683E-3</v>
      </c>
      <c r="P399">
        <f t="shared" si="81"/>
        <v>2.1074247077336846E-4</v>
      </c>
      <c r="Q399" s="17">
        <f t="shared" si="75"/>
        <v>1.4516971818301793E-2</v>
      </c>
      <c r="S399" s="8">
        <f>'1. Data'!P401</f>
        <v>129.01062607696727</v>
      </c>
      <c r="T399">
        <f t="shared" si="82"/>
        <v>-1.4291530156875168E-2</v>
      </c>
      <c r="U399">
        <f t="shared" si="83"/>
        <v>3.2786379412983162E-4</v>
      </c>
      <c r="V399" s="17">
        <f t="shared" si="76"/>
        <v>1.8107009530284993E-2</v>
      </c>
    </row>
    <row r="400" spans="2:22" ht="15" customHeight="1" x14ac:dyDescent="0.2">
      <c r="B400">
        <v>398</v>
      </c>
      <c r="C400" s="18">
        <v>39559</v>
      </c>
      <c r="D400">
        <f>'1. Data'!D402</f>
        <v>12825.02</v>
      </c>
      <c r="E400">
        <f t="shared" si="72"/>
        <v>-1.894257768480309E-3</v>
      </c>
      <c r="F400">
        <f t="shared" si="77"/>
        <v>2.0538845722486328E-4</v>
      </c>
      <c r="G400" s="17">
        <f t="shared" si="73"/>
        <v>1.4331380157712072E-2</v>
      </c>
      <c r="I400" s="1">
        <f>'1. Data'!H402</f>
        <v>11989.7824</v>
      </c>
      <c r="J400">
        <f t="shared" si="78"/>
        <v>-8.784642262066324E-3</v>
      </c>
      <c r="K400">
        <f t="shared" si="79"/>
        <v>3.0526884282931386E-4</v>
      </c>
      <c r="L400" s="17">
        <f t="shared" si="74"/>
        <v>1.7471944449010644E-2</v>
      </c>
      <c r="N400" s="8">
        <f>'1. Data'!L402</f>
        <v>7816.5393186883166</v>
      </c>
      <c r="O400">
        <f t="shared" si="80"/>
        <v>1.3105193912346597E-3</v>
      </c>
      <c r="P400">
        <f t="shared" si="81"/>
        <v>2.0357800944582216E-4</v>
      </c>
      <c r="Q400" s="17">
        <f t="shared" si="75"/>
        <v>1.4268076585364341E-2</v>
      </c>
      <c r="S400" s="8">
        <f>'1. Data'!P402</f>
        <v>132.80859109861339</v>
      </c>
      <c r="T400">
        <f t="shared" si="82"/>
        <v>2.9439164331938588E-2</v>
      </c>
      <c r="U400">
        <f t="shared" si="83"/>
        <v>3.204468365355341E-4</v>
      </c>
      <c r="V400" s="17">
        <f t="shared" si="76"/>
        <v>1.7901028923934349E-2</v>
      </c>
    </row>
    <row r="401" spans="2:22" ht="15" customHeight="1" x14ac:dyDescent="0.2">
      <c r="B401">
        <v>399</v>
      </c>
      <c r="C401" s="18">
        <v>39560</v>
      </c>
      <c r="D401">
        <f>'1. Data'!D403</f>
        <v>12720.23</v>
      </c>
      <c r="E401">
        <f t="shared" si="72"/>
        <v>-8.1707474920117758E-3</v>
      </c>
      <c r="F401">
        <f t="shared" si="77"/>
        <v>1.9328044254097836E-4</v>
      </c>
      <c r="G401" s="17">
        <f t="shared" si="73"/>
        <v>1.3902533673434435E-2</v>
      </c>
      <c r="I401" s="1">
        <f>'1. Data'!H403</f>
        <v>12036.209149999999</v>
      </c>
      <c r="J401">
        <f t="shared" si="78"/>
        <v>3.8721928764944655E-3</v>
      </c>
      <c r="K401">
        <f t="shared" si="79"/>
        <v>2.9158290863990396E-4</v>
      </c>
      <c r="L401" s="17">
        <f t="shared" si="74"/>
        <v>1.7075798916592569E-2</v>
      </c>
      <c r="N401" s="8">
        <f>'1. Data'!L403</f>
        <v>7783.7699680511187</v>
      </c>
      <c r="O401">
        <f t="shared" si="80"/>
        <v>-4.1923093201681628E-3</v>
      </c>
      <c r="P401">
        <f t="shared" si="81"/>
        <v>1.9146637654356095E-4</v>
      </c>
      <c r="Q401" s="17">
        <f t="shared" si="75"/>
        <v>1.383713758490393E-2</v>
      </c>
      <c r="S401" s="8">
        <f>'1. Data'!P403</f>
        <v>131.29004748522144</v>
      </c>
      <c r="T401">
        <f t="shared" si="82"/>
        <v>-1.1434076672527925E-2</v>
      </c>
      <c r="U401">
        <f t="shared" si="83"/>
        <v>3.5321989013717517E-4</v>
      </c>
      <c r="V401" s="17">
        <f t="shared" si="76"/>
        <v>1.8794145102589137E-2</v>
      </c>
    </row>
    <row r="402" spans="2:22" ht="15" customHeight="1" x14ac:dyDescent="0.2">
      <c r="B402">
        <v>400</v>
      </c>
      <c r="C402" s="18">
        <v>39561</v>
      </c>
      <c r="D402">
        <f>'1. Data'!D404</f>
        <v>12763.22</v>
      </c>
      <c r="E402">
        <f t="shared" si="72"/>
        <v>3.3796558710023155E-3</v>
      </c>
      <c r="F402">
        <f t="shared" si="77"/>
        <v>1.8568928286321265E-4</v>
      </c>
      <c r="G402" s="17">
        <f t="shared" si="73"/>
        <v>1.3626785492668939E-2</v>
      </c>
      <c r="I402" s="1">
        <f>'1. Data'!H404</f>
        <v>12047.353080000001</v>
      </c>
      <c r="J402">
        <f t="shared" si="78"/>
        <v>9.2586709495672079E-4</v>
      </c>
      <c r="K402">
        <f t="shared" si="79"/>
        <v>2.7498756678187618E-4</v>
      </c>
      <c r="L402" s="17">
        <f t="shared" si="74"/>
        <v>1.6582749071908317E-2</v>
      </c>
      <c r="N402" s="8">
        <f>'1. Data'!L404</f>
        <v>7851.1432200698628</v>
      </c>
      <c r="O402">
        <f t="shared" si="80"/>
        <v>8.6556067683501766E-3</v>
      </c>
      <c r="P402">
        <f t="shared" si="81"/>
        <v>1.8103292139710542E-4</v>
      </c>
      <c r="Q402" s="17">
        <f t="shared" si="75"/>
        <v>1.3454847505531433E-2</v>
      </c>
      <c r="S402" s="8">
        <f>'1. Data'!P404</f>
        <v>131.04767419417101</v>
      </c>
      <c r="T402">
        <f t="shared" si="82"/>
        <v>-1.8460903601829348E-3</v>
      </c>
      <c r="U402">
        <f t="shared" si="83"/>
        <v>3.3987098329013945E-4</v>
      </c>
      <c r="V402" s="17">
        <f t="shared" si="76"/>
        <v>1.8435590125898859E-2</v>
      </c>
    </row>
    <row r="403" spans="2:22" ht="15" customHeight="1" x14ac:dyDescent="0.2">
      <c r="B403">
        <v>401</v>
      </c>
      <c r="C403" s="18">
        <v>39562</v>
      </c>
      <c r="D403">
        <f>'1. Data'!D405</f>
        <v>12848.95</v>
      </c>
      <c r="E403">
        <f t="shared" si="72"/>
        <v>6.7169570061474601E-3</v>
      </c>
      <c r="F403">
        <f t="shared" si="77"/>
        <v>1.752332503198039E-4</v>
      </c>
      <c r="G403" s="17">
        <f t="shared" si="73"/>
        <v>1.3237569653067133E-2</v>
      </c>
      <c r="I403" s="1">
        <f>'1. Data'!H405</f>
        <v>11936.820960000001</v>
      </c>
      <c r="J403">
        <f t="shared" si="78"/>
        <v>-9.1748053921899206E-3</v>
      </c>
      <c r="K403">
        <f t="shared" si="79"/>
        <v>2.5853974656761503E-4</v>
      </c>
      <c r="L403" s="17">
        <f t="shared" si="74"/>
        <v>1.60791712027584E-2</v>
      </c>
      <c r="N403" s="8">
        <f>'1. Data'!L405</f>
        <v>7739.9120741089655</v>
      </c>
      <c r="O403">
        <f t="shared" si="80"/>
        <v>-1.4167509475124246E-2</v>
      </c>
      <c r="P403">
        <f t="shared" si="81"/>
        <v>1.7466611782497766E-4</v>
      </c>
      <c r="Q403" s="17">
        <f t="shared" si="75"/>
        <v>1.3216130970332342E-2</v>
      </c>
      <c r="S403" s="8">
        <f>'1. Data'!P405</f>
        <v>130.17563930013461</v>
      </c>
      <c r="T403">
        <f t="shared" si="82"/>
        <v>-6.6543332371112873E-3</v>
      </c>
      <c r="U403">
        <f t="shared" si="83"/>
        <v>3.1968320726980871E-4</v>
      </c>
      <c r="V403" s="17">
        <f t="shared" si="76"/>
        <v>1.7879687001449682E-2</v>
      </c>
    </row>
    <row r="404" spans="2:22" ht="15" customHeight="1" x14ac:dyDescent="0.2">
      <c r="B404">
        <v>402</v>
      </c>
      <c r="C404" s="18">
        <v>39563</v>
      </c>
      <c r="D404">
        <f>'1. Data'!D406</f>
        <v>12891.86</v>
      </c>
      <c r="E404">
        <f t="shared" si="72"/>
        <v>3.3395724942504915E-3</v>
      </c>
      <c r="F404">
        <f t="shared" si="77"/>
        <v>1.6742630598596167E-4</v>
      </c>
      <c r="G404" s="17">
        <f t="shared" si="73"/>
        <v>1.2939331744180674E-2</v>
      </c>
      <c r="I404" s="1">
        <f>'1. Data'!H406</f>
        <v>12113.358039999999</v>
      </c>
      <c r="J404">
        <f t="shared" si="78"/>
        <v>1.4789287750194943E-2</v>
      </c>
      <c r="K404">
        <f t="shared" si="79"/>
        <v>2.4807798501263155E-4</v>
      </c>
      <c r="L404" s="17">
        <f t="shared" si="74"/>
        <v>1.5750491580031129E-2</v>
      </c>
      <c r="N404" s="8">
        <f>'1. Data'!L406</f>
        <v>7795.5057939242097</v>
      </c>
      <c r="O404">
        <f t="shared" si="80"/>
        <v>7.1827327342919777E-3</v>
      </c>
      <c r="P404">
        <f t="shared" si="81"/>
        <v>1.7622925023914312E-4</v>
      </c>
      <c r="Q404" s="17">
        <f t="shared" si="75"/>
        <v>1.3275136543144975E-2</v>
      </c>
      <c r="S404" s="8">
        <f>'1. Data'!P406</f>
        <v>133.13617593392874</v>
      </c>
      <c r="T404">
        <f t="shared" si="82"/>
        <v>2.2742631798936541E-2</v>
      </c>
      <c r="U404">
        <f t="shared" si="83"/>
        <v>3.0315902388345159E-4</v>
      </c>
      <c r="V404" s="17">
        <f t="shared" si="76"/>
        <v>1.7411462428051572E-2</v>
      </c>
    </row>
    <row r="405" spans="2:22" ht="15" customHeight="1" x14ac:dyDescent="0.2">
      <c r="B405">
        <v>403</v>
      </c>
      <c r="C405" s="18">
        <v>39566</v>
      </c>
      <c r="D405">
        <f>'1. Data'!D407</f>
        <v>12871.75</v>
      </c>
      <c r="E405">
        <f t="shared" si="72"/>
        <v>-1.5598990370668455E-3</v>
      </c>
      <c r="F405">
        <f t="shared" si="77"/>
        <v>1.5804989229346522E-4</v>
      </c>
      <c r="G405" s="17">
        <f t="shared" si="73"/>
        <v>1.2571789542203815E-2</v>
      </c>
      <c r="I405" s="1">
        <f>'1. Data'!H407</f>
        <v>12149.129919999999</v>
      </c>
      <c r="J405">
        <f t="shared" si="78"/>
        <v>2.9530935915438555E-3</v>
      </c>
      <c r="K405">
        <f t="shared" si="79"/>
        <v>2.4631668784135761E-4</v>
      </c>
      <c r="L405" s="17">
        <f t="shared" si="74"/>
        <v>1.5694479533943061E-2</v>
      </c>
      <c r="N405" s="8">
        <f>'1. Data'!L407</f>
        <v>7840.9979665258879</v>
      </c>
      <c r="O405">
        <f t="shared" si="80"/>
        <v>5.8356922314309213E-3</v>
      </c>
      <c r="P405">
        <f t="shared" si="81"/>
        <v>1.687509941967307E-4</v>
      </c>
      <c r="Q405" s="17">
        <f t="shared" si="75"/>
        <v>1.2990419323360224E-2</v>
      </c>
      <c r="S405" s="8">
        <f>'1. Data'!P407</f>
        <v>132.97320317733755</v>
      </c>
      <c r="T405">
        <f t="shared" si="82"/>
        <v>-1.2241057357097744E-3</v>
      </c>
      <c r="U405">
        <f t="shared" si="83"/>
        <v>3.1600312051896447E-4</v>
      </c>
      <c r="V405" s="17">
        <f t="shared" si="76"/>
        <v>1.7776476605867779E-2</v>
      </c>
    </row>
    <row r="406" spans="2:22" ht="15" customHeight="1" x14ac:dyDescent="0.2">
      <c r="B406">
        <v>404</v>
      </c>
      <c r="C406" s="18">
        <v>39568</v>
      </c>
      <c r="D406">
        <f>'1. Data'!D408</f>
        <v>12820.13</v>
      </c>
      <c r="E406">
        <f t="shared" si="72"/>
        <v>-4.0103327053431581E-3</v>
      </c>
      <c r="F406">
        <f t="shared" si="77"/>
        <v>1.4871289585620783E-4</v>
      </c>
      <c r="G406" s="17">
        <f t="shared" si="73"/>
        <v>1.2194789701188284E-2</v>
      </c>
      <c r="I406" s="1">
        <f>'1. Data'!H408</f>
        <v>12054.680190000001</v>
      </c>
      <c r="J406">
        <f t="shared" si="78"/>
        <v>-7.7741970513060792E-3</v>
      </c>
      <c r="K406">
        <f t="shared" si="79"/>
        <v>2.3206093227650117E-4</v>
      </c>
      <c r="L406" s="17">
        <f t="shared" si="74"/>
        <v>1.5233546280380716E-2</v>
      </c>
      <c r="N406" s="8">
        <f>'1. Data'!L408</f>
        <v>7780.348800996574</v>
      </c>
      <c r="O406">
        <f t="shared" si="80"/>
        <v>-7.7348783647479685E-3</v>
      </c>
      <c r="P406">
        <f t="shared" si="81"/>
        <v>1.6066925277412583E-4</v>
      </c>
      <c r="Q406" s="17">
        <f t="shared" si="75"/>
        <v>1.2675537573378332E-2</v>
      </c>
      <c r="S406" s="8">
        <f>'1. Data'!P408</f>
        <v>132.52310783657066</v>
      </c>
      <c r="T406">
        <f t="shared" si="82"/>
        <v>-3.3848574751307653E-3</v>
      </c>
      <c r="U406">
        <f t="shared" si="83"/>
        <v>2.9713283937895846E-4</v>
      </c>
      <c r="V406" s="17">
        <f t="shared" si="76"/>
        <v>1.7237541570042942E-2</v>
      </c>
    </row>
    <row r="407" spans="2:22" ht="15" customHeight="1" x14ac:dyDescent="0.2">
      <c r="B407">
        <v>405</v>
      </c>
      <c r="C407" s="18">
        <v>39570</v>
      </c>
      <c r="D407">
        <f>'1. Data'!D409</f>
        <v>13058.2</v>
      </c>
      <c r="E407">
        <f t="shared" si="72"/>
        <v>1.8570014500633111E-2</v>
      </c>
      <c r="F407">
        <f t="shared" si="77"/>
        <v>1.4075508820928805E-4</v>
      </c>
      <c r="G407" s="17">
        <f t="shared" si="73"/>
        <v>1.1864024958220884E-2</v>
      </c>
      <c r="I407" s="1">
        <f>'1. Data'!H409</f>
        <v>12275.612500000001</v>
      </c>
      <c r="J407">
        <f t="shared" si="78"/>
        <v>1.8327513174781297E-2</v>
      </c>
      <c r="K407">
        <f t="shared" si="79"/>
        <v>2.2176356472746326E-4</v>
      </c>
      <c r="L407" s="17">
        <f t="shared" si="74"/>
        <v>1.4891728063843472E-2</v>
      </c>
      <c r="N407" s="8">
        <f>'1. Data'!L409</f>
        <v>7810.3682021260202</v>
      </c>
      <c r="O407">
        <f t="shared" si="80"/>
        <v>3.858361867478355E-3</v>
      </c>
      <c r="P407">
        <f t="shared" si="81"/>
        <v>1.5461879820672503E-4</v>
      </c>
      <c r="Q407" s="17">
        <f t="shared" si="75"/>
        <v>1.2434580741091557E-2</v>
      </c>
      <c r="S407" s="8">
        <f>'1. Data'!P409</f>
        <v>133.395936194455</v>
      </c>
      <c r="T407">
        <f t="shared" si="82"/>
        <v>6.5862352017938535E-3</v>
      </c>
      <c r="U407">
        <f t="shared" si="83"/>
        <v>2.7999230462383783E-4</v>
      </c>
      <c r="V407" s="17">
        <f t="shared" si="76"/>
        <v>1.6732970585757862E-2</v>
      </c>
    </row>
    <row r="408" spans="2:22" ht="15" customHeight="1" x14ac:dyDescent="0.2">
      <c r="B408">
        <v>406</v>
      </c>
      <c r="C408" s="18">
        <v>39575</v>
      </c>
      <c r="D408">
        <f>'1. Data'!D410</f>
        <v>12814.35</v>
      </c>
      <c r="E408">
        <f t="shared" si="72"/>
        <v>-1.8674089843929511E-2</v>
      </c>
      <c r="F408">
        <f t="shared" si="77"/>
        <v>1.5300050922995422E-4</v>
      </c>
      <c r="G408" s="17">
        <f t="shared" si="73"/>
        <v>1.2369337461236725E-2</v>
      </c>
      <c r="I408" s="1">
        <f>'1. Data'!H410</f>
        <v>12217.715400000001</v>
      </c>
      <c r="J408">
        <f t="shared" si="78"/>
        <v>-4.7164326830942353E-3</v>
      </c>
      <c r="K408">
        <f t="shared" si="79"/>
        <v>2.2861161519412241E-4</v>
      </c>
      <c r="L408" s="17">
        <f t="shared" si="74"/>
        <v>1.51199079095781E-2</v>
      </c>
      <c r="N408" s="8">
        <f>'1. Data'!L410</f>
        <v>7814.1801385681301</v>
      </c>
      <c r="O408">
        <f t="shared" si="80"/>
        <v>4.8806104186898053E-4</v>
      </c>
      <c r="P408">
        <f t="shared" si="81"/>
        <v>1.4623488769234619E-4</v>
      </c>
      <c r="Q408" s="17">
        <f t="shared" si="75"/>
        <v>1.2092761789283132E-2</v>
      </c>
      <c r="S408" s="8">
        <f>'1. Data'!P410</f>
        <v>133.87583064363014</v>
      </c>
      <c r="T408">
        <f t="shared" si="82"/>
        <v>3.5975192563256096E-3</v>
      </c>
      <c r="U408">
        <f t="shared" si="83"/>
        <v>2.6579547599440848E-4</v>
      </c>
      <c r="V408" s="17">
        <f t="shared" si="76"/>
        <v>1.6303235138904439E-2</v>
      </c>
    </row>
    <row r="409" spans="2:22" ht="15" customHeight="1" x14ac:dyDescent="0.2">
      <c r="B409">
        <v>407</v>
      </c>
      <c r="C409" s="18">
        <v>39576</v>
      </c>
      <c r="D409">
        <f>'1. Data'!D411</f>
        <v>12866.78</v>
      </c>
      <c r="E409">
        <f t="shared" si="72"/>
        <v>4.0915067873126838E-3</v>
      </c>
      <c r="F409">
        <f t="shared" si="77"/>
        <v>1.6474377656610606E-4</v>
      </c>
      <c r="G409" s="17">
        <f t="shared" si="73"/>
        <v>1.2835255220139024E-2</v>
      </c>
      <c r="I409" s="1">
        <f>'1. Data'!H411</f>
        <v>12267.56604</v>
      </c>
      <c r="J409">
        <f t="shared" si="78"/>
        <v>4.0801932577344815E-3</v>
      </c>
      <c r="K409">
        <f t="shared" si="79"/>
        <v>2.1622960251772462E-4</v>
      </c>
      <c r="L409" s="17">
        <f t="shared" si="74"/>
        <v>1.4704747618294052E-2</v>
      </c>
      <c r="N409" s="8">
        <f>'1. Data'!L411</f>
        <v>7795.8057054741712</v>
      </c>
      <c r="O409">
        <f t="shared" si="80"/>
        <v>-2.3514217445882776E-3</v>
      </c>
      <c r="P409">
        <f t="shared" si="81"/>
        <v>1.3747508664564082E-4</v>
      </c>
      <c r="Q409" s="17">
        <f t="shared" si="75"/>
        <v>1.1724977042435556E-2</v>
      </c>
      <c r="S409" s="8">
        <f>'1. Data'!P411</f>
        <v>134.56147461879945</v>
      </c>
      <c r="T409">
        <f t="shared" si="82"/>
        <v>5.1214918471315287E-3</v>
      </c>
      <c r="U409">
        <f t="shared" si="83"/>
        <v>2.5062427612272198E-4</v>
      </c>
      <c r="V409" s="17">
        <f t="shared" si="76"/>
        <v>1.5831117336521826E-2</v>
      </c>
    </row>
    <row r="410" spans="2:22" ht="15" customHeight="1" x14ac:dyDescent="0.2">
      <c r="B410">
        <v>408</v>
      </c>
      <c r="C410" s="18">
        <v>39577</v>
      </c>
      <c r="D410">
        <f>'1. Data'!D412</f>
        <v>12745.88</v>
      </c>
      <c r="E410">
        <f t="shared" si="72"/>
        <v>-9.3962902917436569E-3</v>
      </c>
      <c r="F410">
        <f t="shared" si="77"/>
        <v>1.5586357563957725E-4</v>
      </c>
      <c r="G410" s="17">
        <f t="shared" si="73"/>
        <v>1.2484533457025026E-2</v>
      </c>
      <c r="I410" s="1">
        <f>'1. Data'!H412</f>
        <v>12074.96667</v>
      </c>
      <c r="J410">
        <f t="shared" si="78"/>
        <v>-1.5699884506185216E-2</v>
      </c>
      <c r="K410">
        <f t="shared" si="79"/>
        <v>2.0425470498788885E-4</v>
      </c>
      <c r="L410" s="17">
        <f t="shared" si="74"/>
        <v>1.4291770533698366E-2</v>
      </c>
      <c r="N410" s="8">
        <f>'1. Data'!L412</f>
        <v>7655.1851851851852</v>
      </c>
      <c r="O410">
        <f t="shared" si="80"/>
        <v>-1.8037971391493636E-2</v>
      </c>
      <c r="P410">
        <f t="shared" si="81"/>
        <v>1.2955833250015772E-4</v>
      </c>
      <c r="Q410" s="17">
        <f t="shared" si="75"/>
        <v>1.1382369371100102E-2</v>
      </c>
      <c r="S410" s="8">
        <f>'1. Data'!P412</f>
        <v>132.28073234524848</v>
      </c>
      <c r="T410">
        <f t="shared" si="82"/>
        <v>-1.6949444705567532E-2</v>
      </c>
      <c r="U410">
        <f t="shared" si="83"/>
        <v>2.3716060027977273E-4</v>
      </c>
      <c r="V410" s="17">
        <f t="shared" si="76"/>
        <v>1.5400019489590678E-2</v>
      </c>
    </row>
    <row r="411" spans="2:22" ht="15" customHeight="1" x14ac:dyDescent="0.2">
      <c r="B411">
        <v>409</v>
      </c>
      <c r="C411" s="18">
        <v>39580</v>
      </c>
      <c r="D411">
        <f>'1. Data'!D413</f>
        <v>12876.05</v>
      </c>
      <c r="E411">
        <f t="shared" si="72"/>
        <v>1.0212711872385436E-2</v>
      </c>
      <c r="F411">
        <f t="shared" si="77"/>
        <v>1.5180917737600555E-4</v>
      </c>
      <c r="G411" s="17">
        <f t="shared" si="73"/>
        <v>1.2321086696229579E-2</v>
      </c>
      <c r="I411" s="1">
        <f>'1. Data'!H413</f>
        <v>12199.84072</v>
      </c>
      <c r="J411">
        <f t="shared" si="78"/>
        <v>1.0341564777172204E-2</v>
      </c>
      <c r="K411">
        <f t="shared" si="79"/>
        <v>2.0678860509906879E-4</v>
      </c>
      <c r="L411" s="17">
        <f t="shared" si="74"/>
        <v>1.4380146212715252E-2</v>
      </c>
      <c r="N411" s="8">
        <f>'1. Data'!L413</f>
        <v>7713.8583165400714</v>
      </c>
      <c r="O411">
        <f t="shared" si="80"/>
        <v>7.664495363016729E-3</v>
      </c>
      <c r="P411">
        <f t="shared" si="81"/>
        <v>1.4130693726536884E-4</v>
      </c>
      <c r="Q411" s="17">
        <f t="shared" si="75"/>
        <v>1.1887259451419777E-2</v>
      </c>
      <c r="S411" s="8">
        <f>'1. Data'!P413</f>
        <v>132.56834185395968</v>
      </c>
      <c r="T411">
        <f t="shared" si="82"/>
        <v>2.1742358362557865E-3</v>
      </c>
      <c r="U411">
        <f t="shared" si="83"/>
        <v>2.4016798481261184E-4</v>
      </c>
      <c r="V411" s="17">
        <f t="shared" si="76"/>
        <v>1.5497354122966017E-2</v>
      </c>
    </row>
    <row r="412" spans="2:22" ht="15" customHeight="1" x14ac:dyDescent="0.2">
      <c r="B412">
        <v>410</v>
      </c>
      <c r="C412" s="18">
        <v>39581</v>
      </c>
      <c r="D412">
        <f>'1. Data'!D414</f>
        <v>12832.18</v>
      </c>
      <c r="E412">
        <f t="shared" si="72"/>
        <v>-3.4071007801304734E-3</v>
      </c>
      <c r="F412">
        <f t="shared" si="77"/>
        <v>1.4895859576074695E-4</v>
      </c>
      <c r="G412" s="17">
        <f t="shared" si="73"/>
        <v>1.2204859514174956E-2</v>
      </c>
      <c r="I412" s="1">
        <f>'1. Data'!H414</f>
        <v>12091.463349999998</v>
      </c>
      <c r="J412">
        <f t="shared" si="78"/>
        <v>-8.8835069643435453E-3</v>
      </c>
      <c r="K412">
        <f t="shared" si="79"/>
        <v>2.0079816651555159E-4</v>
      </c>
      <c r="L412" s="17">
        <f t="shared" si="74"/>
        <v>1.4170326972781947E-2</v>
      </c>
      <c r="N412" s="8">
        <f>'1. Data'!L414</f>
        <v>7741.474368901966</v>
      </c>
      <c r="O412">
        <f t="shared" si="80"/>
        <v>3.5800569868751956E-3</v>
      </c>
      <c r="P412">
        <f t="shared" si="81"/>
        <v>1.36353190379629E-4</v>
      </c>
      <c r="Q412" s="17">
        <f t="shared" si="75"/>
        <v>1.167703688354323E-2</v>
      </c>
      <c r="S412" s="8">
        <f>'1. Data'!P414</f>
        <v>133.59243657252273</v>
      </c>
      <c r="T412">
        <f t="shared" si="82"/>
        <v>7.7250322681957891E-3</v>
      </c>
      <c r="U412">
        <f t="shared" si="83"/>
        <v>2.2604154381215464E-4</v>
      </c>
      <c r="V412" s="17">
        <f t="shared" si="76"/>
        <v>1.50346780415197E-2</v>
      </c>
    </row>
    <row r="413" spans="2:22" ht="15" customHeight="1" x14ac:dyDescent="0.2">
      <c r="B413">
        <v>411</v>
      </c>
      <c r="C413" s="18">
        <v>39582</v>
      </c>
      <c r="D413">
        <f>'1. Data'!D415</f>
        <v>12898.38</v>
      </c>
      <c r="E413">
        <f t="shared" si="72"/>
        <v>5.1589051899208795E-3</v>
      </c>
      <c r="F413">
        <f t="shared" si="77"/>
        <v>1.4071758015866007E-4</v>
      </c>
      <c r="G413" s="17">
        <f t="shared" si="73"/>
        <v>1.1862444105607413E-2</v>
      </c>
      <c r="I413" s="1">
        <f>'1. Data'!H415</f>
        <v>12069.6072</v>
      </c>
      <c r="J413">
        <f t="shared" si="78"/>
        <v>-1.8075686430458228E-3</v>
      </c>
      <c r="K413">
        <f t="shared" si="79"/>
        <v>1.9348527828375091E-4</v>
      </c>
      <c r="L413" s="17">
        <f t="shared" si="74"/>
        <v>1.3909898572015215E-2</v>
      </c>
      <c r="N413" s="8">
        <f>'1. Data'!L415</f>
        <v>7813.3539412673872</v>
      </c>
      <c r="O413">
        <f t="shared" si="80"/>
        <v>9.2849977846812138E-3</v>
      </c>
      <c r="P413">
        <f t="shared" si="81"/>
        <v>1.2894100743860768E-4</v>
      </c>
      <c r="Q413" s="17">
        <f t="shared" si="75"/>
        <v>1.1355219391918752E-2</v>
      </c>
      <c r="S413" s="8">
        <f>'1. Data'!P415</f>
        <v>134.13024890746721</v>
      </c>
      <c r="T413">
        <f t="shared" si="82"/>
        <v>4.0257693380157536E-3</v>
      </c>
      <c r="U413">
        <f t="shared" si="83"/>
        <v>2.1605961859610533E-4</v>
      </c>
      <c r="V413" s="17">
        <f t="shared" si="76"/>
        <v>1.4698966582590265E-2</v>
      </c>
    </row>
    <row r="414" spans="2:22" ht="15" customHeight="1" x14ac:dyDescent="0.2">
      <c r="B414">
        <v>412</v>
      </c>
      <c r="C414" s="18">
        <v>39583</v>
      </c>
      <c r="D414">
        <f>'1. Data'!D416</f>
        <v>12992.66</v>
      </c>
      <c r="E414">
        <f t="shared" si="72"/>
        <v>7.3094450620931201E-3</v>
      </c>
      <c r="F414">
        <f t="shared" si="77"/>
        <v>1.3387138351465602E-4</v>
      </c>
      <c r="G414" s="17">
        <f t="shared" si="73"/>
        <v>1.1570280183066269E-2</v>
      </c>
      <c r="I414" s="1">
        <f>'1. Data'!H416</f>
        <v>12168.50352</v>
      </c>
      <c r="J414">
        <f t="shared" si="78"/>
        <v>8.193830864686287E-3</v>
      </c>
      <c r="K414">
        <f t="shared" si="79"/>
        <v>1.8207219985068521E-4</v>
      </c>
      <c r="L414" s="17">
        <f t="shared" si="74"/>
        <v>1.3493413202399355E-2</v>
      </c>
      <c r="N414" s="8">
        <f>'1. Data'!L416</f>
        <v>7827.7511221173199</v>
      </c>
      <c r="O414">
        <f t="shared" si="80"/>
        <v>1.8426377402272656E-3</v>
      </c>
      <c r="P414">
        <f t="shared" si="81"/>
        <v>1.2637721802398331E-4</v>
      </c>
      <c r="Q414" s="17">
        <f t="shared" si="75"/>
        <v>1.1241762229472001E-2</v>
      </c>
      <c r="S414" s="8">
        <f>'1. Data'!P416</f>
        <v>135.97691060013358</v>
      </c>
      <c r="T414">
        <f t="shared" si="82"/>
        <v>1.3767675134490615E-2</v>
      </c>
      <c r="U414">
        <f t="shared" si="83"/>
        <v>2.0406845060611347E-4</v>
      </c>
      <c r="V414" s="17">
        <f t="shared" si="76"/>
        <v>1.4285252906620641E-2</v>
      </c>
    </row>
    <row r="415" spans="2:22" ht="15" customHeight="1" x14ac:dyDescent="0.2">
      <c r="B415">
        <v>413</v>
      </c>
      <c r="C415" s="18">
        <v>39584</v>
      </c>
      <c r="D415">
        <f>'1. Data'!D417</f>
        <v>12986.8</v>
      </c>
      <c r="E415">
        <f t="shared" si="72"/>
        <v>-4.5102388579402385E-4</v>
      </c>
      <c r="F415">
        <f t="shared" si="77"/>
        <v>1.2904477973072211E-4</v>
      </c>
      <c r="G415" s="17">
        <f t="shared" si="73"/>
        <v>1.1359787838279468E-2</v>
      </c>
      <c r="I415" s="1">
        <f>'1. Data'!H417</f>
        <v>12316.71091</v>
      </c>
      <c r="J415">
        <f t="shared" si="78"/>
        <v>1.217959051056753E-2</v>
      </c>
      <c r="K415">
        <f t="shared" si="79"/>
        <v>1.7517619971398922E-4</v>
      </c>
      <c r="L415" s="17">
        <f t="shared" si="74"/>
        <v>1.3235414603025823E-2</v>
      </c>
      <c r="N415" s="8">
        <f>'1. Data'!L417</f>
        <v>7897.4183514774495</v>
      </c>
      <c r="O415">
        <f t="shared" si="80"/>
        <v>8.9000312188368801E-3</v>
      </c>
      <c r="P415">
        <f t="shared" si="81"/>
        <v>1.1899830377304689E-4</v>
      </c>
      <c r="Q415" s="17">
        <f t="shared" si="75"/>
        <v>1.0908634367923737E-2</v>
      </c>
      <c r="S415" s="8">
        <f>'1. Data'!P417</f>
        <v>136.62067640276709</v>
      </c>
      <c r="T415">
        <f t="shared" si="82"/>
        <v>4.7343758568440192E-3</v>
      </c>
      <c r="U415">
        <f t="shared" si="83"/>
        <v>2.0319727628627894E-4</v>
      </c>
      <c r="V415" s="17">
        <f t="shared" si="76"/>
        <v>1.4254728208081659E-2</v>
      </c>
    </row>
    <row r="416" spans="2:22" ht="15" customHeight="1" x14ac:dyDescent="0.2">
      <c r="B416">
        <v>414</v>
      </c>
      <c r="C416" s="18">
        <v>39587</v>
      </c>
      <c r="D416">
        <f>'1. Data'!D418</f>
        <v>13028.16</v>
      </c>
      <c r="E416">
        <f t="shared" si="72"/>
        <v>3.1847722302646214E-3</v>
      </c>
      <c r="F416">
        <f t="shared" si="77"/>
        <v>1.2131429829961218E-4</v>
      </c>
      <c r="G416" s="17">
        <f t="shared" si="73"/>
        <v>1.1014277021194454E-2</v>
      </c>
      <c r="I416" s="1">
        <f>'1. Data'!H418</f>
        <v>12426.523200000001</v>
      </c>
      <c r="J416">
        <f t="shared" si="78"/>
        <v>8.9157154700159856E-3</v>
      </c>
      <c r="K416">
        <f t="shared" si="79"/>
        <v>1.7356617323145628E-4</v>
      </c>
      <c r="L416" s="17">
        <f t="shared" si="74"/>
        <v>1.3174451534369705E-2</v>
      </c>
      <c r="N416" s="8">
        <f>'1. Data'!L418</f>
        <v>7977.1951597890175</v>
      </c>
      <c r="O416">
        <f t="shared" si="80"/>
        <v>1.0101631287728768E-2</v>
      </c>
      <c r="P416">
        <f t="shared" si="81"/>
        <v>1.1661103888844035E-4</v>
      </c>
      <c r="Q416" s="17">
        <f t="shared" si="75"/>
        <v>1.079865912455988E-2</v>
      </c>
      <c r="S416" s="8">
        <f>'1. Data'!P418</f>
        <v>136.57743108728943</v>
      </c>
      <c r="T416">
        <f t="shared" si="82"/>
        <v>-3.1653565636121045E-4</v>
      </c>
      <c r="U416">
        <f t="shared" si="83"/>
        <v>1.9235029859433425E-4</v>
      </c>
      <c r="V416" s="17">
        <f t="shared" si="76"/>
        <v>1.3869041012064758E-2</v>
      </c>
    </row>
    <row r="417" spans="2:22" ht="15" customHeight="1" x14ac:dyDescent="0.2">
      <c r="B417">
        <v>415</v>
      </c>
      <c r="C417" s="18">
        <v>39588</v>
      </c>
      <c r="D417">
        <f>'1. Data'!D419</f>
        <v>12828.68</v>
      </c>
      <c r="E417">
        <f t="shared" si="72"/>
        <v>-1.5311448431704828E-2</v>
      </c>
      <c r="F417">
        <f t="shared" si="77"/>
        <v>1.1464400685115533E-4</v>
      </c>
      <c r="G417" s="17">
        <f t="shared" si="73"/>
        <v>1.0707194163325672E-2</v>
      </c>
      <c r="I417" s="1">
        <f>'1. Data'!H419</f>
        <v>12188.1646</v>
      </c>
      <c r="J417">
        <f t="shared" si="78"/>
        <v>-1.9181439262110047E-2</v>
      </c>
      <c r="K417">
        <f t="shared" si="79"/>
        <v>1.6792160177810583E-4</v>
      </c>
      <c r="L417" s="17">
        <f t="shared" si="74"/>
        <v>1.2958456766841715E-2</v>
      </c>
      <c r="N417" s="8">
        <f>'1. Data'!L419</f>
        <v>7904.4253322908526</v>
      </c>
      <c r="O417">
        <f t="shared" si="80"/>
        <v>-9.1222323185696664E-3</v>
      </c>
      <c r="P417">
        <f t="shared" si="81"/>
        <v>1.1573695383552717E-4</v>
      </c>
      <c r="Q417" s="17">
        <f t="shared" si="75"/>
        <v>1.0758111071908822E-2</v>
      </c>
      <c r="S417" s="8">
        <f>'1. Data'!P419</f>
        <v>136.36450308166408</v>
      </c>
      <c r="T417">
        <f t="shared" si="82"/>
        <v>-1.5590277539285161E-3</v>
      </c>
      <c r="U417">
        <f t="shared" si="83"/>
        <v>1.8081529236797908E-4</v>
      </c>
      <c r="V417" s="17">
        <f t="shared" si="76"/>
        <v>1.3446757689791955E-2</v>
      </c>
    </row>
    <row r="418" spans="2:22" ht="15" customHeight="1" x14ac:dyDescent="0.2">
      <c r="B418">
        <v>416</v>
      </c>
      <c r="C418" s="18">
        <v>39589</v>
      </c>
      <c r="D418">
        <f>'1. Data'!D420</f>
        <v>12601.19</v>
      </c>
      <c r="E418">
        <f t="shared" si="72"/>
        <v>-1.7732923418465482E-2</v>
      </c>
      <c r="F418">
        <f t="shared" si="77"/>
        <v>1.2183179362469139E-4</v>
      </c>
      <c r="G418" s="17">
        <f t="shared" si="73"/>
        <v>1.1037744045985638E-2</v>
      </c>
      <c r="I418" s="1">
        <f>'1. Data'!H420</f>
        <v>12174.30802</v>
      </c>
      <c r="J418">
        <f t="shared" si="78"/>
        <v>-1.1368881578773286E-3</v>
      </c>
      <c r="K418">
        <f t="shared" si="79"/>
        <v>1.799219624013805E-4</v>
      </c>
      <c r="L418" s="17">
        <f t="shared" si="74"/>
        <v>1.3413499260125245E-2</v>
      </c>
      <c r="N418" s="8">
        <f>'1. Data'!L420</f>
        <v>7927.3888363292344</v>
      </c>
      <c r="O418">
        <f t="shared" si="80"/>
        <v>2.9051452917863937E-3</v>
      </c>
      <c r="P418">
        <f t="shared" si="81"/>
        <v>1.1378564395383295E-4</v>
      </c>
      <c r="Q418" s="17">
        <f t="shared" si="75"/>
        <v>1.0667035387296367E-2</v>
      </c>
      <c r="S418" s="8">
        <f>'1. Data'!P420</f>
        <v>134.8532971821439</v>
      </c>
      <c r="T418">
        <f t="shared" si="82"/>
        <v>-1.1082106159365886E-2</v>
      </c>
      <c r="U418">
        <f t="shared" si="83"/>
        <v>1.7011220887815147E-4</v>
      </c>
      <c r="V418" s="17">
        <f t="shared" si="76"/>
        <v>1.304270711463504E-2</v>
      </c>
    </row>
    <row r="419" spans="2:22" ht="15" customHeight="1" x14ac:dyDescent="0.2">
      <c r="B419">
        <v>417</v>
      </c>
      <c r="C419" s="18">
        <v>39590</v>
      </c>
      <c r="D419">
        <f>'1. Data'!D421</f>
        <v>12625.62</v>
      </c>
      <c r="E419">
        <f t="shared" si="72"/>
        <v>1.9387057888977381E-3</v>
      </c>
      <c r="F419">
        <f t="shared" si="77"/>
        <v>1.3338928038511962E-4</v>
      </c>
      <c r="G419" s="17">
        <f t="shared" si="73"/>
        <v>1.1549427708121283E-2</v>
      </c>
      <c r="I419" s="1">
        <f>'1. Data'!H421</f>
        <v>12246.985920000001</v>
      </c>
      <c r="J419">
        <f t="shared" si="78"/>
        <v>5.9697766707237122E-3</v>
      </c>
      <c r="K419">
        <f t="shared" si="79"/>
        <v>1.6920419553830896E-4</v>
      </c>
      <c r="L419" s="17">
        <f t="shared" si="74"/>
        <v>1.3007851303666912E-2</v>
      </c>
      <c r="N419" s="8">
        <f>'1. Data'!L421</f>
        <v>7903.0960238881034</v>
      </c>
      <c r="O419">
        <f t="shared" si="80"/>
        <v>-3.0644154011725934E-3</v>
      </c>
      <c r="P419">
        <f t="shared" si="81"/>
        <v>1.0746489746658628E-4</v>
      </c>
      <c r="Q419" s="17">
        <f t="shared" si="75"/>
        <v>1.0366527743974174E-2</v>
      </c>
      <c r="S419" s="8">
        <f>'1. Data'!P421</f>
        <v>134.47291967291966</v>
      </c>
      <c r="T419">
        <f t="shared" si="82"/>
        <v>-2.8206763733071879E-3</v>
      </c>
      <c r="U419">
        <f t="shared" si="83"/>
        <v>1.6727426096110971E-4</v>
      </c>
      <c r="V419" s="17">
        <f t="shared" si="76"/>
        <v>1.2933455105311562E-2</v>
      </c>
    </row>
    <row r="420" spans="2:22" ht="15" customHeight="1" x14ac:dyDescent="0.2">
      <c r="B420">
        <v>418</v>
      </c>
      <c r="C420" s="18">
        <v>39591</v>
      </c>
      <c r="D420">
        <f>'1. Data'!D422</f>
        <v>12479.63</v>
      </c>
      <c r="E420">
        <f t="shared" si="72"/>
        <v>-1.1562996510270512E-2</v>
      </c>
      <c r="F420">
        <f t="shared" si="77"/>
        <v>1.2561143837016675E-4</v>
      </c>
      <c r="G420" s="17">
        <f t="shared" si="73"/>
        <v>1.120765088545172E-2</v>
      </c>
      <c r="I420" s="1">
        <f>'1. Data'!H422</f>
        <v>12064.41987</v>
      </c>
      <c r="J420">
        <f t="shared" si="78"/>
        <v>-1.4907018852847774E-2</v>
      </c>
      <c r="K420">
        <f t="shared" si="79"/>
        <v>1.6119023781590946E-4</v>
      </c>
      <c r="L420" s="17">
        <f t="shared" si="74"/>
        <v>1.2696071747430756E-2</v>
      </c>
      <c r="N420" s="8">
        <f>'1. Data'!L422</f>
        <v>7779.5175023651855</v>
      </c>
      <c r="O420">
        <f t="shared" si="80"/>
        <v>-1.5636722766544445E-2</v>
      </c>
      <c r="P420">
        <f t="shared" si="81"/>
        <v>1.0158044212364771E-4</v>
      </c>
      <c r="Q420" s="17">
        <f t="shared" si="75"/>
        <v>1.0078712324679563E-2</v>
      </c>
      <c r="S420" s="8">
        <f>'1. Data'!P422</f>
        <v>135.55383573570668</v>
      </c>
      <c r="T420">
        <f t="shared" si="82"/>
        <v>8.03816906345272E-3</v>
      </c>
      <c r="U420">
        <f t="shared" si="83"/>
        <v>1.577151782156191E-4</v>
      </c>
      <c r="V420" s="17">
        <f t="shared" si="76"/>
        <v>1.2558470377224254E-2</v>
      </c>
    </row>
    <row r="421" spans="2:22" ht="15" customHeight="1" x14ac:dyDescent="0.2">
      <c r="B421">
        <v>419</v>
      </c>
      <c r="C421" s="18">
        <v>39595</v>
      </c>
      <c r="D421">
        <f>'1. Data'!D423</f>
        <v>12548.35</v>
      </c>
      <c r="E421">
        <f t="shared" si="72"/>
        <v>5.5065735121955671E-3</v>
      </c>
      <c r="F421">
        <f t="shared" si="77"/>
        <v>1.2609692536574843E-4</v>
      </c>
      <c r="G421" s="17">
        <f t="shared" si="73"/>
        <v>1.1229288729289511E-2</v>
      </c>
      <c r="I421" s="1">
        <f>'1. Data'!H423</f>
        <v>11963.719949999999</v>
      </c>
      <c r="J421">
        <f t="shared" si="78"/>
        <v>-8.3468514097728378E-3</v>
      </c>
      <c r="K421">
        <f t="shared" si="79"/>
        <v>1.6485197621170442E-4</v>
      </c>
      <c r="L421" s="17">
        <f t="shared" si="74"/>
        <v>1.2839469467688469E-2</v>
      </c>
      <c r="N421" s="8">
        <f>'1. Data'!L423</f>
        <v>7713.504166011634</v>
      </c>
      <c r="O421">
        <f t="shared" si="80"/>
        <v>-8.4855309257266462E-3</v>
      </c>
      <c r="P421">
        <f t="shared" si="81"/>
        <v>1.1015604152889502E-4</v>
      </c>
      <c r="Q421" s="17">
        <f t="shared" si="75"/>
        <v>1.0495524833418052E-2</v>
      </c>
      <c r="S421" s="8">
        <f>'1. Data'!P423</f>
        <v>133.46119116234391</v>
      </c>
      <c r="T421">
        <f t="shared" si="82"/>
        <v>-1.543773779624257E-2</v>
      </c>
      <c r="U421">
        <f t="shared" si="83"/>
        <v>1.5212899723624087E-4</v>
      </c>
      <c r="V421" s="17">
        <f t="shared" si="76"/>
        <v>1.2334058425199747E-2</v>
      </c>
    </row>
    <row r="422" spans="2:22" ht="15" customHeight="1" x14ac:dyDescent="0.2">
      <c r="B422">
        <v>420</v>
      </c>
      <c r="C422" s="18">
        <v>39596</v>
      </c>
      <c r="D422">
        <f>'1. Data'!D424</f>
        <v>12594.03</v>
      </c>
      <c r="E422">
        <f t="shared" si="72"/>
        <v>3.6403192451597453E-3</v>
      </c>
      <c r="F422">
        <f t="shared" si="77"/>
        <v>1.2035045095451635E-4</v>
      </c>
      <c r="G422" s="17">
        <f t="shared" si="73"/>
        <v>1.0970435312899682E-2</v>
      </c>
      <c r="I422" s="1">
        <f>'1. Data'!H424</f>
        <v>12022.05672</v>
      </c>
      <c r="J422">
        <f t="shared" si="78"/>
        <v>4.8761397160589429E-3</v>
      </c>
      <c r="K422">
        <f t="shared" si="79"/>
        <v>1.5914105334641177E-4</v>
      </c>
      <c r="L422" s="17">
        <f t="shared" si="74"/>
        <v>1.2615112102015257E-2</v>
      </c>
      <c r="N422" s="8">
        <f>'1. Data'!L424</f>
        <v>7768.5732145647753</v>
      </c>
      <c r="O422">
        <f t="shared" si="80"/>
        <v>7.1393036637997283E-3</v>
      </c>
      <c r="P422">
        <f t="shared" si="81"/>
        <v>1.0786693314264912E-4</v>
      </c>
      <c r="Q422" s="17">
        <f t="shared" si="75"/>
        <v>1.0385900690005135E-2</v>
      </c>
      <c r="S422" s="8">
        <f>'1. Data'!P424</f>
        <v>130.87770883054893</v>
      </c>
      <c r="T422">
        <f t="shared" si="82"/>
        <v>-1.9357554876401496E-2</v>
      </c>
      <c r="U422">
        <f t="shared" si="83"/>
        <v>1.5730068229799859E-4</v>
      </c>
      <c r="V422" s="17">
        <f t="shared" si="76"/>
        <v>1.2541956876739714E-2</v>
      </c>
    </row>
    <row r="423" spans="2:22" ht="15" customHeight="1" x14ac:dyDescent="0.2">
      <c r="B423">
        <v>421</v>
      </c>
      <c r="C423" s="18">
        <v>39597</v>
      </c>
      <c r="D423">
        <f>'1. Data'!D425</f>
        <v>12646.22</v>
      </c>
      <c r="E423">
        <f t="shared" si="72"/>
        <v>4.1440269715094123E-3</v>
      </c>
      <c r="F423">
        <f t="shared" si="77"/>
        <v>1.1392453934964618E-4</v>
      </c>
      <c r="G423" s="17">
        <f t="shared" si="73"/>
        <v>1.0673543898333214E-2</v>
      </c>
      <c r="I423" s="1">
        <f>'1. Data'!H425</f>
        <v>11996.026890000001</v>
      </c>
      <c r="J423">
        <f t="shared" si="78"/>
        <v>-2.1651727825153276E-3</v>
      </c>
      <c r="K423">
        <f t="shared" si="79"/>
        <v>1.5101919445745872E-4</v>
      </c>
      <c r="L423" s="17">
        <f t="shared" si="74"/>
        <v>1.2288986714024014E-2</v>
      </c>
      <c r="N423" s="8">
        <f>'1. Data'!L425</f>
        <v>7728.9530910220556</v>
      </c>
      <c r="O423">
        <f t="shared" si="80"/>
        <v>-5.1000515086140445E-3</v>
      </c>
      <c r="P423">
        <f t="shared" si="81"/>
        <v>1.0445309656232683E-4</v>
      </c>
      <c r="Q423" s="17">
        <f t="shared" si="75"/>
        <v>1.0220229770525065E-2</v>
      </c>
      <c r="S423" s="8">
        <f>'1. Data'!P425</f>
        <v>133.9955412199981</v>
      </c>
      <c r="T423">
        <f t="shared" si="82"/>
        <v>2.3822486023849353E-2</v>
      </c>
      <c r="U423">
        <f t="shared" si="83"/>
        <v>1.7034553720769242E-4</v>
      </c>
      <c r="V423" s="17">
        <f t="shared" si="76"/>
        <v>1.3051648830998037E-2</v>
      </c>
    </row>
    <row r="424" spans="2:22" ht="15" customHeight="1" x14ac:dyDescent="0.2">
      <c r="B424">
        <v>422</v>
      </c>
      <c r="C424" s="18">
        <v>39598</v>
      </c>
      <c r="D424">
        <f>'1. Data'!D426</f>
        <v>12638.32</v>
      </c>
      <c r="E424">
        <f t="shared" si="72"/>
        <v>-6.2469259589028475E-4</v>
      </c>
      <c r="F424">
        <f t="shared" si="77"/>
        <v>1.0811944456110325E-4</v>
      </c>
      <c r="G424" s="17">
        <f t="shared" si="73"/>
        <v>1.0398050036478149E-2</v>
      </c>
      <c r="I424" s="1">
        <f>'1. Data'!H426</f>
        <v>11962.9267</v>
      </c>
      <c r="J424">
        <f t="shared" si="78"/>
        <v>-2.7592627378647881E-3</v>
      </c>
      <c r="K424">
        <f t="shared" si="79"/>
        <v>1.4223932118069991E-4</v>
      </c>
      <c r="L424" s="17">
        <f t="shared" si="74"/>
        <v>1.1926412754080747E-2</v>
      </c>
      <c r="N424" s="8">
        <f>'1. Data'!L426</f>
        <v>7792.1989121989127</v>
      </c>
      <c r="O424">
        <f t="shared" si="80"/>
        <v>8.1829738687796433E-3</v>
      </c>
      <c r="P424">
        <f t="shared" si="81"/>
        <v>9.9746542292018193E-5</v>
      </c>
      <c r="Q424" s="17">
        <f t="shared" si="75"/>
        <v>9.987319074307088E-3</v>
      </c>
      <c r="S424" s="8">
        <f>'1. Data'!P426</f>
        <v>135.82021407596858</v>
      </c>
      <c r="T424">
        <f t="shared" si="82"/>
        <v>1.3617414724081534E-2</v>
      </c>
      <c r="U424">
        <f t="shared" si="83"/>
        <v>1.9417545539662074E-4</v>
      </c>
      <c r="V424" s="17">
        <f t="shared" si="76"/>
        <v>1.3934685335400321E-2</v>
      </c>
    </row>
    <row r="425" spans="2:22" ht="15" customHeight="1" x14ac:dyDescent="0.2">
      <c r="B425">
        <v>423</v>
      </c>
      <c r="C425" s="18">
        <v>39601</v>
      </c>
      <c r="D425">
        <f>'1. Data'!D427</f>
        <v>12503.82</v>
      </c>
      <c r="E425">
        <f t="shared" si="72"/>
        <v>-1.0642237259382577E-2</v>
      </c>
      <c r="F425">
        <f t="shared" si="77"/>
        <v>1.0165569233779867E-4</v>
      </c>
      <c r="G425" s="17">
        <f t="shared" si="73"/>
        <v>1.0082444759967626E-2</v>
      </c>
      <c r="I425" s="1">
        <f>'1. Data'!H427</f>
        <v>11797.12412</v>
      </c>
      <c r="J425">
        <f t="shared" si="78"/>
        <v>-1.3859700402577873E-2</v>
      </c>
      <c r="K425">
        <f t="shared" si="79"/>
        <v>1.3416177376125203E-4</v>
      </c>
      <c r="L425" s="17">
        <f t="shared" si="74"/>
        <v>1.1582822357320863E-2</v>
      </c>
      <c r="N425" s="8">
        <f>'1. Data'!L427</f>
        <v>7663.369565217391</v>
      </c>
      <c r="O425">
        <f t="shared" si="80"/>
        <v>-1.6533118370455815E-2</v>
      </c>
      <c r="P425">
        <f t="shared" si="81"/>
        <v>9.7779413434724918E-5</v>
      </c>
      <c r="Q425" s="17">
        <f t="shared" si="75"/>
        <v>9.8883473560916601E-3</v>
      </c>
      <c r="S425" s="8">
        <f>'1. Data'!P427</f>
        <v>138.11707317073171</v>
      </c>
      <c r="T425">
        <f t="shared" si="82"/>
        <v>1.6911025434538256E-2</v>
      </c>
      <c r="U425">
        <f t="shared" si="83"/>
        <v>1.9365096709888146E-4</v>
      </c>
      <c r="V425" s="17">
        <f t="shared" si="76"/>
        <v>1.3915853085559702E-2</v>
      </c>
    </row>
    <row r="426" spans="2:22" ht="15" customHeight="1" x14ac:dyDescent="0.2">
      <c r="B426">
        <v>424</v>
      </c>
      <c r="C426" s="18">
        <v>39602</v>
      </c>
      <c r="D426">
        <f>'1. Data'!D428</f>
        <v>12402.85</v>
      </c>
      <c r="E426">
        <f t="shared" si="72"/>
        <v>-8.0751322395875291E-3</v>
      </c>
      <c r="F426">
        <f t="shared" si="77"/>
        <v>1.023517836306302E-4</v>
      </c>
      <c r="G426" s="17">
        <f t="shared" si="73"/>
        <v>1.0116905832843864E-2</v>
      </c>
      <c r="I426" s="1">
        <f>'1. Data'!H428</f>
        <v>11912.467049999999</v>
      </c>
      <c r="J426">
        <f t="shared" si="78"/>
        <v>9.7772074640169911E-3</v>
      </c>
      <c r="K426">
        <f t="shared" si="79"/>
        <v>1.3763754505052993E-4</v>
      </c>
      <c r="L426" s="17">
        <f t="shared" si="74"/>
        <v>1.173190287423698E-2</v>
      </c>
      <c r="N426" s="8">
        <f>'1. Data'!L428</f>
        <v>7705.1793444650584</v>
      </c>
      <c r="O426">
        <f t="shared" si="80"/>
        <v>5.4557957686699864E-3</v>
      </c>
      <c r="P426">
        <f t="shared" si="81"/>
        <v>1.0831328881173166E-4</v>
      </c>
      <c r="Q426" s="17">
        <f t="shared" si="75"/>
        <v>1.0407367045114324E-2</v>
      </c>
      <c r="S426" s="8">
        <f>'1. Data'!P428</f>
        <v>134.99116473494203</v>
      </c>
      <c r="T426">
        <f t="shared" si="82"/>
        <v>-2.2632310141162848E-2</v>
      </c>
      <c r="U426">
        <f t="shared" si="83"/>
        <v>1.9919087594780457E-4</v>
      </c>
      <c r="V426" s="17">
        <f t="shared" si="76"/>
        <v>1.4113499776731658E-2</v>
      </c>
    </row>
    <row r="427" spans="2:22" ht="15" customHeight="1" x14ac:dyDescent="0.2">
      <c r="B427">
        <v>425</v>
      </c>
      <c r="C427" s="18">
        <v>39603</v>
      </c>
      <c r="D427">
        <f>'1. Data'!D429</f>
        <v>12390.48</v>
      </c>
      <c r="E427">
        <f t="shared" si="72"/>
        <v>-9.9735141519899048E-4</v>
      </c>
      <c r="F427">
        <f t="shared" si="77"/>
        <v>1.0012314225400194E-4</v>
      </c>
      <c r="G427" s="17">
        <f t="shared" si="73"/>
        <v>1.0006155218364442E-2</v>
      </c>
      <c r="I427" s="1">
        <f>'1. Data'!H429</f>
        <v>11663.784370000001</v>
      </c>
      <c r="J427">
        <f t="shared" si="78"/>
        <v>-2.0875833608286713E-2</v>
      </c>
      <c r="K427">
        <f t="shared" si="79"/>
        <v>1.3511491949516391E-4</v>
      </c>
      <c r="L427" s="17">
        <f t="shared" si="74"/>
        <v>1.1623894334308271E-2</v>
      </c>
      <c r="N427" s="8">
        <f>'1. Data'!L429</f>
        <v>7593.1870848138415</v>
      </c>
      <c r="O427">
        <f t="shared" si="80"/>
        <v>-1.4534672672046955E-2</v>
      </c>
      <c r="P427">
        <f t="shared" si="81"/>
        <v>1.0360043393119399E-4</v>
      </c>
      <c r="Q427" s="17">
        <f t="shared" si="75"/>
        <v>1.0178429836236727E-2</v>
      </c>
      <c r="S427" s="8">
        <f>'1. Data'!P429</f>
        <v>137.44234980481767</v>
      </c>
      <c r="T427">
        <f t="shared" si="82"/>
        <v>1.815811482691173E-2</v>
      </c>
      <c r="U427">
        <f t="shared" si="83"/>
        <v>2.1797271113048328E-4</v>
      </c>
      <c r="V427" s="17">
        <f t="shared" si="76"/>
        <v>1.4763898913582525E-2</v>
      </c>
    </row>
    <row r="428" spans="2:22" ht="15" customHeight="1" x14ac:dyDescent="0.2">
      <c r="B428">
        <v>426</v>
      </c>
      <c r="C428" s="18">
        <v>39604</v>
      </c>
      <c r="D428">
        <f>'1. Data'!D430</f>
        <v>12604.45</v>
      </c>
      <c r="E428">
        <f t="shared" si="72"/>
        <v>1.7268903222474125E-2</v>
      </c>
      <c r="F428">
        <f t="shared" si="77"/>
        <v>9.4175436309485786E-5</v>
      </c>
      <c r="G428" s="17">
        <f t="shared" si="73"/>
        <v>9.704402934209079E-3</v>
      </c>
      <c r="I428" s="1">
        <f>'1. Data'!H430</f>
        <v>11719.012910000001</v>
      </c>
      <c r="J428">
        <f t="shared" si="78"/>
        <v>4.7350446688684848E-3</v>
      </c>
      <c r="K428">
        <f t="shared" si="79"/>
        <v>1.5315605005590646E-4</v>
      </c>
      <c r="L428" s="17">
        <f t="shared" si="74"/>
        <v>1.2375623218889078E-2</v>
      </c>
      <c r="N428" s="8">
        <f>'1. Data'!L430</f>
        <v>7623.2095696753149</v>
      </c>
      <c r="O428">
        <f t="shared" si="80"/>
        <v>3.9538713488987487E-3</v>
      </c>
      <c r="P428">
        <f t="shared" si="81"/>
        <v>1.1005981047633528E-4</v>
      </c>
      <c r="Q428" s="17">
        <f t="shared" si="75"/>
        <v>1.0490939446795758E-2</v>
      </c>
      <c r="S428" s="8">
        <f>'1. Data'!P430</f>
        <v>135.15333144849686</v>
      </c>
      <c r="T428">
        <f t="shared" si="82"/>
        <v>-1.6654388982518507E-2</v>
      </c>
      <c r="U428">
        <f t="shared" si="83"/>
        <v>2.2467737650669299E-4</v>
      </c>
      <c r="V428" s="17">
        <f t="shared" si="76"/>
        <v>1.4989242025756105E-2</v>
      </c>
    </row>
    <row r="429" spans="2:22" ht="15" customHeight="1" x14ac:dyDescent="0.2">
      <c r="B429">
        <v>427</v>
      </c>
      <c r="C429" s="18">
        <v>39605</v>
      </c>
      <c r="D429">
        <f>'1. Data'!D431</f>
        <v>12209.81</v>
      </c>
      <c r="E429">
        <f t="shared" si="72"/>
        <v>-3.1309577173141326E-2</v>
      </c>
      <c r="F429">
        <f t="shared" si="77"/>
        <v>1.0641781124134727E-4</v>
      </c>
      <c r="G429" s="17">
        <f t="shared" si="73"/>
        <v>1.0315900893346507E-2</v>
      </c>
      <c r="I429" s="1">
        <f>'1. Data'!H431</f>
        <v>11635.21464</v>
      </c>
      <c r="J429">
        <f t="shared" si="78"/>
        <v>-7.150625282483892E-3</v>
      </c>
      <c r="K429">
        <f t="shared" si="79"/>
        <v>1.4531192593352285E-4</v>
      </c>
      <c r="L429" s="17">
        <f t="shared" si="74"/>
        <v>1.2054539640049423E-2</v>
      </c>
      <c r="N429" s="8">
        <f>'1. Data'!L431</f>
        <v>7545.7435090479939</v>
      </c>
      <c r="O429">
        <f t="shared" si="80"/>
        <v>-1.0161869474961895E-2</v>
      </c>
      <c r="P429">
        <f t="shared" si="81"/>
        <v>1.043942077663737E-4</v>
      </c>
      <c r="Q429" s="17">
        <f t="shared" si="75"/>
        <v>1.0217348372565833E-2</v>
      </c>
      <c r="S429" s="8">
        <f>'1. Data'!P431</f>
        <v>137.57538928978354</v>
      </c>
      <c r="T429">
        <f t="shared" si="82"/>
        <v>1.7920814939065454E-2</v>
      </c>
      <c r="U429">
        <f t="shared" si="83"/>
        <v>2.2783885425915344E-4</v>
      </c>
      <c r="V429" s="17">
        <f t="shared" si="76"/>
        <v>1.5094331858653215E-2</v>
      </c>
    </row>
    <row r="430" spans="2:22" ht="15" customHeight="1" x14ac:dyDescent="0.2">
      <c r="B430">
        <v>428</v>
      </c>
      <c r="C430" s="18">
        <v>39608</v>
      </c>
      <c r="D430">
        <f>'1. Data'!D432</f>
        <v>12280.32</v>
      </c>
      <c r="E430">
        <f t="shared" si="72"/>
        <v>5.7748646375332807E-3</v>
      </c>
      <c r="F430">
        <f t="shared" si="77"/>
        <v>1.5885011993252001E-4</v>
      </c>
      <c r="G430" s="17">
        <f t="shared" si="73"/>
        <v>1.2603575680437675E-2</v>
      </c>
      <c r="I430" s="1">
        <f>'1. Data'!H432</f>
        <v>11617.66416</v>
      </c>
      <c r="J430">
        <f t="shared" si="78"/>
        <v>-1.5083933165843065E-3</v>
      </c>
      <c r="K430">
        <f t="shared" si="79"/>
        <v>1.3966109689334135E-4</v>
      </c>
      <c r="L430" s="17">
        <f t="shared" si="74"/>
        <v>1.1817829618561157E-2</v>
      </c>
      <c r="N430" s="8">
        <f>'1. Data'!L432</f>
        <v>7548.5687323057564</v>
      </c>
      <c r="O430">
        <f t="shared" si="80"/>
        <v>3.7441284008325493E-4</v>
      </c>
      <c r="P430">
        <f t="shared" si="81"/>
        <v>1.0432637077396103E-4</v>
      </c>
      <c r="Q430" s="17">
        <f t="shared" si="75"/>
        <v>1.0214028136536586E-2</v>
      </c>
      <c r="S430" s="8">
        <f>'1. Data'!P432</f>
        <v>133.69831243518431</v>
      </c>
      <c r="T430">
        <f t="shared" si="82"/>
        <v>-2.8181471080068774E-2</v>
      </c>
      <c r="U430">
        <f t="shared" si="83"/>
        <v>2.3343785948841812E-4</v>
      </c>
      <c r="V430" s="17">
        <f t="shared" si="76"/>
        <v>1.5278673354987929E-2</v>
      </c>
    </row>
    <row r="431" spans="2:22" ht="15" customHeight="1" x14ac:dyDescent="0.2">
      <c r="B431">
        <v>429</v>
      </c>
      <c r="C431" s="18">
        <v>39609</v>
      </c>
      <c r="D431">
        <f>'1. Data'!D433</f>
        <v>12289.76</v>
      </c>
      <c r="E431">
        <f t="shared" si="72"/>
        <v>7.6870961017306628E-4</v>
      </c>
      <c r="F431">
        <f t="shared" si="77"/>
        <v>1.5132005643147875E-4</v>
      </c>
      <c r="G431" s="17">
        <f t="shared" si="73"/>
        <v>1.2301221745480356E-2</v>
      </c>
      <c r="I431" s="1">
        <f>'1. Data'!H433</f>
        <v>11378.968710000001</v>
      </c>
      <c r="J431">
        <f t="shared" si="78"/>
        <v>-2.054590722477893E-2</v>
      </c>
      <c r="K431">
        <f t="shared" si="79"/>
        <v>1.3141794610359181E-4</v>
      </c>
      <c r="L431" s="17">
        <f t="shared" si="74"/>
        <v>1.1463766662994838E-2</v>
      </c>
      <c r="N431" s="8">
        <f>'1. Data'!L433</f>
        <v>7370.0928792569657</v>
      </c>
      <c r="O431">
        <f t="shared" si="80"/>
        <v>-2.3643668008872212E-2</v>
      </c>
      <c r="P431">
        <f t="shared" si="81"/>
        <v>9.8075199626012523E-5</v>
      </c>
      <c r="Q431" s="17">
        <f t="shared" si="75"/>
        <v>9.903292362947411E-3</v>
      </c>
      <c r="S431" s="8">
        <f>'1. Data'!P433</f>
        <v>130.80669838604348</v>
      </c>
      <c r="T431">
        <f t="shared" si="82"/>
        <v>-2.1627902375676241E-2</v>
      </c>
      <c r="U431">
        <f t="shared" si="83"/>
        <v>2.6708330665331823E-4</v>
      </c>
      <c r="V431" s="17">
        <f t="shared" si="76"/>
        <v>1.6342683581753586E-2</v>
      </c>
    </row>
    <row r="432" spans="2:22" ht="15" customHeight="1" x14ac:dyDescent="0.2">
      <c r="B432">
        <v>430</v>
      </c>
      <c r="C432" s="18">
        <v>39610</v>
      </c>
      <c r="D432">
        <f>'1. Data'!D434</f>
        <v>12083.77</v>
      </c>
      <c r="E432">
        <f t="shared" si="72"/>
        <v>-1.6761108434989763E-2</v>
      </c>
      <c r="F432">
        <f t="shared" si="77"/>
        <v>1.4227630791347636E-4</v>
      </c>
      <c r="G432" s="17">
        <f t="shared" si="73"/>
        <v>1.1927963275994623E-2</v>
      </c>
      <c r="I432" s="1">
        <f>'1. Data'!H434</f>
        <v>11237.699550000001</v>
      </c>
      <c r="J432">
        <f t="shared" si="78"/>
        <v>-1.2414935272284426E-2</v>
      </c>
      <c r="K432">
        <f t="shared" si="79"/>
        <v>1.488609275587297E-4</v>
      </c>
      <c r="L432" s="17">
        <f t="shared" si="74"/>
        <v>1.2200857656686668E-2</v>
      </c>
      <c r="N432" s="8">
        <f>'1. Data'!L434</f>
        <v>7241.9359850839037</v>
      </c>
      <c r="O432">
        <f t="shared" si="80"/>
        <v>-1.7388775999520711E-2</v>
      </c>
      <c r="P432">
        <f t="shared" si="81"/>
        <v>1.2573206986327785E-4</v>
      </c>
      <c r="Q432" s="17">
        <f t="shared" si="75"/>
        <v>1.1213031252220689E-2</v>
      </c>
      <c r="S432" s="8">
        <f>'1. Data'!P434</f>
        <v>132.84143485997939</v>
      </c>
      <c r="T432">
        <f t="shared" si="82"/>
        <v>1.5555292649699702E-2</v>
      </c>
      <c r="U432">
        <f t="shared" si="83"/>
        <v>2.791242779244261E-4</v>
      </c>
      <c r="V432" s="17">
        <f t="shared" si="76"/>
        <v>1.6707012836663114E-2</v>
      </c>
    </row>
    <row r="433" spans="2:22" ht="15" customHeight="1" x14ac:dyDescent="0.2">
      <c r="B433">
        <v>431</v>
      </c>
      <c r="C433" s="18">
        <v>39611</v>
      </c>
      <c r="D433">
        <f>'1. Data'!D435</f>
        <v>12141.58</v>
      </c>
      <c r="E433">
        <f t="shared" si="72"/>
        <v>4.7841029744855696E-3</v>
      </c>
      <c r="F433">
        <f t="shared" si="77"/>
        <v>1.5059581479683688E-4</v>
      </c>
      <c r="G433" s="17">
        <f t="shared" si="73"/>
        <v>1.227174864462424E-2</v>
      </c>
      <c r="I433" s="1">
        <f>'1. Data'!H435</f>
        <v>11267.1549</v>
      </c>
      <c r="J433">
        <f t="shared" si="78"/>
        <v>2.6211191951646686E-3</v>
      </c>
      <c r="K433">
        <f t="shared" si="79"/>
        <v>1.4917710897410663E-4</v>
      </c>
      <c r="L433" s="17">
        <f t="shared" si="74"/>
        <v>1.2213808127447665E-2</v>
      </c>
      <c r="N433" s="8">
        <f>'1. Data'!L435</f>
        <v>7203.6694418748084</v>
      </c>
      <c r="O433">
        <f t="shared" si="80"/>
        <v>-5.2840211910064189E-3</v>
      </c>
      <c r="P433">
        <f t="shared" si="81"/>
        <v>1.3633031751717164E-4</v>
      </c>
      <c r="Q433" s="17">
        <f t="shared" si="75"/>
        <v>1.1676057447493638E-2</v>
      </c>
      <c r="S433" s="8">
        <f>'1. Data'!P435</f>
        <v>128.56243636027031</v>
      </c>
      <c r="T433">
        <f t="shared" si="82"/>
        <v>-3.2211324006092862E-2</v>
      </c>
      <c r="U433">
        <f t="shared" si="83"/>
        <v>2.7689484901402865E-4</v>
      </c>
      <c r="V433" s="17">
        <f t="shared" si="76"/>
        <v>1.6640157722029821E-2</v>
      </c>
    </row>
    <row r="434" spans="2:22" ht="15" customHeight="1" x14ac:dyDescent="0.2">
      <c r="B434">
        <v>432</v>
      </c>
      <c r="C434" s="18">
        <v>39612</v>
      </c>
      <c r="D434">
        <f>'1. Data'!D436</f>
        <v>12307.35</v>
      </c>
      <c r="E434">
        <f t="shared" si="72"/>
        <v>1.3653083041910562E-2</v>
      </c>
      <c r="F434">
        <f t="shared" si="77"/>
        <v>1.4293332438525556E-4</v>
      </c>
      <c r="G434" s="17">
        <f t="shared" si="73"/>
        <v>1.1955472570553434E-2</v>
      </c>
      <c r="I434" s="1">
        <f>'1. Data'!H436</f>
        <v>11284.124880000001</v>
      </c>
      <c r="J434">
        <f t="shared" si="78"/>
        <v>1.5061459747927732E-3</v>
      </c>
      <c r="K434">
        <f t="shared" si="79"/>
        <v>1.4063869838577589E-4</v>
      </c>
      <c r="L434" s="17">
        <f t="shared" si="74"/>
        <v>1.1859118786224206E-2</v>
      </c>
      <c r="N434" s="8">
        <f>'1. Data'!L436</f>
        <v>7184.7475832438249</v>
      </c>
      <c r="O434">
        <f t="shared" si="80"/>
        <v>-2.6266972386310558E-3</v>
      </c>
      <c r="P434">
        <f t="shared" si="81"/>
        <v>1.2982575126296161E-4</v>
      </c>
      <c r="Q434" s="17">
        <f t="shared" si="75"/>
        <v>1.1394110376109301E-2</v>
      </c>
      <c r="S434" s="8">
        <f>'1. Data'!P436</f>
        <v>129.36243288279948</v>
      </c>
      <c r="T434">
        <f t="shared" si="82"/>
        <v>6.2226303823874445E-3</v>
      </c>
      <c r="U434">
        <f t="shared" si="83"/>
        <v>3.2253532172671665E-4</v>
      </c>
      <c r="V434" s="17">
        <f t="shared" si="76"/>
        <v>1.7959268407335437E-2</v>
      </c>
    </row>
    <row r="435" spans="2:22" ht="15" customHeight="1" x14ac:dyDescent="0.2">
      <c r="B435">
        <v>433</v>
      </c>
      <c r="C435" s="18">
        <v>39615</v>
      </c>
      <c r="D435">
        <f>'1. Data'!D437</f>
        <v>12269.08</v>
      </c>
      <c r="E435">
        <f t="shared" si="72"/>
        <v>-3.1095239836358302E-3</v>
      </c>
      <c r="F435">
        <f t="shared" si="77"/>
        <v>1.4554172551509858E-4</v>
      </c>
      <c r="G435" s="17">
        <f t="shared" si="73"/>
        <v>1.2064067536079968E-2</v>
      </c>
      <c r="I435" s="1">
        <f>'1. Data'!H437</f>
        <v>11378.27656</v>
      </c>
      <c r="J435">
        <f t="shared" si="78"/>
        <v>8.3437289999221467E-3</v>
      </c>
      <c r="K435">
        <f t="shared" si="79"/>
        <v>1.323364850244724E-4</v>
      </c>
      <c r="L435" s="17">
        <f t="shared" si="74"/>
        <v>1.1503759603906559E-2</v>
      </c>
      <c r="N435" s="8">
        <f>'1. Data'!L437</f>
        <v>7201.2059369202216</v>
      </c>
      <c r="O435">
        <f t="shared" si="80"/>
        <v>2.2907351282292245E-3</v>
      </c>
      <c r="P435">
        <f t="shared" si="81"/>
        <v>1.2245017849018983E-4</v>
      </c>
      <c r="Q435" s="17">
        <f t="shared" si="75"/>
        <v>1.1065720875306309E-2</v>
      </c>
      <c r="S435" s="8">
        <f>'1. Data'!P437</f>
        <v>132.56714074621354</v>
      </c>
      <c r="T435">
        <f t="shared" si="82"/>
        <v>2.477309518689616E-2</v>
      </c>
      <c r="U435">
        <f t="shared" si="83"/>
        <v>3.0550647015566233E-4</v>
      </c>
      <c r="V435" s="17">
        <f t="shared" si="76"/>
        <v>1.7478743380336653E-2</v>
      </c>
    </row>
    <row r="436" spans="2:22" ht="15" customHeight="1" x14ac:dyDescent="0.2">
      <c r="B436">
        <v>434</v>
      </c>
      <c r="C436" s="18">
        <v>39616</v>
      </c>
      <c r="D436">
        <f>'1. Data'!D438</f>
        <v>12160.3</v>
      </c>
      <c r="E436">
        <f t="shared" si="72"/>
        <v>-8.8661904560081647E-3</v>
      </c>
      <c r="F436">
        <f t="shared" si="77"/>
        <v>1.3738937034848104E-4</v>
      </c>
      <c r="G436" s="17">
        <f t="shared" si="73"/>
        <v>1.1721321186132604E-2</v>
      </c>
      <c r="I436" s="1">
        <f>'1. Data'!H438</f>
        <v>11445.945939999998</v>
      </c>
      <c r="J436">
        <f t="shared" si="78"/>
        <v>5.9472433846341263E-3</v>
      </c>
      <c r="K436">
        <f t="shared" si="79"/>
        <v>1.2857336474045257E-4</v>
      </c>
      <c r="L436" s="17">
        <f t="shared" si="74"/>
        <v>1.1339019566984288E-2</v>
      </c>
      <c r="N436" s="8">
        <f>'1. Data'!L438</f>
        <v>7265.6279069767443</v>
      </c>
      <c r="O436">
        <f t="shared" si="80"/>
        <v>8.9459974649849245E-3</v>
      </c>
      <c r="P436">
        <f t="shared" si="81"/>
        <v>1.1541801582644063E-4</v>
      </c>
      <c r="Q436" s="17">
        <f t="shared" si="75"/>
        <v>1.0743277704054784E-2</v>
      </c>
      <c r="S436" s="8">
        <f>'1. Data'!P438</f>
        <v>132.68328093212503</v>
      </c>
      <c r="T436">
        <f t="shared" si="82"/>
        <v>8.7608577252057537E-4</v>
      </c>
      <c r="U436">
        <f t="shared" si="83"/>
        <v>3.2399845665466367E-4</v>
      </c>
      <c r="V436" s="17">
        <f t="shared" si="76"/>
        <v>1.799995712924516E-2</v>
      </c>
    </row>
    <row r="437" spans="2:22" ht="15" customHeight="1" x14ac:dyDescent="0.2">
      <c r="B437">
        <v>435</v>
      </c>
      <c r="C437" s="18">
        <v>39617</v>
      </c>
      <c r="D437">
        <f>'1. Data'!D439</f>
        <v>12029.06</v>
      </c>
      <c r="E437">
        <f t="shared" si="72"/>
        <v>-1.0792496895635781E-2</v>
      </c>
      <c r="F437">
        <f t="shared" si="77"/>
        <v>1.3386256811970479E-4</v>
      </c>
      <c r="G437" s="17">
        <f t="shared" si="73"/>
        <v>1.1569899226860397E-2</v>
      </c>
      <c r="I437" s="1">
        <f>'1. Data'!H439</f>
        <v>11274.312959999999</v>
      </c>
      <c r="J437">
        <f t="shared" si="78"/>
        <v>-1.4995089169536872E-2</v>
      </c>
      <c r="K437">
        <f t="shared" si="79"/>
        <v>1.2298114508858986E-4</v>
      </c>
      <c r="L437" s="17">
        <f t="shared" si="74"/>
        <v>1.1089686428776509E-2</v>
      </c>
      <c r="N437" s="8">
        <f>'1. Data'!L439</f>
        <v>7166.4080682699769</v>
      </c>
      <c r="O437">
        <f t="shared" si="80"/>
        <v>-1.3656058358217406E-2</v>
      </c>
      <c r="P437">
        <f t="shared" si="81"/>
        <v>1.1329478711546519E-4</v>
      </c>
      <c r="Q437" s="17">
        <f t="shared" si="75"/>
        <v>1.0644002401139581E-2</v>
      </c>
      <c r="S437" s="8">
        <f>'1. Data'!P439</f>
        <v>133.94643188137164</v>
      </c>
      <c r="T437">
        <f t="shared" si="82"/>
        <v>9.5200460854806632E-3</v>
      </c>
      <c r="U437">
        <f t="shared" si="83"/>
        <v>3.0460460083223259E-4</v>
      </c>
      <c r="V437" s="17">
        <f t="shared" si="76"/>
        <v>1.7452925280085071E-2</v>
      </c>
    </row>
    <row r="438" spans="2:22" ht="15" customHeight="1" x14ac:dyDescent="0.2">
      <c r="B438">
        <v>436</v>
      </c>
      <c r="C438" s="18">
        <v>39618</v>
      </c>
      <c r="D438">
        <f>'1. Data'!D440</f>
        <v>12063.09</v>
      </c>
      <c r="E438">
        <f t="shared" si="72"/>
        <v>2.8289824807591498E-3</v>
      </c>
      <c r="F438">
        <f t="shared" si="77"/>
        <v>1.3281949338706097E-4</v>
      </c>
      <c r="G438" s="17">
        <f t="shared" si="73"/>
        <v>1.1524733983353411E-2</v>
      </c>
      <c r="I438" s="1">
        <f>'1. Data'!H440</f>
        <v>11251.827240000001</v>
      </c>
      <c r="J438">
        <f t="shared" si="78"/>
        <v>-1.9944204209849047E-3</v>
      </c>
      <c r="K438">
        <f t="shared" si="79"/>
        <v>1.2909343833541619E-4</v>
      </c>
      <c r="L438" s="17">
        <f t="shared" si="74"/>
        <v>1.1361929340363642E-2</v>
      </c>
      <c r="N438" s="8">
        <f>'1. Data'!L440</f>
        <v>7111.8184634448589</v>
      </c>
      <c r="O438">
        <f t="shared" si="80"/>
        <v>-7.6174290251233567E-3</v>
      </c>
      <c r="P438">
        <f t="shared" si="81"/>
        <v>1.1768637568151965E-4</v>
      </c>
      <c r="Q438" s="17">
        <f t="shared" si="75"/>
        <v>1.0848335157134464E-2</v>
      </c>
      <c r="S438" s="8">
        <f>'1. Data'!P440</f>
        <v>130.85914058158917</v>
      </c>
      <c r="T438">
        <f t="shared" si="82"/>
        <v>-2.3048701308570084E-2</v>
      </c>
      <c r="U438">
        <f t="shared" si="83"/>
        <v>2.9176620143047917E-4</v>
      </c>
      <c r="V438" s="17">
        <f t="shared" si="76"/>
        <v>1.7081165107523527E-2</v>
      </c>
    </row>
    <row r="439" spans="2:22" ht="15" customHeight="1" x14ac:dyDescent="0.2">
      <c r="B439">
        <v>437</v>
      </c>
      <c r="C439" s="18">
        <v>39619</v>
      </c>
      <c r="D439">
        <f>'1. Data'!D441</f>
        <v>11842.69</v>
      </c>
      <c r="E439">
        <f t="shared" si="72"/>
        <v>-1.8270608940163725E-2</v>
      </c>
      <c r="F439">
        <f t="shared" si="77"/>
        <v>1.2533051229642384E-4</v>
      </c>
      <c r="G439" s="17">
        <f t="shared" si="73"/>
        <v>1.1195111089061325E-2</v>
      </c>
      <c r="I439" s="1">
        <f>'1. Data'!H441</f>
        <v>11104.45248</v>
      </c>
      <c r="J439">
        <f t="shared" si="78"/>
        <v>-1.309785129619539E-2</v>
      </c>
      <c r="K439">
        <f t="shared" si="79"/>
        <v>1.2158649480422971E-4</v>
      </c>
      <c r="L439" s="17">
        <f t="shared" si="74"/>
        <v>1.1026626628494759E-2</v>
      </c>
      <c r="N439" s="8">
        <f>'1. Data'!L441</f>
        <v>7049.0386118493043</v>
      </c>
      <c r="O439">
        <f t="shared" si="80"/>
        <v>-8.827538542813847E-3</v>
      </c>
      <c r="P439">
        <f t="shared" si="81"/>
        <v>1.1410670663779597E-4</v>
      </c>
      <c r="Q439" s="17">
        <f t="shared" si="75"/>
        <v>1.0682074079400309E-2</v>
      </c>
      <c r="S439" s="8">
        <f>'1. Data'!P441</f>
        <v>129.82661327870377</v>
      </c>
      <c r="T439">
        <f t="shared" si="82"/>
        <v>-7.8903720313036104E-3</v>
      </c>
      <c r="U439">
        <f t="shared" si="83"/>
        <v>3.0613478726535122E-4</v>
      </c>
      <c r="V439" s="17">
        <f t="shared" si="76"/>
        <v>1.7496707897926147E-2</v>
      </c>
    </row>
    <row r="440" spans="2:22" ht="15" customHeight="1" x14ac:dyDescent="0.2">
      <c r="B440">
        <v>438</v>
      </c>
      <c r="C440" s="18">
        <v>39622</v>
      </c>
      <c r="D440">
        <f>'1. Data'!D442</f>
        <v>11842.36</v>
      </c>
      <c r="E440">
        <f t="shared" si="72"/>
        <v>-2.7865290740526623E-5</v>
      </c>
      <c r="F440">
        <f t="shared" si="77"/>
        <v>1.3783959062130184E-4</v>
      </c>
      <c r="G440" s="17">
        <f t="shared" si="73"/>
        <v>1.174051066271403E-2</v>
      </c>
      <c r="I440" s="1">
        <f>'1. Data'!H442</f>
        <v>11104.311680000001</v>
      </c>
      <c r="J440">
        <f t="shared" si="78"/>
        <v>-1.2679598589197359E-5</v>
      </c>
      <c r="K440">
        <f t="shared" si="79"/>
        <v>1.2458452763061076E-4</v>
      </c>
      <c r="L440" s="17">
        <f t="shared" si="74"/>
        <v>1.1161743933212712E-2</v>
      </c>
      <c r="N440" s="8">
        <f>'1. Data'!L442</f>
        <v>6985.7076494270668</v>
      </c>
      <c r="O440">
        <f t="shared" si="80"/>
        <v>-8.9843404057653019E-3</v>
      </c>
      <c r="P440">
        <f t="shared" si="81"/>
        <v>1.1193583044302006E-4</v>
      </c>
      <c r="Q440" s="17">
        <f t="shared" si="75"/>
        <v>1.0579973083284289E-2</v>
      </c>
      <c r="S440" s="8">
        <f>'1. Data'!P442</f>
        <v>128.40502223869532</v>
      </c>
      <c r="T440">
        <f t="shared" si="82"/>
        <v>-1.0949920082692653E-2</v>
      </c>
      <c r="U440">
        <f t="shared" si="83"/>
        <v>2.9150217827697284E-4</v>
      </c>
      <c r="V440" s="17">
        <f t="shared" si="76"/>
        <v>1.707343487049319E-2</v>
      </c>
    </row>
    <row r="441" spans="2:22" ht="15" customHeight="1" x14ac:dyDescent="0.2">
      <c r="B441">
        <v>439</v>
      </c>
      <c r="C441" s="18">
        <v>39623</v>
      </c>
      <c r="D441">
        <f>'1. Data'!D443</f>
        <v>11807.43</v>
      </c>
      <c r="E441">
        <f t="shared" si="72"/>
        <v>-2.9495809956799398E-3</v>
      </c>
      <c r="F441">
        <f t="shared" si="77"/>
        <v>1.2956926177248941E-4</v>
      </c>
      <c r="G441" s="17">
        <f t="shared" si="73"/>
        <v>1.1382849457516752E-2</v>
      </c>
      <c r="I441" s="1">
        <f>'1. Data'!H443</f>
        <v>11106.55717</v>
      </c>
      <c r="J441">
        <f t="shared" si="78"/>
        <v>2.0221784696873132E-4</v>
      </c>
      <c r="K441">
        <f t="shared" si="79"/>
        <v>1.1710946561910734E-4</v>
      </c>
      <c r="L441" s="17">
        <f t="shared" si="74"/>
        <v>1.0821712693428307E-2</v>
      </c>
      <c r="N441" s="8">
        <f>'1. Data'!L443</f>
        <v>6976.0798378294094</v>
      </c>
      <c r="O441">
        <f t="shared" si="80"/>
        <v>-1.3782156484099476E-3</v>
      </c>
      <c r="P441">
        <f t="shared" si="81"/>
        <v>1.1006278296803888E-4</v>
      </c>
      <c r="Q441" s="17">
        <f t="shared" si="75"/>
        <v>1.049108111531118E-2</v>
      </c>
      <c r="S441" s="8">
        <f>'1. Data'!P443</f>
        <v>128.58193296815523</v>
      </c>
      <c r="T441">
        <f t="shared" si="82"/>
        <v>1.3777555299281166E-3</v>
      </c>
      <c r="U441">
        <f t="shared" si="83"/>
        <v>2.8120609256939582E-4</v>
      </c>
      <c r="V441" s="17">
        <f t="shared" si="76"/>
        <v>1.6769200713492454E-2</v>
      </c>
    </row>
    <row r="442" spans="2:22" ht="15" customHeight="1" x14ac:dyDescent="0.2">
      <c r="B442">
        <v>440</v>
      </c>
      <c r="C442" s="18">
        <v>39624</v>
      </c>
      <c r="D442">
        <f>'1. Data'!D444</f>
        <v>11811.83</v>
      </c>
      <c r="E442">
        <f t="shared" si="72"/>
        <v>3.7264671482275451E-4</v>
      </c>
      <c r="F442">
        <f t="shared" si="77"/>
        <v>1.2231710774914461E-4</v>
      </c>
      <c r="G442" s="17">
        <f t="shared" si="73"/>
        <v>1.1059706494710636E-2</v>
      </c>
      <c r="I442" s="1">
        <f>'1. Data'!H444</f>
        <v>11150.8848</v>
      </c>
      <c r="J442">
        <f t="shared" si="78"/>
        <v>3.9911224803068088E-3</v>
      </c>
      <c r="K442">
        <f t="shared" si="79"/>
        <v>1.1008535120541885E-4</v>
      </c>
      <c r="L442" s="17">
        <f t="shared" si="74"/>
        <v>1.0492156651776547E-2</v>
      </c>
      <c r="N442" s="8">
        <f>'1. Data'!L444</f>
        <v>7060.3735408560315</v>
      </c>
      <c r="O442">
        <f t="shared" si="80"/>
        <v>1.2083248039897703E-2</v>
      </c>
      <c r="P442">
        <f t="shared" si="81"/>
        <v>1.0357298469236786E-4</v>
      </c>
      <c r="Q442" s="17">
        <f t="shared" si="75"/>
        <v>1.0177081344490073E-2</v>
      </c>
      <c r="S442" s="8">
        <f>'1. Data'!P444</f>
        <v>127.85356383470463</v>
      </c>
      <c r="T442">
        <f t="shared" si="82"/>
        <v>-5.6646304549721437E-3</v>
      </c>
      <c r="U442">
        <f t="shared" si="83"/>
        <v>2.644476196332469E-4</v>
      </c>
      <c r="V442" s="17">
        <f t="shared" si="76"/>
        <v>1.6261845517445028E-2</v>
      </c>
    </row>
    <row r="443" spans="2:22" ht="15" customHeight="1" x14ac:dyDescent="0.2">
      <c r="B443">
        <v>441</v>
      </c>
      <c r="C443" s="18">
        <v>39625</v>
      </c>
      <c r="D443">
        <f>'1. Data'!D445</f>
        <v>11453.42</v>
      </c>
      <c r="E443">
        <f t="shared" si="72"/>
        <v>-3.0343308361193807E-2</v>
      </c>
      <c r="F443">
        <f t="shared" si="77"/>
        <v>1.1498641321864001E-4</v>
      </c>
      <c r="G443" s="17">
        <f t="shared" si="73"/>
        <v>1.0723171789104192E-2</v>
      </c>
      <c r="I443" s="1">
        <f>'1. Data'!H445</f>
        <v>10975.6998</v>
      </c>
      <c r="J443">
        <f t="shared" si="78"/>
        <v>-1.5710412504665056E-2</v>
      </c>
      <c r="K443">
        <f t="shared" si="79"/>
        <v>1.0443597365226233E-4</v>
      </c>
      <c r="L443" s="17">
        <f t="shared" si="74"/>
        <v>1.0219392039268398E-2</v>
      </c>
      <c r="N443" s="8">
        <f>'1. Data'!L445</f>
        <v>6970.3779527559045</v>
      </c>
      <c r="O443">
        <f t="shared" si="80"/>
        <v>-1.2746576024533609E-2</v>
      </c>
      <c r="P443">
        <f t="shared" si="81"/>
        <v>1.061188986024473E-4</v>
      </c>
      <c r="Q443" s="17">
        <f t="shared" si="75"/>
        <v>1.0301402749259312E-2</v>
      </c>
      <c r="S443" s="8">
        <f>'1. Data'!P445</f>
        <v>128.95158130422615</v>
      </c>
      <c r="T443">
        <f t="shared" si="82"/>
        <v>8.5880865310965712E-3</v>
      </c>
      <c r="U443">
        <f t="shared" si="83"/>
        <v>2.5050604474673594E-4</v>
      </c>
      <c r="V443" s="17">
        <f t="shared" si="76"/>
        <v>1.5827382751002643E-2</v>
      </c>
    </row>
    <row r="444" spans="2:22" ht="15" customHeight="1" x14ac:dyDescent="0.2">
      <c r="B444">
        <v>442</v>
      </c>
      <c r="C444" s="18">
        <v>39626</v>
      </c>
      <c r="D444">
        <f>'1. Data'!D446</f>
        <v>11346.51</v>
      </c>
      <c r="E444">
        <f t="shared" si="72"/>
        <v>-9.3343298333598054E-3</v>
      </c>
      <c r="F444">
        <f t="shared" si="77"/>
        <v>1.6333021016367129E-4</v>
      </c>
      <c r="G444" s="17">
        <f t="shared" si="73"/>
        <v>1.2780070819978709E-2</v>
      </c>
      <c r="I444" s="1">
        <f>'1. Data'!H446</f>
        <v>11012.24286</v>
      </c>
      <c r="J444">
        <f t="shared" si="78"/>
        <v>3.3294514851800127E-3</v>
      </c>
      <c r="K444">
        <f t="shared" si="79"/>
        <v>1.1297883889713077E-4</v>
      </c>
      <c r="L444" s="17">
        <f t="shared" si="74"/>
        <v>1.0629150431578752E-2</v>
      </c>
      <c r="N444" s="8">
        <f>'1. Data'!L446</f>
        <v>6926.0040951330911</v>
      </c>
      <c r="O444">
        <f t="shared" si="80"/>
        <v>-6.3660619156625667E-3</v>
      </c>
      <c r="P444">
        <f t="shared" si="81"/>
        <v>1.0950027670725338E-4</v>
      </c>
      <c r="Q444" s="17">
        <f t="shared" si="75"/>
        <v>1.0464237989803815E-2</v>
      </c>
      <c r="S444" s="8">
        <f>'1. Data'!P446</f>
        <v>127.60844168079895</v>
      </c>
      <c r="T444">
        <f t="shared" si="82"/>
        <v>-1.0415844535154891E-2</v>
      </c>
      <c r="U444">
        <f t="shared" si="83"/>
        <v>2.3990099587786791E-4</v>
      </c>
      <c r="V444" s="17">
        <f t="shared" si="76"/>
        <v>1.5488737710926218E-2</v>
      </c>
    </row>
    <row r="445" spans="2:22" ht="15" customHeight="1" x14ac:dyDescent="0.2">
      <c r="B445">
        <v>443</v>
      </c>
      <c r="C445" s="18">
        <v>39629</v>
      </c>
      <c r="D445">
        <f>'1. Data'!D447</f>
        <v>11350.01</v>
      </c>
      <c r="E445">
        <f t="shared" si="72"/>
        <v>3.0846489361045819E-4</v>
      </c>
      <c r="F445">
        <f t="shared" si="77"/>
        <v>1.5875818036012806E-4</v>
      </c>
      <c r="G445" s="17">
        <f t="shared" si="73"/>
        <v>1.2599927791861669E-2</v>
      </c>
      <c r="I445" s="1">
        <f>'1. Data'!H447</f>
        <v>11196.103589999999</v>
      </c>
      <c r="J445">
        <f t="shared" si="78"/>
        <v>1.6696029350010039E-2</v>
      </c>
      <c r="K445">
        <f t="shared" si="79"/>
        <v>1.0686522339483297E-4</v>
      </c>
      <c r="L445" s="17">
        <f t="shared" si="74"/>
        <v>1.0337563706929839E-2</v>
      </c>
      <c r="N445" s="8">
        <f>'1. Data'!L447</f>
        <v>6987.3168426028042</v>
      </c>
      <c r="O445">
        <f t="shared" si="80"/>
        <v>8.8525427688957836E-3</v>
      </c>
      <c r="P445">
        <f t="shared" si="81"/>
        <v>1.0536186476366113E-4</v>
      </c>
      <c r="Q445" s="17">
        <f t="shared" si="75"/>
        <v>1.0264592771447931E-2</v>
      </c>
      <c r="S445" s="8">
        <f>'1. Data'!P447</f>
        <v>127.17083294028863</v>
      </c>
      <c r="T445">
        <f t="shared" si="82"/>
        <v>-3.4293087098810631E-3</v>
      </c>
      <c r="U445">
        <f t="shared" si="83"/>
        <v>2.3201632516802679E-4</v>
      </c>
      <c r="V445" s="17">
        <f t="shared" si="76"/>
        <v>1.5232082102195576E-2</v>
      </c>
    </row>
    <row r="446" spans="2:22" ht="15" customHeight="1" x14ac:dyDescent="0.2">
      <c r="B446">
        <v>444</v>
      </c>
      <c r="C446" s="18">
        <v>39630</v>
      </c>
      <c r="D446">
        <f>'1. Data'!D448</f>
        <v>11382.26</v>
      </c>
      <c r="E446">
        <f t="shared" si="72"/>
        <v>2.8414071881874992E-3</v>
      </c>
      <c r="F446">
        <f t="shared" si="77"/>
        <v>1.4923839857395576E-4</v>
      </c>
      <c r="G446" s="17">
        <f t="shared" si="73"/>
        <v>1.2216316898883877E-2</v>
      </c>
      <c r="I446" s="1">
        <f>'1. Data'!H448</f>
        <v>10912.672859999999</v>
      </c>
      <c r="J446">
        <f t="shared" si="78"/>
        <v>-2.5315122151348374E-2</v>
      </c>
      <c r="K446">
        <f t="shared" si="79"/>
        <v>1.1717875375452681E-4</v>
      </c>
      <c r="L446" s="17">
        <f t="shared" si="74"/>
        <v>1.0824913567993363E-2</v>
      </c>
      <c r="N446" s="8">
        <f>'1. Data'!L448</f>
        <v>6838.7051039697544</v>
      </c>
      <c r="O446">
        <f t="shared" si="80"/>
        <v>-2.1268784854143134E-2</v>
      </c>
      <c r="P446">
        <f t="shared" si="81"/>
        <v>1.0374220368634921E-4</v>
      </c>
      <c r="Q446" s="17">
        <f t="shared" si="75"/>
        <v>1.0185391680556483E-2</v>
      </c>
      <c r="S446" s="8">
        <f>'1. Data'!P448</f>
        <v>126.99933968493538</v>
      </c>
      <c r="T446">
        <f t="shared" si="82"/>
        <v>-1.34852663451357E-3</v>
      </c>
      <c r="U446">
        <f t="shared" si="83"/>
        <v>2.1880095515160514E-4</v>
      </c>
      <c r="V446" s="17">
        <f t="shared" si="76"/>
        <v>1.4791921955973305E-2</v>
      </c>
    </row>
    <row r="447" spans="2:22" ht="15" customHeight="1" x14ac:dyDescent="0.2">
      <c r="B447">
        <v>445</v>
      </c>
      <c r="C447" s="18">
        <v>39631</v>
      </c>
      <c r="D447">
        <f>'1. Data'!D449</f>
        <v>11215.51</v>
      </c>
      <c r="E447">
        <f t="shared" si="72"/>
        <v>-1.4649990423694416E-2</v>
      </c>
      <c r="F447">
        <f t="shared" si="77"/>
        <v>1.4076851034806342E-4</v>
      </c>
      <c r="G447" s="17">
        <f t="shared" si="73"/>
        <v>1.1864590610217591E-2</v>
      </c>
      <c r="I447" s="1">
        <f>'1. Data'!H449</f>
        <v>10810.27486</v>
      </c>
      <c r="J447">
        <f t="shared" si="78"/>
        <v>-9.3834023354017453E-3</v>
      </c>
      <c r="K447">
        <f t="shared" si="79"/>
        <v>1.4859935310151658E-4</v>
      </c>
      <c r="L447" s="17">
        <f t="shared" si="74"/>
        <v>1.2190133432473845E-2</v>
      </c>
      <c r="N447" s="8">
        <f>'1. Data'!L449</f>
        <v>6816.5635411708708</v>
      </c>
      <c r="O447">
        <f t="shared" si="80"/>
        <v>-3.2376835178973811E-3</v>
      </c>
      <c r="P447">
        <f t="shared" si="81"/>
        <v>1.2465934401547797E-4</v>
      </c>
      <c r="Q447" s="17">
        <f t="shared" si="75"/>
        <v>1.1165094895050286E-2</v>
      </c>
      <c r="S447" s="8">
        <f>'1. Data'!P449</f>
        <v>125.21317500706814</v>
      </c>
      <c r="T447">
        <f t="shared" si="82"/>
        <v>-1.4064361927380226E-2</v>
      </c>
      <c r="U447">
        <f t="shared" si="83"/>
        <v>2.0578200928754835E-4</v>
      </c>
      <c r="V447" s="17">
        <f t="shared" si="76"/>
        <v>1.4345104018010757E-2</v>
      </c>
    </row>
    <row r="448" spans="2:22" ht="15" customHeight="1" x14ac:dyDescent="0.2">
      <c r="B448">
        <v>446</v>
      </c>
      <c r="C448" s="18">
        <v>39632</v>
      </c>
      <c r="D448">
        <f>'1. Data'!D450</f>
        <v>11288.53</v>
      </c>
      <c r="E448">
        <f t="shared" si="72"/>
        <v>6.5106268016345611E-3</v>
      </c>
      <c r="F448">
        <f t="shared" si="77"/>
        <v>1.4519973289203988E-4</v>
      </c>
      <c r="G448" s="17">
        <f t="shared" si="73"/>
        <v>1.2049885181695296E-2</v>
      </c>
      <c r="I448" s="1">
        <f>'1. Data'!H450</f>
        <v>10858.454820000001</v>
      </c>
      <c r="J448">
        <f t="shared" si="78"/>
        <v>4.4568672511996893E-3</v>
      </c>
      <c r="K448">
        <f t="shared" si="79"/>
        <v>1.4496628627870697E-4</v>
      </c>
      <c r="L448" s="17">
        <f t="shared" si="74"/>
        <v>1.2040194611330291E-2</v>
      </c>
      <c r="N448" s="8">
        <f>'1. Data'!L450</f>
        <v>6825.8799497171594</v>
      </c>
      <c r="O448">
        <f t="shared" si="80"/>
        <v>1.3667309766892189E-3</v>
      </c>
      <c r="P448">
        <f t="shared" si="81"/>
        <v>1.1780873904827315E-4</v>
      </c>
      <c r="Q448" s="17">
        <f t="shared" si="75"/>
        <v>1.0853973422128559E-2</v>
      </c>
      <c r="S448" s="8">
        <f>'1. Data'!P450</f>
        <v>124.34758155230595</v>
      </c>
      <c r="T448">
        <f t="shared" si="82"/>
        <v>-6.9129582786582105E-3</v>
      </c>
      <c r="U448">
        <f t="shared" si="83"/>
        <v>2.0530346531575597E-4</v>
      </c>
      <c r="V448" s="17">
        <f t="shared" si="76"/>
        <v>1.4328414612780995E-2</v>
      </c>
    </row>
    <row r="449" spans="2:22" ht="15" customHeight="1" x14ac:dyDescent="0.2">
      <c r="B449">
        <v>447</v>
      </c>
      <c r="C449" s="18">
        <v>39636</v>
      </c>
      <c r="D449">
        <f>'1. Data'!D451</f>
        <v>11231.96</v>
      </c>
      <c r="E449">
        <f t="shared" si="72"/>
        <v>-5.0112813625867603E-3</v>
      </c>
      <c r="F449">
        <f t="shared" si="77"/>
        <v>1.3903104459952721E-4</v>
      </c>
      <c r="G449" s="17">
        <f t="shared" si="73"/>
        <v>1.1791142633329784E-2</v>
      </c>
      <c r="I449" s="1">
        <f>'1. Data'!H451</f>
        <v>10857.262650000001</v>
      </c>
      <c r="J449">
        <f t="shared" si="78"/>
        <v>-1.097918644745312E-4</v>
      </c>
      <c r="K449">
        <f t="shared" si="79"/>
        <v>1.3746012904367351E-4</v>
      </c>
      <c r="L449" s="17">
        <f t="shared" si="74"/>
        <v>1.1724339173005595E-2</v>
      </c>
      <c r="N449" s="8">
        <f>'1. Data'!L451</f>
        <v>6802.3026315789475</v>
      </c>
      <c r="O449">
        <f t="shared" si="80"/>
        <v>-3.4541067689285807E-3</v>
      </c>
      <c r="P449">
        <f t="shared" si="81"/>
        <v>1.1085229191913527E-4</v>
      </c>
      <c r="Q449" s="17">
        <f t="shared" si="75"/>
        <v>1.0528641503970742E-2</v>
      </c>
      <c r="S449" s="8">
        <f>'1. Data'!P451</f>
        <v>124.25632440476191</v>
      </c>
      <c r="T449">
        <f t="shared" si="82"/>
        <v>-7.3388759479535903E-4</v>
      </c>
      <c r="U449">
        <f t="shared" si="83"/>
        <v>1.9585259692655877E-4</v>
      </c>
      <c r="V449" s="17">
        <f t="shared" si="76"/>
        <v>1.3994734614366889E-2</v>
      </c>
    </row>
    <row r="450" spans="2:22" ht="15" customHeight="1" x14ac:dyDescent="0.2">
      <c r="B450">
        <v>448</v>
      </c>
      <c r="C450" s="18">
        <v>39637</v>
      </c>
      <c r="D450">
        <f>'1. Data'!D452</f>
        <v>11384.21</v>
      </c>
      <c r="E450">
        <f t="shared" si="72"/>
        <v>1.3555069640561399E-2</v>
      </c>
      <c r="F450">
        <f t="shared" si="77"/>
        <v>1.3219595837725613E-4</v>
      </c>
      <c r="G450" s="17">
        <f t="shared" si="73"/>
        <v>1.1497650124145199E-2</v>
      </c>
      <c r="I450" s="1">
        <f>'1. Data'!H452</f>
        <v>10727.5779</v>
      </c>
      <c r="J450">
        <f t="shared" si="78"/>
        <v>-1.1944516235867274E-2</v>
      </c>
      <c r="K450">
        <f t="shared" si="79"/>
        <v>1.2921324455626338E-4</v>
      </c>
      <c r="L450" s="17">
        <f t="shared" si="74"/>
        <v>1.1367200383395349E-2</v>
      </c>
      <c r="N450" s="8">
        <f>'1. Data'!L452</f>
        <v>6703.6845406083403</v>
      </c>
      <c r="O450">
        <f t="shared" si="80"/>
        <v>-1.4497751175136417E-2</v>
      </c>
      <c r="P450">
        <f t="shared" si="81"/>
        <v>1.0491700561825663E-4</v>
      </c>
      <c r="Q450" s="17">
        <f t="shared" si="75"/>
        <v>1.0242900254237401E-2</v>
      </c>
      <c r="S450" s="8">
        <f>'1. Data'!P452</f>
        <v>121.56608525324131</v>
      </c>
      <c r="T450">
        <f t="shared" si="82"/>
        <v>-2.1650722121452852E-2</v>
      </c>
      <c r="U450">
        <f t="shared" si="83"/>
        <v>1.8413375657107291E-4</v>
      </c>
      <c r="V450" s="17">
        <f t="shared" si="76"/>
        <v>1.3569589403186557E-2</v>
      </c>
    </row>
    <row r="451" spans="2:22" ht="15" customHeight="1" x14ac:dyDescent="0.2">
      <c r="B451">
        <v>449</v>
      </c>
      <c r="C451" s="18">
        <v>39638</v>
      </c>
      <c r="D451">
        <f>'1. Data'!D453</f>
        <v>11147.44</v>
      </c>
      <c r="E451">
        <f t="shared" ref="E451:E502" si="84">(D451-D450)/D450</f>
        <v>-2.0798105446051911E-2</v>
      </c>
      <c r="F451">
        <f t="shared" si="77"/>
        <v>1.3528859565224892E-4</v>
      </c>
      <c r="G451" s="17">
        <f t="shared" ref="G451:G514" si="85">SQRT(F451)</f>
        <v>1.16313625879451E-2</v>
      </c>
      <c r="I451" s="1">
        <f>'1. Data'!H453</f>
        <v>10940.86656</v>
      </c>
      <c r="J451">
        <f t="shared" si="78"/>
        <v>1.9882275569399515E-2</v>
      </c>
      <c r="K451">
        <f t="shared" si="79"/>
        <v>1.3002073796942139E-4</v>
      </c>
      <c r="L451" s="17">
        <f t="shared" si="74"/>
        <v>1.140266363484521E-2</v>
      </c>
      <c r="N451" s="8">
        <f>'1. Data'!L453</f>
        <v>6827.6589049716795</v>
      </c>
      <c r="O451">
        <f t="shared" si="80"/>
        <v>1.8493466333678175E-2</v>
      </c>
      <c r="P451">
        <f t="shared" si="81"/>
        <v>1.1123307262933141E-4</v>
      </c>
      <c r="Q451" s="17">
        <f t="shared" si="75"/>
        <v>1.054670909001151E-2</v>
      </c>
      <c r="S451" s="8">
        <f>'1. Data'!P453</f>
        <v>121.84587378640775</v>
      </c>
      <c r="T451">
        <f t="shared" si="82"/>
        <v>2.3015344500367462E-3</v>
      </c>
      <c r="U451">
        <f t="shared" si="83"/>
        <v>2.0121095727963063E-4</v>
      </c>
      <c r="V451" s="17">
        <f t="shared" si="76"/>
        <v>1.418488481728458E-2</v>
      </c>
    </row>
    <row r="452" spans="2:22" ht="15" customHeight="1" x14ac:dyDescent="0.2">
      <c r="B452">
        <v>450</v>
      </c>
      <c r="C452" s="18">
        <v>39639</v>
      </c>
      <c r="D452">
        <f>'1. Data'!D454</f>
        <v>11229.02</v>
      </c>
      <c r="E452">
        <f t="shared" si="84"/>
        <v>7.3182721772891285E-3</v>
      </c>
      <c r="F452">
        <f t="shared" si="77"/>
        <v>1.5312495132181964E-4</v>
      </c>
      <c r="G452" s="17">
        <f t="shared" si="85"/>
        <v>1.2374366703868916E-2</v>
      </c>
      <c r="I452" s="1">
        <f>'1. Data'!H454</f>
        <v>10694.6504</v>
      </c>
      <c r="J452">
        <f t="shared" si="78"/>
        <v>-2.2504264963816537E-2</v>
      </c>
      <c r="K452">
        <f t="shared" si="79"/>
        <v>1.4593778660030858E-4</v>
      </c>
      <c r="L452" s="17">
        <f t="shared" ref="L452:L502" si="86">SQRT(K452)</f>
        <v>1.2080471290488157E-2</v>
      </c>
      <c r="N452" s="8">
        <f>'1. Data'!L454</f>
        <v>6682.8174352495271</v>
      </c>
      <c r="O452">
        <f t="shared" si="80"/>
        <v>-2.1213928776770547E-2</v>
      </c>
      <c r="P452">
        <f t="shared" si="81"/>
        <v>1.2507958609366481E-4</v>
      </c>
      <c r="Q452" s="17">
        <f t="shared" ref="Q452:Q502" si="87">SQRT(P452)</f>
        <v>1.118389851946381E-2</v>
      </c>
      <c r="S452" s="8">
        <f>'1. Data'!P454</f>
        <v>122.24913462438019</v>
      </c>
      <c r="T452">
        <f t="shared" si="82"/>
        <v>3.3095978176441482E-3</v>
      </c>
      <c r="U452">
        <f t="shared" si="83"/>
        <v>1.8945612349233513E-4</v>
      </c>
      <c r="V452" s="17">
        <f t="shared" ref="V452:V502" si="88">SQRT(U452)</f>
        <v>1.376430613915337E-2</v>
      </c>
    </row>
    <row r="453" spans="2:22" ht="15" customHeight="1" x14ac:dyDescent="0.2">
      <c r="B453">
        <v>451</v>
      </c>
      <c r="C453" s="18">
        <v>39640</v>
      </c>
      <c r="D453">
        <f>'1. Data'!D455</f>
        <v>11100.54</v>
      </c>
      <c r="E453">
        <f t="shared" si="84"/>
        <v>-1.1441782096745715E-2</v>
      </c>
      <c r="F453">
        <f t="shared" ref="F453:F503" si="89">$A$2*F452+(1-$A$2)*E452*E452</f>
        <v>1.4715088070216351E-4</v>
      </c>
      <c r="G453" s="17">
        <f t="shared" si="85"/>
        <v>1.2130576272467995E-2</v>
      </c>
      <c r="I453" s="1">
        <f>'1. Data'!H455</f>
        <v>10462.165440000001</v>
      </c>
      <c r="J453">
        <f t="shared" ref="J453:J502" si="90">(I453-I452)/I452</f>
        <v>-2.1738434759868332E-2</v>
      </c>
      <c r="K453">
        <f t="shared" ref="K453:K502" si="91">$A$2*K452+(1-$A$2)*J452*J452</f>
        <v>1.6756803589798971E-4</v>
      </c>
      <c r="L453" s="17">
        <f t="shared" si="86"/>
        <v>1.2944807294741381E-2</v>
      </c>
      <c r="N453" s="8">
        <f>'1. Data'!L455</f>
        <v>6523.4489341393573</v>
      </c>
      <c r="O453">
        <f t="shared" ref="O453:O502" si="92">(N453-N452)/N452</f>
        <v>-2.3847501843991217E-2</v>
      </c>
      <c r="P453">
        <f t="shared" ref="P453:P502" si="93">$A$2*P452+(1-$A$2)*O452*O452</f>
        <v>1.4457665737679855E-4</v>
      </c>
      <c r="Q453" s="17">
        <f t="shared" si="87"/>
        <v>1.2024003383931598E-2</v>
      </c>
      <c r="S453" s="8">
        <f>'1. Data'!P455</f>
        <v>122.96953979630328</v>
      </c>
      <c r="T453">
        <f t="shared" ref="T453:T502" si="94">(S453-S452)/S452</f>
        <v>5.8929265563849621E-3</v>
      </c>
      <c r="U453">
        <f t="shared" ref="U453:U502" si="95">$A$2*U452+(1-$A$2)*T452*T452</f>
        <v>1.7874596234566831E-4</v>
      </c>
      <c r="V453" s="17">
        <f t="shared" si="88"/>
        <v>1.3369590956557658E-2</v>
      </c>
    </row>
    <row r="454" spans="2:22" ht="15" customHeight="1" x14ac:dyDescent="0.2">
      <c r="B454">
        <v>452</v>
      </c>
      <c r="C454" s="18">
        <v>39643</v>
      </c>
      <c r="D454">
        <f>'1. Data'!D456</f>
        <v>11055.19</v>
      </c>
      <c r="E454">
        <f t="shared" si="84"/>
        <v>-4.0853868370367896E-3</v>
      </c>
      <c r="F454">
        <f t="shared" si="89"/>
        <v>1.4617669051299835E-4</v>
      </c>
      <c r="G454" s="17">
        <f t="shared" si="85"/>
        <v>1.2090355268270587E-2</v>
      </c>
      <c r="I454" s="1">
        <f>'1. Data'!H456</f>
        <v>10557.336719999999</v>
      </c>
      <c r="J454">
        <f t="shared" si="90"/>
        <v>9.0967095240274323E-3</v>
      </c>
      <c r="K454">
        <f t="shared" si="91"/>
        <v>1.8586752649265344E-4</v>
      </c>
      <c r="L454" s="17">
        <f t="shared" si="86"/>
        <v>1.3633324117494362E-2</v>
      </c>
      <c r="N454" s="8">
        <f>'1. Data'!L456</f>
        <v>6584.8513749801305</v>
      </c>
      <c r="O454">
        <f t="shared" si="92"/>
        <v>9.4125732355217692E-3</v>
      </c>
      <c r="P454">
        <f t="shared" si="93"/>
        <v>1.7002425858614052E-4</v>
      </c>
      <c r="Q454" s="17">
        <f t="shared" si="87"/>
        <v>1.3039335051533131E-2</v>
      </c>
      <c r="S454" s="8">
        <f>'1. Data'!P456</f>
        <v>122.21850634100517</v>
      </c>
      <c r="T454">
        <f t="shared" si="94"/>
        <v>-6.1074755304621475E-3</v>
      </c>
      <c r="U454">
        <f t="shared" si="95"/>
        <v>1.7010479960886504E-4</v>
      </c>
      <c r="V454" s="17">
        <f t="shared" si="88"/>
        <v>1.3042423072760101E-2</v>
      </c>
    </row>
    <row r="455" spans="2:22" ht="15" customHeight="1" x14ac:dyDescent="0.2">
      <c r="B455">
        <v>453</v>
      </c>
      <c r="C455" s="18">
        <v>39644</v>
      </c>
      <c r="D455">
        <f>'1. Data'!D457</f>
        <v>10962.54</v>
      </c>
      <c r="E455">
        <f t="shared" si="84"/>
        <v>-8.3806791199427261E-3</v>
      </c>
      <c r="F455">
        <f t="shared" si="89"/>
        <v>1.3840751221871244E-4</v>
      </c>
      <c r="G455" s="17">
        <f t="shared" si="85"/>
        <v>1.1764672210423563E-2</v>
      </c>
      <c r="I455" s="1">
        <f>'1. Data'!H457</f>
        <v>10369.142309999999</v>
      </c>
      <c r="J455">
        <f t="shared" si="90"/>
        <v>-1.7825936123026308E-2</v>
      </c>
      <c r="K455">
        <f t="shared" si="91"/>
        <v>1.7968048235296612E-4</v>
      </c>
      <c r="L455" s="17">
        <f t="shared" si="86"/>
        <v>1.3404494856314658E-2</v>
      </c>
      <c r="N455" s="8">
        <f>'1. Data'!L457</f>
        <v>6486.4238939466541</v>
      </c>
      <c r="O455">
        <f t="shared" si="92"/>
        <v>-1.4947563039533811E-2</v>
      </c>
      <c r="P455">
        <f t="shared" si="93"/>
        <v>1.6513859516581572E-4</v>
      </c>
      <c r="Q455" s="17">
        <f t="shared" si="87"/>
        <v>1.2850626255782857E-2</v>
      </c>
      <c r="S455" s="8">
        <f>'1. Data'!P457</f>
        <v>122.20523138832996</v>
      </c>
      <c r="T455">
        <f t="shared" si="94"/>
        <v>-1.0861655139332841E-4</v>
      </c>
      <c r="U455">
        <f t="shared" si="95"/>
        <v>1.6213658707364478E-4</v>
      </c>
      <c r="V455" s="17">
        <f t="shared" si="88"/>
        <v>1.27332865778496E-2</v>
      </c>
    </row>
    <row r="456" spans="2:22" ht="15" customHeight="1" x14ac:dyDescent="0.2">
      <c r="B456">
        <v>454</v>
      </c>
      <c r="C456" s="18">
        <v>39645</v>
      </c>
      <c r="D456">
        <f>'1. Data'!D458</f>
        <v>11239.28</v>
      </c>
      <c r="E456">
        <f t="shared" si="84"/>
        <v>2.5244149622259054E-2</v>
      </c>
      <c r="F456">
        <f t="shared" si="89"/>
        <v>1.3431720843627633E-4</v>
      </c>
      <c r="G456" s="17">
        <f t="shared" si="85"/>
        <v>1.1589530121462058E-2</v>
      </c>
      <c r="I456" s="1">
        <f>'1. Data'!H458</f>
        <v>10282.14278</v>
      </c>
      <c r="J456">
        <f t="shared" si="90"/>
        <v>-8.3902339652621814E-3</v>
      </c>
      <c r="K456">
        <f t="shared" si="91"/>
        <v>1.8796549333152101E-4</v>
      </c>
      <c r="L456" s="17">
        <f t="shared" si="86"/>
        <v>1.3710050814330377E-2</v>
      </c>
      <c r="N456" s="8">
        <f>'1. Data'!L458</f>
        <v>6506.0117070083843</v>
      </c>
      <c r="O456">
        <f t="shared" si="92"/>
        <v>3.0198169872940662E-3</v>
      </c>
      <c r="P456">
        <f t="shared" si="93"/>
        <v>1.6863605790511701E-4</v>
      </c>
      <c r="Q456" s="17">
        <f t="shared" si="87"/>
        <v>1.2985994682931185E-2</v>
      </c>
      <c r="S456" s="8">
        <f>'1. Data'!P458</f>
        <v>121.7517412460643</v>
      </c>
      <c r="T456">
        <f t="shared" si="94"/>
        <v>-3.7108897639955758E-3</v>
      </c>
      <c r="U456">
        <f t="shared" si="95"/>
        <v>1.5240909970254027E-4</v>
      </c>
      <c r="V456" s="17">
        <f t="shared" si="88"/>
        <v>1.2345408041151992E-2</v>
      </c>
    </row>
    <row r="457" spans="2:22" ht="15" customHeight="1" x14ac:dyDescent="0.2">
      <c r="B457">
        <v>455</v>
      </c>
      <c r="C457" s="18">
        <v>39646</v>
      </c>
      <c r="D457">
        <f>'1. Data'!D459</f>
        <v>11446.66</v>
      </c>
      <c r="E457">
        <f t="shared" si="84"/>
        <v>1.8451359873586134E-2</v>
      </c>
      <c r="F457">
        <f t="shared" si="89"/>
        <v>1.6449420133915989E-4</v>
      </c>
      <c r="G457" s="17">
        <f t="shared" si="85"/>
        <v>1.2825529281053467E-2</v>
      </c>
      <c r="I457" s="1">
        <f>'1. Data'!H459</f>
        <v>10609.07547</v>
      </c>
      <c r="J457">
        <f t="shared" si="90"/>
        <v>3.1796163211808622E-2</v>
      </c>
      <c r="K457">
        <f t="shared" si="91"/>
        <v>1.809113252911401E-4</v>
      </c>
      <c r="L457" s="17">
        <f t="shared" si="86"/>
        <v>1.3450328073736346E-2</v>
      </c>
      <c r="N457" s="8">
        <f>'1. Data'!L459</f>
        <v>6712.1823379923753</v>
      </c>
      <c r="O457">
        <f t="shared" si="92"/>
        <v>3.1689249922790728E-2</v>
      </c>
      <c r="P457">
        <f t="shared" si="93"/>
        <v>1.5906505210901497E-4</v>
      </c>
      <c r="Q457" s="17">
        <f t="shared" si="87"/>
        <v>1.2612099433045039E-2</v>
      </c>
      <c r="S457" s="8">
        <f>'1. Data'!P459</f>
        <v>122.03342486506961</v>
      </c>
      <c r="T457">
        <f t="shared" si="94"/>
        <v>2.3135900655089177E-3</v>
      </c>
      <c r="U457">
        <f t="shared" si="95"/>
        <v>1.4409079589081949E-4</v>
      </c>
      <c r="V457" s="17">
        <f t="shared" si="88"/>
        <v>1.2003782565958927E-2</v>
      </c>
    </row>
    <row r="458" spans="2:22" ht="15" customHeight="1" x14ac:dyDescent="0.2">
      <c r="B458">
        <v>456</v>
      </c>
      <c r="C458" s="18">
        <v>39647</v>
      </c>
      <c r="D458">
        <f>'1. Data'!D460</f>
        <v>11496.57</v>
      </c>
      <c r="E458">
        <f t="shared" si="84"/>
        <v>4.3602238556923901E-3</v>
      </c>
      <c r="F458">
        <f t="shared" si="89"/>
        <v>1.7505171012988538E-4</v>
      </c>
      <c r="G458" s="17">
        <f t="shared" si="85"/>
        <v>1.323071087016436E-2</v>
      </c>
      <c r="I458" s="1">
        <f>'1. Data'!H460</f>
        <v>10732.907319999998</v>
      </c>
      <c r="J458">
        <f t="shared" si="90"/>
        <v>1.1672256489282818E-2</v>
      </c>
      <c r="K458">
        <f t="shared" si="91"/>
        <v>2.3071640547319005E-4</v>
      </c>
      <c r="L458" s="17">
        <f t="shared" si="86"/>
        <v>1.5189351713394158E-2</v>
      </c>
      <c r="N458" s="8">
        <f>'1. Data'!L460</f>
        <v>6815.7260621433097</v>
      </c>
      <c r="O458">
        <f t="shared" si="92"/>
        <v>1.5426238283911771E-2</v>
      </c>
      <c r="P458">
        <f t="shared" si="93"/>
        <v>2.0977366262261966E-4</v>
      </c>
      <c r="Q458" s="17">
        <f t="shared" si="87"/>
        <v>1.4483565259376562E-2</v>
      </c>
      <c r="S458" s="8">
        <f>'1. Data'!P460</f>
        <v>119.96345919610232</v>
      </c>
      <c r="T458">
        <f t="shared" si="94"/>
        <v>-1.696228448276374E-2</v>
      </c>
      <c r="U458">
        <f t="shared" si="95"/>
        <v>1.3576651007684361E-4</v>
      </c>
      <c r="V458" s="17">
        <f t="shared" si="88"/>
        <v>1.1651888691402936E-2</v>
      </c>
    </row>
    <row r="459" spans="2:22" ht="15" customHeight="1" x14ac:dyDescent="0.2">
      <c r="B459">
        <v>457</v>
      </c>
      <c r="C459" s="18">
        <v>39651</v>
      </c>
      <c r="D459">
        <f>'1. Data'!D461</f>
        <v>11602.5</v>
      </c>
      <c r="E459">
        <f t="shared" si="84"/>
        <v>9.2140525391486584E-3</v>
      </c>
      <c r="F459">
        <f t="shared" si="89"/>
        <v>1.6568930064639719E-4</v>
      </c>
      <c r="G459" s="17">
        <f t="shared" si="85"/>
        <v>1.2872035606165684E-2</v>
      </c>
      <c r="I459" s="1">
        <f>'1. Data'!H461</f>
        <v>10709.96206</v>
      </c>
      <c r="J459">
        <f t="shared" si="90"/>
        <v>-2.1378419952664419E-3</v>
      </c>
      <c r="K459">
        <f t="shared" si="91"/>
        <v>2.2504791543789492E-4</v>
      </c>
      <c r="L459" s="17">
        <f t="shared" si="86"/>
        <v>1.5001597096239284E-2</v>
      </c>
      <c r="N459" s="8">
        <f>'1. Data'!L461</f>
        <v>6852.3515439429939</v>
      </c>
      <c r="O459">
        <f t="shared" si="92"/>
        <v>5.3736728069388867E-3</v>
      </c>
      <c r="P459">
        <f t="shared" si="93"/>
        <v>2.11465372520784E-4</v>
      </c>
      <c r="Q459" s="17">
        <f t="shared" si="87"/>
        <v>1.4541849006257216E-2</v>
      </c>
      <c r="S459" s="8">
        <f>'1. Data'!P461</f>
        <v>123.35073439985031</v>
      </c>
      <c r="T459">
        <f t="shared" si="94"/>
        <v>2.8235891382648995E-2</v>
      </c>
      <c r="U459">
        <f t="shared" si="95"/>
        <v>1.4488366516468546E-4</v>
      </c>
      <c r="V459" s="17">
        <f t="shared" si="88"/>
        <v>1.2036763068395318E-2</v>
      </c>
    </row>
    <row r="460" spans="2:22" ht="15" customHeight="1" x14ac:dyDescent="0.2">
      <c r="B460">
        <v>458</v>
      </c>
      <c r="C460" s="18">
        <v>39652</v>
      </c>
      <c r="D460">
        <f>'1. Data'!D462</f>
        <v>11632.38</v>
      </c>
      <c r="E460">
        <f t="shared" si="84"/>
        <v>2.5753070458952123E-3</v>
      </c>
      <c r="F460">
        <f t="shared" si="89"/>
        <v>1.6084186845926487E-4</v>
      </c>
      <c r="G460" s="17">
        <f t="shared" si="85"/>
        <v>1.2682344753998169E-2</v>
      </c>
      <c r="I460" s="1">
        <f>'1. Data'!H462</f>
        <v>10881.815329999999</v>
      </c>
      <c r="J460">
        <f t="shared" si="90"/>
        <v>1.6046113799211687E-2</v>
      </c>
      <c r="K460">
        <f t="shared" si="91"/>
        <v>2.1181926261542469E-4</v>
      </c>
      <c r="L460" s="17">
        <f t="shared" si="86"/>
        <v>1.4554011907904455E-2</v>
      </c>
      <c r="N460" s="8">
        <f>'1. Data'!L462</f>
        <v>6920.0125568984458</v>
      </c>
      <c r="O460">
        <f t="shared" si="92"/>
        <v>9.8741304385148807E-3</v>
      </c>
      <c r="P460">
        <f t="shared" si="93"/>
        <v>2.0051003173569902E-4</v>
      </c>
      <c r="Q460" s="17">
        <f t="shared" si="87"/>
        <v>1.4160156486977785E-2</v>
      </c>
      <c r="S460" s="8">
        <f>'1. Data'!P462</f>
        <v>123.46220903273672</v>
      </c>
      <c r="T460">
        <f t="shared" si="94"/>
        <v>9.0372086902263456E-4</v>
      </c>
      <c r="U460">
        <f t="shared" si="95"/>
        <v>1.8402657898516946E-4</v>
      </c>
      <c r="V460" s="17">
        <f t="shared" si="88"/>
        <v>1.3565639645264409E-2</v>
      </c>
    </row>
    <row r="461" spans="2:22" ht="15" customHeight="1" x14ac:dyDescent="0.2">
      <c r="B461">
        <v>459</v>
      </c>
      <c r="C461" s="18">
        <v>39653</v>
      </c>
      <c r="D461">
        <f>'1. Data'!D463</f>
        <v>11349.28</v>
      </c>
      <c r="E461">
        <f t="shared" si="84"/>
        <v>-2.4337237951304769E-2</v>
      </c>
      <c r="F461">
        <f t="shared" si="89"/>
        <v>1.5158928873454722E-4</v>
      </c>
      <c r="G461" s="17">
        <f t="shared" si="85"/>
        <v>1.2312160197729204E-2</v>
      </c>
      <c r="I461" s="1">
        <f>'1. Data'!H463</f>
        <v>10632.904670000002</v>
      </c>
      <c r="J461">
        <f t="shared" si="90"/>
        <v>-2.2874001483353397E-2</v>
      </c>
      <c r="K461">
        <f t="shared" si="91"/>
        <v>2.1455877294193431E-4</v>
      </c>
      <c r="L461" s="17">
        <f t="shared" si="86"/>
        <v>1.4647824853606569E-2</v>
      </c>
      <c r="N461" s="8">
        <f>'1. Data'!L463</f>
        <v>6813.9633286318758</v>
      </c>
      <c r="O461">
        <f t="shared" si="92"/>
        <v>-1.5325005178039931E-2</v>
      </c>
      <c r="P461">
        <f t="shared" si="93"/>
        <v>1.9432933694656543E-4</v>
      </c>
      <c r="Q461" s="17">
        <f t="shared" si="87"/>
        <v>1.3940205771313616E-2</v>
      </c>
      <c r="S461" s="8">
        <f>'1. Data'!P463</f>
        <v>126.38957539719409</v>
      </c>
      <c r="T461">
        <f t="shared" si="94"/>
        <v>2.3710626817645568E-2</v>
      </c>
      <c r="U461">
        <f t="shared" si="95"/>
        <v>1.7303398693060572E-4</v>
      </c>
      <c r="V461" s="17">
        <f t="shared" si="88"/>
        <v>1.3154238363759634E-2</v>
      </c>
    </row>
    <row r="462" spans="2:22" ht="15" customHeight="1" x14ac:dyDescent="0.2">
      <c r="B462">
        <v>460</v>
      </c>
      <c r="C462" s="18">
        <v>39654</v>
      </c>
      <c r="D462">
        <f>'1. Data'!D464</f>
        <v>11370.69</v>
      </c>
      <c r="E462">
        <f t="shared" si="84"/>
        <v>1.8864632822522534E-3</v>
      </c>
      <c r="F462">
        <f t="shared" si="89"/>
        <v>1.7803200047638014E-4</v>
      </c>
      <c r="G462" s="17">
        <f t="shared" si="85"/>
        <v>1.3342863278786159E-2</v>
      </c>
      <c r="I462" s="1">
        <f>'1. Data'!H464</f>
        <v>10637.757240000001</v>
      </c>
      <c r="J462">
        <f t="shared" si="90"/>
        <v>4.5637294329274787E-4</v>
      </c>
      <c r="K462">
        <f t="shared" si="91"/>
        <v>2.3307844319704548E-4</v>
      </c>
      <c r="L462" s="17">
        <f t="shared" si="86"/>
        <v>1.5266906798596941E-2</v>
      </c>
      <c r="N462" s="8">
        <f>'1. Data'!L464</f>
        <v>6859.7085096379878</v>
      </c>
      <c r="O462">
        <f t="shared" si="92"/>
        <v>6.7134469030517754E-3</v>
      </c>
      <c r="P462">
        <f t="shared" si="93"/>
        <v>1.9676092375218855E-4</v>
      </c>
      <c r="Q462" s="17">
        <f t="shared" si="87"/>
        <v>1.4027149523413107E-2</v>
      </c>
      <c r="S462" s="8">
        <f>'1. Data'!P464</f>
        <v>123.58443002780352</v>
      </c>
      <c r="T462">
        <f t="shared" si="94"/>
        <v>-2.2194436214973218E-2</v>
      </c>
      <c r="U462">
        <f t="shared" si="95"/>
        <v>1.9638357715990858E-4</v>
      </c>
      <c r="V462" s="17">
        <f t="shared" si="88"/>
        <v>1.4013692488416768E-2</v>
      </c>
    </row>
    <row r="463" spans="2:22" ht="15" customHeight="1" x14ac:dyDescent="0.2">
      <c r="B463">
        <v>461</v>
      </c>
      <c r="C463" s="18">
        <v>39657</v>
      </c>
      <c r="D463">
        <f>'1. Data'!D465</f>
        <v>11131.08</v>
      </c>
      <c r="E463">
        <f t="shared" si="84"/>
        <v>-2.107259981584236E-2</v>
      </c>
      <c r="F463">
        <f t="shared" si="89"/>
        <v>1.6756360507071447E-4</v>
      </c>
      <c r="G463" s="17">
        <f t="shared" si="85"/>
        <v>1.2944636150572734E-2</v>
      </c>
      <c r="I463" s="1">
        <f>'1. Data'!H465</f>
        <v>10578.449120000001</v>
      </c>
      <c r="J463">
        <f t="shared" si="90"/>
        <v>-5.5752466109105989E-3</v>
      </c>
      <c r="K463">
        <f t="shared" si="91"/>
        <v>2.1910623318102492E-4</v>
      </c>
      <c r="L463" s="17">
        <f t="shared" si="86"/>
        <v>1.4802237438341033E-2</v>
      </c>
      <c r="N463" s="8">
        <f>'1. Data'!L465</f>
        <v>6805.8703179099784</v>
      </c>
      <c r="O463">
        <f t="shared" si="92"/>
        <v>-7.8484663965481885E-3</v>
      </c>
      <c r="P463">
        <f t="shared" si="93"/>
        <v>1.8765949048626295E-4</v>
      </c>
      <c r="Q463" s="17">
        <f t="shared" si="87"/>
        <v>1.3698886468843478E-2</v>
      </c>
      <c r="S463" s="8">
        <f>'1. Data'!P465</f>
        <v>124.08269838320015</v>
      </c>
      <c r="T463">
        <f t="shared" si="94"/>
        <v>4.0318052628841201E-3</v>
      </c>
      <c r="U463">
        <f t="shared" si="95"/>
        <v>2.1415614246434494E-4</v>
      </c>
      <c r="V463" s="17">
        <f t="shared" si="88"/>
        <v>1.4634074704754823E-2</v>
      </c>
    </row>
    <row r="464" spans="2:22" ht="15" customHeight="1" x14ac:dyDescent="0.2">
      <c r="B464">
        <v>462</v>
      </c>
      <c r="C464" s="18">
        <v>39658</v>
      </c>
      <c r="D464">
        <f>'1. Data'!D466</f>
        <v>11397.56</v>
      </c>
      <c r="E464">
        <f t="shared" si="84"/>
        <v>2.3940174717996778E-2</v>
      </c>
      <c r="F464">
        <f t="shared" si="89"/>
        <v>1.8415305654638996E-4</v>
      </c>
      <c r="G464" s="17">
        <f t="shared" si="85"/>
        <v>1.3570300532648124E-2</v>
      </c>
      <c r="I464" s="1">
        <f>'1. Data'!H466</f>
        <v>10536.271359999999</v>
      </c>
      <c r="J464">
        <f t="shared" si="90"/>
        <v>-3.9871402245778634E-3</v>
      </c>
      <c r="K464">
        <f t="shared" si="91"/>
        <v>2.0782486167651162E-4</v>
      </c>
      <c r="L464" s="17">
        <f t="shared" si="86"/>
        <v>1.4416131994280284E-2</v>
      </c>
      <c r="N464" s="8">
        <f>'1. Data'!L466</f>
        <v>6738.1316281971303</v>
      </c>
      <c r="O464">
        <f t="shared" si="92"/>
        <v>-9.9529797878443911E-3</v>
      </c>
      <c r="P464">
        <f t="shared" si="93"/>
        <v>1.8009582654375194E-4</v>
      </c>
      <c r="Q464" s="17">
        <f t="shared" si="87"/>
        <v>1.3419978634250948E-2</v>
      </c>
      <c r="S464" s="8">
        <f>'1. Data'!P466</f>
        <v>121.63277567242814</v>
      </c>
      <c r="T464">
        <f t="shared" si="94"/>
        <v>-1.9744273316864902E-2</v>
      </c>
      <c r="U464">
        <f t="shared" si="95"/>
        <v>2.0228210113715345E-4</v>
      </c>
      <c r="V464" s="17">
        <f t="shared" si="88"/>
        <v>1.4222591224427195E-2</v>
      </c>
    </row>
    <row r="465" spans="2:22" ht="15" customHeight="1" x14ac:dyDescent="0.2">
      <c r="B465">
        <v>463</v>
      </c>
      <c r="C465" s="18">
        <v>39659</v>
      </c>
      <c r="D465">
        <f>'1. Data'!D467</f>
        <v>11583.69</v>
      </c>
      <c r="E465">
        <f t="shared" si="84"/>
        <v>1.6330688322763909E-2</v>
      </c>
      <c r="F465">
        <f t="shared" si="89"/>
        <v>2.0749179108529929E-4</v>
      </c>
      <c r="G465" s="17">
        <f t="shared" si="85"/>
        <v>1.4404575352480867E-2</v>
      </c>
      <c r="I465" s="1">
        <f>'1. Data'!H467</f>
        <v>10729.191510000001</v>
      </c>
      <c r="J465">
        <f t="shared" si="90"/>
        <v>1.8310096941163232E-2</v>
      </c>
      <c r="K465">
        <f t="shared" si="91"/>
        <v>1.9630920720614773E-4</v>
      </c>
      <c r="L465" s="17">
        <f t="shared" si="86"/>
        <v>1.4011038762566741E-2</v>
      </c>
      <c r="N465" s="8">
        <f>'1. Data'!L467</f>
        <v>6846.973704683367</v>
      </c>
      <c r="O465">
        <f t="shared" si="92"/>
        <v>1.6153153795744224E-2</v>
      </c>
      <c r="P465">
        <f t="shared" si="93"/>
        <v>1.7523378535056115E-4</v>
      </c>
      <c r="Q465" s="17">
        <f t="shared" si="87"/>
        <v>1.3237589861850274E-2</v>
      </c>
      <c r="S465" s="8">
        <f>'1. Data'!P467</f>
        <v>123.54704251386322</v>
      </c>
      <c r="T465">
        <f t="shared" si="94"/>
        <v>1.5738084006159926E-2</v>
      </c>
      <c r="U465">
        <f t="shared" si="95"/>
        <v>2.1353535479758803E-4</v>
      </c>
      <c r="V465" s="17">
        <f t="shared" si="88"/>
        <v>1.4612848962388821E-2</v>
      </c>
    </row>
    <row r="466" spans="2:22" ht="15" customHeight="1" x14ac:dyDescent="0.2">
      <c r="B466">
        <v>464</v>
      </c>
      <c r="C466" s="18">
        <v>39660</v>
      </c>
      <c r="D466">
        <f>'1. Data'!D468</f>
        <v>11378.02</v>
      </c>
      <c r="E466">
        <f t="shared" si="84"/>
        <v>-1.7755136748307324E-2</v>
      </c>
      <c r="F466">
        <f t="shared" si="89"/>
        <v>2.1104376648589678E-4</v>
      </c>
      <c r="G466" s="17">
        <f t="shared" si="85"/>
        <v>1.4527345472793603E-2</v>
      </c>
      <c r="I466" s="1">
        <f>'1. Data'!H468</f>
        <v>10720.973899999999</v>
      </c>
      <c r="J466">
        <f t="shared" si="90"/>
        <v>-7.6591139158457551E-4</v>
      </c>
      <c r="K466">
        <f t="shared" si="91"/>
        <v>2.0464623377346657E-4</v>
      </c>
      <c r="L466" s="17">
        <f t="shared" si="86"/>
        <v>1.4305461676348183E-2</v>
      </c>
      <c r="N466" s="8">
        <f>'1. Data'!L468</f>
        <v>6853.4248712747694</v>
      </c>
      <c r="O466">
        <f t="shared" si="92"/>
        <v>9.4219240056227541E-4</v>
      </c>
      <c r="P466">
        <f t="shared" si="93"/>
        <v>1.8037522088246546E-4</v>
      </c>
      <c r="Q466" s="17">
        <f t="shared" si="87"/>
        <v>1.3430384241802817E-2</v>
      </c>
      <c r="S466" s="8">
        <f>'1. Data'!P468</f>
        <v>123.77912464143611</v>
      </c>
      <c r="T466">
        <f t="shared" si="94"/>
        <v>1.8784919723744309E-3</v>
      </c>
      <c r="U466">
        <f t="shared" si="95"/>
        <v>2.1558447080082958E-4</v>
      </c>
      <c r="V466" s="17">
        <f t="shared" si="88"/>
        <v>1.4682795060914989E-2</v>
      </c>
    </row>
    <row r="467" spans="2:22" ht="15" customHeight="1" x14ac:dyDescent="0.2">
      <c r="B467">
        <v>465</v>
      </c>
      <c r="C467" s="18">
        <v>39661</v>
      </c>
      <c r="D467">
        <f>'1. Data'!D469</f>
        <v>11326.32</v>
      </c>
      <c r="E467">
        <f t="shared" si="84"/>
        <v>-4.5438485782236917E-3</v>
      </c>
      <c r="F467">
        <f t="shared" si="89"/>
        <v>2.1729583335380859E-4</v>
      </c>
      <c r="G467" s="17">
        <f t="shared" si="85"/>
        <v>1.4740957681026311E-2</v>
      </c>
      <c r="I467" s="1">
        <f>'1. Data'!H469</f>
        <v>10569.642329999999</v>
      </c>
      <c r="J467">
        <f t="shared" si="90"/>
        <v>-1.4115468558318222E-2</v>
      </c>
      <c r="K467">
        <f t="shared" si="91"/>
        <v>1.9240265696264411E-4</v>
      </c>
      <c r="L467" s="17">
        <f t="shared" si="86"/>
        <v>1.3870928482356331E-2</v>
      </c>
      <c r="N467" s="8">
        <f>'1. Data'!L469</f>
        <v>6714.9260700389113</v>
      </c>
      <c r="O467">
        <f t="shared" si="92"/>
        <v>-2.0208699130322069E-2</v>
      </c>
      <c r="P467">
        <f t="shared" si="93"/>
        <v>1.6960597122069816E-4</v>
      </c>
      <c r="Q467" s="17">
        <f t="shared" si="87"/>
        <v>1.3023285730594187E-2</v>
      </c>
      <c r="S467" s="8">
        <f>'1. Data'!P469</f>
        <v>121.77615549149074</v>
      </c>
      <c r="T467">
        <f t="shared" si="94"/>
        <v>-1.6181800895325293E-2</v>
      </c>
      <c r="U467">
        <f t="shared" si="95"/>
        <v>2.0286112647819631E-4</v>
      </c>
      <c r="V467" s="17">
        <f t="shared" si="88"/>
        <v>1.4242932509781696E-2</v>
      </c>
    </row>
    <row r="468" spans="2:22" ht="15" customHeight="1" x14ac:dyDescent="0.2">
      <c r="B468">
        <v>466</v>
      </c>
      <c r="C468" s="18">
        <v>39664</v>
      </c>
      <c r="D468">
        <f>'1. Data'!D470</f>
        <v>11284.15</v>
      </c>
      <c r="E468">
        <f t="shared" si="84"/>
        <v>-3.7231863482578694E-3</v>
      </c>
      <c r="F468">
        <f t="shared" si="89"/>
        <v>2.0549687694668961E-4</v>
      </c>
      <c r="G468" s="17">
        <f t="shared" si="85"/>
        <v>1.4335162257424559E-2</v>
      </c>
      <c r="I468" s="1">
        <f>'1. Data'!H470</f>
        <v>10457.91714</v>
      </c>
      <c r="J468">
        <f t="shared" si="90"/>
        <v>-1.0570385119171693E-2</v>
      </c>
      <c r="K468">
        <f t="shared" si="91"/>
        <v>1.9281328470213766E-4</v>
      </c>
      <c r="L468" s="17">
        <f t="shared" si="86"/>
        <v>1.3885722332746599E-2</v>
      </c>
      <c r="N468" s="8">
        <f>'1. Data'!L470</f>
        <v>6682.219793943179</v>
      </c>
      <c r="O468">
        <f t="shared" si="92"/>
        <v>-4.8706829761928959E-3</v>
      </c>
      <c r="P468">
        <f t="shared" si="93"/>
        <v>1.8393310417984908E-4</v>
      </c>
      <c r="Q468" s="17">
        <f t="shared" si="87"/>
        <v>1.3562193929444051E-2</v>
      </c>
      <c r="S468" s="8">
        <f>'1. Data'!P470</f>
        <v>119.77384700870532</v>
      </c>
      <c r="T468">
        <f t="shared" si="94"/>
        <v>-1.6442533225852554E-2</v>
      </c>
      <c r="U468">
        <f t="shared" si="95"/>
        <v>2.0640049970246154E-4</v>
      </c>
      <c r="V468" s="17">
        <f t="shared" si="88"/>
        <v>1.4366645387927606E-2</v>
      </c>
    </row>
    <row r="469" spans="2:22" ht="15" customHeight="1" x14ac:dyDescent="0.2">
      <c r="B469">
        <v>467</v>
      </c>
      <c r="C469" s="18">
        <v>39665</v>
      </c>
      <c r="D469">
        <f>'1. Data'!D471</f>
        <v>11615.77</v>
      </c>
      <c r="E469">
        <f t="shared" si="84"/>
        <v>2.9388124050105751E-2</v>
      </c>
      <c r="F469">
        <f t="shared" si="89"/>
        <v>1.9399879132491943E-4</v>
      </c>
      <c r="G469" s="17">
        <f t="shared" si="85"/>
        <v>1.3928344888209777E-2</v>
      </c>
      <c r="I469" s="1">
        <f>'1. Data'!H471</f>
        <v>10663.547500000001</v>
      </c>
      <c r="J469">
        <f t="shared" si="90"/>
        <v>1.9662649574215409E-2</v>
      </c>
      <c r="K469">
        <f t="shared" si="91"/>
        <v>1.879484701140658E-4</v>
      </c>
      <c r="L469" s="17">
        <f t="shared" si="86"/>
        <v>1.3709429970427865E-2</v>
      </c>
      <c r="N469" s="8">
        <f>'1. Data'!L471</f>
        <v>6793.1702028805948</v>
      </c>
      <c r="O469">
        <f t="shared" si="92"/>
        <v>1.6603825129784311E-2</v>
      </c>
      <c r="P469">
        <f t="shared" si="93"/>
        <v>1.7432053108833265E-4</v>
      </c>
      <c r="Q469" s="17">
        <f t="shared" si="87"/>
        <v>1.3203050067629549E-2</v>
      </c>
      <c r="S469" s="8">
        <f>'1. Data'!P471</f>
        <v>119.52484960666358</v>
      </c>
      <c r="T469">
        <f t="shared" si="94"/>
        <v>-2.0788962554040731E-3</v>
      </c>
      <c r="U469">
        <f t="shared" si="95"/>
        <v>2.1023788365330976E-4</v>
      </c>
      <c r="V469" s="17">
        <f t="shared" si="88"/>
        <v>1.4499582188922196E-2</v>
      </c>
    </row>
    <row r="470" spans="2:22" ht="15" customHeight="1" x14ac:dyDescent="0.2">
      <c r="B470">
        <v>468</v>
      </c>
      <c r="C470" s="18">
        <v>39666</v>
      </c>
      <c r="D470">
        <f>'1. Data'!D472</f>
        <v>11656.07</v>
      </c>
      <c r="E470">
        <f t="shared" si="84"/>
        <v>3.4694213125775796E-3</v>
      </c>
      <c r="F470">
        <f t="shared" si="89"/>
        <v>2.3417857395648854E-4</v>
      </c>
      <c r="G470" s="17">
        <f t="shared" si="85"/>
        <v>1.5302894299984188E-2</v>
      </c>
      <c r="I470" s="1">
        <f>'1. Data'!H472</f>
        <v>10702.283880000001</v>
      </c>
      <c r="J470">
        <f t="shared" si="90"/>
        <v>3.632597876082071E-3</v>
      </c>
      <c r="K470">
        <f t="shared" si="91"/>
        <v>1.9986874920392545E-4</v>
      </c>
      <c r="L470" s="17">
        <f t="shared" si="86"/>
        <v>1.4137494445761083E-2</v>
      </c>
      <c r="N470" s="8">
        <f>'1. Data'!L472</f>
        <v>6859.4140323824213</v>
      </c>
      <c r="O470">
        <f t="shared" si="92"/>
        <v>9.7515338970509263E-3</v>
      </c>
      <c r="P470">
        <f t="shared" si="93"/>
        <v>1.8040251975946011E-4</v>
      </c>
      <c r="Q470" s="17">
        <f t="shared" si="87"/>
        <v>1.343140051370147E-2</v>
      </c>
      <c r="S470" s="8">
        <f>'1. Data'!P472</f>
        <v>121.44850650540589</v>
      </c>
      <c r="T470">
        <f t="shared" si="94"/>
        <v>1.6094200537149751E-2</v>
      </c>
      <c r="U470">
        <f t="shared" si="95"/>
        <v>1.9788291921255514E-4</v>
      </c>
      <c r="V470" s="17">
        <f t="shared" si="88"/>
        <v>1.4067086379650732E-2</v>
      </c>
    </row>
    <row r="471" spans="2:22" ht="15" customHeight="1" x14ac:dyDescent="0.2">
      <c r="B471">
        <v>469</v>
      </c>
      <c r="C471" s="18">
        <v>39667</v>
      </c>
      <c r="D471">
        <f>'1. Data'!D473</f>
        <v>11431.43</v>
      </c>
      <c r="E471">
        <f t="shared" si="84"/>
        <v>-1.9272361953900363E-2</v>
      </c>
      <c r="F471">
        <f t="shared" si="89"/>
        <v>2.2085007257374926E-4</v>
      </c>
      <c r="G471" s="17">
        <f t="shared" si="85"/>
        <v>1.4861025286760979E-2</v>
      </c>
      <c r="I471" s="1">
        <f>'1. Data'!H473</f>
        <v>10650.450999999999</v>
      </c>
      <c r="J471">
        <f t="shared" si="90"/>
        <v>-4.843160635727946E-3</v>
      </c>
      <c r="K471">
        <f t="shared" si="91"/>
        <v>1.8866837029144886E-4</v>
      </c>
      <c r="L471" s="17">
        <f t="shared" si="86"/>
        <v>1.3735660533496336E-2</v>
      </c>
      <c r="N471" s="8">
        <f>'1. Data'!L473</f>
        <v>6853.3671586715873</v>
      </c>
      <c r="O471">
        <f t="shared" si="92"/>
        <v>-8.8154377069054072E-4</v>
      </c>
      <c r="P471">
        <f t="shared" si="93"/>
        <v>1.752839133746125E-4</v>
      </c>
      <c r="Q471" s="17">
        <f t="shared" si="87"/>
        <v>1.3239483123393167E-2</v>
      </c>
      <c r="S471" s="8">
        <f>'1. Data'!P473</f>
        <v>119.76448581074915</v>
      </c>
      <c r="T471">
        <f t="shared" si="94"/>
        <v>-1.3866129301324748E-2</v>
      </c>
      <c r="U471">
        <f t="shared" si="95"/>
        <v>2.0155134151560132E-4</v>
      </c>
      <c r="V471" s="17">
        <f t="shared" si="88"/>
        <v>1.4196877879153618E-2</v>
      </c>
    </row>
    <row r="472" spans="2:22" ht="15" customHeight="1" x14ac:dyDescent="0.2">
      <c r="B472">
        <v>470</v>
      </c>
      <c r="C472" s="18">
        <v>39668</v>
      </c>
      <c r="D472">
        <f>'1. Data'!D474</f>
        <v>11734.32</v>
      </c>
      <c r="E472">
        <f t="shared" si="84"/>
        <v>2.649624762606248E-2</v>
      </c>
      <c r="F472">
        <f t="shared" si="89"/>
        <v>2.2988450433625309E-4</v>
      </c>
      <c r="G472" s="17">
        <f t="shared" si="85"/>
        <v>1.5161942630687306E-2</v>
      </c>
      <c r="I472" s="1">
        <f>'1. Data'!H474</f>
        <v>10516.75828</v>
      </c>
      <c r="J472">
        <f t="shared" si="90"/>
        <v>-1.2552775464625781E-2</v>
      </c>
      <c r="K472">
        <f t="shared" si="91"/>
        <v>1.7875564037056981E-4</v>
      </c>
      <c r="L472" s="17">
        <f t="shared" si="86"/>
        <v>1.3369952893356424E-2</v>
      </c>
      <c r="N472" s="8">
        <f>'1. Data'!L474</f>
        <v>6751.6158124154526</v>
      </c>
      <c r="O472">
        <f t="shared" si="92"/>
        <v>-1.4846913042939534E-2</v>
      </c>
      <c r="P472">
        <f t="shared" si="93"/>
        <v>1.6481350573731431E-4</v>
      </c>
      <c r="Q472" s="17">
        <f t="shared" si="87"/>
        <v>1.2837971246942186E-2</v>
      </c>
      <c r="S472" s="8">
        <f>'1. Data'!P474</f>
        <v>119.51724450898529</v>
      </c>
      <c r="T472">
        <f t="shared" si="94"/>
        <v>-2.0643958022293274E-3</v>
      </c>
      <c r="U472">
        <f t="shared" si="95"/>
        <v>2.0099443353272864E-4</v>
      </c>
      <c r="V472" s="17">
        <f t="shared" si="88"/>
        <v>1.4177250563234349E-2</v>
      </c>
    </row>
    <row r="473" spans="2:22" ht="15" customHeight="1" x14ac:dyDescent="0.2">
      <c r="B473">
        <v>471</v>
      </c>
      <c r="C473" s="18">
        <v>39671</v>
      </c>
      <c r="D473">
        <f>'1. Data'!D475</f>
        <v>11782.35</v>
      </c>
      <c r="E473">
        <f t="shared" si="84"/>
        <v>4.0931217147649503E-3</v>
      </c>
      <c r="F473">
        <f t="shared" si="89"/>
        <v>2.5821450237177525E-4</v>
      </c>
      <c r="G473" s="17">
        <f t="shared" si="85"/>
        <v>1.6069054184107267E-2</v>
      </c>
      <c r="I473" s="1">
        <f>'1. Data'!H475</f>
        <v>10626.955680000001</v>
      </c>
      <c r="J473">
        <f t="shared" si="90"/>
        <v>1.0478266882825125E-2</v>
      </c>
      <c r="K473">
        <f t="shared" si="91"/>
        <v>1.7748463226025429E-4</v>
      </c>
      <c r="L473" s="17">
        <f t="shared" si="86"/>
        <v>1.3322335840994787E-2</v>
      </c>
      <c r="N473" s="8">
        <f>'1. Data'!L475</f>
        <v>6807.3946302684863</v>
      </c>
      <c r="O473">
        <f t="shared" si="92"/>
        <v>8.2615509239229411E-3</v>
      </c>
      <c r="P473">
        <f t="shared" si="93"/>
        <v>1.6815054500735193E-4</v>
      </c>
      <c r="Q473" s="17">
        <f t="shared" si="87"/>
        <v>1.2967287496132409E-2</v>
      </c>
      <c r="S473" s="8">
        <f>'1. Data'!P475</f>
        <v>122.21028207461327</v>
      </c>
      <c r="T473">
        <f t="shared" si="94"/>
        <v>2.2532627627852707E-2</v>
      </c>
      <c r="U473">
        <f t="shared" si="95"/>
        <v>1.8919047132246063E-4</v>
      </c>
      <c r="V473" s="17">
        <f t="shared" si="88"/>
        <v>1.3754652715443624E-2</v>
      </c>
    </row>
    <row r="474" spans="2:22" ht="15" customHeight="1" x14ac:dyDescent="0.2">
      <c r="B474">
        <v>472</v>
      </c>
      <c r="C474" s="18">
        <v>39672</v>
      </c>
      <c r="D474">
        <f>'1. Data'!D476</f>
        <v>11642.47</v>
      </c>
      <c r="E474">
        <f t="shared" si="84"/>
        <v>-1.1871994975535528E-2</v>
      </c>
      <c r="F474">
        <f t="shared" si="89"/>
        <v>2.4372685095178155E-4</v>
      </c>
      <c r="G474" s="17">
        <f t="shared" si="85"/>
        <v>1.5611753615522554E-2</v>
      </c>
      <c r="I474" s="1">
        <f>'1. Data'!H476</f>
        <v>10522.744849999999</v>
      </c>
      <c r="J474">
        <f t="shared" si="90"/>
        <v>-9.8062731357887629E-3</v>
      </c>
      <c r="K474">
        <f t="shared" si="91"/>
        <v>1.7342319893670164E-4</v>
      </c>
      <c r="L474" s="17">
        <f t="shared" si="86"/>
        <v>1.3169024221129736E-2</v>
      </c>
      <c r="N474" s="8">
        <f>'1. Data'!L476</f>
        <v>6736.9613836290437</v>
      </c>
      <c r="O474">
        <f t="shared" si="92"/>
        <v>-1.0346579046007895E-2</v>
      </c>
      <c r="P474">
        <f t="shared" si="93"/>
        <v>1.6215670572702516E-4</v>
      </c>
      <c r="Q474" s="17">
        <f t="shared" si="87"/>
        <v>1.2734076555723433E-2</v>
      </c>
      <c r="S474" s="8">
        <f>'1. Data'!P476</f>
        <v>121.23940581427139</v>
      </c>
      <c r="T474">
        <f t="shared" si="94"/>
        <v>-7.9443091355368197E-3</v>
      </c>
      <c r="U474">
        <f t="shared" si="95"/>
        <v>2.0830220151204129E-4</v>
      </c>
      <c r="V474" s="17">
        <f t="shared" si="88"/>
        <v>1.4432678251524949E-2</v>
      </c>
    </row>
    <row r="475" spans="2:22" ht="15" customHeight="1" x14ac:dyDescent="0.2">
      <c r="B475">
        <v>473</v>
      </c>
      <c r="C475" s="18">
        <v>39673</v>
      </c>
      <c r="D475">
        <f>'1. Data'!D477</f>
        <v>11532.96</v>
      </c>
      <c r="E475">
        <f t="shared" si="84"/>
        <v>-9.4060796377401206E-3</v>
      </c>
      <c r="F475">
        <f t="shared" si="89"/>
        <v>2.3755989577662308E-4</v>
      </c>
      <c r="G475" s="17">
        <f t="shared" si="85"/>
        <v>1.5412978160518592E-2</v>
      </c>
      <c r="I475" s="1">
        <f>'1. Data'!H477</f>
        <v>10162.183860000001</v>
      </c>
      <c r="J475">
        <f t="shared" si="90"/>
        <v>-3.426491805510215E-2</v>
      </c>
      <c r="K475">
        <f t="shared" si="91"/>
        <v>1.6878758656932108E-4</v>
      </c>
      <c r="L475" s="17">
        <f t="shared" si="86"/>
        <v>1.2991827683945053E-2</v>
      </c>
      <c r="N475" s="8">
        <f>'1. Data'!L477</f>
        <v>6546.1938745168009</v>
      </c>
      <c r="O475">
        <f t="shared" si="92"/>
        <v>-2.8316550778487735E-2</v>
      </c>
      <c r="P475">
        <f t="shared" si="93"/>
        <v>1.5885040526072102E-4</v>
      </c>
      <c r="Q475" s="17">
        <f t="shared" si="87"/>
        <v>1.2603586999768003E-2</v>
      </c>
      <c r="S475" s="8">
        <f>'1. Data'!P477</f>
        <v>119.8734351988218</v>
      </c>
      <c r="T475">
        <f t="shared" si="94"/>
        <v>-1.1266721461355151E-2</v>
      </c>
      <c r="U475">
        <f t="shared" si="95"/>
        <v>1.9959079227977724E-4</v>
      </c>
      <c r="V475" s="17">
        <f t="shared" si="88"/>
        <v>1.4127660538099621E-2</v>
      </c>
    </row>
    <row r="476" spans="2:22" ht="15" customHeight="1" x14ac:dyDescent="0.2">
      <c r="B476">
        <v>474</v>
      </c>
      <c r="C476" s="18">
        <v>39674</v>
      </c>
      <c r="D476">
        <f>'1. Data'!D478</f>
        <v>11615.93</v>
      </c>
      <c r="E476">
        <f t="shared" si="84"/>
        <v>7.1941635104952389E-3</v>
      </c>
      <c r="F476">
        <f t="shared" si="89"/>
        <v>2.2861476207911626E-4</v>
      </c>
      <c r="G476" s="17">
        <f t="shared" si="85"/>
        <v>1.5120011973511009E-2</v>
      </c>
      <c r="I476" s="1">
        <f>'1. Data'!H478</f>
        <v>10308.724479999999</v>
      </c>
      <c r="J476">
        <f t="shared" si="90"/>
        <v>1.442018979569987E-2</v>
      </c>
      <c r="K476">
        <f t="shared" si="91"/>
        <v>2.2910540793453376E-4</v>
      </c>
      <c r="L476" s="17">
        <f t="shared" si="86"/>
        <v>1.5136228325924981E-2</v>
      </c>
      <c r="N476" s="8">
        <f>'1. Data'!L478</f>
        <v>6585.595113957992</v>
      </c>
      <c r="O476">
        <f t="shared" si="92"/>
        <v>6.0189539443024041E-3</v>
      </c>
      <c r="P476">
        <f t="shared" si="93"/>
        <v>1.9742900382451825E-4</v>
      </c>
      <c r="Q476" s="17">
        <f t="shared" si="87"/>
        <v>1.405094316494513E-2</v>
      </c>
      <c r="S476" s="8">
        <f>'1. Data'!P478</f>
        <v>118.24055484577477</v>
      </c>
      <c r="T476">
        <f t="shared" si="94"/>
        <v>-1.3621703176677441E-2</v>
      </c>
      <c r="U476">
        <f t="shared" si="95"/>
        <v>1.9523168549225625E-4</v>
      </c>
      <c r="V476" s="17">
        <f t="shared" si="88"/>
        <v>1.3972533252501361E-2</v>
      </c>
    </row>
    <row r="477" spans="2:22" ht="15" customHeight="1" x14ac:dyDescent="0.2">
      <c r="B477">
        <v>475</v>
      </c>
      <c r="C477" s="18">
        <v>39675</v>
      </c>
      <c r="D477">
        <f>'1. Data'!D479</f>
        <v>11659.9</v>
      </c>
      <c r="E477">
        <f t="shared" si="84"/>
        <v>3.7853189542291789E-3</v>
      </c>
      <c r="F477">
        <f t="shared" si="89"/>
        <v>2.1800323567131374E-4</v>
      </c>
      <c r="G477" s="17">
        <f t="shared" si="85"/>
        <v>1.4764932633483762E-2</v>
      </c>
      <c r="I477" s="1">
        <f>'1. Data'!H479</f>
        <v>10163.38336</v>
      </c>
      <c r="J477">
        <f t="shared" si="90"/>
        <v>-1.4098846106710493E-2</v>
      </c>
      <c r="K477">
        <f t="shared" si="91"/>
        <v>2.2783559588310213E-4</v>
      </c>
      <c r="L477" s="17">
        <f t="shared" si="86"/>
        <v>1.50942239245051E-2</v>
      </c>
      <c r="N477" s="8">
        <f>'1. Data'!L479</f>
        <v>6540.7842561315911</v>
      </c>
      <c r="O477">
        <f t="shared" si="92"/>
        <v>-6.8043748592174344E-3</v>
      </c>
      <c r="P477">
        <f t="shared" si="93"/>
        <v>1.8775693199006514E-4</v>
      </c>
      <c r="Q477" s="17">
        <f t="shared" si="87"/>
        <v>1.3702442555619971E-2</v>
      </c>
      <c r="S477" s="8">
        <f>'1. Data'!P479</f>
        <v>117.87605251244906</v>
      </c>
      <c r="T477">
        <f t="shared" si="94"/>
        <v>-3.0827183938804742E-3</v>
      </c>
      <c r="U477">
        <f t="shared" si="95"/>
        <v>1.9465083220873114E-4</v>
      </c>
      <c r="V477" s="17">
        <f t="shared" si="88"/>
        <v>1.3951732229681414E-2</v>
      </c>
    </row>
    <row r="478" spans="2:22" ht="15" customHeight="1" x14ac:dyDescent="0.2">
      <c r="B478">
        <v>476</v>
      </c>
      <c r="C478" s="18">
        <v>39678</v>
      </c>
      <c r="D478">
        <f>'1. Data'!D480</f>
        <v>11479.39</v>
      </c>
      <c r="E478">
        <f t="shared" si="84"/>
        <v>-1.5481264847897514E-2</v>
      </c>
      <c r="F478">
        <f t="shared" si="89"/>
        <v>2.057827599061497E-4</v>
      </c>
      <c r="G478" s="17">
        <f t="shared" si="85"/>
        <v>1.4345130180871475E-2</v>
      </c>
      <c r="I478" s="1">
        <f>'1. Data'!H480</f>
        <v>10168.98316</v>
      </c>
      <c r="J478">
        <f t="shared" si="90"/>
        <v>5.509779373312904E-4</v>
      </c>
      <c r="K478">
        <f t="shared" si="91"/>
        <v>2.2609210782255834E-4</v>
      </c>
      <c r="L478" s="17">
        <f t="shared" si="86"/>
        <v>1.5036359526912036E-2</v>
      </c>
      <c r="N478" s="8">
        <f>'1. Data'!L480</f>
        <v>6541.449786796059</v>
      </c>
      <c r="O478">
        <f t="shared" si="92"/>
        <v>1.0175089689650846E-4</v>
      </c>
      <c r="P478">
        <f t="shared" si="93"/>
        <v>1.7926948710414624E-4</v>
      </c>
      <c r="Q478" s="17">
        <f t="shared" si="87"/>
        <v>1.3389155578457749E-2</v>
      </c>
      <c r="S478" s="8">
        <f>'1. Data'!P480</f>
        <v>119.39285390405369</v>
      </c>
      <c r="T478">
        <f t="shared" si="94"/>
        <v>1.2867765413542662E-2</v>
      </c>
      <c r="U478">
        <f t="shared" si="95"/>
        <v>1.835419714379654E-4</v>
      </c>
      <c r="V478" s="17">
        <f t="shared" si="88"/>
        <v>1.3547766289612668E-2</v>
      </c>
    </row>
    <row r="479" spans="2:22" ht="15" customHeight="1" x14ac:dyDescent="0.2">
      <c r="B479">
        <v>477</v>
      </c>
      <c r="C479" s="18">
        <v>39679</v>
      </c>
      <c r="D479">
        <f>'1. Data'!D481</f>
        <v>11348.55</v>
      </c>
      <c r="E479">
        <f t="shared" si="84"/>
        <v>-1.1397818176749824E-2</v>
      </c>
      <c r="F479">
        <f t="shared" si="89"/>
        <v>2.0781596798922556E-4</v>
      </c>
      <c r="G479" s="17">
        <f t="shared" si="85"/>
        <v>1.4415823527957936E-2</v>
      </c>
      <c r="I479" s="1">
        <f>'1. Data'!H481</f>
        <v>9907.1168400000006</v>
      </c>
      <c r="J479">
        <f t="shared" si="90"/>
        <v>-2.575147543070562E-2</v>
      </c>
      <c r="K479">
        <f t="shared" si="91"/>
        <v>2.1254479595445038E-4</v>
      </c>
      <c r="L479" s="17">
        <f t="shared" si="86"/>
        <v>1.4578916144708782E-2</v>
      </c>
      <c r="N479" s="8">
        <f>'1. Data'!L481</f>
        <v>6370.8131157182761</v>
      </c>
      <c r="O479">
        <f t="shared" si="92"/>
        <v>-2.6085451488477934E-2</v>
      </c>
      <c r="P479">
        <f t="shared" si="93"/>
        <v>1.6851393907259859E-4</v>
      </c>
      <c r="Q479" s="17">
        <f t="shared" si="87"/>
        <v>1.2981291887658893E-2</v>
      </c>
      <c r="S479" s="8">
        <f>'1. Data'!P481</f>
        <v>117.23209404045927</v>
      </c>
      <c r="T479">
        <f t="shared" si="94"/>
        <v>-1.809789943819291E-2</v>
      </c>
      <c r="U479">
        <f t="shared" si="95"/>
        <v>1.8246421635596536E-4</v>
      </c>
      <c r="V479" s="17">
        <f t="shared" si="88"/>
        <v>1.3507931609094168E-2</v>
      </c>
    </row>
    <row r="480" spans="2:22" ht="15" customHeight="1" x14ac:dyDescent="0.2">
      <c r="B480">
        <v>478</v>
      </c>
      <c r="C480" s="18">
        <v>39680</v>
      </c>
      <c r="D480">
        <f>'1. Data'!D482</f>
        <v>11417.43</v>
      </c>
      <c r="E480">
        <f t="shared" si="84"/>
        <v>6.0694978653661504E-3</v>
      </c>
      <c r="F480">
        <f t="shared" si="89"/>
        <v>2.0314162546128693E-4</v>
      </c>
      <c r="G480" s="17">
        <f t="shared" si="85"/>
        <v>1.4252776061570846E-2</v>
      </c>
      <c r="I480" s="1">
        <f>'1. Data'!H482</f>
        <v>9984.0274800000007</v>
      </c>
      <c r="J480">
        <f t="shared" si="90"/>
        <v>7.7631707833981751E-3</v>
      </c>
      <c r="K480">
        <f t="shared" si="91"/>
        <v>2.3958041740867751E-4</v>
      </c>
      <c r="L480" s="17">
        <f t="shared" si="86"/>
        <v>1.5478385491021908E-2</v>
      </c>
      <c r="N480" s="8">
        <f>'1. Data'!L482</f>
        <v>6429.8527245949917</v>
      </c>
      <c r="O480">
        <f t="shared" si="92"/>
        <v>9.2672015022778192E-3</v>
      </c>
      <c r="P480">
        <f t="shared" si="93"/>
        <v>1.9923014948970683E-4</v>
      </c>
      <c r="Q480" s="17">
        <f t="shared" si="87"/>
        <v>1.4114891054829536E-2</v>
      </c>
      <c r="S480" s="8">
        <f>'1. Data'!P482</f>
        <v>116.93985441310282</v>
      </c>
      <c r="T480">
        <f t="shared" si="94"/>
        <v>-2.4928295425277786E-3</v>
      </c>
      <c r="U480">
        <f t="shared" si="95"/>
        <v>1.9116840121910403E-4</v>
      </c>
      <c r="V480" s="17">
        <f t="shared" si="88"/>
        <v>1.3826366161038266E-2</v>
      </c>
    </row>
    <row r="481" spans="2:22" ht="15" customHeight="1" x14ac:dyDescent="0.2">
      <c r="B481">
        <v>479</v>
      </c>
      <c r="C481" s="18">
        <v>39681</v>
      </c>
      <c r="D481">
        <f>'1. Data'!D483</f>
        <v>11430.21</v>
      </c>
      <c r="E481">
        <f t="shared" si="84"/>
        <v>1.1193412177695713E-3</v>
      </c>
      <c r="F481">
        <f t="shared" si="89"/>
        <v>1.9316345619387076E-4</v>
      </c>
      <c r="G481" s="17">
        <f t="shared" si="85"/>
        <v>1.389832566152739E-2</v>
      </c>
      <c r="I481" s="1">
        <f>'1. Data'!H483</f>
        <v>10075.032220000001</v>
      </c>
      <c r="J481">
        <f t="shared" si="90"/>
        <v>9.1150330046968486E-3</v>
      </c>
      <c r="K481">
        <f t="shared" si="91"/>
        <v>2.2882160160088929E-4</v>
      </c>
      <c r="L481" s="17">
        <f t="shared" si="86"/>
        <v>1.5126850352961428E-2</v>
      </c>
      <c r="N481" s="8">
        <f>'1. Data'!L483</f>
        <v>6405.6696428571422</v>
      </c>
      <c r="O481">
        <f t="shared" si="92"/>
        <v>-3.7610630870822622E-3</v>
      </c>
      <c r="P481">
        <f t="shared" si="93"/>
        <v>1.9242920194135365E-4</v>
      </c>
      <c r="Q481" s="17">
        <f t="shared" si="87"/>
        <v>1.3871885305947193E-2</v>
      </c>
      <c r="S481" s="8">
        <f>'1. Data'!P483</f>
        <v>117.79244411601698</v>
      </c>
      <c r="T481">
        <f t="shared" si="94"/>
        <v>7.2908394421485473E-3</v>
      </c>
      <c r="U481">
        <f t="shared" si="95"/>
        <v>1.8007114909364373E-4</v>
      </c>
      <c r="V481" s="17">
        <f t="shared" si="88"/>
        <v>1.3419059173192572E-2</v>
      </c>
    </row>
    <row r="482" spans="2:22" ht="15" customHeight="1" x14ac:dyDescent="0.2">
      <c r="B482">
        <v>480</v>
      </c>
      <c r="C482" s="18">
        <v>39682</v>
      </c>
      <c r="D482">
        <f>'1. Data'!D484</f>
        <v>11628.06</v>
      </c>
      <c r="E482">
        <f t="shared" si="84"/>
        <v>1.7309393265740557E-2</v>
      </c>
      <c r="F482">
        <f t="shared" si="89"/>
        <v>1.8164882430794638E-4</v>
      </c>
      <c r="G482" s="17">
        <f t="shared" si="85"/>
        <v>1.3477715841638241E-2</v>
      </c>
      <c r="I482" s="1">
        <f>'1. Data'!H484</f>
        <v>10230.505920000001</v>
      </c>
      <c r="J482">
        <f t="shared" si="90"/>
        <v>1.5431583403909E-2</v>
      </c>
      <c r="K482">
        <f t="shared" si="91"/>
        <v>2.2007733510543871E-4</v>
      </c>
      <c r="L482" s="17">
        <f t="shared" si="86"/>
        <v>1.4835003711001852E-2</v>
      </c>
      <c r="N482" s="8">
        <f>'1. Data'!L484</f>
        <v>6519.1851851851843</v>
      </c>
      <c r="O482">
        <f t="shared" si="92"/>
        <v>1.7721104686474337E-2</v>
      </c>
      <c r="P482">
        <f t="shared" si="93"/>
        <v>1.817321855575732E-4</v>
      </c>
      <c r="Q482" s="17">
        <f t="shared" si="87"/>
        <v>1.3480808045424177E-2</v>
      </c>
      <c r="S482" s="8">
        <f>'1. Data'!P484</f>
        <v>115.21913945237878</v>
      </c>
      <c r="T482">
        <f t="shared" si="94"/>
        <v>-2.1846092785914855E-2</v>
      </c>
      <c r="U482">
        <f t="shared" si="95"/>
        <v>1.7245626053429645E-4</v>
      </c>
      <c r="V482" s="17">
        <f t="shared" si="88"/>
        <v>1.3132260297995028E-2</v>
      </c>
    </row>
    <row r="483" spans="2:22" ht="15" customHeight="1" x14ac:dyDescent="0.2">
      <c r="B483">
        <v>481</v>
      </c>
      <c r="C483" s="18">
        <v>39686</v>
      </c>
      <c r="D483">
        <f>'1. Data'!D485</f>
        <v>11412.87</v>
      </c>
      <c r="E483">
        <f t="shared" si="84"/>
        <v>-1.8506096459770478E-2</v>
      </c>
      <c r="F483">
        <f t="shared" si="89"/>
        <v>1.8872680056315348E-4</v>
      </c>
      <c r="G483" s="17">
        <f t="shared" si="85"/>
        <v>1.3737787324134608E-2</v>
      </c>
      <c r="I483" s="1">
        <f>'1. Data'!H485</f>
        <v>10058.42902</v>
      </c>
      <c r="J483">
        <f t="shared" si="90"/>
        <v>-1.6819979514757156E-2</v>
      </c>
      <c r="K483">
        <f t="shared" si="91"/>
        <v>2.2116072098022035E-4</v>
      </c>
      <c r="L483" s="17">
        <f t="shared" si="86"/>
        <v>1.4871473396413025E-2</v>
      </c>
      <c r="N483" s="8">
        <f>'1. Data'!L485</f>
        <v>6399.8681511866398</v>
      </c>
      <c r="O483">
        <f t="shared" si="92"/>
        <v>-1.8302445874630448E-2</v>
      </c>
      <c r="P483">
        <f t="shared" si="93"/>
        <v>1.8967050750265778E-4</v>
      </c>
      <c r="Q483" s="17">
        <f t="shared" si="87"/>
        <v>1.3772091616840841E-2</v>
      </c>
      <c r="S483" s="8">
        <f>'1. Data'!P485</f>
        <v>116.33931172614712</v>
      </c>
      <c r="T483">
        <f t="shared" si="94"/>
        <v>9.7221024136472656E-3</v>
      </c>
      <c r="U483">
        <f t="shared" si="95"/>
        <v>1.9074399110288674E-4</v>
      </c>
      <c r="V483" s="17">
        <f t="shared" si="88"/>
        <v>1.3811009778538524E-2</v>
      </c>
    </row>
    <row r="484" spans="2:22" ht="15" customHeight="1" x14ac:dyDescent="0.2">
      <c r="B484">
        <v>482</v>
      </c>
      <c r="C484" s="18">
        <v>39687</v>
      </c>
      <c r="D484">
        <f>'1. Data'!D486</f>
        <v>11502.51</v>
      </c>
      <c r="E484">
        <f t="shared" si="84"/>
        <v>7.8542908137917474E-3</v>
      </c>
      <c r="F484">
        <f t="shared" si="89"/>
        <v>1.9795172890006406E-4</v>
      </c>
      <c r="G484" s="17">
        <f t="shared" si="85"/>
        <v>1.4069531936068949E-2</v>
      </c>
      <c r="I484" s="1">
        <f>'1. Data'!H486</f>
        <v>10162.30623</v>
      </c>
      <c r="J484">
        <f t="shared" si="90"/>
        <v>1.0327379135792774E-2</v>
      </c>
      <c r="K484">
        <f t="shared" si="91"/>
        <v>2.2486578037401815E-4</v>
      </c>
      <c r="L484" s="17">
        <f t="shared" si="86"/>
        <v>1.4995525345049374E-2</v>
      </c>
      <c r="N484" s="8">
        <f>'1. Data'!L486</f>
        <v>6431.9458743932937</v>
      </c>
      <c r="O484">
        <f t="shared" si="92"/>
        <v>5.0122475102406866E-3</v>
      </c>
      <c r="P484">
        <f t="shared" si="93"/>
        <v>1.9838904855212493E-4</v>
      </c>
      <c r="Q484" s="17">
        <f t="shared" si="87"/>
        <v>1.4085064733685995E-2</v>
      </c>
      <c r="S484" s="8">
        <f>'1. Data'!P486</f>
        <v>116.22127039095962</v>
      </c>
      <c r="T484">
        <f t="shared" si="94"/>
        <v>-1.014629822336909E-3</v>
      </c>
      <c r="U484">
        <f t="shared" si="95"/>
        <v>1.849705081572003E-4</v>
      </c>
      <c r="V484" s="17">
        <f t="shared" si="88"/>
        <v>1.3600386323821845E-2</v>
      </c>
    </row>
    <row r="485" spans="2:22" ht="15" customHeight="1" x14ac:dyDescent="0.2">
      <c r="B485">
        <v>483</v>
      </c>
      <c r="C485" s="18">
        <v>39688</v>
      </c>
      <c r="D485">
        <f>'1. Data'!D487</f>
        <v>11715.18</v>
      </c>
      <c r="E485">
        <f t="shared" si="84"/>
        <v>1.8489008051286202E-2</v>
      </c>
      <c r="F485">
        <f t="shared" si="89"/>
        <v>1.8977601821731704E-4</v>
      </c>
      <c r="G485" s="17">
        <f t="shared" si="85"/>
        <v>1.3775921683042374E-2</v>
      </c>
      <c r="I485" s="1">
        <f>'1. Data'!H487</f>
        <v>10245.715039999999</v>
      </c>
      <c r="J485">
        <f t="shared" si="90"/>
        <v>8.2076654759496454E-3</v>
      </c>
      <c r="K485">
        <f t="shared" si="91"/>
        <v>2.1777311914044153E-4</v>
      </c>
      <c r="L485" s="17">
        <f t="shared" si="86"/>
        <v>1.4757137904771424E-2</v>
      </c>
      <c r="N485" s="8">
        <f>'1. Data'!L487</f>
        <v>6567.7756514058583</v>
      </c>
      <c r="O485">
        <f t="shared" si="92"/>
        <v>2.1117991299231354E-2</v>
      </c>
      <c r="P485">
        <f t="shared" si="93"/>
        <v>1.8799306314523225E-4</v>
      </c>
      <c r="Q485" s="17">
        <f t="shared" si="87"/>
        <v>1.3711056237403166E-2</v>
      </c>
      <c r="S485" s="8">
        <f>'1. Data'!P487</f>
        <v>116.70094141303355</v>
      </c>
      <c r="T485">
        <f t="shared" si="94"/>
        <v>4.127222327379082E-3</v>
      </c>
      <c r="U485">
        <f t="shared" si="95"/>
        <v>1.7393404608835079E-4</v>
      </c>
      <c r="V485" s="17">
        <f t="shared" si="88"/>
        <v>1.318840574475743E-2</v>
      </c>
    </row>
    <row r="486" spans="2:22" ht="15" customHeight="1" x14ac:dyDescent="0.2">
      <c r="B486">
        <v>484</v>
      </c>
      <c r="C486" s="18">
        <v>39689</v>
      </c>
      <c r="D486">
        <f>'1. Data'!D488</f>
        <v>11543.55</v>
      </c>
      <c r="E486">
        <f t="shared" si="84"/>
        <v>-1.4650223043948194E-2</v>
      </c>
      <c r="F486">
        <f t="shared" si="89"/>
        <v>1.9890006224750959E-4</v>
      </c>
      <c r="G486" s="17">
        <f t="shared" si="85"/>
        <v>1.4103193335110654E-2</v>
      </c>
      <c r="I486" s="1">
        <f>'1. Data'!H488</f>
        <v>10279.467420000001</v>
      </c>
      <c r="J486">
        <f t="shared" si="90"/>
        <v>3.2942922839674961E-3</v>
      </c>
      <c r="K486">
        <f t="shared" si="91"/>
        <v>2.0874867834592078E-4</v>
      </c>
      <c r="L486" s="17">
        <f t="shared" si="86"/>
        <v>1.444813753900207E-2</v>
      </c>
      <c r="N486" s="8">
        <f>'1. Data'!L488</f>
        <v>6598.8517591638456</v>
      </c>
      <c r="O486">
        <f t="shared" si="92"/>
        <v>4.7316031191375028E-3</v>
      </c>
      <c r="P486">
        <f t="shared" si="93"/>
        <v>2.0347165274738299E-4</v>
      </c>
      <c r="Q486" s="17">
        <f t="shared" si="87"/>
        <v>1.4264349012393906E-2</v>
      </c>
      <c r="S486" s="8">
        <f>'1. Data'!P488</f>
        <v>120.46507556210838</v>
      </c>
      <c r="T486">
        <f t="shared" si="94"/>
        <v>3.2254531141720881E-2</v>
      </c>
      <c r="U486">
        <f t="shared" si="95"/>
        <v>1.6452004117142673E-4</v>
      </c>
      <c r="V486" s="17">
        <f t="shared" si="88"/>
        <v>1.2826536600790828E-2</v>
      </c>
    </row>
    <row r="487" spans="2:22" ht="15" customHeight="1" x14ac:dyDescent="0.2">
      <c r="B487">
        <v>485</v>
      </c>
      <c r="C487" s="18">
        <v>39693</v>
      </c>
      <c r="D487">
        <f>'1. Data'!D489</f>
        <v>11516.92</v>
      </c>
      <c r="E487">
        <f t="shared" si="84"/>
        <v>-2.3069159833845913E-3</v>
      </c>
      <c r="F487">
        <f t="shared" si="89"/>
        <v>1.9984380062690487E-4</v>
      </c>
      <c r="G487" s="17">
        <f t="shared" si="85"/>
        <v>1.4136612063252809E-2</v>
      </c>
      <c r="I487" s="1">
        <f>'1. Data'!H489</f>
        <v>10040.25641</v>
      </c>
      <c r="J487">
        <f t="shared" si="90"/>
        <v>-2.3270759099307585E-2</v>
      </c>
      <c r="K487">
        <f t="shared" si="91"/>
        <v>1.9687489934429799E-4</v>
      </c>
      <c r="L487" s="17">
        <f t="shared" si="86"/>
        <v>1.4031211613552766E-2</v>
      </c>
      <c r="N487" s="8">
        <f>'1. Data'!L489</f>
        <v>6590.7797299259473</v>
      </c>
      <c r="O487">
        <f t="shared" si="92"/>
        <v>-1.2232475485888324E-3</v>
      </c>
      <c r="P487">
        <f t="shared" si="93"/>
        <v>1.9260663766716192E-4</v>
      </c>
      <c r="Q487" s="17">
        <f t="shared" si="87"/>
        <v>1.3878279348217556E-2</v>
      </c>
      <c r="S487" s="8">
        <f>'1. Data'!P489</f>
        <v>115.85327085630281</v>
      </c>
      <c r="T487">
        <f t="shared" si="94"/>
        <v>-3.8283333856606865E-2</v>
      </c>
      <c r="U487">
        <f t="shared" si="95"/>
        <v>2.1707012545147571E-4</v>
      </c>
      <c r="V487" s="17">
        <f t="shared" si="88"/>
        <v>1.4733299883307734E-2</v>
      </c>
    </row>
    <row r="488" spans="2:22" ht="15" customHeight="1" x14ac:dyDescent="0.2">
      <c r="B488">
        <v>486</v>
      </c>
      <c r="C488" s="18">
        <v>39694</v>
      </c>
      <c r="D488">
        <f>'1. Data'!D490</f>
        <v>11532.88</v>
      </c>
      <c r="E488">
        <f t="shared" si="84"/>
        <v>1.385787172264731E-3</v>
      </c>
      <c r="F488">
        <f t="shared" si="89"/>
        <v>1.8817248427055428E-4</v>
      </c>
      <c r="G488" s="17">
        <f t="shared" si="85"/>
        <v>1.3717597612940623E-2</v>
      </c>
      <c r="I488" s="1">
        <f>'1. Data'!H490</f>
        <v>9769.6670799999993</v>
      </c>
      <c r="J488">
        <f t="shared" si="90"/>
        <v>-2.6950440202951023E-2</v>
      </c>
      <c r="K488">
        <f t="shared" si="91"/>
        <v>2.1755409912712053E-4</v>
      </c>
      <c r="L488" s="17">
        <f t="shared" si="86"/>
        <v>1.474971522189905E-2</v>
      </c>
      <c r="N488" s="8">
        <f>'1. Data'!L490</f>
        <v>6430.2053209947953</v>
      </c>
      <c r="O488">
        <f t="shared" si="92"/>
        <v>-2.4363491955595392E-2</v>
      </c>
      <c r="P488">
        <f t="shared" si="93"/>
        <v>1.8114001948103993E-4</v>
      </c>
      <c r="Q488" s="17">
        <f t="shared" si="87"/>
        <v>1.3458826824097259E-2</v>
      </c>
      <c r="S488" s="8">
        <f>'1. Data'!P490</f>
        <v>117.03024993083095</v>
      </c>
      <c r="T488">
        <f t="shared" si="94"/>
        <v>1.015922179692264E-2</v>
      </c>
      <c r="U488">
        <f t="shared" si="95"/>
        <v>2.9198273699497252E-4</v>
      </c>
      <c r="V488" s="17">
        <f t="shared" si="88"/>
        <v>1.7087502362691059E-2</v>
      </c>
    </row>
    <row r="489" spans="2:22" ht="15" customHeight="1" x14ac:dyDescent="0.2">
      <c r="B489">
        <v>487</v>
      </c>
      <c r="C489" s="18">
        <v>39695</v>
      </c>
      <c r="D489">
        <f>'1. Data'!D491</f>
        <v>11188.23</v>
      </c>
      <c r="E489">
        <f t="shared" si="84"/>
        <v>-2.9884122612911922E-2</v>
      </c>
      <c r="F489">
        <f t="shared" si="89"/>
        <v>1.7699735957952983E-4</v>
      </c>
      <c r="G489" s="17">
        <f t="shared" si="85"/>
        <v>1.3304035462202055E-2</v>
      </c>
      <c r="I489" s="1">
        <f>'1. Data'!H491</f>
        <v>9503.2498300000007</v>
      </c>
      <c r="J489">
        <f t="shared" si="90"/>
        <v>-2.7269839168357683E-2</v>
      </c>
      <c r="K489">
        <f t="shared" si="91"/>
        <v>2.4808042680746364E-4</v>
      </c>
      <c r="L489" s="17">
        <f t="shared" si="86"/>
        <v>1.5750569094717295E-2</v>
      </c>
      <c r="N489" s="8">
        <f>'1. Data'!L491</f>
        <v>6189.2579810181196</v>
      </c>
      <c r="O489">
        <f t="shared" si="92"/>
        <v>-3.7471173617112365E-2</v>
      </c>
      <c r="P489">
        <f t="shared" si="93"/>
        <v>2.0588640272839923E-4</v>
      </c>
      <c r="Q489" s="17">
        <f t="shared" si="87"/>
        <v>1.4348742200220869E-2</v>
      </c>
      <c r="S489" s="8">
        <f>'1. Data'!P491</f>
        <v>116.17781478397632</v>
      </c>
      <c r="T489">
        <f t="shared" si="94"/>
        <v>-7.2838872629807337E-3</v>
      </c>
      <c r="U489">
        <f t="shared" si="95"/>
        <v>2.8065636002641824E-4</v>
      </c>
      <c r="V489" s="17">
        <f t="shared" si="88"/>
        <v>1.6752801557543093E-2</v>
      </c>
    </row>
    <row r="490" spans="2:22" ht="15" customHeight="1" x14ac:dyDescent="0.2">
      <c r="B490">
        <v>488</v>
      </c>
      <c r="C490" s="18">
        <v>39696</v>
      </c>
      <c r="D490">
        <f>'1. Data'!D492</f>
        <v>11220.96</v>
      </c>
      <c r="E490">
        <f t="shared" si="84"/>
        <v>2.9253957060231661E-3</v>
      </c>
      <c r="F490">
        <f t="shared" si="89"/>
        <v>2.199611650653713E-4</v>
      </c>
      <c r="G490" s="17">
        <f t="shared" si="85"/>
        <v>1.4831087791034456E-2</v>
      </c>
      <c r="I490" s="1">
        <f>'1. Data'!H492</f>
        <v>9259.268759999999</v>
      </c>
      <c r="J490">
        <f t="shared" si="90"/>
        <v>-2.5673435336804318E-2</v>
      </c>
      <c r="K490">
        <f t="shared" si="91"/>
        <v>2.7781424889510156E-4</v>
      </c>
      <c r="L490" s="17">
        <f t="shared" si="86"/>
        <v>1.6667760764274894E-2</v>
      </c>
      <c r="N490" s="8">
        <f>'1. Data'!L492</f>
        <v>5986.676176890157</v>
      </c>
      <c r="O490">
        <f t="shared" si="92"/>
        <v>-3.2731194070317035E-2</v>
      </c>
      <c r="P490">
        <f t="shared" si="93"/>
        <v>2.7777854969932199E-4</v>
      </c>
      <c r="Q490" s="17">
        <f t="shared" si="87"/>
        <v>1.6666689824296903E-2</v>
      </c>
      <c r="S490" s="8">
        <f>'1. Data'!P492</f>
        <v>114.72268670737435</v>
      </c>
      <c r="T490">
        <f t="shared" si="94"/>
        <v>-1.2525008146414737E-2</v>
      </c>
      <c r="U490">
        <f t="shared" si="95"/>
        <v>2.670002792444219E-4</v>
      </c>
      <c r="V490" s="17">
        <f t="shared" si="88"/>
        <v>1.6340143183106504E-2</v>
      </c>
    </row>
    <row r="491" spans="2:22" ht="15" customHeight="1" x14ac:dyDescent="0.2">
      <c r="B491">
        <v>489</v>
      </c>
      <c r="C491" s="18">
        <v>39699</v>
      </c>
      <c r="D491">
        <f>'1. Data'!D493</f>
        <v>11510.74</v>
      </c>
      <c r="E491">
        <f t="shared" si="84"/>
        <v>2.5824884858336603E-2</v>
      </c>
      <c r="F491">
        <f t="shared" si="89"/>
        <v>2.0727697156365814E-4</v>
      </c>
      <c r="G491" s="17">
        <f t="shared" si="85"/>
        <v>1.4397116779538121E-2</v>
      </c>
      <c r="I491" s="1">
        <f>'1. Data'!H493</f>
        <v>9608.9070900000006</v>
      </c>
      <c r="J491">
        <f t="shared" si="90"/>
        <v>3.7760900894294985E-2</v>
      </c>
      <c r="K491">
        <f t="shared" si="91"/>
        <v>3.0069291088097988E-4</v>
      </c>
      <c r="L491" s="17">
        <f t="shared" si="86"/>
        <v>1.7340499153166839E-2</v>
      </c>
      <c r="N491" s="8">
        <f>'1. Data'!L493</f>
        <v>6165.9042477624671</v>
      </c>
      <c r="O491">
        <f t="shared" si="92"/>
        <v>2.9937826195471969E-2</v>
      </c>
      <c r="P491">
        <f t="shared" si="93"/>
        <v>3.2539170063348815E-4</v>
      </c>
      <c r="Q491" s="17">
        <f t="shared" si="87"/>
        <v>1.8038616926845809E-2</v>
      </c>
      <c r="S491" s="8">
        <f>'1. Data'!P493</f>
        <v>116.92562748911735</v>
      </c>
      <c r="T491">
        <f t="shared" si="94"/>
        <v>1.9202311634856362E-2</v>
      </c>
      <c r="U491">
        <f t="shared" si="95"/>
        <v>2.6039281223382195E-4</v>
      </c>
      <c r="V491" s="17">
        <f t="shared" si="88"/>
        <v>1.6136691489702031E-2</v>
      </c>
    </row>
    <row r="492" spans="2:22" ht="15" customHeight="1" x14ac:dyDescent="0.2">
      <c r="B492">
        <v>490</v>
      </c>
      <c r="C492" s="18">
        <v>39700</v>
      </c>
      <c r="D492">
        <f>'1. Data'!D494</f>
        <v>11230.73</v>
      </c>
      <c r="E492">
        <f t="shared" si="84"/>
        <v>-2.4325977304673743E-2</v>
      </c>
      <c r="F492">
        <f t="shared" si="89"/>
        <v>2.3485583394661927E-4</v>
      </c>
      <c r="G492" s="17">
        <f t="shared" si="85"/>
        <v>1.5325006817180188E-2</v>
      </c>
      <c r="I492" s="1">
        <f>'1. Data'!H494</f>
        <v>9553.6599600000009</v>
      </c>
      <c r="J492">
        <f t="shared" si="90"/>
        <v>-5.7495747937343971E-3</v>
      </c>
      <c r="K492">
        <f t="shared" si="91"/>
        <v>3.6820447440904722E-4</v>
      </c>
      <c r="L492" s="17">
        <f t="shared" si="86"/>
        <v>1.918865483584108E-2</v>
      </c>
      <c r="N492" s="8">
        <f>'1. Data'!L494</f>
        <v>6068.3250883392229</v>
      </c>
      <c r="O492">
        <f t="shared" si="92"/>
        <v>-1.5825604080480893E-2</v>
      </c>
      <c r="P492">
        <f t="shared" si="93"/>
        <v>3.5964460483409611E-4</v>
      </c>
      <c r="Q492" s="17">
        <f t="shared" si="87"/>
        <v>1.8964298163499121E-2</v>
      </c>
      <c r="S492" s="8">
        <f>'1. Data'!P494</f>
        <v>115.39782244556115</v>
      </c>
      <c r="T492">
        <f t="shared" si="94"/>
        <v>-1.3066468629372096E-2</v>
      </c>
      <c r="U492">
        <f t="shared" si="95"/>
        <v>2.6689296982712108E-4</v>
      </c>
      <c r="V492" s="17">
        <f t="shared" si="88"/>
        <v>1.6336859239986158E-2</v>
      </c>
    </row>
    <row r="493" spans="2:22" ht="15" customHeight="1" x14ac:dyDescent="0.2">
      <c r="B493">
        <v>491</v>
      </c>
      <c r="C493" s="18">
        <v>39701</v>
      </c>
      <c r="D493">
        <f>'1. Data'!D495</f>
        <v>11268.92</v>
      </c>
      <c r="E493">
        <f t="shared" si="84"/>
        <v>3.4004913304834603E-3</v>
      </c>
      <c r="F493">
        <f t="shared" si="89"/>
        <v>2.5626967421947224E-4</v>
      </c>
      <c r="G493" s="17">
        <f t="shared" si="85"/>
        <v>1.6008425101160708E-2</v>
      </c>
      <c r="I493" s="1">
        <f>'1. Data'!H495</f>
        <v>9418.7542400000002</v>
      </c>
      <c r="J493">
        <f t="shared" si="90"/>
        <v>-1.4120841705151148E-2</v>
      </c>
      <c r="K493">
        <f t="shared" si="91"/>
        <v>3.4809566256302916E-4</v>
      </c>
      <c r="L493" s="17">
        <f t="shared" si="86"/>
        <v>1.8657321955817485E-2</v>
      </c>
      <c r="N493" s="8">
        <f>'1. Data'!L495</f>
        <v>6021.4506606691029</v>
      </c>
      <c r="O493">
        <f t="shared" si="92"/>
        <v>-7.7244424100140884E-3</v>
      </c>
      <c r="P493">
        <f t="shared" si="93"/>
        <v>3.5309291321477832E-4</v>
      </c>
      <c r="Q493" s="17">
        <f t="shared" si="87"/>
        <v>1.8790766701089617E-2</v>
      </c>
      <c r="S493" s="8">
        <f>'1. Data'!P495</f>
        <v>114.78830420230568</v>
      </c>
      <c r="T493">
        <f t="shared" si="94"/>
        <v>-5.2818868704650381E-3</v>
      </c>
      <c r="U493">
        <f t="shared" si="95"/>
        <v>2.6112334778403571E-4</v>
      </c>
      <c r="V493" s="17">
        <f t="shared" si="88"/>
        <v>1.6159311488551601E-2</v>
      </c>
    </row>
    <row r="494" spans="2:22" ht="15" customHeight="1" x14ac:dyDescent="0.2">
      <c r="B494">
        <v>492</v>
      </c>
      <c r="C494" s="18">
        <v>39702</v>
      </c>
      <c r="D494">
        <f>'1. Data'!D496</f>
        <v>11433.71</v>
      </c>
      <c r="E494">
        <f t="shared" si="84"/>
        <v>1.4623406679610739E-2</v>
      </c>
      <c r="F494">
        <f t="shared" si="89"/>
        <v>2.4158729424362548E-4</v>
      </c>
      <c r="G494" s="17">
        <f t="shared" si="85"/>
        <v>1.5543078660407836E-2</v>
      </c>
      <c r="I494" s="1">
        <f>'1. Data'!H496</f>
        <v>9310.9228799999983</v>
      </c>
      <c r="J494">
        <f t="shared" si="90"/>
        <v>-1.1448579849557891E-2</v>
      </c>
      <c r="K494">
        <f t="shared" si="91"/>
        <v>3.3917381303696356E-4</v>
      </c>
      <c r="L494" s="17">
        <f t="shared" si="86"/>
        <v>1.8416672148815691E-2</v>
      </c>
      <c r="N494" s="8">
        <f>'1. Data'!L496</f>
        <v>5916.276803118908</v>
      </c>
      <c r="O494">
        <f t="shared" si="92"/>
        <v>-1.7466531485040526E-2</v>
      </c>
      <c r="P494">
        <f t="shared" si="93"/>
        <v>3.3548735905462905E-4</v>
      </c>
      <c r="Q494" s="17">
        <f t="shared" si="87"/>
        <v>1.831631401386832E-2</v>
      </c>
      <c r="S494" s="8">
        <f>'1. Data'!P496</f>
        <v>113.6171610965077</v>
      </c>
      <c r="T494">
        <f t="shared" si="94"/>
        <v>-1.020263444029916E-2</v>
      </c>
      <c r="U494">
        <f t="shared" si="95"/>
        <v>2.4712984665173701E-4</v>
      </c>
      <c r="V494" s="17">
        <f t="shared" si="88"/>
        <v>1.5720364075037734E-2</v>
      </c>
    </row>
    <row r="495" spans="2:22" ht="15" customHeight="1" x14ac:dyDescent="0.2">
      <c r="B495">
        <v>493</v>
      </c>
      <c r="C495" s="18">
        <v>39703</v>
      </c>
      <c r="D495">
        <f>'1. Data'!D497</f>
        <v>11421.99</v>
      </c>
      <c r="E495">
        <f t="shared" si="84"/>
        <v>-1.0250391167870574E-3</v>
      </c>
      <c r="F495">
        <f t="shared" si="89"/>
        <v>2.3992269796404501E-4</v>
      </c>
      <c r="G495" s="17">
        <f t="shared" si="85"/>
        <v>1.5489438271417237E-2</v>
      </c>
      <c r="I495" s="1">
        <f>'1. Data'!H497</f>
        <v>9673.6845300000004</v>
      </c>
      <c r="J495">
        <f t="shared" si="90"/>
        <v>3.8960869365508292E-2</v>
      </c>
      <c r="K495">
        <f t="shared" si="91"/>
        <v>3.266875830890479E-4</v>
      </c>
      <c r="L495" s="17">
        <f t="shared" si="86"/>
        <v>1.8074500908435837E-2</v>
      </c>
      <c r="N495" s="8">
        <f>'1. Data'!L497</f>
        <v>6142.1321236178046</v>
      </c>
      <c r="O495">
        <f t="shared" si="92"/>
        <v>3.8175245684892826E-2</v>
      </c>
      <c r="P495">
        <f t="shared" si="93"/>
        <v>3.3366290083842602E-4</v>
      </c>
      <c r="Q495" s="17">
        <f t="shared" si="87"/>
        <v>1.8266441931542827E-2</v>
      </c>
      <c r="S495" s="8">
        <f>'1. Data'!P497</f>
        <v>113.84807530990773</v>
      </c>
      <c r="T495">
        <f t="shared" si="94"/>
        <v>2.0323885157092218E-3</v>
      </c>
      <c r="U495">
        <f t="shared" si="95"/>
        <v>2.3854768082397549E-4</v>
      </c>
      <c r="V495" s="17">
        <f t="shared" si="88"/>
        <v>1.5444988858007489E-2</v>
      </c>
    </row>
    <row r="496" spans="2:22" ht="15" customHeight="1" x14ac:dyDescent="0.2">
      <c r="B496">
        <v>494</v>
      </c>
      <c r="C496" s="18">
        <v>39707</v>
      </c>
      <c r="D496">
        <f>'1. Data'!D498</f>
        <v>11059.02</v>
      </c>
      <c r="E496">
        <f t="shared" si="84"/>
        <v>-3.1778175256675881E-2</v>
      </c>
      <c r="F496">
        <f t="shared" si="89"/>
        <v>2.2559037839765892E-4</v>
      </c>
      <c r="G496" s="17">
        <f t="shared" si="85"/>
        <v>1.5019666387695132E-2</v>
      </c>
      <c r="I496" s="1">
        <f>'1. Data'!H498</f>
        <v>8916.9220800000003</v>
      </c>
      <c r="J496">
        <f t="shared" si="90"/>
        <v>-7.8228977557944016E-2</v>
      </c>
      <c r="K496">
        <f t="shared" si="91"/>
        <v>3.9816328860667723E-4</v>
      </c>
      <c r="L496" s="17">
        <f t="shared" si="86"/>
        <v>1.9954029382725617E-2</v>
      </c>
      <c r="N496" s="8">
        <f>'1. Data'!L498</f>
        <v>5770.7186220528019</v>
      </c>
      <c r="O496">
        <f t="shared" si="92"/>
        <v>-6.0469800077539645E-2</v>
      </c>
      <c r="P496">
        <f t="shared" si="93"/>
        <v>4.0108408977423623E-4</v>
      </c>
      <c r="Q496" s="17">
        <f t="shared" si="87"/>
        <v>2.0027083905906927E-2</v>
      </c>
      <c r="S496" s="8">
        <f>'1. Data'!P498</f>
        <v>110.68471732290971</v>
      </c>
      <c r="T496">
        <f t="shared" si="94"/>
        <v>-2.7785783627760005E-2</v>
      </c>
      <c r="U496">
        <f t="shared" si="95"/>
        <v>2.2448265615926415E-4</v>
      </c>
      <c r="V496" s="17">
        <f t="shared" si="88"/>
        <v>1.4982745281131363E-2</v>
      </c>
    </row>
    <row r="497" spans="2:22" ht="15" customHeight="1" x14ac:dyDescent="0.2">
      <c r="B497">
        <v>495</v>
      </c>
      <c r="C497" s="18">
        <v>39708</v>
      </c>
      <c r="D497">
        <f>'1. Data'!D499</f>
        <v>10609.66</v>
      </c>
      <c r="E497">
        <f t="shared" si="84"/>
        <v>-4.0632895138990668E-2</v>
      </c>
      <c r="F497">
        <f t="shared" si="89"/>
        <v>2.7264610105243983E-4</v>
      </c>
      <c r="G497" s="17">
        <f t="shared" si="85"/>
        <v>1.6511998699504548E-2</v>
      </c>
      <c r="I497" s="1">
        <f>'1. Data'!H499</f>
        <v>8820.2142000000003</v>
      </c>
      <c r="J497">
        <f t="shared" si="90"/>
        <v>-1.0845432889551495E-2</v>
      </c>
      <c r="K497">
        <f t="shared" si="91"/>
        <v>7.4145986707595539E-4</v>
      </c>
      <c r="L497" s="17">
        <f t="shared" si="86"/>
        <v>2.7229760687085654E-2</v>
      </c>
      <c r="N497" s="8">
        <f>'1. Data'!L499</f>
        <v>5677.1359636673287</v>
      </c>
      <c r="O497">
        <f t="shared" si="92"/>
        <v>-1.6216811893729678E-2</v>
      </c>
      <c r="P497">
        <f t="shared" si="93"/>
        <v>5.9641484767283901E-4</v>
      </c>
      <c r="Q497" s="17">
        <f t="shared" si="87"/>
        <v>2.4421606164886842E-2</v>
      </c>
      <c r="S497" s="8">
        <f>'1. Data'!P499</f>
        <v>112.16983293556086</v>
      </c>
      <c r="T497">
        <f t="shared" si="94"/>
        <v>1.3417530880243439E-2</v>
      </c>
      <c r="U497">
        <f t="shared" si="95"/>
        <v>2.573366830982301E-4</v>
      </c>
      <c r="V497" s="17">
        <f t="shared" si="88"/>
        <v>1.6041716962290231E-2</v>
      </c>
    </row>
    <row r="498" spans="2:22" ht="15" customHeight="1" x14ac:dyDescent="0.2">
      <c r="B498">
        <v>496</v>
      </c>
      <c r="C498" s="18">
        <v>39709</v>
      </c>
      <c r="D498">
        <f>'1. Data'!D500</f>
        <v>11019.69</v>
      </c>
      <c r="E498">
        <f t="shared" si="84"/>
        <v>3.8646855789912275E-2</v>
      </c>
      <c r="F498">
        <f t="shared" si="89"/>
        <v>3.5534926503186617E-4</v>
      </c>
      <c r="G498" s="17">
        <f t="shared" si="85"/>
        <v>1.8850709934425974E-2</v>
      </c>
      <c r="I498" s="1">
        <f>'1. Data'!H500</f>
        <v>8878.1839999999993</v>
      </c>
      <c r="J498">
        <f t="shared" si="90"/>
        <v>6.5723800675950633E-3</v>
      </c>
      <c r="K498">
        <f t="shared" si="91"/>
        <v>7.0402967992510396E-4</v>
      </c>
      <c r="L498" s="17">
        <f t="shared" si="86"/>
        <v>2.6533557619081237E-2</v>
      </c>
      <c r="N498" s="8">
        <f>'1. Data'!L500</f>
        <v>5689.8504887866593</v>
      </c>
      <c r="O498">
        <f t="shared" si="92"/>
        <v>2.2396020107147861E-3</v>
      </c>
      <c r="P498">
        <f t="shared" si="93"/>
        <v>5.7640905609226544E-4</v>
      </c>
      <c r="Q498" s="17">
        <f t="shared" si="87"/>
        <v>2.4008520489448439E-2</v>
      </c>
      <c r="S498" s="8">
        <f>'1. Data'!P500</f>
        <v>109.54710144927536</v>
      </c>
      <c r="T498">
        <f t="shared" si="94"/>
        <v>-2.3381790073559304E-2</v>
      </c>
      <c r="U498">
        <f t="shared" si="95"/>
        <v>2.5269829020767347E-4</v>
      </c>
      <c r="V498" s="17">
        <f t="shared" si="88"/>
        <v>1.5896486725301081E-2</v>
      </c>
    </row>
    <row r="499" spans="2:22" ht="15" customHeight="1" x14ac:dyDescent="0.2">
      <c r="B499">
        <v>497</v>
      </c>
      <c r="C499" s="18">
        <v>39710</v>
      </c>
      <c r="D499">
        <f>'1. Data'!D501</f>
        <v>11388.44</v>
      </c>
      <c r="E499">
        <f t="shared" si="84"/>
        <v>3.3462828809158879E-2</v>
      </c>
      <c r="F499">
        <f t="shared" si="89"/>
        <v>4.2364307687673081E-4</v>
      </c>
      <c r="G499" s="17">
        <f t="shared" si="85"/>
        <v>2.0582591597676198E-2</v>
      </c>
      <c r="I499" s="1">
        <f>'1. Data'!H501</f>
        <v>9734.0195100000001</v>
      </c>
      <c r="J499">
        <f t="shared" si="90"/>
        <v>9.6397586488408085E-2</v>
      </c>
      <c r="K499">
        <f t="shared" si="91"/>
        <v>6.6437966991477295E-4</v>
      </c>
      <c r="L499" s="17">
        <f t="shared" si="86"/>
        <v>2.5775563425748292E-2</v>
      </c>
      <c r="N499" s="8">
        <f>'1. Data'!L501</f>
        <v>6230.0057620282332</v>
      </c>
      <c r="O499">
        <f t="shared" si="92"/>
        <v>9.4933122461845237E-2</v>
      </c>
      <c r="P499">
        <f t="shared" si="93"/>
        <v>5.4212546175671334E-4</v>
      </c>
      <c r="Q499" s="17">
        <f t="shared" si="87"/>
        <v>2.3283587819679194E-2</v>
      </c>
      <c r="S499" s="8">
        <f>'1. Data'!P501</f>
        <v>111.6185393258427</v>
      </c>
      <c r="T499">
        <f t="shared" si="94"/>
        <v>1.8909107125271607E-2</v>
      </c>
      <c r="U499">
        <f t="shared" si="95"/>
        <v>2.7033887921785289E-4</v>
      </c>
      <c r="V499" s="17">
        <f t="shared" si="88"/>
        <v>1.6441985257804267E-2</v>
      </c>
    </row>
    <row r="500" spans="2:22" ht="15" customHeight="1" x14ac:dyDescent="0.2">
      <c r="B500">
        <v>498</v>
      </c>
      <c r="C500" s="18">
        <v>39713</v>
      </c>
      <c r="D500">
        <f>'1. Data'!D502</f>
        <v>11015.69</v>
      </c>
      <c r="E500">
        <f t="shared" si="84"/>
        <v>-3.273055835566592E-2</v>
      </c>
      <c r="F500">
        <f t="shared" si="89"/>
        <v>4.6541014697879142E-4</v>
      </c>
      <c r="G500" s="17">
        <f t="shared" si="85"/>
        <v>2.1573366612070342E-2</v>
      </c>
      <c r="I500" s="1">
        <f>'1. Data'!H502</f>
        <v>9656.2608300000011</v>
      </c>
      <c r="J500">
        <f t="shared" si="90"/>
        <v>-7.9883423204684945E-3</v>
      </c>
      <c r="K500">
        <f t="shared" si="91"/>
        <v>1.1820665705672942E-3</v>
      </c>
      <c r="L500" s="17">
        <f t="shared" si="86"/>
        <v>3.4381195013659639E-2</v>
      </c>
      <c r="N500" s="8">
        <f>'1. Data'!L502</f>
        <v>6181.9525761124123</v>
      </c>
      <c r="O500">
        <f t="shared" si="92"/>
        <v>-7.7131848270035573E-3</v>
      </c>
      <c r="P500">
        <f t="shared" si="93"/>
        <v>1.0503357984726533E-3</v>
      </c>
      <c r="Q500" s="17">
        <f t="shared" si="87"/>
        <v>3.2408884560759778E-2</v>
      </c>
      <c r="S500" s="8">
        <f>'1. Data'!P502</f>
        <v>113.22897546356995</v>
      </c>
      <c r="T500">
        <f t="shared" si="94"/>
        <v>1.4428034513388305E-2</v>
      </c>
      <c r="U500">
        <f t="shared" si="95"/>
        <v>2.7557180640128153E-4</v>
      </c>
      <c r="V500" s="17">
        <f t="shared" si="88"/>
        <v>1.6600355610687428E-2</v>
      </c>
    </row>
    <row r="501" spans="2:22" ht="15" customHeight="1" x14ac:dyDescent="0.2">
      <c r="B501">
        <v>499</v>
      </c>
      <c r="C501" s="18">
        <v>39715</v>
      </c>
      <c r="D501">
        <f>'1. Data'!D503</f>
        <v>10825.17</v>
      </c>
      <c r="E501">
        <f t="shared" si="84"/>
        <v>-1.7295330569396961E-2</v>
      </c>
      <c r="F501">
        <f t="shared" si="89"/>
        <v>5.0176290517648314E-4</v>
      </c>
      <c r="G501" s="17">
        <f t="shared" si="85"/>
        <v>2.2400064847595491E-2</v>
      </c>
      <c r="I501" s="1">
        <f>'1. Data'!H503</f>
        <v>9438.5798800000011</v>
      </c>
      <c r="J501">
        <f t="shared" si="90"/>
        <v>-2.2542985720074002E-2</v>
      </c>
      <c r="K501">
        <f t="shared" si="91"/>
        <v>1.1149713931149958E-3</v>
      </c>
      <c r="L501" s="17">
        <f t="shared" si="86"/>
        <v>3.3391187357070667E-2</v>
      </c>
      <c r="N501" s="8">
        <f>'1. Data'!L503</f>
        <v>6033.9345945153254</v>
      </c>
      <c r="O501">
        <f t="shared" si="92"/>
        <v>-2.3943564719186114E-2</v>
      </c>
      <c r="P501">
        <f t="shared" si="93"/>
        <v>9.9088524377482536E-4</v>
      </c>
      <c r="Q501" s="17">
        <f t="shared" si="87"/>
        <v>3.1478329748810138E-2</v>
      </c>
      <c r="S501" s="8">
        <f>'1. Data'!P503</f>
        <v>114.26039800056589</v>
      </c>
      <c r="T501">
        <f t="shared" si="94"/>
        <v>9.1091748624695518E-3</v>
      </c>
      <c r="U501">
        <f t="shared" si="95"/>
        <v>2.7152758881237606E-4</v>
      </c>
      <c r="V501" s="17">
        <f t="shared" si="88"/>
        <v>1.6478094210568651E-2</v>
      </c>
    </row>
    <row r="502" spans="2:22" ht="15" customHeight="1" x14ac:dyDescent="0.2">
      <c r="B502">
        <v>500</v>
      </c>
      <c r="C502" s="18">
        <v>39716</v>
      </c>
      <c r="D502">
        <f>'1. Data'!D504</f>
        <v>11022.06</v>
      </c>
      <c r="E502">
        <f t="shared" si="84"/>
        <v>1.818816702185734E-2</v>
      </c>
      <c r="F502">
        <f t="shared" si="89"/>
        <v>4.8960483843617719E-4</v>
      </c>
      <c r="G502" s="17">
        <f t="shared" si="85"/>
        <v>2.2127016031001045E-2</v>
      </c>
      <c r="I502" s="1">
        <f>'1. Data'!H504</f>
        <v>9599.8984</v>
      </c>
      <c r="J502">
        <f t="shared" si="90"/>
        <v>1.7091397440183436E-2</v>
      </c>
      <c r="K502">
        <f t="shared" si="91"/>
        <v>1.0785642818386238E-3</v>
      </c>
      <c r="L502" s="17">
        <f t="shared" si="86"/>
        <v>3.2841502429679183E-2</v>
      </c>
      <c r="N502" s="8">
        <f>'1. Data'!L504</f>
        <v>6200.3960686519004</v>
      </c>
      <c r="O502">
        <f t="shared" si="92"/>
        <v>2.7587550300575622E-2</v>
      </c>
      <c r="P502">
        <f t="shared" si="93"/>
        <v>9.6582978663604696E-4</v>
      </c>
      <c r="Q502" s="17">
        <f t="shared" si="87"/>
        <v>3.1077802152598356E-2</v>
      </c>
      <c r="S502" s="8">
        <f>'1. Data'!P504</f>
        <v>112.82211990227401</v>
      </c>
      <c r="T502">
        <f t="shared" si="94"/>
        <v>-1.2587721760646689E-2</v>
      </c>
      <c r="U502">
        <f t="shared" si="95"/>
        <v>2.6021455748413631E-4</v>
      </c>
      <c r="V502" s="17">
        <f t="shared" si="88"/>
        <v>1.6131167269733963E-2</v>
      </c>
    </row>
    <row r="503" spans="2:22" ht="15" customHeight="1" x14ac:dyDescent="0.2">
      <c r="B503">
        <v>501</v>
      </c>
      <c r="F503">
        <f t="shared" si="89"/>
        <v>4.8007711330690529E-4</v>
      </c>
      <c r="G503" s="17">
        <f t="shared" si="85"/>
        <v>2.1910662091933809E-2</v>
      </c>
      <c r="K503">
        <f>$A$2*K502+(1-$A$2)*J502*J502</f>
        <v>1.0313773769158048E-3</v>
      </c>
      <c r="L503" s="17">
        <f>SQRT(K503)</f>
        <v>3.2115064641314438E-2</v>
      </c>
      <c r="P503">
        <f>$A$2*P502+(1-$A$2)*O502*O502</f>
        <v>9.5354437533309161E-4</v>
      </c>
      <c r="Q503" s="17">
        <f>SQRT(P503)</f>
        <v>3.0879513845478389E-2</v>
      </c>
      <c r="U503">
        <f>$A$2*U502+(1-$A$2)*T502*T502</f>
        <v>2.5410872838249561E-4</v>
      </c>
      <c r="V503" s="17">
        <f>SQRT(U503)</f>
        <v>1.594078819828228E-2</v>
      </c>
    </row>
    <row r="505" spans="2:22" ht="15" customHeight="1" x14ac:dyDescent="0.2">
      <c r="G505" s="8">
        <f>G503/G3</f>
        <v>1.9759999511927557</v>
      </c>
      <c r="H505" s="8"/>
      <c r="I505" s="8">
        <f t="shared" ref="I505:V505" si="96">I503/I3</f>
        <v>0</v>
      </c>
      <c r="J505" s="8">
        <f t="shared" si="96"/>
        <v>0</v>
      </c>
      <c r="K505" s="8">
        <f t="shared" si="96"/>
        <v>5.1211071102512893</v>
      </c>
      <c r="L505" s="8">
        <f t="shared" si="96"/>
        <v>2.2629863256880918</v>
      </c>
      <c r="M505" s="8"/>
      <c r="N505" s="8">
        <f t="shared" si="96"/>
        <v>0</v>
      </c>
      <c r="O505" s="8">
        <f t="shared" si="96"/>
        <v>0</v>
      </c>
      <c r="P505" s="8">
        <f t="shared" si="96"/>
        <v>4.8811941536889245</v>
      </c>
      <c r="Q505" s="8">
        <f t="shared" si="96"/>
        <v>2.2093424708923974</v>
      </c>
      <c r="R505" s="8"/>
      <c r="S505" s="8">
        <f t="shared" si="96"/>
        <v>0</v>
      </c>
      <c r="T505" s="8">
        <f t="shared" si="96"/>
        <v>0</v>
      </c>
      <c r="U505" s="8">
        <f t="shared" si="96"/>
        <v>1.3282362408055881</v>
      </c>
      <c r="V505" s="8">
        <f t="shared" si="96"/>
        <v>1.1524913191888206</v>
      </c>
    </row>
    <row r="506" spans="2:22" ht="15" customHeight="1" x14ac:dyDescent="0.2">
      <c r="G506" s="8">
        <f>G503/G4</f>
        <v>2.0293329065387073</v>
      </c>
      <c r="H506" s="8"/>
      <c r="I506" s="8">
        <f t="shared" ref="I506:V506" si="97">I503/I4</f>
        <v>0</v>
      </c>
      <c r="J506" s="8">
        <f t="shared" si="97"/>
        <v>0</v>
      </c>
      <c r="K506" s="8">
        <f t="shared" si="97"/>
        <v>5.4304216366372469</v>
      </c>
      <c r="L506" s="8">
        <f t="shared" si="97"/>
        <v>2.3303265085899976</v>
      </c>
      <c r="M506" s="8"/>
      <c r="N506" s="8">
        <f t="shared" si="97"/>
        <v>0</v>
      </c>
      <c r="O506" s="8">
        <f t="shared" si="97"/>
        <v>0</v>
      </c>
      <c r="P506" s="8">
        <f t="shared" si="97"/>
        <v>5.1919992788448539</v>
      </c>
      <c r="Q506" s="8">
        <f t="shared" si="97"/>
        <v>2.2785959007346723</v>
      </c>
      <c r="R506" s="8"/>
      <c r="S506" s="8">
        <f t="shared" si="97"/>
        <v>0</v>
      </c>
      <c r="T506" s="8">
        <f t="shared" si="97"/>
        <v>0</v>
      </c>
      <c r="U506" s="8">
        <f t="shared" si="97"/>
        <v>1.2497660739842944</v>
      </c>
      <c r="V506" s="8">
        <f t="shared" si="97"/>
        <v>1.117929368960443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510"/>
  <sheetViews>
    <sheetView workbookViewId="0"/>
  </sheetViews>
  <sheetFormatPr baseColWidth="10" defaultColWidth="10.83203125" defaultRowHeight="15" customHeight="1" x14ac:dyDescent="0.2"/>
  <cols>
    <col min="2" max="5" width="10.83203125" style="8"/>
    <col min="7" max="9" width="10.83203125" style="9"/>
  </cols>
  <sheetData>
    <row r="1" spans="1:16" ht="15" customHeight="1" x14ac:dyDescent="0.2">
      <c r="A1" t="s">
        <v>2</v>
      </c>
      <c r="B1" s="8" t="s">
        <v>0</v>
      </c>
      <c r="C1" s="8" t="s">
        <v>3</v>
      </c>
      <c r="D1" s="8" t="s">
        <v>4</v>
      </c>
      <c r="E1" s="8" t="s">
        <v>5</v>
      </c>
      <c r="G1" s="9" t="s">
        <v>6</v>
      </c>
      <c r="I1" s="9" t="s">
        <v>7</v>
      </c>
      <c r="K1" t="s">
        <v>14</v>
      </c>
      <c r="L1" t="s">
        <v>0</v>
      </c>
      <c r="M1" t="s">
        <v>3</v>
      </c>
      <c r="N1" t="s">
        <v>16</v>
      </c>
      <c r="O1" t="s">
        <v>5</v>
      </c>
    </row>
    <row r="2" spans="1:16" ht="15" customHeight="1" x14ac:dyDescent="0.2">
      <c r="A2">
        <v>1</v>
      </c>
      <c r="B2" s="8">
        <f>'6. Data with Vol Ests'!D$502*('6. Data with Vol Ests'!D2+('6. Data with Vol Ests'!D3-'6. Data with Vol Ests'!D2)*('6. Data with Vol Ests'!G$503/'6. Data with Vol Ests'!G3))/'6. Data with Vol Ests'!D2</f>
        <v>10933.170290665852</v>
      </c>
      <c r="C2" s="8">
        <f>'6. Data with Vol Ests'!I$502*('6. Data with Vol Ests'!I2+('6. Data with Vol Ests'!I3-'6. Data with Vol Ests'!I2)*('6. Data with Vol Ests'!L$503/'6. Data with Vol Ests'!L3))/'6. Data with Vol Ests'!I2</f>
        <v>9530.4972408522062</v>
      </c>
      <c r="D2" s="8">
        <f>'6. Data with Vol Ests'!N$502*('6. Data with Vol Ests'!N2+('6. Data with Vol Ests'!N3-'6. Data with Vol Ests'!N2)*('6. Data with Vol Ests'!Q$503/'6. Data with Vol Ests'!Q3))/'6. Data with Vol Ests'!N2</f>
        <v>6209.5677469539924</v>
      </c>
      <c r="E2" s="8">
        <f>'6. Data with Vol Ests'!S$502*('6. Data with Vol Ests'!S2+('6. Data with Vol Ests'!S3-'6. Data with Vol Ests'!S2)*('6. Data with Vol Ests'!V$503/'6. Data with Vol Ests'!V3))/'6. Data with Vol Ests'!S2</f>
        <v>115.39492080226142</v>
      </c>
      <c r="G2" s="9">
        <f>$L$2*B2/'1. Data'!D$504+$M$2*C2/'1. Data'!H$504+$N$2*D2/'1. Data'!L$504+$O$2*E2/'1. Data'!P$504</f>
        <v>9993.1403732140388</v>
      </c>
      <c r="I2" s="9">
        <f t="shared" ref="I2:I65" si="0">10000-G2</f>
        <v>6.8596267859611544</v>
      </c>
      <c r="K2" t="s">
        <v>15</v>
      </c>
      <c r="L2">
        <v>4000</v>
      </c>
      <c r="M2">
        <v>3000</v>
      </c>
      <c r="N2">
        <v>1000</v>
      </c>
      <c r="O2">
        <v>2000</v>
      </c>
    </row>
    <row r="3" spans="1:16" ht="15" customHeight="1" x14ac:dyDescent="0.2">
      <c r="A3">
        <v>2</v>
      </c>
      <c r="B3" s="8">
        <f>'6. Data with Vol Ests'!D$502*('6. Data with Vol Ests'!D3+('6. Data with Vol Ests'!D4-'6. Data with Vol Ests'!D3)*('6. Data with Vol Ests'!G$503/'6. Data with Vol Ests'!G4))/'6. Data with Vol Ests'!D3</f>
        <v>10827.063471191464</v>
      </c>
      <c r="C3" s="8">
        <f>'6. Data with Vol Ests'!I$502*('6. Data with Vol Ests'!I3+('6. Data with Vol Ests'!I4-'6. Data with Vol Ests'!I3)*('6. Data with Vol Ests'!L$503/'6. Data with Vol Ests'!L4))/'6. Data with Vol Ests'!I3</f>
        <v>9779.4698739673604</v>
      </c>
      <c r="D3" s="8">
        <f>'6. Data with Vol Ests'!N$502*('6. Data with Vol Ests'!N3+('6. Data with Vol Ests'!N4-'6. Data with Vol Ests'!N3)*('6. Data with Vol Ests'!Q$503/'6. Data with Vol Ests'!Q4))/'6. Data with Vol Ests'!N3</f>
        <v>6412.7759163732353</v>
      </c>
      <c r="E3" s="8">
        <f>'6. Data with Vol Ests'!S$502*('6. Data with Vol Ests'!S3+('6. Data with Vol Ests'!S4-'6. Data with Vol Ests'!S3)*('6. Data with Vol Ests'!V$503/'6. Data with Vol Ests'!V4))/'6. Data with Vol Ests'!S3</f>
        <v>114.28768288448516</v>
      </c>
      <c r="G3" s="9">
        <f>$L$2*B3/'1. Data'!D$504+$M$2*C3/'1. Data'!H$504+$N$2*D3/'1. Data'!L$504+$O$2*E3/'1. Data'!P$504</f>
        <v>10045.583459306516</v>
      </c>
      <c r="I3" s="9">
        <f t="shared" si="0"/>
        <v>-45.583459306515579</v>
      </c>
    </row>
    <row r="4" spans="1:16" ht="15" customHeight="1" x14ac:dyDescent="0.2">
      <c r="A4">
        <v>3</v>
      </c>
      <c r="B4" s="8">
        <f>'6. Data with Vol Ests'!D$502*('6. Data with Vol Ests'!D4+('6. Data with Vol Ests'!D5-'6. Data with Vol Ests'!D4)*('6. Data with Vol Ests'!G$503/'6. Data with Vol Ests'!G5))/'6. Data with Vol Ests'!D4</f>
        <v>11120.408023408756</v>
      </c>
      <c r="C4" s="8">
        <f>'6. Data with Vol Ests'!I$502*('6. Data with Vol Ests'!I4+('6. Data with Vol Ests'!I5-'6. Data with Vol Ests'!I4)*('6. Data with Vol Ests'!L$503/'6. Data with Vol Ests'!L5))/'6. Data with Vol Ests'!I4</f>
        <v>9255.7196229196543</v>
      </c>
      <c r="D4" s="8">
        <f>'6. Data with Vol Ests'!N$502*('6. Data with Vol Ests'!N4+('6. Data with Vol Ests'!N5-'6. Data with Vol Ests'!N4)*('6. Data with Vol Ests'!Q$503/'6. Data with Vol Ests'!Q5))/'6. Data with Vol Ests'!N4</f>
        <v>5947.7816379208198</v>
      </c>
      <c r="E4" s="8">
        <f>'6. Data with Vol Ests'!S$502*('6. Data with Vol Ests'!S4+('6. Data with Vol Ests'!S5-'6. Data with Vol Ests'!S4)*('6. Data with Vol Ests'!V$503/'6. Data with Vol Ests'!V5))/'6. Data with Vol Ests'!S4</f>
        <v>112.34859231091529</v>
      </c>
      <c r="G4" s="9">
        <f>$L$2*B4/'1. Data'!D$504+$M$2*C4/'1. Data'!H$504+$N$2*D4/'1. Data'!L$504+$O$2*E4/'1. Data'!P$504</f>
        <v>9878.9984405491559</v>
      </c>
      <c r="I4" s="9">
        <f t="shared" si="0"/>
        <v>121.00155945084407</v>
      </c>
    </row>
    <row r="5" spans="1:16" ht="15" customHeight="1" x14ac:dyDescent="0.2">
      <c r="A5">
        <v>4</v>
      </c>
      <c r="B5" s="8">
        <f>'6. Data with Vol Ests'!D$502*('6. Data with Vol Ests'!D5+('6. Data with Vol Ests'!D6-'6. Data with Vol Ests'!D5)*('6. Data with Vol Ests'!G$503/'6. Data with Vol Ests'!G6))/'6. Data with Vol Ests'!D5</f>
        <v>10946.27605466211</v>
      </c>
      <c r="C5" s="8">
        <f>'6. Data with Vol Ests'!I$502*('6. Data with Vol Ests'!I5+('6. Data with Vol Ests'!I6-'6. Data with Vol Ests'!I5)*('6. Data with Vol Ests'!L$503/'6. Data with Vol Ests'!L6))/'6. Data with Vol Ests'!I5</f>
        <v>9649.3103358452208</v>
      </c>
      <c r="D5" s="8">
        <f>'6. Data with Vol Ests'!N$502*('6. Data with Vol Ests'!N5+('6. Data with Vol Ests'!N6-'6. Data with Vol Ests'!N5)*('6. Data with Vol Ests'!Q$503/'6. Data with Vol Ests'!Q6))/'6. Data with Vol Ests'!N5</f>
        <v>6216.1148810923078</v>
      </c>
      <c r="E5" s="8">
        <f>'6. Data with Vol Ests'!S$502*('6. Data with Vol Ests'!S5+('6. Data with Vol Ests'!S6-'6. Data with Vol Ests'!S5)*('6. Data with Vol Ests'!V$503/'6. Data with Vol Ests'!V6))/'6. Data with Vol Ests'!S5</f>
        <v>111.52685077328023</v>
      </c>
      <c r="G5" s="9">
        <f>$L$2*B5/'1. Data'!D$504+$M$2*C5/'1. Data'!H$504+$N$2*D5/'1. Data'!L$504+$O$2*E5/'1. Data'!P$504</f>
        <v>9967.5126187174137</v>
      </c>
      <c r="I5" s="9">
        <f t="shared" si="0"/>
        <v>32.487381282586284</v>
      </c>
    </row>
    <row r="6" spans="1:16" ht="15" customHeight="1" x14ac:dyDescent="0.2">
      <c r="A6">
        <v>5</v>
      </c>
      <c r="B6" s="8">
        <f>'6. Data with Vol Ests'!D$502*('6. Data with Vol Ests'!D6+('6. Data with Vol Ests'!D7-'6. Data with Vol Ests'!D6)*('6. Data with Vol Ests'!G$503/'6. Data with Vol Ests'!G7))/'6. Data with Vol Ests'!D6</f>
        <v>11043.243899734893</v>
      </c>
      <c r="C6" s="8">
        <f>'6. Data with Vol Ests'!I$502*('6. Data with Vol Ests'!I6+('6. Data with Vol Ests'!I7-'6. Data with Vol Ests'!I6)*('6. Data with Vol Ests'!L$503/'6. Data with Vol Ests'!L7))/'6. Data with Vol Ests'!I6</f>
        <v>9745.3743886887751</v>
      </c>
      <c r="D6" s="8">
        <f>'6. Data with Vol Ests'!N$502*('6. Data with Vol Ests'!N6+('6. Data with Vol Ests'!N7-'6. Data with Vol Ests'!N6)*('6. Data with Vol Ests'!Q$503/'6. Data with Vol Ests'!Q7))/'6. Data with Vol Ests'!N6</f>
        <v>6349.2201089940236</v>
      </c>
      <c r="E6" s="8">
        <f>'6. Data with Vol Ests'!S$502*('6. Data with Vol Ests'!S6+('6. Data with Vol Ests'!S7-'6. Data with Vol Ests'!S6)*('6. Data with Vol Ests'!V$503/'6. Data with Vol Ests'!V7))/'6. Data with Vol Ests'!S6</f>
        <v>114.87685736734417</v>
      </c>
      <c r="G6" s="9">
        <f>$L$2*B6/'1. Data'!D$504+$M$2*C6/'1. Data'!H$504+$N$2*D6/'1. Data'!L$504+$O$2*E6/'1. Data'!P$504</f>
        <v>10113.576263030007</v>
      </c>
      <c r="I6" s="9">
        <f t="shared" si="0"/>
        <v>-113.57626303000688</v>
      </c>
      <c r="K6" s="28" t="s">
        <v>66</v>
      </c>
      <c r="L6" s="28"/>
      <c r="M6" s="28"/>
      <c r="N6" s="28"/>
      <c r="O6" s="28"/>
      <c r="P6" s="28"/>
    </row>
    <row r="7" spans="1:16" ht="15" customHeight="1" x14ac:dyDescent="0.2">
      <c r="A7">
        <v>6</v>
      </c>
      <c r="B7" s="8">
        <f>'6. Data with Vol Ests'!D$502*('6. Data with Vol Ests'!D7+('6. Data with Vol Ests'!D8-'6. Data with Vol Ests'!D7)*('6. Data with Vol Ests'!G$503/'6. Data with Vol Ests'!G8))/'6. Data with Vol Ests'!D7</f>
        <v>11315.39824046606</v>
      </c>
      <c r="C7" s="8">
        <f>'6. Data with Vol Ests'!I$502*('6. Data with Vol Ests'!I7+('6. Data with Vol Ests'!I8-'6. Data with Vol Ests'!I7)*('6. Data with Vol Ests'!L$503/'6. Data with Vol Ests'!L8))/'6. Data with Vol Ests'!I7</f>
        <v>9750.532293003138</v>
      </c>
      <c r="D7" s="8">
        <f>'6. Data with Vol Ests'!N$502*('6. Data with Vol Ests'!N7+('6. Data with Vol Ests'!N8-'6. Data with Vol Ests'!N7)*('6. Data with Vol Ests'!Q$503/'6. Data with Vol Ests'!Q8))/'6. Data with Vol Ests'!N7</f>
        <v>6443.8598015245943</v>
      </c>
      <c r="E7" s="8">
        <f>'6. Data with Vol Ests'!S$502*('6. Data with Vol Ests'!S7+('6. Data with Vol Ests'!S8-'6. Data with Vol Ests'!S7)*('6. Data with Vol Ests'!V$503/'6. Data with Vol Ests'!V8))/'6. Data with Vol Ests'!S7</f>
        <v>112.96930063953138</v>
      </c>
      <c r="G7" s="9">
        <f>$L$2*B7/'1. Data'!D$504+$M$2*C7/'1. Data'!H$504+$N$2*D7/'1. Data'!L$504+$O$2*E7/'1. Data'!P$504</f>
        <v>10195.4034617875</v>
      </c>
      <c r="I7" s="9">
        <f t="shared" si="0"/>
        <v>-195.40346178750042</v>
      </c>
      <c r="K7" s="28"/>
      <c r="L7" s="28"/>
      <c r="M7" s="28"/>
      <c r="N7" s="28"/>
      <c r="O7" s="28"/>
      <c r="P7" s="28"/>
    </row>
    <row r="8" spans="1:16" ht="15" customHeight="1" x14ac:dyDescent="0.2">
      <c r="A8">
        <v>7</v>
      </c>
      <c r="B8" s="8">
        <f>'6. Data with Vol Ests'!D$502*('6. Data with Vol Ests'!D8+('6. Data with Vol Ests'!D9-'6. Data with Vol Ests'!D8)*('6. Data with Vol Ests'!G$503/'6. Data with Vol Ests'!G9))/'6. Data with Vol Ests'!D8</f>
        <v>11231.182594186235</v>
      </c>
      <c r="C8" s="8">
        <f>'6. Data with Vol Ests'!I$502*('6. Data with Vol Ests'!I8+('6. Data with Vol Ests'!I9-'6. Data with Vol Ests'!I8)*('6. Data with Vol Ests'!L$503/'6. Data with Vol Ests'!L9))/'6. Data with Vol Ests'!I8</f>
        <v>9652.6154636312276</v>
      </c>
      <c r="D8" s="8">
        <f>'6. Data with Vol Ests'!N$502*('6. Data with Vol Ests'!N8+('6. Data with Vol Ests'!N9-'6. Data with Vol Ests'!N8)*('6. Data with Vol Ests'!Q$503/'6. Data with Vol Ests'!Q9))/'6. Data with Vol Ests'!N8</f>
        <v>6334.3759456898861</v>
      </c>
      <c r="E8" s="8">
        <f>'6. Data with Vol Ests'!S$502*('6. Data with Vol Ests'!S8+('6. Data with Vol Ests'!S9-'6. Data with Vol Ests'!S8)*('6. Data with Vol Ests'!V$503/'6. Data with Vol Ests'!V9))/'6. Data with Vol Ests'!S8</f>
        <v>115.30235541782557</v>
      </c>
      <c r="G8" s="9">
        <f>$L$2*B8/'1. Data'!D$504+$M$2*C8/'1. Data'!H$504+$N$2*D8/'1. Data'!L$504+$O$2*E8/'1. Data'!P$504</f>
        <v>10157.942100044515</v>
      </c>
      <c r="I8" s="9">
        <f t="shared" si="0"/>
        <v>-157.94210004451452</v>
      </c>
      <c r="K8" s="28"/>
      <c r="L8" s="28"/>
      <c r="M8" s="28"/>
      <c r="N8" s="28"/>
      <c r="O8" s="28"/>
      <c r="P8" s="28"/>
    </row>
    <row r="9" spans="1:16" ht="15" customHeight="1" x14ac:dyDescent="0.2">
      <c r="A9">
        <v>8</v>
      </c>
      <c r="B9" s="8">
        <f>'6. Data with Vol Ests'!D$502*('6. Data with Vol Ests'!D9+('6. Data with Vol Ests'!D10-'6. Data with Vol Ests'!D9)*('6. Data with Vol Ests'!G$503/'6. Data with Vol Ests'!G10))/'6. Data with Vol Ests'!D9</f>
        <v>11038.969351040074</v>
      </c>
      <c r="C9" s="8">
        <f>'6. Data with Vol Ests'!I$502*('6. Data with Vol Ests'!I9+('6. Data with Vol Ests'!I10-'6. Data with Vol Ests'!I9)*('6. Data with Vol Ests'!L$503/'6. Data with Vol Ests'!L10))/'6. Data with Vol Ests'!I9</f>
        <v>9524.4737584397881</v>
      </c>
      <c r="D9" s="8">
        <f>'6. Data with Vol Ests'!N$502*('6. Data with Vol Ests'!N9+('6. Data with Vol Ests'!N10-'6. Data with Vol Ests'!N9)*('6. Data with Vol Ests'!Q$503/'6. Data with Vol Ests'!Q10))/'6. Data with Vol Ests'!N9</f>
        <v>6230.5484488818502</v>
      </c>
      <c r="E9" s="8">
        <f>'6. Data with Vol Ests'!S$502*('6. Data with Vol Ests'!S9+('6. Data with Vol Ests'!S10-'6. Data with Vol Ests'!S9)*('6. Data with Vol Ests'!V$503/'6. Data with Vol Ests'!V10))/'6. Data with Vol Ests'!S9</f>
        <v>112.69148565376805</v>
      </c>
      <c r="G9" s="9">
        <f>$L$2*B9/'1. Data'!D$504+$M$2*C9/'1. Data'!H$504+$N$2*D9/'1. Data'!L$504+$O$2*E9/'1. Data'!P$504</f>
        <v>9985.113318926582</v>
      </c>
      <c r="I9" s="9">
        <f t="shared" si="0"/>
        <v>14.886681073418004</v>
      </c>
    </row>
    <row r="10" spans="1:16" ht="15" customHeight="1" x14ac:dyDescent="0.2">
      <c r="A10">
        <v>9</v>
      </c>
      <c r="B10" s="8">
        <f>'6. Data with Vol Ests'!D$502*('6. Data with Vol Ests'!D10+('6. Data with Vol Ests'!D11-'6. Data with Vol Ests'!D10)*('6. Data with Vol Ests'!G$503/'6. Data with Vol Ests'!G11))/'6. Data with Vol Ests'!D10</f>
        <v>11125.437222518054</v>
      </c>
      <c r="C10" s="8">
        <f>'6. Data with Vol Ests'!I$502*('6. Data with Vol Ests'!I10+('6. Data with Vol Ests'!I11-'6. Data with Vol Ests'!I10)*('6. Data with Vol Ests'!L$503/'6. Data with Vol Ests'!L11))/'6. Data with Vol Ests'!I10</f>
        <v>9427.790901819033</v>
      </c>
      <c r="D10" s="8">
        <f>'6. Data with Vol Ests'!N$502*('6. Data with Vol Ests'!N10+('6. Data with Vol Ests'!N11-'6. Data with Vol Ests'!N10)*('6. Data with Vol Ests'!Q$503/'6. Data with Vol Ests'!Q11))/'6. Data with Vol Ests'!N10</f>
        <v>6127.0757106199271</v>
      </c>
      <c r="E10" s="8">
        <f>'6. Data with Vol Ests'!S$502*('6. Data with Vol Ests'!S10+('6. Data with Vol Ests'!S11-'6. Data with Vol Ests'!S10)*('6. Data with Vol Ests'!V$503/'6. Data with Vol Ests'!V11))/'6. Data with Vol Ests'!S10</f>
        <v>113.29882730213431</v>
      </c>
      <c r="G10" s="9">
        <f>$L$2*B10/'1. Data'!D$504+$M$2*C10/'1. Data'!H$504+$N$2*D10/'1. Data'!L$504+$O$2*E10/'1. Data'!P$504</f>
        <v>9980.3578102137744</v>
      </c>
      <c r="I10" s="9">
        <f t="shared" si="0"/>
        <v>19.642189786225572</v>
      </c>
    </row>
    <row r="11" spans="1:16" ht="15" customHeight="1" x14ac:dyDescent="0.2">
      <c r="A11">
        <v>10</v>
      </c>
      <c r="B11" s="8">
        <f>'6. Data with Vol Ests'!D$502*('6. Data with Vol Ests'!D11+('6. Data with Vol Ests'!D12-'6. Data with Vol Ests'!D11)*('6. Data with Vol Ests'!G$503/'6. Data with Vol Ests'!G12))/'6. Data with Vol Ests'!D11</f>
        <v>10939.36668798828</v>
      </c>
      <c r="C11" s="8">
        <f>'6. Data with Vol Ests'!I$502*('6. Data with Vol Ests'!I11+('6. Data with Vol Ests'!I12-'6. Data with Vol Ests'!I11)*('6. Data with Vol Ests'!L$503/'6. Data with Vol Ests'!L12))/'6. Data with Vol Ests'!I11</f>
        <v>9898.9784382962116</v>
      </c>
      <c r="D11" s="8">
        <f>'6. Data with Vol Ests'!N$502*('6. Data with Vol Ests'!N11+('6. Data with Vol Ests'!N12-'6. Data with Vol Ests'!N11)*('6. Data with Vol Ests'!Q$503/'6. Data with Vol Ests'!Q12))/'6. Data with Vol Ests'!N11</f>
        <v>6223.557593484571</v>
      </c>
      <c r="E11" s="8">
        <f>'6. Data with Vol Ests'!S$502*('6. Data with Vol Ests'!S11+('6. Data with Vol Ests'!S12-'6. Data with Vol Ests'!S11)*('6. Data with Vol Ests'!V$503/'6. Data with Vol Ests'!V12))/'6. Data with Vol Ests'!S11</f>
        <v>111.48268852219516</v>
      </c>
      <c r="G11" s="9">
        <f>$L$2*B11/'1. Data'!D$504+$M$2*C11/'1. Data'!H$504+$N$2*D11/'1. Data'!L$504+$O$2*E11/'1. Data'!P$504</f>
        <v>10043.444753792321</v>
      </c>
      <c r="I11" s="9">
        <f t="shared" si="0"/>
        <v>-43.444753792320626</v>
      </c>
    </row>
    <row r="12" spans="1:16" ht="15" customHeight="1" x14ac:dyDescent="0.2">
      <c r="A12">
        <v>11</v>
      </c>
      <c r="B12" s="8">
        <f>'6. Data with Vol Ests'!D$502*('6. Data with Vol Ests'!D12+('6. Data with Vol Ests'!D13-'6. Data with Vol Ests'!D12)*('6. Data with Vol Ests'!G$503/'6. Data with Vol Ests'!G13))/'6. Data with Vol Ests'!D12</f>
        <v>11009.891868270912</v>
      </c>
      <c r="C12" s="8">
        <f>'6. Data with Vol Ests'!I$502*('6. Data with Vol Ests'!I12+('6. Data with Vol Ests'!I13-'6. Data with Vol Ests'!I12)*('6. Data with Vol Ests'!L$503/'6. Data with Vol Ests'!L13))/'6. Data with Vol Ests'!I12</f>
        <v>9424.4761827775783</v>
      </c>
      <c r="D12" s="8">
        <f>'6. Data with Vol Ests'!N$502*('6. Data with Vol Ests'!N12+('6. Data with Vol Ests'!N13-'6. Data with Vol Ests'!N12)*('6. Data with Vol Ests'!Q$503/'6. Data with Vol Ests'!Q13))/'6. Data with Vol Ests'!N12</f>
        <v>6146.2808867019357</v>
      </c>
      <c r="E12" s="8">
        <f>'6. Data with Vol Ests'!S$502*('6. Data with Vol Ests'!S12+('6. Data with Vol Ests'!S13-'6. Data with Vol Ests'!S12)*('6. Data with Vol Ests'!V$503/'6. Data with Vol Ests'!V13))/'6. Data with Vol Ests'!S12</f>
        <v>113.97095184832317</v>
      </c>
      <c r="G12" s="9">
        <f>$L$2*B12/'1. Data'!D$504+$M$2*C12/'1. Data'!H$504+$N$2*D12/'1. Data'!L$504+$O$2*E12/'1. Data'!P$504</f>
        <v>9952.4017272095916</v>
      </c>
      <c r="I12" s="9">
        <f t="shared" si="0"/>
        <v>47.598272790408373</v>
      </c>
    </row>
    <row r="13" spans="1:16" ht="15" customHeight="1" x14ac:dyDescent="0.2">
      <c r="A13">
        <v>12</v>
      </c>
      <c r="B13" s="8">
        <f>'6. Data with Vol Ests'!D$502*('6. Data with Vol Ests'!D13+('6. Data with Vol Ests'!D14-'6. Data with Vol Ests'!D13)*('6. Data with Vol Ests'!G$503/'6. Data with Vol Ests'!G14))/'6. Data with Vol Ests'!D13</f>
        <v>10920.797422356902</v>
      </c>
      <c r="C13" s="8">
        <f>'6. Data with Vol Ests'!I$502*('6. Data with Vol Ests'!I13+('6. Data with Vol Ests'!I14-'6. Data with Vol Ests'!I13)*('6. Data with Vol Ests'!L$503/'6. Data with Vol Ests'!L14))/'6. Data with Vol Ests'!I13</f>
        <v>9478.2608676443051</v>
      </c>
      <c r="D13" s="8">
        <f>'6. Data with Vol Ests'!N$502*('6. Data with Vol Ests'!N13+('6. Data with Vol Ests'!N14-'6. Data with Vol Ests'!N13)*('6. Data with Vol Ests'!Q$503/'6. Data with Vol Ests'!Q14))/'6. Data with Vol Ests'!N13</f>
        <v>6033.383188308082</v>
      </c>
      <c r="E13" s="8">
        <f>'6. Data with Vol Ests'!S$502*('6. Data with Vol Ests'!S13+('6. Data with Vol Ests'!S14-'6. Data with Vol Ests'!S13)*('6. Data with Vol Ests'!V$503/'6. Data with Vol Ests'!V14))/'6. Data with Vol Ests'!S13</f>
        <v>112.57243436889473</v>
      </c>
      <c r="G13" s="9">
        <f>$L$2*B13/'1. Data'!D$504+$M$2*C13/'1. Data'!H$504+$N$2*D13/'1. Data'!L$504+$O$2*E13/'1. Data'!P$504</f>
        <v>9893.8767907740348</v>
      </c>
      <c r="I13" s="9">
        <f t="shared" si="0"/>
        <v>106.12320922596518</v>
      </c>
    </row>
    <row r="14" spans="1:16" ht="15" customHeight="1" x14ac:dyDescent="0.2">
      <c r="A14">
        <v>13</v>
      </c>
      <c r="B14" s="8">
        <f>'6. Data with Vol Ests'!D$502*('6. Data with Vol Ests'!D14+('6. Data with Vol Ests'!D15-'6. Data with Vol Ests'!D14)*('6. Data with Vol Ests'!G$503/'6. Data with Vol Ests'!G15))/'6. Data with Vol Ests'!D14</f>
        <v>11038.365958387729</v>
      </c>
      <c r="C14" s="8">
        <f>'6. Data with Vol Ests'!I$502*('6. Data with Vol Ests'!I14+('6. Data with Vol Ests'!I15-'6. Data with Vol Ests'!I14)*('6. Data with Vol Ests'!L$503/'6. Data with Vol Ests'!L15))/'6. Data with Vol Ests'!I14</f>
        <v>9609.2669557361405</v>
      </c>
      <c r="D14" s="8">
        <f>'6. Data with Vol Ests'!N$502*('6. Data with Vol Ests'!N14+('6. Data with Vol Ests'!N15-'6. Data with Vol Ests'!N14)*('6. Data with Vol Ests'!Q$503/'6. Data with Vol Ests'!Q15))/'6. Data with Vol Ests'!N14</f>
        <v>6296.1268128520433</v>
      </c>
      <c r="E14" s="8">
        <f>'6. Data with Vol Ests'!S$502*('6. Data with Vol Ests'!S14+('6. Data with Vol Ests'!S15-'6. Data with Vol Ests'!S14)*('6. Data with Vol Ests'!V$503/'6. Data with Vol Ests'!V15))/'6. Data with Vol Ests'!S14</f>
        <v>111.21601138407942</v>
      </c>
      <c r="G14" s="9">
        <f>$L$2*B14/'1. Data'!D$504+$M$2*C14/'1. Data'!H$504+$N$2*D14/'1. Data'!L$504+$O$2*E14/'1. Data'!P$504</f>
        <v>9995.8132147868637</v>
      </c>
      <c r="I14" s="9">
        <f t="shared" si="0"/>
        <v>4.1867852131363179</v>
      </c>
    </row>
    <row r="15" spans="1:16" ht="15" customHeight="1" x14ac:dyDescent="0.2">
      <c r="A15">
        <v>14</v>
      </c>
      <c r="B15" s="8">
        <f>'6. Data with Vol Ests'!D$502*('6. Data with Vol Ests'!D15+('6. Data with Vol Ests'!D16-'6. Data with Vol Ests'!D15)*('6. Data with Vol Ests'!G$503/'6. Data with Vol Ests'!G16))/'6. Data with Vol Ests'!D15</f>
        <v>10969.77148663025</v>
      </c>
      <c r="C15" s="8">
        <f>'6. Data with Vol Ests'!I$502*('6. Data with Vol Ests'!I15+('6. Data with Vol Ests'!I16-'6. Data with Vol Ests'!I15)*('6. Data with Vol Ests'!L$503/'6. Data with Vol Ests'!L16))/'6. Data with Vol Ests'!I15</f>
        <v>9567.3004139391724</v>
      </c>
      <c r="D15" s="8">
        <f>'6. Data with Vol Ests'!N$502*('6. Data with Vol Ests'!N15+('6. Data with Vol Ests'!N16-'6. Data with Vol Ests'!N15)*('6. Data with Vol Ests'!Q$503/'6. Data with Vol Ests'!Q16))/'6. Data with Vol Ests'!N15</f>
        <v>6133.7477186246424</v>
      </c>
      <c r="E15" s="8">
        <f>'6. Data with Vol Ests'!S$502*('6. Data with Vol Ests'!S15+('6. Data with Vol Ests'!S16-'6. Data with Vol Ests'!S15)*('6. Data with Vol Ests'!V$503/'6. Data with Vol Ests'!V16))/'6. Data with Vol Ests'!S15</f>
        <v>111.35981718630219</v>
      </c>
      <c r="G15" s="9">
        <f>$L$2*B15/'1. Data'!D$504+$M$2*C15/'1. Data'!H$504+$N$2*D15/'1. Data'!L$504+$O$2*E15/'1. Data'!P$504</f>
        <v>9934.1657550780747</v>
      </c>
      <c r="I15" s="9">
        <f t="shared" si="0"/>
        <v>65.834244921925347</v>
      </c>
    </row>
    <row r="16" spans="1:16" ht="15" customHeight="1" x14ac:dyDescent="0.2">
      <c r="A16">
        <v>15</v>
      </c>
      <c r="B16" s="8">
        <f>'6. Data with Vol Ests'!D$502*('6. Data with Vol Ests'!D16+('6. Data with Vol Ests'!D17-'6. Data with Vol Ests'!D16)*('6. Data with Vol Ests'!G$503/'6. Data with Vol Ests'!G17))/'6. Data with Vol Ests'!D16</f>
        <v>11249.087253015037</v>
      </c>
      <c r="C16" s="8">
        <f>'6. Data with Vol Ests'!I$502*('6. Data with Vol Ests'!I16+('6. Data with Vol Ests'!I17-'6. Data with Vol Ests'!I16)*('6. Data with Vol Ests'!L$503/'6. Data with Vol Ests'!L17))/'6. Data with Vol Ests'!I16</f>
        <v>9754.1093567511598</v>
      </c>
      <c r="D16" s="8">
        <f>'6. Data with Vol Ests'!N$502*('6. Data with Vol Ests'!N16+('6. Data with Vol Ests'!N17-'6. Data with Vol Ests'!N16)*('6. Data with Vol Ests'!Q$503/'6. Data with Vol Ests'!Q17))/'6. Data with Vol Ests'!N16</f>
        <v>6379.172013997153</v>
      </c>
      <c r="E16" s="8">
        <f>'6. Data with Vol Ests'!S$502*('6. Data with Vol Ests'!S16+('6. Data with Vol Ests'!S17-'6. Data with Vol Ests'!S16)*('6. Data with Vol Ests'!V$503/'6. Data with Vol Ests'!V17))/'6. Data with Vol Ests'!S16</f>
        <v>112.85593593401143</v>
      </c>
      <c r="G16" s="9">
        <f>$L$2*B16/'1. Data'!D$504+$M$2*C16/'1. Data'!H$504+$N$2*D16/'1. Data'!L$504+$O$2*E16/'1. Data'!P$504</f>
        <v>10160.014014535052</v>
      </c>
      <c r="I16" s="9">
        <f t="shared" si="0"/>
        <v>-160.01401453505241</v>
      </c>
    </row>
    <row r="17" spans="1:9" ht="15" customHeight="1" x14ac:dyDescent="0.2">
      <c r="A17">
        <v>16</v>
      </c>
      <c r="B17" s="8">
        <f>'6. Data with Vol Ests'!D$502*('6. Data with Vol Ests'!D17+('6. Data with Vol Ests'!D18-'6. Data with Vol Ests'!D17)*('6. Data with Vol Ests'!G$503/'6. Data with Vol Ests'!G18))/'6. Data with Vol Ests'!D17</f>
        <v>11056.20305455521</v>
      </c>
      <c r="C17" s="8">
        <f>'6. Data with Vol Ests'!I$502*('6. Data with Vol Ests'!I17+('6. Data with Vol Ests'!I18-'6. Data with Vol Ests'!I17)*('6. Data with Vol Ests'!L$503/'6. Data with Vol Ests'!L18))/'6. Data with Vol Ests'!I17</f>
        <v>10020.413445845052</v>
      </c>
      <c r="D17" s="8">
        <f>'6. Data with Vol Ests'!N$502*('6. Data with Vol Ests'!N17+('6. Data with Vol Ests'!N18-'6. Data with Vol Ests'!N17)*('6. Data with Vol Ests'!Q$503/'6. Data with Vol Ests'!Q18))/'6. Data with Vol Ests'!N17</f>
        <v>6375.7338197535491</v>
      </c>
      <c r="E17" s="8">
        <f>'6. Data with Vol Ests'!S$502*('6. Data with Vol Ests'!S17+('6. Data with Vol Ests'!S18-'6. Data with Vol Ests'!S17)*('6. Data with Vol Ests'!V$503/'6. Data with Vol Ests'!V18))/'6. Data with Vol Ests'!S17</f>
        <v>112.46526471022948</v>
      </c>
      <c r="G17" s="9">
        <f>$L$2*B17/'1. Data'!D$504+$M$2*C17/'1. Data'!H$504+$N$2*D17/'1. Data'!L$504+$O$2*E17/'1. Data'!P$504</f>
        <v>10165.755646355328</v>
      </c>
      <c r="I17" s="9">
        <f t="shared" si="0"/>
        <v>-165.75564635532828</v>
      </c>
    </row>
    <row r="18" spans="1:9" ht="15" customHeight="1" x14ac:dyDescent="0.2">
      <c r="A18">
        <v>17</v>
      </c>
      <c r="B18" s="8">
        <f>'6. Data with Vol Ests'!D$502*('6. Data with Vol Ests'!D18+('6. Data with Vol Ests'!D19-'6. Data with Vol Ests'!D18)*('6. Data with Vol Ests'!G$503/'6. Data with Vol Ests'!G19))/'6. Data with Vol Ests'!D18</f>
        <v>11017.289771946664</v>
      </c>
      <c r="C18" s="8">
        <f>'6. Data with Vol Ests'!I$502*('6. Data with Vol Ests'!I18+('6. Data with Vol Ests'!I19-'6. Data with Vol Ests'!I18)*('6. Data with Vol Ests'!L$503/'6. Data with Vol Ests'!L19))/'6. Data with Vol Ests'!I18</f>
        <v>9420.9771576240837</v>
      </c>
      <c r="D18" s="8">
        <f>'6. Data with Vol Ests'!N$502*('6. Data with Vol Ests'!N18+('6. Data with Vol Ests'!N19-'6. Data with Vol Ests'!N18)*('6. Data with Vol Ests'!Q$503/'6. Data with Vol Ests'!Q19))/'6. Data with Vol Ests'!N18</f>
        <v>6095.823671344172</v>
      </c>
      <c r="E18" s="8">
        <f>'6. Data with Vol Ests'!S$502*('6. Data with Vol Ests'!S18+('6. Data with Vol Ests'!S19-'6. Data with Vol Ests'!S18)*('6. Data with Vol Ests'!V$503/'6. Data with Vol Ests'!V19))/'6. Data with Vol Ests'!S18</f>
        <v>115.20669152046017</v>
      </c>
      <c r="G18" s="9">
        <f>$L$2*B18/'1. Data'!D$504+$M$2*C18/'1. Data'!H$504+$N$2*D18/'1. Data'!L$504+$O$2*E18/'1. Data'!P$504</f>
        <v>9967.761274358576</v>
      </c>
      <c r="I18" s="9">
        <f t="shared" si="0"/>
        <v>32.238725641424026</v>
      </c>
    </row>
    <row r="19" spans="1:9" ht="15" customHeight="1" x14ac:dyDescent="0.2">
      <c r="A19">
        <v>18</v>
      </c>
      <c r="B19" s="8">
        <f>'6. Data with Vol Ests'!D$502*('6. Data with Vol Ests'!D19+('6. Data with Vol Ests'!D20-'6. Data with Vol Ests'!D19)*('6. Data with Vol Ests'!G$503/'6. Data with Vol Ests'!G20))/'6. Data with Vol Ests'!D19</f>
        <v>11254.121121629052</v>
      </c>
      <c r="C19" s="8">
        <f>'6. Data with Vol Ests'!I$502*('6. Data with Vol Ests'!I19+('6. Data with Vol Ests'!I20-'6. Data with Vol Ests'!I19)*('6. Data with Vol Ests'!L$503/'6. Data with Vol Ests'!L20))/'6. Data with Vol Ests'!I19</f>
        <v>9844.9796894174233</v>
      </c>
      <c r="D19" s="8">
        <f>'6. Data with Vol Ests'!N$502*('6. Data with Vol Ests'!N19+('6. Data with Vol Ests'!N20-'6. Data with Vol Ests'!N19)*('6. Data with Vol Ests'!Q$503/'6. Data with Vol Ests'!Q20))/'6. Data with Vol Ests'!N19</f>
        <v>6269.5415406625943</v>
      </c>
      <c r="E19" s="8">
        <f>'6. Data with Vol Ests'!S$502*('6. Data with Vol Ests'!S19+('6. Data with Vol Ests'!S20-'6. Data with Vol Ests'!S19)*('6. Data with Vol Ests'!V$503/'6. Data with Vol Ests'!V20))/'6. Data with Vol Ests'!S19</f>
        <v>112.73149476124237</v>
      </c>
      <c r="G19" s="9">
        <f>$L$2*B19/'1. Data'!D$504+$M$2*C19/'1. Data'!H$504+$N$2*D19/'1. Data'!L$504+$O$2*E19/'1. Data'!P$504</f>
        <v>10170.35095199394</v>
      </c>
      <c r="I19" s="9">
        <f t="shared" si="0"/>
        <v>-170.35095199393982</v>
      </c>
    </row>
    <row r="20" spans="1:9" ht="15" customHeight="1" x14ac:dyDescent="0.2">
      <c r="A20">
        <v>19</v>
      </c>
      <c r="B20" s="8">
        <f>'6. Data with Vol Ests'!D$502*('6. Data with Vol Ests'!D20+('6. Data with Vol Ests'!D21-'6. Data with Vol Ests'!D20)*('6. Data with Vol Ests'!G$503/'6. Data with Vol Ests'!G21))/'6. Data with Vol Ests'!D20</f>
        <v>11036.332066432602</v>
      </c>
      <c r="C20" s="8">
        <f>'6. Data with Vol Ests'!I$502*('6. Data with Vol Ests'!I20+('6. Data with Vol Ests'!I21-'6. Data with Vol Ests'!I20)*('6. Data with Vol Ests'!L$503/'6. Data with Vol Ests'!L21))/'6. Data with Vol Ests'!I20</f>
        <v>9593.0278557954371</v>
      </c>
      <c r="D20" s="8">
        <f>'6. Data with Vol Ests'!N$502*('6. Data with Vol Ests'!N20+('6. Data with Vol Ests'!N21-'6. Data with Vol Ests'!N20)*('6. Data with Vol Ests'!Q$503/'6. Data with Vol Ests'!Q21))/'6. Data with Vol Ests'!N20</f>
        <v>6168.2213691607476</v>
      </c>
      <c r="E20" s="8">
        <f>'6. Data with Vol Ests'!S$502*('6. Data with Vol Ests'!S20+('6. Data with Vol Ests'!S21-'6. Data with Vol Ests'!S20)*('6. Data with Vol Ests'!V$503/'6. Data with Vol Ests'!V21))/'6. Data with Vol Ests'!S20</f>
        <v>117.10219901859517</v>
      </c>
      <c r="G20" s="9">
        <f>$L$2*B20/'1. Data'!D$504+$M$2*C20/'1. Data'!H$504+$N$2*D20/'1. Data'!L$504+$O$2*E20/'1. Data'!P$504</f>
        <v>10073.716300231865</v>
      </c>
      <c r="I20" s="9">
        <f t="shared" si="0"/>
        <v>-73.716300231864807</v>
      </c>
    </row>
    <row r="21" spans="1:9" ht="15" customHeight="1" x14ac:dyDescent="0.2">
      <c r="A21">
        <v>20</v>
      </c>
      <c r="B21" s="8">
        <f>'6. Data with Vol Ests'!D$502*('6. Data with Vol Ests'!D21+('6. Data with Vol Ests'!D22-'6. Data with Vol Ests'!D21)*('6. Data with Vol Ests'!G$503/'6. Data with Vol Ests'!G22))/'6. Data with Vol Ests'!D21</f>
        <v>10841.153340846018</v>
      </c>
      <c r="C21" s="8">
        <f>'6. Data with Vol Ests'!I$502*('6. Data with Vol Ests'!I21+('6. Data with Vol Ests'!I22-'6. Data with Vol Ests'!I21)*('6. Data with Vol Ests'!L$503/'6. Data with Vol Ests'!L22))/'6. Data with Vol Ests'!I21</f>
        <v>9126.7529574342352</v>
      </c>
      <c r="D21" s="8">
        <f>'6. Data with Vol Ests'!N$502*('6. Data with Vol Ests'!N21+('6. Data with Vol Ests'!N22-'6. Data with Vol Ests'!N21)*('6. Data with Vol Ests'!Q$503/'6. Data with Vol Ests'!Q22))/'6. Data with Vol Ests'!N21</f>
        <v>5966.9164701261316</v>
      </c>
      <c r="E21" s="8">
        <f>'6. Data with Vol Ests'!S$502*('6. Data with Vol Ests'!S21+('6. Data with Vol Ests'!S22-'6. Data with Vol Ests'!S21)*('6. Data with Vol Ests'!V$503/'6. Data with Vol Ests'!V22))/'6. Data with Vol Ests'!S21</f>
        <v>111.27656230503776</v>
      </c>
      <c r="G21" s="9">
        <f>$L$2*B21/'1. Data'!D$504+$M$2*C21/'1. Data'!H$504+$N$2*D21/'1. Data'!L$504+$O$2*E21/'1. Data'!P$504</f>
        <v>9721.4341829042933</v>
      </c>
      <c r="I21" s="9">
        <f t="shared" si="0"/>
        <v>278.56581709570673</v>
      </c>
    </row>
    <row r="22" spans="1:9" ht="15" customHeight="1" x14ac:dyDescent="0.2">
      <c r="A22">
        <v>21</v>
      </c>
      <c r="B22" s="8">
        <f>'6. Data with Vol Ests'!D$502*('6. Data with Vol Ests'!D22+('6. Data with Vol Ests'!D23-'6. Data with Vol Ests'!D22)*('6. Data with Vol Ests'!G$503/'6. Data with Vol Ests'!G23))/'6. Data with Vol Ests'!D22</f>
        <v>10803.574925704146</v>
      </c>
      <c r="C22" s="8">
        <f>'6. Data with Vol Ests'!I$502*('6. Data with Vol Ests'!I22+('6. Data with Vol Ests'!I23-'6. Data with Vol Ests'!I22)*('6. Data with Vol Ests'!L$503/'6. Data with Vol Ests'!L23))/'6. Data with Vol Ests'!I22</f>
        <v>9131.8699643698528</v>
      </c>
      <c r="D22" s="8">
        <f>'6. Data with Vol Ests'!N$502*('6. Data with Vol Ests'!N22+('6. Data with Vol Ests'!N23-'6. Data with Vol Ests'!N22)*('6. Data with Vol Ests'!Q$503/'6. Data with Vol Ests'!Q23))/'6. Data with Vol Ests'!N22</f>
        <v>5924.276077684779</v>
      </c>
      <c r="E22" s="8">
        <f>'6. Data with Vol Ests'!S$502*('6. Data with Vol Ests'!S22+('6. Data with Vol Ests'!S23-'6. Data with Vol Ests'!S22)*('6. Data with Vol Ests'!V$503/'6. Data with Vol Ests'!V23))/'6. Data with Vol Ests'!S22</f>
        <v>110.62117524574386</v>
      </c>
      <c r="G22" s="9">
        <f>$L$2*B22/'1. Data'!D$504+$M$2*C22/'1. Data'!H$504+$N$2*D22/'1. Data'!L$504+$O$2*E22/'1. Data'!P$504</f>
        <v>9690.9006327261559</v>
      </c>
      <c r="I22" s="9">
        <f t="shared" si="0"/>
        <v>309.09936727384411</v>
      </c>
    </row>
    <row r="23" spans="1:9" ht="15" customHeight="1" x14ac:dyDescent="0.2">
      <c r="A23">
        <v>22</v>
      </c>
      <c r="B23" s="8">
        <f>'6. Data with Vol Ests'!D$502*('6. Data with Vol Ests'!D23+('6. Data with Vol Ests'!D24-'6. Data with Vol Ests'!D23)*('6. Data with Vol Ests'!G$503/'6. Data with Vol Ests'!G24))/'6. Data with Vol Ests'!D23</f>
        <v>11201.516977308451</v>
      </c>
      <c r="C23" s="8">
        <f>'6. Data with Vol Ests'!I$502*('6. Data with Vol Ests'!I23+('6. Data with Vol Ests'!I24-'6. Data with Vol Ests'!I23)*('6. Data with Vol Ests'!L$503/'6. Data with Vol Ests'!L24))/'6. Data with Vol Ests'!I23</f>
        <v>9566.47879127331</v>
      </c>
      <c r="D23" s="8">
        <f>'6. Data with Vol Ests'!N$502*('6. Data with Vol Ests'!N23+('6. Data with Vol Ests'!N24-'6. Data with Vol Ests'!N23)*('6. Data with Vol Ests'!Q$503/'6. Data with Vol Ests'!Q24))/'6. Data with Vol Ests'!N23</f>
        <v>6159.8577868266811</v>
      </c>
      <c r="E23" s="8">
        <f>'6. Data with Vol Ests'!S$502*('6. Data with Vol Ests'!S23+('6. Data with Vol Ests'!S24-'6. Data with Vol Ests'!S23)*('6. Data with Vol Ests'!V$503/'6. Data with Vol Ests'!V24))/'6. Data with Vol Ests'!S23</f>
        <v>113.07314539453118</v>
      </c>
      <c r="G23" s="9">
        <f>$L$2*B23/'1. Data'!D$504+$M$2*C23/'1. Data'!H$504+$N$2*D23/'1. Data'!L$504+$O$2*E23/'1. Data'!P$504</f>
        <v>10052.594655301244</v>
      </c>
      <c r="I23" s="9">
        <f t="shared" si="0"/>
        <v>-52.59465530124362</v>
      </c>
    </row>
    <row r="24" spans="1:9" ht="15" customHeight="1" x14ac:dyDescent="0.2">
      <c r="A24">
        <v>23</v>
      </c>
      <c r="B24" s="8">
        <f>'6. Data with Vol Ests'!D$502*('6. Data with Vol Ests'!D24+('6. Data with Vol Ests'!D25-'6. Data with Vol Ests'!D24)*('6. Data with Vol Ests'!G$503/'6. Data with Vol Ests'!G25))/'6. Data with Vol Ests'!D24</f>
        <v>11036.167262890172</v>
      </c>
      <c r="C24" s="8">
        <f>'6. Data with Vol Ests'!I$502*('6. Data with Vol Ests'!I24+('6. Data with Vol Ests'!I25-'6. Data with Vol Ests'!I24)*('6. Data with Vol Ests'!L$503/'6. Data with Vol Ests'!L25))/'6. Data with Vol Ests'!I24</f>
        <v>9412.6766013473862</v>
      </c>
      <c r="D24" s="8">
        <f>'6. Data with Vol Ests'!N$502*('6. Data with Vol Ests'!N24+('6. Data with Vol Ests'!N25-'6. Data with Vol Ests'!N24)*('6. Data with Vol Ests'!Q$503/'6. Data with Vol Ests'!Q25))/'6. Data with Vol Ests'!N24</f>
        <v>6177.8594657595368</v>
      </c>
      <c r="E24" s="8">
        <f>'6. Data with Vol Ests'!S$502*('6. Data with Vol Ests'!S24+('6. Data with Vol Ests'!S25-'6. Data with Vol Ests'!S24)*('6. Data with Vol Ests'!V$503/'6. Data with Vol Ests'!V25))/'6. Data with Vol Ests'!S24</f>
        <v>108.96944585683383</v>
      </c>
      <c r="G24" s="9">
        <f>$L$2*B24/'1. Data'!D$504+$M$2*C24/'1. Data'!H$504+$N$2*D24/'1. Data'!L$504+$O$2*E24/'1. Data'!P$504</f>
        <v>9874.6810808408409</v>
      </c>
      <c r="I24" s="9">
        <f t="shared" si="0"/>
        <v>125.31891915915912</v>
      </c>
    </row>
    <row r="25" spans="1:9" ht="15" customHeight="1" x14ac:dyDescent="0.2">
      <c r="A25">
        <v>24</v>
      </c>
      <c r="B25" s="8">
        <f>'6. Data with Vol Ests'!D$502*('6. Data with Vol Ests'!D25+('6. Data with Vol Ests'!D26-'6. Data with Vol Ests'!D25)*('6. Data with Vol Ests'!G$503/'6. Data with Vol Ests'!G26))/'6. Data with Vol Ests'!D25</f>
        <v>11333.364322743875</v>
      </c>
      <c r="C25" s="8">
        <f>'6. Data with Vol Ests'!I$502*('6. Data with Vol Ests'!I25+('6. Data with Vol Ests'!I26-'6. Data with Vol Ests'!I25)*('6. Data with Vol Ests'!L$503/'6. Data with Vol Ests'!L26))/'6. Data with Vol Ests'!I25</f>
        <v>10050.75785248552</v>
      </c>
      <c r="D25" s="8">
        <f>'6. Data with Vol Ests'!N$502*('6. Data with Vol Ests'!N25+('6. Data with Vol Ests'!N26-'6. Data with Vol Ests'!N25)*('6. Data with Vol Ests'!Q$503/'6. Data with Vol Ests'!Q26))/'6. Data with Vol Ests'!N25</f>
        <v>6446.9628818943984</v>
      </c>
      <c r="E25" s="8">
        <f>'6. Data with Vol Ests'!S$502*('6. Data with Vol Ests'!S25+('6. Data with Vol Ests'!S26-'6. Data with Vol Ests'!S25)*('6. Data with Vol Ests'!V$503/'6. Data with Vol Ests'!V26))/'6. Data with Vol Ests'!S25</f>
        <v>112.15285734936775</v>
      </c>
      <c r="G25" s="9">
        <f>$L$2*B25/'1. Data'!D$504+$M$2*C25/'1. Data'!H$504+$N$2*D25/'1. Data'!L$504+$O$2*E25/'1. Data'!P$504</f>
        <v>10281.772345399297</v>
      </c>
      <c r="I25" s="9">
        <f t="shared" si="0"/>
        <v>-281.77234539929668</v>
      </c>
    </row>
    <row r="26" spans="1:9" ht="15" customHeight="1" x14ac:dyDescent="0.2">
      <c r="A26">
        <v>25</v>
      </c>
      <c r="B26" s="8">
        <f>'6. Data with Vol Ests'!D$502*('6. Data with Vol Ests'!D26+('6. Data with Vol Ests'!D27-'6. Data with Vol Ests'!D26)*('6. Data with Vol Ests'!G$503/'6. Data with Vol Ests'!G27))/'6. Data with Vol Ests'!D26</f>
        <v>11157.242949949834</v>
      </c>
      <c r="C26" s="8">
        <f>'6. Data with Vol Ests'!I$502*('6. Data with Vol Ests'!I26+('6. Data with Vol Ests'!I27-'6. Data with Vol Ests'!I26)*('6. Data with Vol Ests'!L$503/'6. Data with Vol Ests'!L27))/'6. Data with Vol Ests'!I26</f>
        <v>9567.5364049461805</v>
      </c>
      <c r="D26" s="8">
        <f>'6. Data with Vol Ests'!N$502*('6. Data with Vol Ests'!N26+('6. Data with Vol Ests'!N27-'6. Data with Vol Ests'!N26)*('6. Data with Vol Ests'!Q$503/'6. Data with Vol Ests'!Q27))/'6. Data with Vol Ests'!N26</f>
        <v>6227.010048132076</v>
      </c>
      <c r="E26" s="8">
        <f>'6. Data with Vol Ests'!S$502*('6. Data with Vol Ests'!S26+('6. Data with Vol Ests'!S27-'6. Data with Vol Ests'!S26)*('6. Data with Vol Ests'!V$503/'6. Data with Vol Ests'!V27))/'6. Data with Vol Ests'!S26</f>
        <v>113.20733946420972</v>
      </c>
      <c r="G26" s="9">
        <f>$L$2*B26/'1. Data'!D$504+$M$2*C26/'1. Data'!H$504+$N$2*D26/'1. Data'!L$504+$O$2*E26/'1. Data'!P$504</f>
        <v>10050.066918258637</v>
      </c>
      <c r="I26" s="9">
        <f t="shared" si="0"/>
        <v>-50.066918258637088</v>
      </c>
    </row>
    <row r="27" spans="1:9" ht="15" customHeight="1" x14ac:dyDescent="0.2">
      <c r="A27">
        <v>26</v>
      </c>
      <c r="B27" s="8">
        <f>'6. Data with Vol Ests'!D$502*('6. Data with Vol Ests'!D27+('6. Data with Vol Ests'!D28-'6. Data with Vol Ests'!D27)*('6. Data with Vol Ests'!G$503/'6. Data with Vol Ests'!G28))/'6. Data with Vol Ests'!D27</f>
        <v>10973.626923518261</v>
      </c>
      <c r="C27" s="8">
        <f>'6. Data with Vol Ests'!I$502*('6. Data with Vol Ests'!I27+('6. Data with Vol Ests'!I28-'6. Data with Vol Ests'!I27)*('6. Data with Vol Ests'!L$503/'6. Data with Vol Ests'!L28))/'6. Data with Vol Ests'!I27</f>
        <v>9783.7694623332973</v>
      </c>
      <c r="D27" s="8">
        <f>'6. Data with Vol Ests'!N$502*('6. Data with Vol Ests'!N27+('6. Data with Vol Ests'!N28-'6. Data with Vol Ests'!N27)*('6. Data with Vol Ests'!Q$503/'6. Data with Vol Ests'!Q28))/'6. Data with Vol Ests'!N27</f>
        <v>6257.0494121150123</v>
      </c>
      <c r="E27" s="8">
        <f>'6. Data with Vol Ests'!S$502*('6. Data with Vol Ests'!S27+('6. Data with Vol Ests'!S28-'6. Data with Vol Ests'!S27)*('6. Data with Vol Ests'!V$503/'6. Data with Vol Ests'!V28))/'6. Data with Vol Ests'!S27</f>
        <v>114.86634629661435</v>
      </c>
      <c r="G27" s="9">
        <f>$L$2*B27/'1. Data'!D$504+$M$2*C27/'1. Data'!H$504+$N$2*D27/'1. Data'!L$504+$O$2*E27/'1. Data'!P$504</f>
        <v>10085.25863168103</v>
      </c>
      <c r="I27" s="9">
        <f t="shared" si="0"/>
        <v>-85.258631681030238</v>
      </c>
    </row>
    <row r="28" spans="1:9" ht="15" customHeight="1" x14ac:dyDescent="0.2">
      <c r="A28">
        <v>27</v>
      </c>
      <c r="B28" s="8">
        <f>'6. Data with Vol Ests'!D$502*('6. Data with Vol Ests'!D28+('6. Data with Vol Ests'!D29-'6. Data with Vol Ests'!D28)*('6. Data with Vol Ests'!G$503/'6. Data with Vol Ests'!G29))/'6. Data with Vol Ests'!D28</f>
        <v>11126.746739603492</v>
      </c>
      <c r="C28" s="8">
        <f>'6. Data with Vol Ests'!I$502*('6. Data with Vol Ests'!I28+('6. Data with Vol Ests'!I29-'6. Data with Vol Ests'!I28)*('6. Data with Vol Ests'!L$503/'6. Data with Vol Ests'!L29))/'6. Data with Vol Ests'!I28</f>
        <v>9389.6298096169448</v>
      </c>
      <c r="D28" s="8">
        <f>'6. Data with Vol Ests'!N$502*('6. Data with Vol Ests'!N28+('6. Data with Vol Ests'!N29-'6. Data with Vol Ests'!N28)*('6. Data with Vol Ests'!Q$503/'6. Data with Vol Ests'!Q29))/'6. Data with Vol Ests'!N28</f>
        <v>6126.6946004749107</v>
      </c>
      <c r="E28" s="8">
        <f>'6. Data with Vol Ests'!S$502*('6. Data with Vol Ests'!S28+('6. Data with Vol Ests'!S29-'6. Data with Vol Ests'!S28)*('6. Data with Vol Ests'!V$503/'6. Data with Vol Ests'!V29))/'6. Data with Vol Ests'!S28</f>
        <v>111.94484514753721</v>
      </c>
      <c r="G28" s="9">
        <f>$L$2*B28/'1. Data'!D$504+$M$2*C28/'1. Data'!H$504+$N$2*D28/'1. Data'!L$504+$O$2*E28/'1. Data'!P$504</f>
        <v>9944.8440431838626</v>
      </c>
      <c r="I28" s="9">
        <f t="shared" si="0"/>
        <v>55.155956816137405</v>
      </c>
    </row>
    <row r="29" spans="1:9" ht="15" customHeight="1" x14ac:dyDescent="0.2">
      <c r="A29">
        <v>28</v>
      </c>
      <c r="B29" s="8">
        <f>'6. Data with Vol Ests'!D$502*('6. Data with Vol Ests'!D29+('6. Data with Vol Ests'!D30-'6. Data with Vol Ests'!D29)*('6. Data with Vol Ests'!G$503/'6. Data with Vol Ests'!G30))/'6. Data with Vol Ests'!D29</f>
        <v>10958.383984534341</v>
      </c>
      <c r="C29" s="8">
        <f>'6. Data with Vol Ests'!I$502*('6. Data with Vol Ests'!I29+('6. Data with Vol Ests'!I30-'6. Data with Vol Ests'!I29)*('6. Data with Vol Ests'!L$503/'6. Data with Vol Ests'!L30))/'6. Data with Vol Ests'!I29</f>
        <v>9503.6172576683421</v>
      </c>
      <c r="D29" s="8">
        <f>'6. Data with Vol Ests'!N$502*('6. Data with Vol Ests'!N29+('6. Data with Vol Ests'!N30-'6. Data with Vol Ests'!N29)*('6. Data with Vol Ests'!Q$503/'6. Data with Vol Ests'!Q30))/'6. Data with Vol Ests'!N29</f>
        <v>6171.3686590316202</v>
      </c>
      <c r="E29" s="8">
        <f>'6. Data with Vol Ests'!S$502*('6. Data with Vol Ests'!S29+('6. Data with Vol Ests'!S30-'6. Data with Vol Ests'!S29)*('6. Data with Vol Ests'!V$503/'6. Data with Vol Ests'!V30))/'6. Data with Vol Ests'!S29</f>
        <v>113.39104102375536</v>
      </c>
      <c r="G29" s="9">
        <f>$L$2*B29/'1. Data'!D$504+$M$2*C29/'1. Data'!H$504+$N$2*D29/'1. Data'!L$504+$O$2*E29/'1. Data'!P$504</f>
        <v>9952.2069880884537</v>
      </c>
      <c r="I29" s="9">
        <f t="shared" si="0"/>
        <v>47.793011911546273</v>
      </c>
    </row>
    <row r="30" spans="1:9" ht="15" customHeight="1" x14ac:dyDescent="0.2">
      <c r="A30">
        <v>29</v>
      </c>
      <c r="B30" s="8">
        <f>'6. Data with Vol Ests'!D$502*('6. Data with Vol Ests'!D30+('6. Data with Vol Ests'!D31-'6. Data with Vol Ests'!D30)*('6. Data with Vol Ests'!G$503/'6. Data with Vol Ests'!G31))/'6. Data with Vol Ests'!D30</f>
        <v>11260.97097436076</v>
      </c>
      <c r="C30" s="8">
        <f>'6. Data with Vol Ests'!I$502*('6. Data with Vol Ests'!I30+('6. Data with Vol Ests'!I31-'6. Data with Vol Ests'!I30)*('6. Data with Vol Ests'!L$503/'6. Data with Vol Ests'!L31))/'6. Data with Vol Ests'!I30</f>
        <v>9833.5665578952558</v>
      </c>
      <c r="D30" s="8">
        <f>'6. Data with Vol Ests'!N$502*('6. Data with Vol Ests'!N30+('6. Data with Vol Ests'!N31-'6. Data with Vol Ests'!N30)*('6. Data with Vol Ests'!Q$503/'6. Data with Vol Ests'!Q31))/'6. Data with Vol Ests'!N30</f>
        <v>6510.6225434380713</v>
      </c>
      <c r="E30" s="8">
        <f>'6. Data with Vol Ests'!S$502*('6. Data with Vol Ests'!S30+('6. Data with Vol Ests'!S31-'6. Data with Vol Ests'!S30)*('6. Data with Vol Ests'!V$503/'6. Data with Vol Ests'!V31))/'6. Data with Vol Ests'!S30</f>
        <v>111.28829651422488</v>
      </c>
      <c r="G30" s="9">
        <f>$L$2*B30/'1. Data'!D$504+$M$2*C30/'1. Data'!H$504+$N$2*D30/'1. Data'!L$504+$O$2*E30/'1. Data'!P$504</f>
        <v>10182.568125261891</v>
      </c>
      <c r="I30" s="9">
        <f t="shared" si="0"/>
        <v>-182.5681252618906</v>
      </c>
    </row>
    <row r="31" spans="1:9" ht="15" customHeight="1" x14ac:dyDescent="0.2">
      <c r="A31">
        <v>30</v>
      </c>
      <c r="B31" s="8">
        <f>'6. Data with Vol Ests'!D$502*('6. Data with Vol Ests'!D31+('6. Data with Vol Ests'!D32-'6. Data with Vol Ests'!D31)*('6. Data with Vol Ests'!G$503/'6. Data with Vol Ests'!G32))/'6. Data with Vol Ests'!D31</f>
        <v>10759.240632901941</v>
      </c>
      <c r="C31" s="8">
        <f>'6. Data with Vol Ests'!I$502*('6. Data with Vol Ests'!I31+('6. Data with Vol Ests'!I32-'6. Data with Vol Ests'!I31)*('6. Data with Vol Ests'!L$503/'6. Data with Vol Ests'!L32))/'6. Data with Vol Ests'!I31</f>
        <v>9906.4542625975446</v>
      </c>
      <c r="D31" s="8">
        <f>'6. Data with Vol Ests'!N$502*('6. Data with Vol Ests'!N31+('6. Data with Vol Ests'!N32-'6. Data with Vol Ests'!N31)*('6. Data with Vol Ests'!Q$503/'6. Data with Vol Ests'!Q32))/'6. Data with Vol Ests'!N31</f>
        <v>6287.323599801085</v>
      </c>
      <c r="E31" s="8">
        <f>'6. Data with Vol Ests'!S$502*('6. Data with Vol Ests'!S31+('6. Data with Vol Ests'!S32-'6. Data with Vol Ests'!S31)*('6. Data with Vol Ests'!V$503/'6. Data with Vol Ests'!V32))/'6. Data with Vol Ests'!S31</f>
        <v>114.51925427767625</v>
      </c>
      <c r="G31" s="9">
        <f>$L$2*B31/'1. Data'!D$504+$M$2*C31/'1. Data'!H$504+$N$2*D31/'1. Data'!L$504+$O$2*E31/'1. Data'!P$504</f>
        <v>10044.525130360451</v>
      </c>
      <c r="I31" s="9">
        <f t="shared" si="0"/>
        <v>-44.52513036045093</v>
      </c>
    </row>
    <row r="32" spans="1:9" ht="15" customHeight="1" x14ac:dyDescent="0.2">
      <c r="A32">
        <v>31</v>
      </c>
      <c r="B32" s="8">
        <f>'6. Data with Vol Ests'!D$502*('6. Data with Vol Ests'!D32+('6. Data with Vol Ests'!D33-'6. Data with Vol Ests'!D32)*('6. Data with Vol Ests'!G$503/'6. Data with Vol Ests'!G33))/'6. Data with Vol Ests'!D32</f>
        <v>10939.344093524682</v>
      </c>
      <c r="C32" s="8">
        <f>'6. Data with Vol Ests'!I$502*('6. Data with Vol Ests'!I32+('6. Data with Vol Ests'!I33-'6. Data with Vol Ests'!I32)*('6. Data with Vol Ests'!L$503/'6. Data with Vol Ests'!L33))/'6. Data with Vol Ests'!I32</f>
        <v>9278.1279509605411</v>
      </c>
      <c r="D32" s="8">
        <f>'6. Data with Vol Ests'!N$502*('6. Data with Vol Ests'!N32+('6. Data with Vol Ests'!N33-'6. Data with Vol Ests'!N32)*('6. Data with Vol Ests'!Q$503/'6. Data with Vol Ests'!Q33))/'6. Data with Vol Ests'!N32</f>
        <v>6070.4724610814583</v>
      </c>
      <c r="E32" s="8">
        <f>'6. Data with Vol Ests'!S$502*('6. Data with Vol Ests'!S32+('6. Data with Vol Ests'!S33-'6. Data with Vol Ests'!S32)*('6. Data with Vol Ests'!V$503/'6. Data with Vol Ests'!V33))/'6. Data with Vol Ests'!S32</f>
        <v>111.4473056113267</v>
      </c>
      <c r="G32" s="9">
        <f>$L$2*B32/'1. Data'!D$504+$M$2*C32/'1. Data'!H$504+$N$2*D32/'1. Data'!L$504+$O$2*E32/'1. Data'!P$504</f>
        <v>9824.1019166766928</v>
      </c>
      <c r="I32" s="9">
        <f t="shared" si="0"/>
        <v>175.89808332330722</v>
      </c>
    </row>
    <row r="33" spans="1:9" ht="15" customHeight="1" x14ac:dyDescent="0.2">
      <c r="A33">
        <v>32</v>
      </c>
      <c r="B33" s="8">
        <f>'6. Data with Vol Ests'!D$502*('6. Data with Vol Ests'!D33+('6. Data with Vol Ests'!D34-'6. Data with Vol Ests'!D33)*('6. Data with Vol Ests'!G$503/'6. Data with Vol Ests'!G34))/'6. Data with Vol Ests'!D33</f>
        <v>11251.57592272697</v>
      </c>
      <c r="C33" s="8">
        <f>'6. Data with Vol Ests'!I$502*('6. Data with Vol Ests'!I33+('6. Data with Vol Ests'!I34-'6. Data with Vol Ests'!I33)*('6. Data with Vol Ests'!L$503/'6. Data with Vol Ests'!L34))/'6. Data with Vol Ests'!I33</f>
        <v>9410.8950927750757</v>
      </c>
      <c r="D33" s="8">
        <f>'6. Data with Vol Ests'!N$502*('6. Data with Vol Ests'!N33+('6. Data with Vol Ests'!N34-'6. Data with Vol Ests'!N33)*('6. Data with Vol Ests'!Q$503/'6. Data with Vol Ests'!Q34))/'6. Data with Vol Ests'!N33</f>
        <v>6118.9140964050421</v>
      </c>
      <c r="E33" s="8">
        <f>'6. Data with Vol Ests'!S$502*('6. Data with Vol Ests'!S33+('6. Data with Vol Ests'!S34-'6. Data with Vol Ests'!S33)*('6. Data with Vol Ests'!V$503/'6. Data with Vol Ests'!V34))/'6. Data with Vol Ests'!S33</f>
        <v>112.67105342813078</v>
      </c>
      <c r="G33" s="9">
        <f>$L$2*B33/'1. Data'!D$504+$M$2*C33/'1. Data'!H$504+$N$2*D33/'1. Data'!L$504+$O$2*E33/'1. Data'!P$504</f>
        <v>10008.409763488786</v>
      </c>
      <c r="I33" s="9">
        <f t="shared" si="0"/>
        <v>-8.4097634887857566</v>
      </c>
    </row>
    <row r="34" spans="1:9" ht="15" customHeight="1" x14ac:dyDescent="0.2">
      <c r="A34">
        <v>33</v>
      </c>
      <c r="B34" s="8">
        <f>'6. Data with Vol Ests'!D$502*('6. Data with Vol Ests'!D34+('6. Data with Vol Ests'!D35-'6. Data with Vol Ests'!D34)*('6. Data with Vol Ests'!G$503/'6. Data with Vol Ests'!G35))/'6. Data with Vol Ests'!D34</f>
        <v>11338.331465920082</v>
      </c>
      <c r="C34" s="8">
        <f>'6. Data with Vol Ests'!I$502*('6. Data with Vol Ests'!I34+('6. Data with Vol Ests'!I35-'6. Data with Vol Ests'!I34)*('6. Data with Vol Ests'!L$503/'6. Data with Vol Ests'!L35))/'6. Data with Vol Ests'!I34</f>
        <v>9960.2643327579754</v>
      </c>
      <c r="D34" s="8">
        <f>'6. Data with Vol Ests'!N$502*('6. Data with Vol Ests'!N34+('6. Data with Vol Ests'!N35-'6. Data with Vol Ests'!N34)*('6. Data with Vol Ests'!Q$503/'6. Data with Vol Ests'!Q35))/'6. Data with Vol Ests'!N34</f>
        <v>6388.7758754961033</v>
      </c>
      <c r="E34" s="8">
        <f>'6. Data with Vol Ests'!S$502*('6. Data with Vol Ests'!S34+('6. Data with Vol Ests'!S35-'6. Data with Vol Ests'!S34)*('6. Data with Vol Ests'!V$503/'6. Data with Vol Ests'!V35))/'6. Data with Vol Ests'!S34</f>
        <v>111.33165953434276</v>
      </c>
      <c r="G34" s="9">
        <f>$L$2*B34/'1. Data'!D$504+$M$2*C34/'1. Data'!H$504+$N$2*D34/'1. Data'!L$504+$O$2*E34/'1. Data'!P$504</f>
        <v>10231.353648201753</v>
      </c>
      <c r="I34" s="9">
        <f t="shared" si="0"/>
        <v>-231.35364820175346</v>
      </c>
    </row>
    <row r="35" spans="1:9" ht="15" customHeight="1" x14ac:dyDescent="0.2">
      <c r="A35">
        <v>34</v>
      </c>
      <c r="B35" s="8">
        <f>'6. Data with Vol Ests'!D$502*('6. Data with Vol Ests'!D35+('6. Data with Vol Ests'!D36-'6. Data with Vol Ests'!D35)*('6. Data with Vol Ests'!G$503/'6. Data with Vol Ests'!G36))/'6. Data with Vol Ests'!D35</f>
        <v>11087.225604534879</v>
      </c>
      <c r="C35" s="8">
        <f>'6. Data with Vol Ests'!I$502*('6. Data with Vol Ests'!I35+('6. Data with Vol Ests'!I36-'6. Data with Vol Ests'!I35)*('6. Data with Vol Ests'!L$503/'6. Data with Vol Ests'!L36))/'6. Data with Vol Ests'!I35</f>
        <v>9798.8103407599283</v>
      </c>
      <c r="D35" s="8">
        <f>'6. Data with Vol Ests'!N$502*('6. Data with Vol Ests'!N35+('6. Data with Vol Ests'!N36-'6. Data with Vol Ests'!N35)*('6. Data with Vol Ests'!Q$503/'6. Data with Vol Ests'!Q36))/'6. Data with Vol Ests'!N35</f>
        <v>6354.7492574773833</v>
      </c>
      <c r="E35" s="8">
        <f>'6. Data with Vol Ests'!S$502*('6. Data with Vol Ests'!S35+('6. Data with Vol Ests'!S36-'6. Data with Vol Ests'!S35)*('6. Data with Vol Ests'!V$503/'6. Data with Vol Ests'!V36))/'6. Data with Vol Ests'!S35</f>
        <v>116.31808025582747</v>
      </c>
      <c r="G35" s="9">
        <f>$L$2*B35/'1. Data'!D$504+$M$2*C35/'1. Data'!H$504+$N$2*D35/'1. Data'!L$504+$O$2*E35/'1. Data'!P$504</f>
        <v>10172.676840697673</v>
      </c>
      <c r="I35" s="9">
        <f t="shared" si="0"/>
        <v>-172.67684069767347</v>
      </c>
    </row>
    <row r="36" spans="1:9" ht="15" customHeight="1" x14ac:dyDescent="0.2">
      <c r="A36">
        <v>35</v>
      </c>
      <c r="B36" s="8">
        <f>'6. Data with Vol Ests'!D$502*('6. Data with Vol Ests'!D36+('6. Data with Vol Ests'!D37-'6. Data with Vol Ests'!D36)*('6. Data with Vol Ests'!G$503/'6. Data with Vol Ests'!G37))/'6. Data with Vol Ests'!D36</f>
        <v>11120.57005526198</v>
      </c>
      <c r="C36" s="8">
        <f>'6. Data with Vol Ests'!I$502*('6. Data with Vol Ests'!I36+('6. Data with Vol Ests'!I37-'6. Data with Vol Ests'!I36)*('6. Data with Vol Ests'!L$503/'6. Data with Vol Ests'!L37))/'6. Data with Vol Ests'!I36</f>
        <v>9571.603548142939</v>
      </c>
      <c r="D36" s="8">
        <f>'6. Data with Vol Ests'!N$502*('6. Data with Vol Ests'!N36+('6. Data with Vol Ests'!N37-'6. Data with Vol Ests'!N36)*('6. Data with Vol Ests'!Q$503/'6. Data with Vol Ests'!Q37))/'6. Data with Vol Ests'!N36</f>
        <v>6193.2756434605271</v>
      </c>
      <c r="E36" s="8">
        <f>'6. Data with Vol Ests'!S$502*('6. Data with Vol Ests'!S36+('6. Data with Vol Ests'!S37-'6. Data with Vol Ests'!S36)*('6. Data with Vol Ests'!V$503/'6. Data with Vol Ests'!V37))/'6. Data with Vol Ests'!S36</f>
        <v>112.92911706638677</v>
      </c>
      <c r="G36" s="9">
        <f>$L$2*B36/'1. Data'!D$504+$M$2*C36/'1. Data'!H$504+$N$2*D36/'1. Data'!L$504+$O$2*E36/'1. Data'!P$504</f>
        <v>10027.65626678063</v>
      </c>
      <c r="I36" s="9">
        <f t="shared" si="0"/>
        <v>-27.656266780630176</v>
      </c>
    </row>
    <row r="37" spans="1:9" ht="15" customHeight="1" x14ac:dyDescent="0.2">
      <c r="A37">
        <v>36</v>
      </c>
      <c r="B37" s="8">
        <f>'6. Data with Vol Ests'!D$502*('6. Data with Vol Ests'!D37+('6. Data with Vol Ests'!D38-'6. Data with Vol Ests'!D37)*('6. Data with Vol Ests'!G$503/'6. Data with Vol Ests'!G38))/'6. Data with Vol Ests'!D37</f>
        <v>10886.140168534246</v>
      </c>
      <c r="C37" s="8">
        <f>'6. Data with Vol Ests'!I$502*('6. Data with Vol Ests'!I37+('6. Data with Vol Ests'!I38-'6. Data with Vol Ests'!I37)*('6. Data with Vol Ests'!L$503/'6. Data with Vol Ests'!L38))/'6. Data with Vol Ests'!I37</f>
        <v>9436.6450875113933</v>
      </c>
      <c r="D37" s="8">
        <f>'6. Data with Vol Ests'!N$502*('6. Data with Vol Ests'!N37+('6. Data with Vol Ests'!N38-'6. Data with Vol Ests'!N37)*('6. Data with Vol Ests'!Q$503/'6. Data with Vol Ests'!Q38))/'6. Data with Vol Ests'!N37</f>
        <v>6161.3814174324261</v>
      </c>
      <c r="E37" s="8">
        <f>'6. Data with Vol Ests'!S$502*('6. Data with Vol Ests'!S37+('6. Data with Vol Ests'!S38-'6. Data with Vol Ests'!S37)*('6. Data with Vol Ests'!V$503/'6. Data with Vol Ests'!V38))/'6. Data with Vol Ests'!S37</f>
        <v>113.47807453278125</v>
      </c>
      <c r="G37" s="9">
        <f>$L$2*B37/'1. Data'!D$504+$M$2*C37/'1. Data'!H$504+$N$2*D37/'1. Data'!L$504+$O$2*E37/'1. Data'!P$504</f>
        <v>9904.9921659282954</v>
      </c>
      <c r="I37" s="9">
        <f t="shared" si="0"/>
        <v>95.007834071704565</v>
      </c>
    </row>
    <row r="38" spans="1:9" ht="15" customHeight="1" x14ac:dyDescent="0.2">
      <c r="A38">
        <v>37</v>
      </c>
      <c r="B38" s="8">
        <f>'6. Data with Vol Ests'!D$502*('6. Data with Vol Ests'!D38+('6. Data with Vol Ests'!D39-'6. Data with Vol Ests'!D38)*('6. Data with Vol Ests'!G$503/'6. Data with Vol Ests'!G39))/'6. Data with Vol Ests'!D38</f>
        <v>10991.222799047233</v>
      </c>
      <c r="C38" s="8">
        <f>'6. Data with Vol Ests'!I$502*('6. Data with Vol Ests'!I38+('6. Data with Vol Ests'!I39-'6. Data with Vol Ests'!I38)*('6. Data with Vol Ests'!L$503/'6. Data with Vol Ests'!L39))/'6. Data with Vol Ests'!I38</f>
        <v>9901.9232881064199</v>
      </c>
      <c r="D38" s="8">
        <f>'6. Data with Vol Ests'!N$502*('6. Data with Vol Ests'!N38+('6. Data with Vol Ests'!N39-'6. Data with Vol Ests'!N38)*('6. Data with Vol Ests'!Q$503/'6. Data with Vol Ests'!Q39))/'6. Data with Vol Ests'!N38</f>
        <v>6309.1433547797433</v>
      </c>
      <c r="E38" s="8">
        <f>'6. Data with Vol Ests'!S$502*('6. Data with Vol Ests'!S38+('6. Data with Vol Ests'!S39-'6. Data with Vol Ests'!S38)*('6. Data with Vol Ests'!V$503/'6. Data with Vol Ests'!V39))/'6. Data with Vol Ests'!S38</f>
        <v>114.51031326330676</v>
      </c>
      <c r="G38" s="9">
        <f>$L$2*B38/'1. Data'!D$504+$M$2*C38/'1. Data'!H$504+$N$2*D38/'1. Data'!L$504+$O$2*E38/'1. Data'!P$504</f>
        <v>10130.65809430216</v>
      </c>
      <c r="I38" s="9">
        <f t="shared" si="0"/>
        <v>-130.65809430215995</v>
      </c>
    </row>
    <row r="39" spans="1:9" ht="15" customHeight="1" x14ac:dyDescent="0.2">
      <c r="A39">
        <v>38</v>
      </c>
      <c r="B39" s="8">
        <f>'6. Data with Vol Ests'!D$502*('6. Data with Vol Ests'!D39+('6. Data with Vol Ests'!D40-'6. Data with Vol Ests'!D39)*('6. Data with Vol Ests'!G$503/'6. Data with Vol Ests'!G40))/'6. Data with Vol Ests'!D39</f>
        <v>11229.977815307697</v>
      </c>
      <c r="C39" s="8">
        <f>'6. Data with Vol Ests'!I$502*('6. Data with Vol Ests'!I39+('6. Data with Vol Ests'!I40-'6. Data with Vol Ests'!I39)*('6. Data with Vol Ests'!L$503/'6. Data with Vol Ests'!L40))/'6. Data with Vol Ests'!I39</f>
        <v>9553.320656216285</v>
      </c>
      <c r="D39" s="8">
        <f>'6. Data with Vol Ests'!N$502*('6. Data with Vol Ests'!N39+('6. Data with Vol Ests'!N40-'6. Data with Vol Ests'!N39)*('6. Data with Vol Ests'!Q$503/'6. Data with Vol Ests'!Q40))/'6. Data with Vol Ests'!N39</f>
        <v>6091.5274356325981</v>
      </c>
      <c r="E39" s="8">
        <f>'6. Data with Vol Ests'!S$502*('6. Data with Vol Ests'!S39+('6. Data with Vol Ests'!S40-'6. Data with Vol Ests'!S39)*('6. Data with Vol Ests'!V$503/'6. Data with Vol Ests'!V40))/'6. Data with Vol Ests'!S39</f>
        <v>112.49581173822546</v>
      </c>
      <c r="G39" s="9">
        <f>$L$2*B39/'1. Data'!D$504+$M$2*C39/'1. Data'!H$504+$N$2*D39/'1. Data'!L$504+$O$2*E39/'1. Data'!P$504</f>
        <v>10037.556650730967</v>
      </c>
      <c r="I39" s="9">
        <f t="shared" si="0"/>
        <v>-37.556650730966794</v>
      </c>
    </row>
    <row r="40" spans="1:9" ht="15" customHeight="1" x14ac:dyDescent="0.2">
      <c r="A40">
        <v>39</v>
      </c>
      <c r="B40" s="8">
        <f>'6. Data with Vol Ests'!D$502*('6. Data with Vol Ests'!D40+('6. Data with Vol Ests'!D41-'6. Data with Vol Ests'!D40)*('6. Data with Vol Ests'!G$503/'6. Data with Vol Ests'!G41))/'6. Data with Vol Ests'!D40</f>
        <v>11473.11849213656</v>
      </c>
      <c r="C40" s="8">
        <f>'6. Data with Vol Ests'!I$502*('6. Data with Vol Ests'!I40+('6. Data with Vol Ests'!I41-'6. Data with Vol Ests'!I40)*('6. Data with Vol Ests'!L$503/'6. Data with Vol Ests'!L41))/'6. Data with Vol Ests'!I40</f>
        <v>9684.0901605464296</v>
      </c>
      <c r="D40" s="8">
        <f>'6. Data with Vol Ests'!N$502*('6. Data with Vol Ests'!N40+('6. Data with Vol Ests'!N41-'6. Data with Vol Ests'!N40)*('6. Data with Vol Ests'!Q$503/'6. Data with Vol Ests'!Q41))/'6. Data with Vol Ests'!N40</f>
        <v>6270.1632532795875</v>
      </c>
      <c r="E40" s="8">
        <f>'6. Data with Vol Ests'!S$502*('6. Data with Vol Ests'!S40+('6. Data with Vol Ests'!S41-'6. Data with Vol Ests'!S40)*('6. Data with Vol Ests'!V$503/'6. Data with Vol Ests'!V41))/'6. Data with Vol Ests'!S40</f>
        <v>111.13402127387327</v>
      </c>
      <c r="G40" s="9">
        <f>$L$2*B40/'1. Data'!D$504+$M$2*C40/'1. Data'!H$504+$N$2*D40/'1. Data'!L$504+$O$2*E40/'1. Data'!P$504</f>
        <v>10171.330289037927</v>
      </c>
      <c r="I40" s="9">
        <f t="shared" si="0"/>
        <v>-171.33028903792729</v>
      </c>
    </row>
    <row r="41" spans="1:9" ht="15" customHeight="1" x14ac:dyDescent="0.2">
      <c r="A41">
        <v>40</v>
      </c>
      <c r="B41" s="8">
        <f>'6. Data with Vol Ests'!D$502*('6. Data with Vol Ests'!D41+('6. Data with Vol Ests'!D42-'6. Data with Vol Ests'!D41)*('6. Data with Vol Ests'!G$503/'6. Data with Vol Ests'!G42))/'6. Data with Vol Ests'!D41</f>
        <v>11076.372850827314</v>
      </c>
      <c r="C41" s="8">
        <f>'6. Data with Vol Ests'!I$502*('6. Data with Vol Ests'!I41+('6. Data with Vol Ests'!I42-'6. Data with Vol Ests'!I41)*('6. Data with Vol Ests'!L$503/'6. Data with Vol Ests'!L42))/'6. Data with Vol Ests'!I41</f>
        <v>9695.2628302275243</v>
      </c>
      <c r="D41" s="8">
        <f>'6. Data with Vol Ests'!N$502*('6. Data with Vol Ests'!N41+('6. Data with Vol Ests'!N42-'6. Data with Vol Ests'!N41)*('6. Data with Vol Ests'!Q$503/'6. Data with Vol Ests'!Q42))/'6. Data with Vol Ests'!N41</f>
        <v>6348.0023562380047</v>
      </c>
      <c r="E41" s="8">
        <f>'6. Data with Vol Ests'!S$502*('6. Data with Vol Ests'!S41+('6. Data with Vol Ests'!S42-'6. Data with Vol Ests'!S41)*('6. Data with Vol Ests'!V$503/'6. Data with Vol Ests'!V42))/'6. Data with Vol Ests'!S41</f>
        <v>116.87836410133919</v>
      </c>
      <c r="G41" s="9">
        <f>$L$2*B41/'1. Data'!D$504+$M$2*C41/'1. Data'!H$504+$N$2*D41/'1. Data'!L$504+$O$2*E41/'1. Data'!P$504</f>
        <v>10145.223366584631</v>
      </c>
      <c r="I41" s="9">
        <f t="shared" si="0"/>
        <v>-145.22336658463064</v>
      </c>
    </row>
    <row r="42" spans="1:9" ht="15" customHeight="1" x14ac:dyDescent="0.2">
      <c r="A42">
        <v>41</v>
      </c>
      <c r="B42" s="8">
        <f>'6. Data with Vol Ests'!D$502*('6. Data with Vol Ests'!D42+('6. Data with Vol Ests'!D43-'6. Data with Vol Ests'!D42)*('6. Data with Vol Ests'!G$503/'6. Data with Vol Ests'!G43))/'6. Data with Vol Ests'!D42</f>
        <v>10964.817179115504</v>
      </c>
      <c r="C42" s="8">
        <f>'6. Data with Vol Ests'!I$502*('6. Data with Vol Ests'!I42+('6. Data with Vol Ests'!I43-'6. Data with Vol Ests'!I42)*('6. Data with Vol Ests'!L$503/'6. Data with Vol Ests'!L43))/'6. Data with Vol Ests'!I42</f>
        <v>9429.5273459545479</v>
      </c>
      <c r="D42" s="8">
        <f>'6. Data with Vol Ests'!N$502*('6. Data with Vol Ests'!N42+('6. Data with Vol Ests'!N43-'6. Data with Vol Ests'!N42)*('6. Data with Vol Ests'!Q$503/'6. Data with Vol Ests'!Q43))/'6. Data with Vol Ests'!N42</f>
        <v>5972.725200042064</v>
      </c>
      <c r="E42" s="8">
        <f>'6. Data with Vol Ests'!S$502*('6. Data with Vol Ests'!S42+('6. Data with Vol Ests'!S43-'6. Data with Vol Ests'!S42)*('6. Data with Vol Ests'!V$503/'6. Data with Vol Ests'!V43))/'6. Data with Vol Ests'!S42</f>
        <v>111.13953688498665</v>
      </c>
      <c r="G42" s="9">
        <f>$L$2*B42/'1. Data'!D$504+$M$2*C42/'1. Data'!H$504+$N$2*D42/'1. Data'!L$504+$O$2*E42/'1. Data'!P$504</f>
        <v>9859.4386267111495</v>
      </c>
      <c r="I42" s="9">
        <f t="shared" si="0"/>
        <v>140.56137328885052</v>
      </c>
    </row>
    <row r="43" spans="1:9" ht="15" customHeight="1" x14ac:dyDescent="0.2">
      <c r="A43">
        <v>42</v>
      </c>
      <c r="B43" s="8">
        <f>'6. Data with Vol Ests'!D$502*('6. Data with Vol Ests'!D43+('6. Data with Vol Ests'!D44-'6. Data with Vol Ests'!D43)*('6. Data with Vol Ests'!G$503/'6. Data with Vol Ests'!G44))/'6. Data with Vol Ests'!D43</f>
        <v>11082.796807614353</v>
      </c>
      <c r="C43" s="8">
        <f>'6. Data with Vol Ests'!I$502*('6. Data with Vol Ests'!I43+('6. Data with Vol Ests'!I44-'6. Data with Vol Ests'!I43)*('6. Data with Vol Ests'!L$503/'6. Data with Vol Ests'!L44))/'6. Data with Vol Ests'!I43</f>
        <v>9772.0944315271172</v>
      </c>
      <c r="D43" s="8">
        <f>'6. Data with Vol Ests'!N$502*('6. Data with Vol Ests'!N43+('6. Data with Vol Ests'!N44-'6. Data with Vol Ests'!N43)*('6. Data with Vol Ests'!Q$503/'6. Data with Vol Ests'!Q44))/'6. Data with Vol Ests'!N43</f>
        <v>6236.0229333469524</v>
      </c>
      <c r="E43" s="8">
        <f>'6. Data with Vol Ests'!S$502*('6. Data with Vol Ests'!S43+('6. Data with Vol Ests'!S44-'6. Data with Vol Ests'!S43)*('6. Data with Vol Ests'!V$503/'6. Data with Vol Ests'!V44))/'6. Data with Vol Ests'!S43</f>
        <v>112.38648758807547</v>
      </c>
      <c r="G43" s="9">
        <f>$L$2*B43/'1. Data'!D$504+$M$2*C43/'1. Data'!H$504+$N$2*D43/'1. Data'!L$504+$O$2*E43/'1. Data'!P$504</f>
        <v>10073.877175776282</v>
      </c>
      <c r="I43" s="9">
        <f t="shared" si="0"/>
        <v>-73.877175776282456</v>
      </c>
    </row>
    <row r="44" spans="1:9" ht="15" customHeight="1" x14ac:dyDescent="0.2">
      <c r="A44">
        <v>43</v>
      </c>
      <c r="B44" s="8">
        <f>'6. Data with Vol Ests'!D$502*('6. Data with Vol Ests'!D44+('6. Data with Vol Ests'!D45-'6. Data with Vol Ests'!D44)*('6. Data with Vol Ests'!G$503/'6. Data with Vol Ests'!G45))/'6. Data with Vol Ests'!D44</f>
        <v>10966.697718079582</v>
      </c>
      <c r="C44" s="8">
        <f>'6. Data with Vol Ests'!I$502*('6. Data with Vol Ests'!I44+('6. Data with Vol Ests'!I45-'6. Data with Vol Ests'!I44)*('6. Data with Vol Ests'!L$503/'6. Data with Vol Ests'!L45))/'6. Data with Vol Ests'!I44</f>
        <v>9622.7225280435669</v>
      </c>
      <c r="D44" s="8">
        <f>'6. Data with Vol Ests'!N$502*('6. Data with Vol Ests'!N44+('6. Data with Vol Ests'!N45-'6. Data with Vol Ests'!N44)*('6. Data with Vol Ests'!Q$503/'6. Data with Vol Ests'!Q45))/'6. Data with Vol Ests'!N44</f>
        <v>6235.2365948284751</v>
      </c>
      <c r="E44" s="8">
        <f>'6. Data with Vol Ests'!S$502*('6. Data with Vol Ests'!S44+('6. Data with Vol Ests'!S45-'6. Data with Vol Ests'!S44)*('6. Data with Vol Ests'!V$503/'6. Data with Vol Ests'!V45))/'6. Data with Vol Ests'!S44</f>
        <v>112.20597207393567</v>
      </c>
      <c r="G44" s="9">
        <f>$L$2*B44/'1. Data'!D$504+$M$2*C44/'1. Data'!H$504+$N$2*D44/'1. Data'!L$504+$O$2*E44/'1. Data'!P$504</f>
        <v>9981.7377848431133</v>
      </c>
      <c r="I44" s="9">
        <f t="shared" si="0"/>
        <v>18.262215156886668</v>
      </c>
    </row>
    <row r="45" spans="1:9" ht="15" customHeight="1" x14ac:dyDescent="0.2">
      <c r="A45">
        <v>44</v>
      </c>
      <c r="B45" s="8">
        <f>'6. Data with Vol Ests'!D$502*('6. Data with Vol Ests'!D45+('6. Data with Vol Ests'!D46-'6. Data with Vol Ests'!D45)*('6. Data with Vol Ests'!G$503/'6. Data with Vol Ests'!G46))/'6. Data with Vol Ests'!D45</f>
        <v>11384.759856026334</v>
      </c>
      <c r="C45" s="8">
        <f>'6. Data with Vol Ests'!I$502*('6. Data with Vol Ests'!I45+('6. Data with Vol Ests'!I46-'6. Data with Vol Ests'!I45)*('6. Data with Vol Ests'!L$503/'6. Data with Vol Ests'!L46))/'6. Data with Vol Ests'!I45</f>
        <v>9931.2574789038008</v>
      </c>
      <c r="D45" s="8">
        <f>'6. Data with Vol Ests'!N$502*('6. Data with Vol Ests'!N45+('6. Data with Vol Ests'!N46-'6. Data with Vol Ests'!N45)*('6. Data with Vol Ests'!Q$503/'6. Data with Vol Ests'!Q46))/'6. Data with Vol Ests'!N45</f>
        <v>6411.8233304352307</v>
      </c>
      <c r="E45" s="8">
        <f>'6. Data with Vol Ests'!S$502*('6. Data with Vol Ests'!S45+('6. Data with Vol Ests'!S46-'6. Data with Vol Ests'!S45)*('6. Data with Vol Ests'!V$503/'6. Data with Vol Ests'!V46))/'6. Data with Vol Ests'!S45</f>
        <v>112.62880626480536</v>
      </c>
      <c r="G45" s="9">
        <f>$L$2*B45/'1. Data'!D$504+$M$2*C45/'1. Data'!H$504+$N$2*D45/'1. Data'!L$504+$O$2*E45/'1. Data'!P$504</f>
        <v>10265.849811255408</v>
      </c>
      <c r="I45" s="9">
        <f t="shared" si="0"/>
        <v>-265.84981125540799</v>
      </c>
    </row>
    <row r="46" spans="1:9" ht="15" customHeight="1" x14ac:dyDescent="0.2">
      <c r="A46">
        <v>45</v>
      </c>
      <c r="B46" s="8">
        <f>'6. Data with Vol Ests'!D$502*('6. Data with Vol Ests'!D46+('6. Data with Vol Ests'!D47-'6. Data with Vol Ests'!D46)*('6. Data with Vol Ests'!G$503/'6. Data with Vol Ests'!G47))/'6. Data with Vol Ests'!D46</f>
        <v>11068.56666256839</v>
      </c>
      <c r="C46" s="8">
        <f>'6. Data with Vol Ests'!I$502*('6. Data with Vol Ests'!I46+('6. Data with Vol Ests'!I47-'6. Data with Vol Ests'!I46)*('6. Data with Vol Ests'!L$503/'6. Data with Vol Ests'!L47))/'6. Data with Vol Ests'!I46</f>
        <v>9819.8709801444802</v>
      </c>
      <c r="D46" s="8">
        <f>'6. Data with Vol Ests'!N$502*('6. Data with Vol Ests'!N46+('6. Data with Vol Ests'!N47-'6. Data with Vol Ests'!N46)*('6. Data with Vol Ests'!Q$503/'6. Data with Vol Ests'!Q47))/'6. Data with Vol Ests'!N46</f>
        <v>6071.5018716960976</v>
      </c>
      <c r="E46" s="8">
        <f>'6. Data with Vol Ests'!S$502*('6. Data with Vol Ests'!S46+('6. Data with Vol Ests'!S47-'6. Data with Vol Ests'!S46)*('6. Data with Vol Ests'!V$503/'6. Data with Vol Ests'!V47))/'6. Data with Vol Ests'!S46</f>
        <v>113.95553037263505</v>
      </c>
      <c r="G46" s="9">
        <f>$L$2*B46/'1. Data'!D$504+$M$2*C46/'1. Data'!H$504+$N$2*D46/'1. Data'!L$504+$O$2*E46/'1. Data'!P$504</f>
        <v>10084.923756780765</v>
      </c>
      <c r="I46" s="9">
        <f t="shared" si="0"/>
        <v>-84.923756780764961</v>
      </c>
    </row>
    <row r="47" spans="1:9" ht="15" customHeight="1" x14ac:dyDescent="0.2">
      <c r="A47">
        <v>46</v>
      </c>
      <c r="B47" s="8">
        <f>'6. Data with Vol Ests'!D$502*('6. Data with Vol Ests'!D47+('6. Data with Vol Ests'!D48-'6. Data with Vol Ests'!D47)*('6. Data with Vol Ests'!G$503/'6. Data with Vol Ests'!G48))/'6. Data with Vol Ests'!D47</f>
        <v>11097.08172307409</v>
      </c>
      <c r="C47" s="8">
        <f>'6. Data with Vol Ests'!I$502*('6. Data with Vol Ests'!I47+('6. Data with Vol Ests'!I48-'6. Data with Vol Ests'!I47)*('6. Data with Vol Ests'!L$503/'6. Data with Vol Ests'!L48))/'6. Data with Vol Ests'!I47</f>
        <v>9810.7824685942996</v>
      </c>
      <c r="D47" s="8">
        <f>'6. Data with Vol Ests'!N$502*('6. Data with Vol Ests'!N47+('6. Data with Vol Ests'!N48-'6. Data with Vol Ests'!N47)*('6. Data with Vol Ests'!Q$503/'6. Data with Vol Ests'!Q48))/'6. Data with Vol Ests'!N47</f>
        <v>6288.5405278120897</v>
      </c>
      <c r="E47" s="8">
        <f>'6. Data with Vol Ests'!S$502*('6. Data with Vol Ests'!S47+('6. Data with Vol Ests'!S48-'6. Data with Vol Ests'!S47)*('6. Data with Vol Ests'!V$503/'6. Data with Vol Ests'!V48))/'6. Data with Vol Ests'!S47</f>
        <v>115.17420900434699</v>
      </c>
      <c r="G47" s="9">
        <f>$L$2*B47/'1. Data'!D$504+$M$2*C47/'1. Data'!H$504+$N$2*D47/'1. Data'!L$504+$O$2*E47/'1. Data'!P$504</f>
        <v>10149.039466076991</v>
      </c>
      <c r="I47" s="9">
        <f t="shared" si="0"/>
        <v>-149.03946607699072</v>
      </c>
    </row>
    <row r="48" spans="1:9" ht="15" customHeight="1" x14ac:dyDescent="0.2">
      <c r="A48">
        <v>47</v>
      </c>
      <c r="B48" s="8">
        <f>'6. Data with Vol Ests'!D$502*('6. Data with Vol Ests'!D48+('6. Data with Vol Ests'!D49-'6. Data with Vol Ests'!D48)*('6. Data with Vol Ests'!G$503/'6. Data with Vol Ests'!G49))/'6. Data with Vol Ests'!D48</f>
        <v>10904.81539515347</v>
      </c>
      <c r="C48" s="8">
        <f>'6. Data with Vol Ests'!I$502*('6. Data with Vol Ests'!I48+('6. Data with Vol Ests'!I49-'6. Data with Vol Ests'!I48)*('6. Data with Vol Ests'!L$503/'6. Data with Vol Ests'!L49))/'6. Data with Vol Ests'!I48</f>
        <v>9363.9514413409161</v>
      </c>
      <c r="D48" s="8">
        <f>'6. Data with Vol Ests'!N$502*('6. Data with Vol Ests'!N48+('6. Data with Vol Ests'!N49-'6. Data with Vol Ests'!N48)*('6. Data with Vol Ests'!Q$503/'6. Data with Vol Ests'!Q49))/'6. Data with Vol Ests'!N48</f>
        <v>5956.7668327032352</v>
      </c>
      <c r="E48" s="8">
        <f>'6. Data with Vol Ests'!S$502*('6. Data with Vol Ests'!S48+('6. Data with Vol Ests'!S49-'6. Data with Vol Ests'!S48)*('6. Data with Vol Ests'!V$503/'6. Data with Vol Ests'!V49))/'6. Data with Vol Ests'!S48</f>
        <v>112.78268293761295</v>
      </c>
      <c r="G48" s="9">
        <f>$L$2*B48/'1. Data'!D$504+$M$2*C48/'1. Data'!H$504+$N$2*D48/'1. Data'!L$504+$O$2*E48/'1. Data'!P$504</f>
        <v>9843.7250956928438</v>
      </c>
      <c r="I48" s="9">
        <f t="shared" si="0"/>
        <v>156.27490430715625</v>
      </c>
    </row>
    <row r="49" spans="1:9" ht="15" customHeight="1" x14ac:dyDescent="0.2">
      <c r="A49">
        <v>48</v>
      </c>
      <c r="B49" s="8">
        <f>'6. Data with Vol Ests'!D$502*('6. Data with Vol Ests'!D49+('6. Data with Vol Ests'!D50-'6. Data with Vol Ests'!D49)*('6. Data with Vol Ests'!G$503/'6. Data with Vol Ests'!G50))/'6. Data with Vol Ests'!D49</f>
        <v>11189.98734584691</v>
      </c>
      <c r="C49" s="8">
        <f>'6. Data with Vol Ests'!I$502*('6. Data with Vol Ests'!I49+('6. Data with Vol Ests'!I50-'6. Data with Vol Ests'!I49)*('6. Data with Vol Ests'!L$503/'6. Data with Vol Ests'!L50))/'6. Data with Vol Ests'!I49</f>
        <v>9843.5747340353755</v>
      </c>
      <c r="D49" s="8">
        <f>'6. Data with Vol Ests'!N$502*('6. Data with Vol Ests'!N49+('6. Data with Vol Ests'!N50-'6. Data with Vol Ests'!N49)*('6. Data with Vol Ests'!Q$503/'6. Data with Vol Ests'!Q50))/'6. Data with Vol Ests'!N49</f>
        <v>6435.1736379576651</v>
      </c>
      <c r="E49" s="8">
        <f>'6. Data with Vol Ests'!S$502*('6. Data with Vol Ests'!S49+('6. Data with Vol Ests'!S50-'6. Data with Vol Ests'!S49)*('6. Data with Vol Ests'!V$503/'6. Data with Vol Ests'!V50))/'6. Data with Vol Ests'!S49</f>
        <v>112.70793712128328</v>
      </c>
      <c r="G49" s="9">
        <f>$L$2*B49/'1. Data'!D$504+$M$2*C49/'1. Data'!H$504+$N$2*D49/'1. Data'!L$504+$O$2*E49/'1. Data'!P$504</f>
        <v>10172.932743277239</v>
      </c>
      <c r="I49" s="9">
        <f t="shared" si="0"/>
        <v>-172.93274327723884</v>
      </c>
    </row>
    <row r="50" spans="1:9" ht="15" customHeight="1" x14ac:dyDescent="0.2">
      <c r="A50">
        <v>49</v>
      </c>
      <c r="B50" s="8">
        <f>'6. Data with Vol Ests'!D$502*('6. Data with Vol Ests'!D50+('6. Data with Vol Ests'!D51-'6. Data with Vol Ests'!D50)*('6. Data with Vol Ests'!G$503/'6. Data with Vol Ests'!G51))/'6. Data with Vol Ests'!D50</f>
        <v>11097.967320764545</v>
      </c>
      <c r="C50" s="8">
        <f>'6. Data with Vol Ests'!I$502*('6. Data with Vol Ests'!I50+('6. Data with Vol Ests'!I51-'6. Data with Vol Ests'!I50)*('6. Data with Vol Ests'!L$503/'6. Data with Vol Ests'!L51))/'6. Data with Vol Ests'!I50</f>
        <v>9847.4324457877392</v>
      </c>
      <c r="D50" s="8">
        <f>'6. Data with Vol Ests'!N$502*('6. Data with Vol Ests'!N50+('6. Data with Vol Ests'!N51-'6. Data with Vol Ests'!N50)*('6. Data with Vol Ests'!Q$503/'6. Data with Vol Ests'!Q51))/'6. Data with Vol Ests'!N50</f>
        <v>6365.0724920274224</v>
      </c>
      <c r="E50" s="8">
        <f>'6. Data with Vol Ests'!S$502*('6. Data with Vol Ests'!S50+('6. Data with Vol Ests'!S51-'6. Data with Vol Ests'!S50)*('6. Data with Vol Ests'!V$503/'6. Data with Vol Ests'!V51))/'6. Data with Vol Ests'!S50</f>
        <v>112.88301062041349</v>
      </c>
      <c r="G50" s="9">
        <f>$L$2*B50/'1. Data'!D$504+$M$2*C50/'1. Data'!H$504+$N$2*D50/'1. Data'!L$504+$O$2*E50/'1. Data'!P$504</f>
        <v>10132.541052782899</v>
      </c>
      <c r="I50" s="9">
        <f t="shared" si="0"/>
        <v>-132.54105278289899</v>
      </c>
    </row>
    <row r="51" spans="1:9" ht="15" customHeight="1" x14ac:dyDescent="0.2">
      <c r="A51">
        <v>50</v>
      </c>
      <c r="B51" s="8">
        <f>'6. Data with Vol Ests'!D$502*('6. Data with Vol Ests'!D51+('6. Data with Vol Ests'!D52-'6. Data with Vol Ests'!D51)*('6. Data with Vol Ests'!G$503/'6. Data with Vol Ests'!G52))/'6. Data with Vol Ests'!D51</f>
        <v>10983.773447958907</v>
      </c>
      <c r="C51" s="8">
        <f>'6. Data with Vol Ests'!I$502*('6. Data with Vol Ests'!I51+('6. Data with Vol Ests'!I52-'6. Data with Vol Ests'!I51)*('6. Data with Vol Ests'!L$503/'6. Data with Vol Ests'!L52))/'6. Data with Vol Ests'!I51</f>
        <v>9705.4983061499843</v>
      </c>
      <c r="D51" s="8">
        <f>'6. Data with Vol Ests'!N$502*('6. Data with Vol Ests'!N51+('6. Data with Vol Ests'!N52-'6. Data with Vol Ests'!N51)*('6. Data with Vol Ests'!Q$503/'6. Data with Vol Ests'!Q52))/'6. Data with Vol Ests'!N51</f>
        <v>6285.952139351095</v>
      </c>
      <c r="E51" s="8">
        <f>'6. Data with Vol Ests'!S$502*('6. Data with Vol Ests'!S51+('6. Data with Vol Ests'!S52-'6. Data with Vol Ests'!S51)*('6. Data with Vol Ests'!V$503/'6. Data with Vol Ests'!V52))/'6. Data with Vol Ests'!S51</f>
        <v>113.19384499128303</v>
      </c>
      <c r="G51" s="9">
        <f>$L$2*B51/'1. Data'!D$504+$M$2*C51/'1. Data'!H$504+$N$2*D51/'1. Data'!L$504+$O$2*E51/'1. Data'!P$504</f>
        <v>10039.493865121656</v>
      </c>
      <c r="I51" s="9">
        <f t="shared" si="0"/>
        <v>-39.493865121656199</v>
      </c>
    </row>
    <row r="52" spans="1:9" ht="15" customHeight="1" x14ac:dyDescent="0.2">
      <c r="A52">
        <v>51</v>
      </c>
      <c r="B52" s="8">
        <f>'6. Data with Vol Ests'!D$502*('6. Data with Vol Ests'!D52+('6. Data with Vol Ests'!D53-'6. Data with Vol Ests'!D52)*('6. Data with Vol Ests'!G$503/'6. Data with Vol Ests'!G53))/'6. Data with Vol Ests'!D52</f>
        <v>11505.290264189425</v>
      </c>
      <c r="C52" s="8">
        <f>'6. Data with Vol Ests'!I$502*('6. Data with Vol Ests'!I52+('6. Data with Vol Ests'!I53-'6. Data with Vol Ests'!I52)*('6. Data with Vol Ests'!L$503/'6. Data with Vol Ests'!L53))/'6. Data with Vol Ests'!I52</f>
        <v>9473.9394443610618</v>
      </c>
      <c r="D52" s="8">
        <f>'6. Data with Vol Ests'!N$502*('6. Data with Vol Ests'!N52+('6. Data with Vol Ests'!N53-'6. Data with Vol Ests'!N52)*('6. Data with Vol Ests'!Q$503/'6. Data with Vol Ests'!Q53))/'6. Data with Vol Ests'!N52</f>
        <v>6273.3617240361227</v>
      </c>
      <c r="E52" s="8">
        <f>'6. Data with Vol Ests'!S$502*('6. Data with Vol Ests'!S52+('6. Data with Vol Ests'!S53-'6. Data with Vol Ests'!S52)*('6. Data with Vol Ests'!V$503/'6. Data with Vol Ests'!V53))/'6. Data with Vol Ests'!S52</f>
        <v>113.47315819051784</v>
      </c>
      <c r="G52" s="9">
        <f>$L$2*B52/'1. Data'!D$504+$M$2*C52/'1. Data'!H$504+$N$2*D52/'1. Data'!L$504+$O$2*E52/'1. Data'!P$504</f>
        <v>10159.314683715818</v>
      </c>
      <c r="I52" s="9">
        <f t="shared" si="0"/>
        <v>-159.31468371581832</v>
      </c>
    </row>
    <row r="53" spans="1:9" ht="15" customHeight="1" x14ac:dyDescent="0.2">
      <c r="A53">
        <v>52</v>
      </c>
      <c r="B53" s="8">
        <f>'6. Data with Vol Ests'!D$502*('6. Data with Vol Ests'!D53+('6. Data with Vol Ests'!D54-'6. Data with Vol Ests'!D53)*('6. Data with Vol Ests'!G$503/'6. Data with Vol Ests'!G54))/'6. Data with Vol Ests'!D53</f>
        <v>11064.258383466422</v>
      </c>
      <c r="C53" s="8">
        <f>'6. Data with Vol Ests'!I$502*('6. Data with Vol Ests'!I53+('6. Data with Vol Ests'!I54-'6. Data with Vol Ests'!I53)*('6. Data with Vol Ests'!L$503/'6. Data with Vol Ests'!L54))/'6. Data with Vol Ests'!I53</f>
        <v>9714.51650569089</v>
      </c>
      <c r="D53" s="8">
        <f>'6. Data with Vol Ests'!N$502*('6. Data with Vol Ests'!N53+('6. Data with Vol Ests'!N54-'6. Data with Vol Ests'!N53)*('6. Data with Vol Ests'!Q$503/'6. Data with Vol Ests'!Q54))/'6. Data with Vol Ests'!N53</f>
        <v>6149.948767772833</v>
      </c>
      <c r="E53" s="8">
        <f>'6. Data with Vol Ests'!S$502*('6. Data with Vol Ests'!S53+('6. Data with Vol Ests'!S54-'6. Data with Vol Ests'!S53)*('6. Data with Vol Ests'!V$503/'6. Data with Vol Ests'!V54))/'6. Data with Vol Ests'!S53</f>
        <v>112.48809952615548</v>
      </c>
      <c r="G53" s="9">
        <f>$L$2*B53/'1. Data'!D$504+$M$2*C53/'1. Data'!H$504+$N$2*D53/'1. Data'!L$504+$O$2*E53/'1. Data'!P$504</f>
        <v>10037.075364343646</v>
      </c>
      <c r="I53" s="9">
        <f t="shared" si="0"/>
        <v>-37.07536434364556</v>
      </c>
    </row>
    <row r="54" spans="1:9" ht="15" customHeight="1" x14ac:dyDescent="0.2">
      <c r="A54">
        <v>53</v>
      </c>
      <c r="B54" s="8">
        <f>'6. Data with Vol Ests'!D$502*('6. Data with Vol Ests'!D54+('6. Data with Vol Ests'!D55-'6. Data with Vol Ests'!D54)*('6. Data with Vol Ests'!G$503/'6. Data with Vol Ests'!G55))/'6. Data with Vol Ests'!D54</f>
        <v>11048.988886013089</v>
      </c>
      <c r="C54" s="8">
        <f>'6. Data with Vol Ests'!I$502*('6. Data with Vol Ests'!I54+('6. Data with Vol Ests'!I55-'6. Data with Vol Ests'!I54)*('6. Data with Vol Ests'!L$503/'6. Data with Vol Ests'!L55))/'6. Data with Vol Ests'!I54</f>
        <v>9986.8000979586086</v>
      </c>
      <c r="D54" s="8">
        <f>'6. Data with Vol Ests'!N$502*('6. Data with Vol Ests'!N54+('6. Data with Vol Ests'!N55-'6. Data with Vol Ests'!N54)*('6. Data with Vol Ests'!Q$503/'6. Data with Vol Ests'!Q55))/'6. Data with Vol Ests'!N54</f>
        <v>6388.7673275416628</v>
      </c>
      <c r="E54" s="8">
        <f>'6. Data with Vol Ests'!S$502*('6. Data with Vol Ests'!S54+('6. Data with Vol Ests'!S55-'6. Data with Vol Ests'!S54)*('6. Data with Vol Ests'!V$503/'6. Data with Vol Ests'!V55))/'6. Data with Vol Ests'!S54</f>
        <v>112.44780153915957</v>
      </c>
      <c r="G54" s="9">
        <f>$L$2*B54/'1. Data'!D$504+$M$2*C54/'1. Data'!H$504+$N$2*D54/'1. Data'!L$504+$O$2*E54/'1. Data'!P$504</f>
        <v>10154.425754808843</v>
      </c>
      <c r="I54" s="9">
        <f t="shared" si="0"/>
        <v>-154.42575480884261</v>
      </c>
    </row>
    <row r="55" spans="1:9" ht="15" customHeight="1" x14ac:dyDescent="0.2">
      <c r="A55">
        <v>54</v>
      </c>
      <c r="B55" s="8">
        <f>'6. Data with Vol Ests'!D$502*('6. Data with Vol Ests'!D55+('6. Data with Vol Ests'!D56-'6. Data with Vol Ests'!D55)*('6. Data with Vol Ests'!G$503/'6. Data with Vol Ests'!G56))/'6. Data with Vol Ests'!D55</f>
        <v>11140.317372173693</v>
      </c>
      <c r="C55" s="8">
        <f>'6. Data with Vol Ests'!I$502*('6. Data with Vol Ests'!I55+('6. Data with Vol Ests'!I56-'6. Data with Vol Ests'!I55)*('6. Data with Vol Ests'!L$503/'6. Data with Vol Ests'!L56))/'6. Data with Vol Ests'!I55</f>
        <v>9633.9377028085546</v>
      </c>
      <c r="D55" s="8">
        <f>'6. Data with Vol Ests'!N$502*('6. Data with Vol Ests'!N55+('6. Data with Vol Ests'!N56-'6. Data with Vol Ests'!N55)*('6. Data with Vol Ests'!Q$503/'6. Data with Vol Ests'!Q56))/'6. Data with Vol Ests'!N55</f>
        <v>6442.6344496416859</v>
      </c>
      <c r="E55" s="8">
        <f>'6. Data with Vol Ests'!S$502*('6. Data with Vol Ests'!S55+('6. Data with Vol Ests'!S56-'6. Data with Vol Ests'!S55)*('6. Data with Vol Ests'!V$503/'6. Data with Vol Ests'!V56))/'6. Data with Vol Ests'!S55</f>
        <v>114.98905411145891</v>
      </c>
      <c r="G55" s="9">
        <f>$L$2*B55/'1. Data'!D$504+$M$2*C55/'1. Data'!H$504+$N$2*D55/'1. Data'!L$504+$O$2*E55/'1. Data'!P$504</f>
        <v>10131.035505560683</v>
      </c>
      <c r="I55" s="9">
        <f t="shared" si="0"/>
        <v>-131.0355055606833</v>
      </c>
    </row>
    <row r="56" spans="1:9" ht="15" customHeight="1" x14ac:dyDescent="0.2">
      <c r="A56">
        <v>55</v>
      </c>
      <c r="B56" s="8">
        <f>'6. Data with Vol Ests'!D$502*('6. Data with Vol Ests'!D56+('6. Data with Vol Ests'!D57-'6. Data with Vol Ests'!D56)*('6. Data with Vol Ests'!G$503/'6. Data with Vol Ests'!G57))/'6. Data with Vol Ests'!D56</f>
        <v>10716.196471325391</v>
      </c>
      <c r="C56" s="8">
        <f>'6. Data with Vol Ests'!I$502*('6. Data with Vol Ests'!I56+('6. Data with Vol Ests'!I57-'6. Data with Vol Ests'!I56)*('6. Data with Vol Ests'!L$503/'6. Data with Vol Ests'!L57))/'6. Data with Vol Ests'!I56</f>
        <v>9653.4251921768737</v>
      </c>
      <c r="D56" s="8">
        <f>'6. Data with Vol Ests'!N$502*('6. Data with Vol Ests'!N56+('6. Data with Vol Ests'!N57-'6. Data with Vol Ests'!N56)*('6. Data with Vol Ests'!Q$503/'6. Data with Vol Ests'!Q57))/'6. Data with Vol Ests'!N56</f>
        <v>6123.4512453673924</v>
      </c>
      <c r="E56" s="8">
        <f>'6. Data with Vol Ests'!S$502*('6. Data with Vol Ests'!S56+('6. Data with Vol Ests'!S57-'6. Data with Vol Ests'!S56)*('6. Data with Vol Ests'!V$503/'6. Data with Vol Ests'!V57))/'6. Data with Vol Ests'!S56</f>
        <v>112.79701370819215</v>
      </c>
      <c r="G56" s="9">
        <f>$L$2*B56/'1. Data'!D$504+$M$2*C56/'1. Data'!H$504+$N$2*D56/'1. Data'!L$504+$O$2*E56/'1. Data'!P$504</f>
        <v>9892.8720840727983</v>
      </c>
      <c r="I56" s="9">
        <f t="shared" si="0"/>
        <v>107.12791592720168</v>
      </c>
    </row>
    <row r="57" spans="1:9" ht="15" customHeight="1" x14ac:dyDescent="0.2">
      <c r="A57">
        <v>56</v>
      </c>
      <c r="B57" s="8">
        <f>'6. Data with Vol Ests'!D$502*('6. Data with Vol Ests'!D57+('6. Data with Vol Ests'!D58-'6. Data with Vol Ests'!D57)*('6. Data with Vol Ests'!G$503/'6. Data with Vol Ests'!G58))/'6. Data with Vol Ests'!D57</f>
        <v>11006.53360009358</v>
      </c>
      <c r="C57" s="8">
        <f>'6. Data with Vol Ests'!I$502*('6. Data with Vol Ests'!I57+('6. Data with Vol Ests'!I58-'6. Data with Vol Ests'!I57)*('6. Data with Vol Ests'!L$503/'6. Data with Vol Ests'!L58))/'6. Data with Vol Ests'!I57</f>
        <v>9474.5206909675599</v>
      </c>
      <c r="D57" s="8">
        <f>'6. Data with Vol Ests'!N$502*('6. Data with Vol Ests'!N57+('6. Data with Vol Ests'!N58-'6. Data with Vol Ests'!N57)*('6. Data with Vol Ests'!Q$503/'6. Data with Vol Ests'!Q58))/'6. Data with Vol Ests'!N57</f>
        <v>6011.7108509782292</v>
      </c>
      <c r="E57" s="8">
        <f>'6. Data with Vol Ests'!S$502*('6. Data with Vol Ests'!S57+('6. Data with Vol Ests'!S58-'6. Data with Vol Ests'!S57)*('6. Data with Vol Ests'!V$503/'6. Data with Vol Ests'!V58))/'6. Data with Vol Ests'!S57</f>
        <v>109.2961503605336</v>
      </c>
      <c r="G57" s="9">
        <f>$L$2*B57/'1. Data'!D$504+$M$2*C57/'1. Data'!H$504+$N$2*D57/'1. Data'!L$504+$O$2*E57/'1. Data'!P$504</f>
        <v>9862.2482987636868</v>
      </c>
      <c r="I57" s="9">
        <f t="shared" si="0"/>
        <v>137.75170123631324</v>
      </c>
    </row>
    <row r="58" spans="1:9" ht="15" customHeight="1" x14ac:dyDescent="0.2">
      <c r="A58">
        <v>57</v>
      </c>
      <c r="B58" s="8">
        <f>'6. Data with Vol Ests'!D$502*('6. Data with Vol Ests'!D58+('6. Data with Vol Ests'!D59-'6. Data with Vol Ests'!D58)*('6. Data with Vol Ests'!G$503/'6. Data with Vol Ests'!G59))/'6. Data with Vol Ests'!D58</f>
        <v>10997.5881875988</v>
      </c>
      <c r="C58" s="8">
        <f>'6. Data with Vol Ests'!I$502*('6. Data with Vol Ests'!I58+('6. Data with Vol Ests'!I59-'6. Data with Vol Ests'!I58)*('6. Data with Vol Ests'!L$503/'6. Data with Vol Ests'!L59))/'6. Data with Vol Ests'!I58</f>
        <v>9750.2966801475268</v>
      </c>
      <c r="D58" s="8">
        <f>'6. Data with Vol Ests'!N$502*('6. Data with Vol Ests'!N58+('6. Data with Vol Ests'!N59-'6. Data with Vol Ests'!N58)*('6. Data with Vol Ests'!Q$503/'6. Data with Vol Ests'!Q59))/'6. Data with Vol Ests'!N58</f>
        <v>6230.1632481542283</v>
      </c>
      <c r="E58" s="8">
        <f>'6. Data with Vol Ests'!S$502*('6. Data with Vol Ests'!S58+('6. Data with Vol Ests'!S59-'6. Data with Vol Ests'!S58)*('6. Data with Vol Ests'!V$503/'6. Data with Vol Ests'!V59))/'6. Data with Vol Ests'!S58</f>
        <v>113.86315463643153</v>
      </c>
      <c r="G58" s="9">
        <f>$L$2*B58/'1. Data'!D$504+$M$2*C58/'1. Data'!H$504+$N$2*D58/'1. Data'!L$504+$O$2*E58/'1. Data'!P$504</f>
        <v>10061.374224662995</v>
      </c>
      <c r="I58" s="9">
        <f t="shared" si="0"/>
        <v>-61.374224662995402</v>
      </c>
    </row>
    <row r="59" spans="1:9" ht="15" customHeight="1" x14ac:dyDescent="0.2">
      <c r="A59">
        <v>58</v>
      </c>
      <c r="B59" s="8">
        <f>'6. Data with Vol Ests'!D$502*('6. Data with Vol Ests'!D59+('6. Data with Vol Ests'!D60-'6. Data with Vol Ests'!D59)*('6. Data with Vol Ests'!G$503/'6. Data with Vol Ests'!G60))/'6. Data with Vol Ests'!D59</f>
        <v>10804.194616592722</v>
      </c>
      <c r="C59" s="8">
        <f>'6. Data with Vol Ests'!I$502*('6. Data with Vol Ests'!I59+('6. Data with Vol Ests'!I60-'6. Data with Vol Ests'!I59)*('6. Data with Vol Ests'!L$503/'6. Data with Vol Ests'!L60))/'6. Data with Vol Ests'!I59</f>
        <v>9767.3122946008734</v>
      </c>
      <c r="D59" s="8">
        <f>'6. Data with Vol Ests'!N$502*('6. Data with Vol Ests'!N59+('6. Data with Vol Ests'!N60-'6. Data with Vol Ests'!N59)*('6. Data with Vol Ests'!Q$503/'6. Data with Vol Ests'!Q60))/'6. Data with Vol Ests'!N59</f>
        <v>6347.9261344428423</v>
      </c>
      <c r="E59" s="8">
        <f>'6. Data with Vol Ests'!S$502*('6. Data with Vol Ests'!S59+('6. Data with Vol Ests'!S60-'6. Data with Vol Ests'!S59)*('6. Data with Vol Ests'!V$503/'6. Data with Vol Ests'!V60))/'6. Data with Vol Ests'!S59</f>
        <v>112.83420326470566</v>
      </c>
      <c r="G59" s="9">
        <f>$L$2*B59/'1. Data'!D$504+$M$2*C59/'1. Data'!H$504+$N$2*D59/'1. Data'!L$504+$O$2*E59/'1. Data'!P$504</f>
        <v>9997.2600355885297</v>
      </c>
      <c r="I59" s="9">
        <f t="shared" si="0"/>
        <v>2.7399644114702824</v>
      </c>
    </row>
    <row r="60" spans="1:9" ht="15" customHeight="1" x14ac:dyDescent="0.2">
      <c r="A60">
        <v>59</v>
      </c>
      <c r="B60" s="8">
        <f>'6. Data with Vol Ests'!D$502*('6. Data with Vol Ests'!D60+('6. Data with Vol Ests'!D61-'6. Data with Vol Ests'!D60)*('6. Data with Vol Ests'!G$503/'6. Data with Vol Ests'!G61))/'6. Data with Vol Ests'!D60</f>
        <v>10966.828243424618</v>
      </c>
      <c r="C60" s="8">
        <f>'6. Data with Vol Ests'!I$502*('6. Data with Vol Ests'!I60+('6. Data with Vol Ests'!I61-'6. Data with Vol Ests'!I60)*('6. Data with Vol Ests'!L$503/'6. Data with Vol Ests'!L61))/'6. Data with Vol Ests'!I60</f>
        <v>9602.9247451312949</v>
      </c>
      <c r="D60" s="8">
        <f>'6. Data with Vol Ests'!N$502*('6. Data with Vol Ests'!N60+('6. Data with Vol Ests'!N61-'6. Data with Vol Ests'!N60)*('6. Data with Vol Ests'!Q$503/'6. Data with Vol Ests'!Q61))/'6. Data with Vol Ests'!N60</f>
        <v>5849.6823546283231</v>
      </c>
      <c r="E60" s="8">
        <f>'6. Data with Vol Ests'!S$502*('6. Data with Vol Ests'!S60+('6. Data with Vol Ests'!S61-'6. Data with Vol Ests'!S60)*('6. Data with Vol Ests'!V$503/'6. Data with Vol Ests'!V61))/'6. Data with Vol Ests'!S60</f>
        <v>112.29929504567833</v>
      </c>
      <c r="G60" s="9">
        <f>$L$2*B60/'1. Data'!D$504+$M$2*C60/'1. Data'!H$504+$N$2*D60/'1. Data'!L$504+$O$2*E60/'1. Data'!P$504</f>
        <v>9915.0704237289719</v>
      </c>
      <c r="I60" s="9">
        <f t="shared" si="0"/>
        <v>84.929576271028054</v>
      </c>
    </row>
    <row r="61" spans="1:9" ht="15" customHeight="1" x14ac:dyDescent="0.2">
      <c r="A61">
        <v>60</v>
      </c>
      <c r="B61" s="8">
        <f>'6. Data with Vol Ests'!D$502*('6. Data with Vol Ests'!D61+('6. Data with Vol Ests'!D62-'6. Data with Vol Ests'!D61)*('6. Data with Vol Ests'!G$503/'6. Data with Vol Ests'!G62))/'6. Data with Vol Ests'!D61</f>
        <v>11418.983202845353</v>
      </c>
      <c r="C61" s="8">
        <f>'6. Data with Vol Ests'!I$502*('6. Data with Vol Ests'!I61+('6. Data with Vol Ests'!I62-'6. Data with Vol Ests'!I61)*('6. Data with Vol Ests'!L$503/'6. Data with Vol Ests'!L62))/'6. Data with Vol Ests'!I61</f>
        <v>9964.4270468991381</v>
      </c>
      <c r="D61" s="8">
        <f>'6. Data with Vol Ests'!N$502*('6. Data with Vol Ests'!N61+('6. Data with Vol Ests'!N62-'6. Data with Vol Ests'!N61)*('6. Data with Vol Ests'!Q$503/'6. Data with Vol Ests'!Q62))/'6. Data with Vol Ests'!N61</f>
        <v>6560.8669131523284</v>
      </c>
      <c r="E61" s="8">
        <f>'6. Data with Vol Ests'!S$502*('6. Data with Vol Ests'!S61+('6. Data with Vol Ests'!S62-'6. Data with Vol Ests'!S61)*('6. Data with Vol Ests'!V$503/'6. Data with Vol Ests'!V62))/'6. Data with Vol Ests'!S61</f>
        <v>110.92080642425537</v>
      </c>
      <c r="G61" s="9">
        <f>$L$2*B61/'1. Data'!D$504+$M$2*C61/'1. Data'!H$504+$N$2*D61/'1. Data'!L$504+$O$2*E61/'1. Data'!P$504</f>
        <v>10282.395360965475</v>
      </c>
      <c r="I61" s="9">
        <f t="shared" si="0"/>
        <v>-282.39536096547454</v>
      </c>
    </row>
    <row r="62" spans="1:9" ht="15" customHeight="1" x14ac:dyDescent="0.2">
      <c r="A62">
        <v>61</v>
      </c>
      <c r="B62" s="8">
        <f>'6. Data with Vol Ests'!D$502*('6. Data with Vol Ests'!D62+('6. Data with Vol Ests'!D63-'6. Data with Vol Ests'!D62)*('6. Data with Vol Ests'!G$503/'6. Data with Vol Ests'!G63))/'6. Data with Vol Ests'!D62</f>
        <v>11243.032204257297</v>
      </c>
      <c r="C62" s="8">
        <f>'6. Data with Vol Ests'!I$502*('6. Data with Vol Ests'!I62+('6. Data with Vol Ests'!I63-'6. Data with Vol Ests'!I62)*('6. Data with Vol Ests'!L$503/'6. Data with Vol Ests'!L63))/'6. Data with Vol Ests'!I62</f>
        <v>10135.841835794299</v>
      </c>
      <c r="D62" s="8">
        <f>'6. Data with Vol Ests'!N$502*('6. Data with Vol Ests'!N62+('6. Data with Vol Ests'!N63-'6. Data with Vol Ests'!N62)*('6. Data with Vol Ests'!Q$503/'6. Data with Vol Ests'!Q63))/'6. Data with Vol Ests'!N62</f>
        <v>6549.8922092823132</v>
      </c>
      <c r="E62" s="8">
        <f>'6. Data with Vol Ests'!S$502*('6. Data with Vol Ests'!S62+('6. Data with Vol Ests'!S63-'6. Data with Vol Ests'!S62)*('6. Data with Vol Ests'!V$503/'6. Data with Vol Ests'!V63))/'6. Data with Vol Ests'!S62</f>
        <v>114.68604615389943</v>
      </c>
      <c r="G62" s="9">
        <f>$L$2*B62/'1. Data'!D$504+$M$2*C62/'1. Data'!H$504+$N$2*D62/'1. Data'!L$504+$O$2*E62/'1. Data'!P$504</f>
        <v>10337.085404998552</v>
      </c>
      <c r="I62" s="9">
        <f t="shared" si="0"/>
        <v>-337.08540499855189</v>
      </c>
    </row>
    <row r="63" spans="1:9" ht="15" customHeight="1" x14ac:dyDescent="0.2">
      <c r="A63">
        <v>62</v>
      </c>
      <c r="B63" s="8">
        <f>'6. Data with Vol Ests'!D$502*('6. Data with Vol Ests'!D63+('6. Data with Vol Ests'!D64-'6. Data with Vol Ests'!D63)*('6. Data with Vol Ests'!G$503/'6. Data with Vol Ests'!G64))/'6. Data with Vol Ests'!D63</f>
        <v>11107.40976872707</v>
      </c>
      <c r="C63" s="8">
        <f>'6. Data with Vol Ests'!I$502*('6. Data with Vol Ests'!I63+('6. Data with Vol Ests'!I64-'6. Data with Vol Ests'!I63)*('6. Data with Vol Ests'!L$503/'6. Data with Vol Ests'!L64))/'6. Data with Vol Ests'!I63</f>
        <v>9403.3487056138565</v>
      </c>
      <c r="D63" s="8">
        <f>'6. Data with Vol Ests'!N$502*('6. Data with Vol Ests'!N63+('6. Data with Vol Ests'!N64-'6. Data with Vol Ests'!N63)*('6. Data with Vol Ests'!Q$503/'6. Data with Vol Ests'!Q64))/'6. Data with Vol Ests'!N63</f>
        <v>6114.2143768774813</v>
      </c>
      <c r="E63" s="8">
        <f>'6. Data with Vol Ests'!S$502*('6. Data with Vol Ests'!S63+('6. Data with Vol Ests'!S64-'6. Data with Vol Ests'!S63)*('6. Data with Vol Ests'!V$503/'6. Data with Vol Ests'!V64))/'6. Data with Vol Ests'!S63</f>
        <v>109.93230946076139</v>
      </c>
      <c r="G63" s="9">
        <f>$L$2*B63/'1. Data'!D$504+$M$2*C63/'1. Data'!H$504+$N$2*D63/'1. Data'!L$504+$O$2*E63/'1. Data'!P$504</f>
        <v>9904.4246196582153</v>
      </c>
      <c r="I63" s="9">
        <f t="shared" si="0"/>
        <v>95.575380341784694</v>
      </c>
    </row>
    <row r="64" spans="1:9" ht="15" customHeight="1" x14ac:dyDescent="0.2">
      <c r="A64">
        <v>63</v>
      </c>
      <c r="B64" s="8">
        <f>'6. Data with Vol Ests'!D$502*('6. Data with Vol Ests'!D64+('6. Data with Vol Ests'!D65-'6. Data with Vol Ests'!D64)*('6. Data with Vol Ests'!G$503/'6. Data with Vol Ests'!G65))/'6. Data with Vol Ests'!D64</f>
        <v>10697.757677797885</v>
      </c>
      <c r="C64" s="8">
        <f>'6. Data with Vol Ests'!I$502*('6. Data with Vol Ests'!I64+('6. Data with Vol Ests'!I65-'6. Data with Vol Ests'!I64)*('6. Data with Vol Ests'!L$503/'6. Data with Vol Ests'!L65))/'6. Data with Vol Ests'!I64</f>
        <v>9411.4222663804503</v>
      </c>
      <c r="D64" s="8">
        <f>'6. Data with Vol Ests'!N$502*('6. Data with Vol Ests'!N64+('6. Data with Vol Ests'!N65-'6. Data with Vol Ests'!N64)*('6. Data with Vol Ests'!Q$503/'6. Data with Vol Ests'!Q65))/'6. Data with Vol Ests'!N64</f>
        <v>6325.8267898341655</v>
      </c>
      <c r="E64" s="8">
        <f>'6. Data with Vol Ests'!S$502*('6. Data with Vol Ests'!S64+('6. Data with Vol Ests'!S65-'6. Data with Vol Ests'!S64)*('6. Data with Vol Ests'!V$503/'6. Data with Vol Ests'!V65))/'6. Data with Vol Ests'!S64</f>
        <v>112.04044508408089</v>
      </c>
      <c r="G64" s="9">
        <f>$L$2*B64/'1. Data'!D$504+$M$2*C64/'1. Data'!H$504+$N$2*D64/'1. Data'!L$504+$O$2*E64/'1. Data'!P$504</f>
        <v>9829.7811977452584</v>
      </c>
      <c r="I64" s="9">
        <f t="shared" si="0"/>
        <v>170.2188022547416</v>
      </c>
    </row>
    <row r="65" spans="1:9" ht="15" customHeight="1" x14ac:dyDescent="0.2">
      <c r="A65">
        <v>64</v>
      </c>
      <c r="B65" s="8">
        <f>'6. Data with Vol Ests'!D$502*('6. Data with Vol Ests'!D65+('6. Data with Vol Ests'!D66-'6. Data with Vol Ests'!D65)*('6. Data with Vol Ests'!G$503/'6. Data with Vol Ests'!G66))/'6. Data with Vol Ests'!D65</f>
        <v>11044.381211052832</v>
      </c>
      <c r="C65" s="8">
        <f>'6. Data with Vol Ests'!I$502*('6. Data with Vol Ests'!I65+('6. Data with Vol Ests'!I66-'6. Data with Vol Ests'!I65)*('6. Data with Vol Ests'!L$503/'6. Data with Vol Ests'!L66))/'6. Data with Vol Ests'!I65</f>
        <v>9773.4420879519821</v>
      </c>
      <c r="D65" s="8">
        <f>'6. Data with Vol Ests'!N$502*('6. Data with Vol Ests'!N65+('6. Data with Vol Ests'!N66-'6. Data with Vol Ests'!N65)*('6. Data with Vol Ests'!Q$503/'6. Data with Vol Ests'!Q66))/'6. Data with Vol Ests'!N65</f>
        <v>6321.9433484730416</v>
      </c>
      <c r="E65" s="8">
        <f>'6. Data with Vol Ests'!S$502*('6. Data with Vol Ests'!S65+('6. Data with Vol Ests'!S66-'6. Data with Vol Ests'!S65)*('6. Data with Vol Ests'!V$503/'6. Data with Vol Ests'!V66))/'6. Data with Vol Ests'!S65</f>
        <v>113.13354095518146</v>
      </c>
      <c r="G65" s="9">
        <f>$L$2*B65/'1. Data'!D$504+$M$2*C65/'1. Data'!H$504+$N$2*D65/'1. Data'!L$504+$O$2*E65/'1. Data'!P$504</f>
        <v>10087.457250149346</v>
      </c>
      <c r="I65" s="9">
        <f t="shared" si="0"/>
        <v>-87.457250149345782</v>
      </c>
    </row>
    <row r="66" spans="1:9" ht="15" customHeight="1" x14ac:dyDescent="0.2">
      <c r="A66">
        <v>65</v>
      </c>
      <c r="B66" s="8">
        <f>'6. Data with Vol Ests'!D$502*('6. Data with Vol Ests'!D66+('6. Data with Vol Ests'!D67-'6. Data with Vol Ests'!D66)*('6. Data with Vol Ests'!G$503/'6. Data with Vol Ests'!G67))/'6. Data with Vol Ests'!D66</f>
        <v>11127.226373246094</v>
      </c>
      <c r="C66" s="8">
        <f>'6. Data with Vol Ests'!I$502*('6. Data with Vol Ests'!I66+('6. Data with Vol Ests'!I67-'6. Data with Vol Ests'!I66)*('6. Data with Vol Ests'!L$503/'6. Data with Vol Ests'!L67))/'6. Data with Vol Ests'!I66</f>
        <v>9221.1837505702661</v>
      </c>
      <c r="D66" s="8">
        <f>'6. Data with Vol Ests'!N$502*('6. Data with Vol Ests'!N66+('6. Data with Vol Ests'!N67-'6. Data with Vol Ests'!N66)*('6. Data with Vol Ests'!Q$503/'6. Data with Vol Ests'!Q67))/'6. Data with Vol Ests'!N66</f>
        <v>6314.0332365685645</v>
      </c>
      <c r="E66" s="8">
        <f>'6. Data with Vol Ests'!S$502*('6. Data with Vol Ests'!S66+('6. Data with Vol Ests'!S67-'6. Data with Vol Ests'!S66)*('6. Data with Vol Ests'!V$503/'6. Data with Vol Ests'!V67))/'6. Data with Vol Ests'!S66</f>
        <v>110.65655415112255</v>
      </c>
      <c r="G66" s="9">
        <f>$L$2*B66/'1. Data'!D$504+$M$2*C66/'1. Data'!H$504+$N$2*D66/'1. Data'!L$504+$O$2*E66/'1. Data'!P$504</f>
        <v>9899.7545741664035</v>
      </c>
      <c r="I66" s="9">
        <f t="shared" ref="I66:I129" si="1">10000-G66</f>
        <v>100.24542583359653</v>
      </c>
    </row>
    <row r="67" spans="1:9" ht="15" customHeight="1" x14ac:dyDescent="0.2">
      <c r="A67">
        <v>66</v>
      </c>
      <c r="B67" s="8">
        <f>'6. Data with Vol Ests'!D$502*('6. Data with Vol Ests'!D67+('6. Data with Vol Ests'!D68-'6. Data with Vol Ests'!D67)*('6. Data with Vol Ests'!G$503/'6. Data with Vol Ests'!G68))/'6. Data with Vol Ests'!D67</f>
        <v>11417.309800345507</v>
      </c>
      <c r="C67" s="8">
        <f>'6. Data with Vol Ests'!I$502*('6. Data with Vol Ests'!I67+('6. Data with Vol Ests'!I68-'6. Data with Vol Ests'!I67)*('6. Data with Vol Ests'!L$503/'6. Data with Vol Ests'!L68))/'6. Data with Vol Ests'!I67</f>
        <v>9260.1509300329508</v>
      </c>
      <c r="D67" s="8">
        <f>'6. Data with Vol Ests'!N$502*('6. Data with Vol Ests'!N67+('6. Data with Vol Ests'!N68-'6. Data with Vol Ests'!N67)*('6. Data with Vol Ests'!Q$503/'6. Data with Vol Ests'!Q68))/'6. Data with Vol Ests'!N67</f>
        <v>6122.0943171569952</v>
      </c>
      <c r="E67" s="8">
        <f>'6. Data with Vol Ests'!S$502*('6. Data with Vol Ests'!S67+('6. Data with Vol Ests'!S68-'6. Data with Vol Ests'!S67)*('6. Data with Vol Ests'!V$503/'6. Data with Vol Ests'!V68))/'6. Data with Vol Ests'!S67</f>
        <v>116.70801899839562</v>
      </c>
      <c r="G67" s="9">
        <f>$L$2*B67/'1. Data'!D$504+$M$2*C67/'1. Data'!H$504+$N$2*D67/'1. Data'!L$504+$O$2*E67/'1. Data'!P$504</f>
        <v>10093.524234431181</v>
      </c>
      <c r="I67" s="9">
        <f t="shared" si="1"/>
        <v>-93.524234431180957</v>
      </c>
    </row>
    <row r="68" spans="1:9" ht="15" customHeight="1" x14ac:dyDescent="0.2">
      <c r="A68">
        <v>67</v>
      </c>
      <c r="B68" s="8">
        <f>'6. Data with Vol Ests'!D$502*('6. Data with Vol Ests'!D68+('6. Data with Vol Ests'!D69-'6. Data with Vol Ests'!D68)*('6. Data with Vol Ests'!G$503/'6. Data with Vol Ests'!G69))/'6. Data with Vol Ests'!D68</f>
        <v>11168.424981581889</v>
      </c>
      <c r="C68" s="8">
        <f>'6. Data with Vol Ests'!I$502*('6. Data with Vol Ests'!I68+('6. Data with Vol Ests'!I69-'6. Data with Vol Ests'!I68)*('6. Data with Vol Ests'!L$503/'6. Data with Vol Ests'!L69))/'6. Data with Vol Ests'!I68</f>
        <v>9801.3717011045992</v>
      </c>
      <c r="D68" s="8">
        <f>'6. Data with Vol Ests'!N$502*('6. Data with Vol Ests'!N68+('6. Data with Vol Ests'!N69-'6. Data with Vol Ests'!N68)*('6. Data with Vol Ests'!Q$503/'6. Data with Vol Ests'!Q69))/'6. Data with Vol Ests'!N68</f>
        <v>6370.2114258058718</v>
      </c>
      <c r="E68" s="8">
        <f>'6. Data with Vol Ests'!S$502*('6. Data with Vol Ests'!S68+('6. Data with Vol Ests'!S69-'6. Data with Vol Ests'!S68)*('6. Data with Vol Ests'!V$503/'6. Data with Vol Ests'!V69))/'6. Data with Vol Ests'!S68</f>
        <v>111.77235748159248</v>
      </c>
      <c r="G68" s="9">
        <f>$L$2*B68/'1. Data'!D$504+$M$2*C68/'1. Data'!H$504+$N$2*D68/'1. Data'!L$504+$O$2*E68/'1. Data'!P$504</f>
        <v>10124.856843152205</v>
      </c>
      <c r="I68" s="9">
        <f t="shared" si="1"/>
        <v>-124.85684315220533</v>
      </c>
    </row>
    <row r="69" spans="1:9" ht="15" customHeight="1" x14ac:dyDescent="0.2">
      <c r="A69">
        <v>68</v>
      </c>
      <c r="B69" s="8">
        <f>'6. Data with Vol Ests'!D$502*('6. Data with Vol Ests'!D69+('6. Data with Vol Ests'!D70-'6. Data with Vol Ests'!D69)*('6. Data with Vol Ests'!G$503/'6. Data with Vol Ests'!G70))/'6. Data with Vol Ests'!D69</f>
        <v>11261.001880009355</v>
      </c>
      <c r="C69" s="8">
        <f>'6. Data with Vol Ests'!I$502*('6. Data with Vol Ests'!I69+('6. Data with Vol Ests'!I70-'6. Data with Vol Ests'!I69)*('6. Data with Vol Ests'!L$503/'6. Data with Vol Ests'!L70))/'6. Data with Vol Ests'!I69</f>
        <v>9867.5026357301267</v>
      </c>
      <c r="D69" s="8">
        <f>'6. Data with Vol Ests'!N$502*('6. Data with Vol Ests'!N69+('6. Data with Vol Ests'!N70-'6. Data with Vol Ests'!N69)*('6. Data with Vol Ests'!Q$503/'6. Data with Vol Ests'!Q70))/'6. Data with Vol Ests'!N69</f>
        <v>6171.8339587992814</v>
      </c>
      <c r="E69" s="8">
        <f>'6. Data with Vol Ests'!S$502*('6. Data with Vol Ests'!S69+('6. Data with Vol Ests'!S70-'6. Data with Vol Ests'!S69)*('6. Data with Vol Ests'!V$503/'6. Data with Vol Ests'!V70))/'6. Data with Vol Ests'!S69</f>
        <v>111.91001762152354</v>
      </c>
      <c r="G69" s="9">
        <f>$L$2*B69/'1. Data'!D$504+$M$2*C69/'1. Data'!H$504+$N$2*D69/'1. Data'!L$504+$O$2*E69/'1. Data'!P$504</f>
        <v>10149.565910784448</v>
      </c>
      <c r="I69" s="9">
        <f t="shared" si="1"/>
        <v>-149.56591078444762</v>
      </c>
    </row>
    <row r="70" spans="1:9" ht="15" customHeight="1" x14ac:dyDescent="0.2">
      <c r="A70">
        <v>69</v>
      </c>
      <c r="B70" s="8">
        <f>'6. Data with Vol Ests'!D$502*('6. Data with Vol Ests'!D70+('6. Data with Vol Ests'!D71-'6. Data with Vol Ests'!D70)*('6. Data with Vol Ests'!G$503/'6. Data with Vol Ests'!G71))/'6. Data with Vol Ests'!D70</f>
        <v>11183.643354128586</v>
      </c>
      <c r="C70" s="8">
        <f>'6. Data with Vol Ests'!I$502*('6. Data with Vol Ests'!I70+('6. Data with Vol Ests'!I71-'6. Data with Vol Ests'!I70)*('6. Data with Vol Ests'!L$503/'6. Data with Vol Ests'!L71))/'6. Data with Vol Ests'!I70</f>
        <v>9200.6725210904315</v>
      </c>
      <c r="D70" s="8">
        <f>'6. Data with Vol Ests'!N$502*('6. Data with Vol Ests'!N70+('6. Data with Vol Ests'!N71-'6. Data with Vol Ests'!N70)*('6. Data with Vol Ests'!Q$503/'6. Data with Vol Ests'!Q71))/'6. Data with Vol Ests'!N70</f>
        <v>5911.5926885886065</v>
      </c>
      <c r="E70" s="8">
        <f>'6. Data with Vol Ests'!S$502*('6. Data with Vol Ests'!S70+('6. Data with Vol Ests'!S71-'6. Data with Vol Ests'!S70)*('6. Data with Vol Ests'!V$503/'6. Data with Vol Ests'!V71))/'6. Data with Vol Ests'!S70</f>
        <v>112.68575145024329</v>
      </c>
      <c r="G70" s="9">
        <f>$L$2*B70/'1. Data'!D$504+$M$2*C70/'1. Data'!H$504+$N$2*D70/'1. Data'!L$504+$O$2*E70/'1. Data'!P$504</f>
        <v>9884.8849548414346</v>
      </c>
      <c r="I70" s="9">
        <f t="shared" si="1"/>
        <v>115.11504515856541</v>
      </c>
    </row>
    <row r="71" spans="1:9" ht="15" customHeight="1" x14ac:dyDescent="0.2">
      <c r="A71">
        <v>70</v>
      </c>
      <c r="B71" s="8">
        <f>'6. Data with Vol Ests'!D$502*('6. Data with Vol Ests'!D71+('6. Data with Vol Ests'!D72-'6. Data with Vol Ests'!D71)*('6. Data with Vol Ests'!G$503/'6. Data with Vol Ests'!G72))/'6. Data with Vol Ests'!D71</f>
        <v>10906.038124326977</v>
      </c>
      <c r="C71" s="8">
        <f>'6. Data with Vol Ests'!I$502*('6. Data with Vol Ests'!I71+('6. Data with Vol Ests'!I72-'6. Data with Vol Ests'!I71)*('6. Data with Vol Ests'!L$503/'6. Data with Vol Ests'!L72))/'6. Data with Vol Ests'!I71</f>
        <v>9789.4309253572883</v>
      </c>
      <c r="D71" s="8">
        <f>'6. Data with Vol Ests'!N$502*('6. Data with Vol Ests'!N71+('6. Data with Vol Ests'!N72-'6. Data with Vol Ests'!N71)*('6. Data with Vol Ests'!Q$503/'6. Data with Vol Ests'!Q72))/'6. Data with Vol Ests'!N71</f>
        <v>6250.548755921438</v>
      </c>
      <c r="E71" s="8">
        <f>'6. Data with Vol Ests'!S$502*('6. Data with Vol Ests'!S71+('6. Data with Vol Ests'!S72-'6. Data with Vol Ests'!S71)*('6. Data with Vol Ests'!V$503/'6. Data with Vol Ests'!V72))/'6. Data with Vol Ests'!S71</f>
        <v>107.72187569315926</v>
      </c>
      <c r="G71" s="9">
        <f>$L$2*B71/'1. Data'!D$504+$M$2*C71/'1. Data'!H$504+$N$2*D71/'1. Data'!L$504+$O$2*E71/'1. Data'!P$504</f>
        <v>9934.8007025818169</v>
      </c>
      <c r="I71" s="9">
        <f t="shared" si="1"/>
        <v>65.19929741818305</v>
      </c>
    </row>
    <row r="72" spans="1:9" ht="15" customHeight="1" x14ac:dyDescent="0.2">
      <c r="A72">
        <v>71</v>
      </c>
      <c r="B72" s="8">
        <f>'6. Data with Vol Ests'!D$502*('6. Data with Vol Ests'!D72+('6. Data with Vol Ests'!D73-'6. Data with Vol Ests'!D72)*('6. Data with Vol Ests'!G$503/'6. Data with Vol Ests'!G73))/'6. Data with Vol Ests'!D72</f>
        <v>11045.173591912018</v>
      </c>
      <c r="C72" s="8">
        <f>'6. Data with Vol Ests'!I$502*('6. Data with Vol Ests'!I72+('6. Data with Vol Ests'!I73-'6. Data with Vol Ests'!I72)*('6. Data with Vol Ests'!L$503/'6. Data with Vol Ests'!L73))/'6. Data with Vol Ests'!I72</f>
        <v>9638.2540679884587</v>
      </c>
      <c r="D72" s="8">
        <f>'6. Data with Vol Ests'!N$502*('6. Data with Vol Ests'!N72+('6. Data with Vol Ests'!N73-'6. Data with Vol Ests'!N72)*('6. Data with Vol Ests'!Q$503/'6. Data with Vol Ests'!Q73))/'6. Data with Vol Ests'!N72</f>
        <v>6245.1442057710929</v>
      </c>
      <c r="E72" s="8">
        <f>'6. Data with Vol Ests'!S$502*('6. Data with Vol Ests'!S72+('6. Data with Vol Ests'!S73-'6. Data with Vol Ests'!S72)*('6. Data with Vol Ests'!V$503/'6. Data with Vol Ests'!V73))/'6. Data with Vol Ests'!S72</f>
        <v>113.28331711471802</v>
      </c>
      <c r="G72" s="9">
        <f>$L$2*B72/'1. Data'!D$504+$M$2*C72/'1. Data'!H$504+$N$2*D72/'1. Data'!L$504+$O$2*E72/'1. Data'!P$504</f>
        <v>10035.767026362806</v>
      </c>
      <c r="I72" s="9">
        <f t="shared" si="1"/>
        <v>-35.767026362806064</v>
      </c>
    </row>
    <row r="73" spans="1:9" ht="15" customHeight="1" x14ac:dyDescent="0.2">
      <c r="A73">
        <v>72</v>
      </c>
      <c r="B73" s="8">
        <f>'6. Data with Vol Ests'!D$502*('6. Data with Vol Ests'!D73+('6. Data with Vol Ests'!D74-'6. Data with Vol Ests'!D73)*('6. Data with Vol Ests'!G$503/'6. Data with Vol Ests'!G74))/'6. Data with Vol Ests'!D73</f>
        <v>11047.34552460438</v>
      </c>
      <c r="C73" s="8">
        <f>'6. Data with Vol Ests'!I$502*('6. Data with Vol Ests'!I73+('6. Data with Vol Ests'!I74-'6. Data with Vol Ests'!I73)*('6. Data with Vol Ests'!L$503/'6. Data with Vol Ests'!L74))/'6. Data with Vol Ests'!I73</f>
        <v>9652.2431003700331</v>
      </c>
      <c r="D73" s="8">
        <f>'6. Data with Vol Ests'!N$502*('6. Data with Vol Ests'!N73+('6. Data with Vol Ests'!N74-'6. Data with Vol Ests'!N73)*('6. Data with Vol Ests'!Q$503/'6. Data with Vol Ests'!Q74))/'6. Data with Vol Ests'!N73</f>
        <v>6404.0560090995968</v>
      </c>
      <c r="E73" s="8">
        <f>'6. Data with Vol Ests'!S$502*('6. Data with Vol Ests'!S73+('6. Data with Vol Ests'!S74-'6. Data with Vol Ests'!S73)*('6. Data with Vol Ests'!V$503/'6. Data with Vol Ests'!V74))/'6. Data with Vol Ests'!S73</f>
        <v>116.51592437035123</v>
      </c>
      <c r="G73" s="9">
        <f>$L$2*B73/'1. Data'!D$504+$M$2*C73/'1. Data'!H$504+$N$2*D73/'1. Data'!L$504+$O$2*E73/'1. Data'!P$504</f>
        <v>10123.860651160019</v>
      </c>
      <c r="I73" s="9">
        <f t="shared" si="1"/>
        <v>-123.86065116001919</v>
      </c>
    </row>
    <row r="74" spans="1:9" ht="15" customHeight="1" x14ac:dyDescent="0.2">
      <c r="A74">
        <v>73</v>
      </c>
      <c r="B74" s="8">
        <f>'6. Data with Vol Ests'!D$502*('6. Data with Vol Ests'!D74+('6. Data with Vol Ests'!D75-'6. Data with Vol Ests'!D74)*('6. Data with Vol Ests'!G$503/'6. Data with Vol Ests'!G75))/'6. Data with Vol Ests'!D74</f>
        <v>10794.622173073267</v>
      </c>
      <c r="C74" s="8">
        <f>'6. Data with Vol Ests'!I$502*('6. Data with Vol Ests'!I74+('6. Data with Vol Ests'!I75-'6. Data with Vol Ests'!I74)*('6. Data with Vol Ests'!L$503/'6. Data with Vol Ests'!L75))/'6. Data with Vol Ests'!I74</f>
        <v>9784.3170892400431</v>
      </c>
      <c r="D74" s="8">
        <f>'6. Data with Vol Ests'!N$502*('6. Data with Vol Ests'!N74+('6. Data with Vol Ests'!N75-'6. Data with Vol Ests'!N74)*('6. Data with Vol Ests'!Q$503/'6. Data with Vol Ests'!Q75))/'6. Data with Vol Ests'!N74</f>
        <v>6213.9007085494923</v>
      </c>
      <c r="E74" s="8">
        <f>'6. Data with Vol Ests'!S$502*('6. Data with Vol Ests'!S74+('6. Data with Vol Ests'!S75-'6. Data with Vol Ests'!S74)*('6. Data with Vol Ests'!V$503/'6. Data with Vol Ests'!V75))/'6. Data with Vol Ests'!S74</f>
        <v>112.10193439341765</v>
      </c>
      <c r="G74" s="9">
        <f>$L$2*B74/'1. Data'!D$504+$M$2*C74/'1. Data'!H$504+$N$2*D74/'1. Data'!L$504+$O$2*E74/'1. Data'!P$504</f>
        <v>9964.5035999843203</v>
      </c>
      <c r="I74" s="9">
        <f t="shared" si="1"/>
        <v>35.496400015679683</v>
      </c>
    </row>
    <row r="75" spans="1:9" ht="15" customHeight="1" x14ac:dyDescent="0.2">
      <c r="A75">
        <v>74</v>
      </c>
      <c r="B75" s="8">
        <f>'6. Data with Vol Ests'!D$502*('6. Data with Vol Ests'!D75+('6. Data with Vol Ests'!D76-'6. Data with Vol Ests'!D75)*('6. Data with Vol Ests'!G$503/'6. Data with Vol Ests'!G76))/'6. Data with Vol Ests'!D75</f>
        <v>10246.07810207175</v>
      </c>
      <c r="C75" s="8">
        <f>'6. Data with Vol Ests'!I$502*('6. Data with Vol Ests'!I75+('6. Data with Vol Ests'!I76-'6. Data with Vol Ests'!I75)*('6. Data with Vol Ests'!L$503/'6. Data with Vol Ests'!L76))/'6. Data with Vol Ests'!I75</f>
        <v>9049.5457063020804</v>
      </c>
      <c r="D75" s="8">
        <f>'6. Data with Vol Ests'!N$502*('6. Data with Vol Ests'!N75+('6. Data with Vol Ests'!N76-'6. Data with Vol Ests'!N75)*('6. Data with Vol Ests'!Q$503/'6. Data with Vol Ests'!Q76))/'6. Data with Vol Ests'!N75</f>
        <v>5829.2737418741999</v>
      </c>
      <c r="E75" s="8">
        <f>'6. Data with Vol Ests'!S$502*('6. Data with Vol Ests'!S75+('6. Data with Vol Ests'!S76-'6. Data with Vol Ests'!S75)*('6. Data with Vol Ests'!V$503/'6. Data with Vol Ests'!V76))/'6. Data with Vol Ests'!S75</f>
        <v>113.98914142355888</v>
      </c>
      <c r="G75" s="9">
        <f>$L$2*B75/'1. Data'!D$504+$M$2*C75/'1. Data'!H$504+$N$2*D75/'1. Data'!L$504+$O$2*E75/'1. Data'!P$504</f>
        <v>9507.2356823565187</v>
      </c>
      <c r="I75" s="9">
        <f t="shared" si="1"/>
        <v>492.76431764348126</v>
      </c>
    </row>
    <row r="76" spans="1:9" ht="15" customHeight="1" x14ac:dyDescent="0.2">
      <c r="A76">
        <v>75</v>
      </c>
      <c r="B76" s="8">
        <f>'6. Data with Vol Ests'!D$502*('6. Data with Vol Ests'!D76+('6. Data with Vol Ests'!D77-'6. Data with Vol Ests'!D76)*('6. Data with Vol Ests'!G$503/'6. Data with Vol Ests'!G77))/'6. Data with Vol Ests'!D76</f>
        <v>11080.577685102762</v>
      </c>
      <c r="C76" s="8">
        <f>'6. Data with Vol Ests'!I$502*('6. Data with Vol Ests'!I76+('6. Data with Vol Ests'!I77-'6. Data with Vol Ests'!I76)*('6. Data with Vol Ests'!L$503/'6. Data with Vol Ests'!L77))/'6. Data with Vol Ests'!I76</f>
        <v>9675.675128480374</v>
      </c>
      <c r="D76" s="8">
        <f>'6. Data with Vol Ests'!N$502*('6. Data with Vol Ests'!N76+('6. Data with Vol Ests'!N77-'6. Data with Vol Ests'!N76)*('6. Data with Vol Ests'!Q$503/'6. Data with Vol Ests'!Q77))/'6. Data with Vol Ests'!N76</f>
        <v>6245.1540436281384</v>
      </c>
      <c r="E76" s="8">
        <f>'6. Data with Vol Ests'!S$502*('6. Data with Vol Ests'!S76+('6. Data with Vol Ests'!S77-'6. Data with Vol Ests'!S76)*('6. Data with Vol Ests'!V$503/'6. Data with Vol Ests'!V77))/'6. Data with Vol Ests'!S76</f>
        <v>112.32332016289422</v>
      </c>
      <c r="G76" s="9">
        <f>$L$2*B76/'1. Data'!D$504+$M$2*C76/'1. Data'!H$504+$N$2*D76/'1. Data'!L$504+$O$2*E76/'1. Data'!P$504</f>
        <v>10043.293381536245</v>
      </c>
      <c r="I76" s="9">
        <f t="shared" si="1"/>
        <v>-43.293381536244851</v>
      </c>
    </row>
    <row r="77" spans="1:9" ht="15" customHeight="1" x14ac:dyDescent="0.2">
      <c r="A77">
        <v>76</v>
      </c>
      <c r="B77" s="8">
        <f>'6. Data with Vol Ests'!D$502*('6. Data with Vol Ests'!D77+('6. Data with Vol Ests'!D78-'6. Data with Vol Ests'!D77)*('6. Data with Vol Ests'!G$503/'6. Data with Vol Ests'!G78))/'6. Data with Vol Ests'!D77</f>
        <v>11390.885057526539</v>
      </c>
      <c r="C77" s="8">
        <f>'6. Data with Vol Ests'!I$502*('6. Data with Vol Ests'!I77+('6. Data with Vol Ests'!I78-'6. Data with Vol Ests'!I77)*('6. Data with Vol Ests'!L$503/'6. Data with Vol Ests'!L78))/'6. Data with Vol Ests'!I77</f>
        <v>10221.835916866226</v>
      </c>
      <c r="D77" s="8">
        <f>'6. Data with Vol Ests'!N$502*('6. Data with Vol Ests'!N77+('6. Data with Vol Ests'!N78-'6. Data with Vol Ests'!N77)*('6. Data with Vol Ests'!Q$503/'6. Data with Vol Ests'!Q78))/'6. Data with Vol Ests'!N77</f>
        <v>6599.1285577334229</v>
      </c>
      <c r="E77" s="8">
        <f>'6. Data with Vol Ests'!S$502*('6. Data with Vol Ests'!S77+('6. Data with Vol Ests'!S78-'6. Data with Vol Ests'!S77)*('6. Data with Vol Ests'!V$503/'6. Data with Vol Ests'!V78))/'6. Data with Vol Ests'!S77</f>
        <v>115.18071171246976</v>
      </c>
      <c r="G77" s="9">
        <f>$L$2*B77/'1. Data'!D$504+$M$2*C77/'1. Data'!H$504+$N$2*D77/'1. Data'!L$504+$O$2*E77/'1. Data'!P$504</f>
        <v>10434.3256924539</v>
      </c>
      <c r="I77" s="9">
        <f t="shared" si="1"/>
        <v>-434.32569245390005</v>
      </c>
    </row>
    <row r="78" spans="1:9" ht="15" customHeight="1" x14ac:dyDescent="0.2">
      <c r="A78">
        <v>77</v>
      </c>
      <c r="B78" s="8">
        <f>'6. Data with Vol Ests'!D$502*('6. Data with Vol Ests'!D78+('6. Data with Vol Ests'!D79-'6. Data with Vol Ests'!D78)*('6. Data with Vol Ests'!G$503/'6. Data with Vol Ests'!G79))/'6. Data with Vol Ests'!D78</f>
        <v>11003.331530209367</v>
      </c>
      <c r="C78" s="8">
        <f>'6. Data with Vol Ests'!I$502*('6. Data with Vol Ests'!I78+('6. Data with Vol Ests'!I79-'6. Data with Vol Ests'!I78)*('6. Data with Vol Ests'!L$503/'6. Data with Vol Ests'!L79))/'6. Data with Vol Ests'!I78</f>
        <v>9766.0940524899706</v>
      </c>
      <c r="D78" s="8">
        <f>'6. Data with Vol Ests'!N$502*('6. Data with Vol Ests'!N78+('6. Data with Vol Ests'!N79-'6. Data with Vol Ests'!N78)*('6. Data with Vol Ests'!Q$503/'6. Data with Vol Ests'!Q79))/'6. Data with Vol Ests'!N78</f>
        <v>6143.7857440652533</v>
      </c>
      <c r="E78" s="8">
        <f>'6. Data with Vol Ests'!S$502*('6. Data with Vol Ests'!S78+('6. Data with Vol Ests'!S79-'6. Data with Vol Ests'!S78)*('6. Data with Vol Ests'!V$503/'6. Data with Vol Ests'!V79))/'6. Data with Vol Ests'!S78</f>
        <v>115.47153075561867</v>
      </c>
      <c r="G78" s="9">
        <f>$L$2*B78/'1. Data'!D$504+$M$2*C78/'1. Data'!H$504+$N$2*D78/'1. Data'!L$504+$O$2*E78/'1. Data'!P$504</f>
        <v>10082.97601441917</v>
      </c>
      <c r="I78" s="9">
        <f t="shared" si="1"/>
        <v>-82.976014419169587</v>
      </c>
    </row>
    <row r="79" spans="1:9" ht="15" customHeight="1" x14ac:dyDescent="0.2">
      <c r="A79">
        <v>78</v>
      </c>
      <c r="B79" s="8">
        <f>'6. Data with Vol Ests'!D$502*('6. Data with Vol Ests'!D79+('6. Data with Vol Ests'!D80-'6. Data with Vol Ests'!D79)*('6. Data with Vol Ests'!G$503/'6. Data with Vol Ests'!G80))/'6. Data with Vol Ests'!D79</f>
        <v>10910.160250397081</v>
      </c>
      <c r="C79" s="8">
        <f>'6. Data with Vol Ests'!I$502*('6. Data with Vol Ests'!I79+('6. Data with Vol Ests'!I80-'6. Data with Vol Ests'!I79)*('6. Data with Vol Ests'!L$503/'6. Data with Vol Ests'!L80))/'6. Data with Vol Ests'!I79</f>
        <v>9731.4589330288145</v>
      </c>
      <c r="D79" s="8">
        <f>'6. Data with Vol Ests'!N$502*('6. Data with Vol Ests'!N79+('6. Data with Vol Ests'!N80-'6. Data with Vol Ests'!N79)*('6. Data with Vol Ests'!Q$503/'6. Data with Vol Ests'!Q80))/'6. Data with Vol Ests'!N79</f>
        <v>5993.2777744090481</v>
      </c>
      <c r="E79" s="8">
        <f>'6. Data with Vol Ests'!S$502*('6. Data with Vol Ests'!S79+('6. Data with Vol Ests'!S80-'6. Data with Vol Ests'!S79)*('6. Data with Vol Ests'!V$503/'6. Data with Vol Ests'!V80))/'6. Data with Vol Ests'!S79</f>
        <v>113.90451269943468</v>
      </c>
      <c r="G79" s="9">
        <f>$L$2*B79/'1. Data'!D$504+$M$2*C79/'1. Data'!H$504+$N$2*D79/'1. Data'!L$504+$O$2*E79/'1. Data'!P$504</f>
        <v>9986.2872803304654</v>
      </c>
      <c r="I79" s="9">
        <f t="shared" si="1"/>
        <v>13.712719669534636</v>
      </c>
    </row>
    <row r="80" spans="1:9" ht="15" customHeight="1" x14ac:dyDescent="0.2">
      <c r="A80">
        <v>79</v>
      </c>
      <c r="B80" s="8">
        <f>'6. Data with Vol Ests'!D$502*('6. Data with Vol Ests'!D80+('6. Data with Vol Ests'!D81-'6. Data with Vol Ests'!D80)*('6. Data with Vol Ests'!G$503/'6. Data with Vol Ests'!G81))/'6. Data with Vol Ests'!D80</f>
        <v>11392.862849997529</v>
      </c>
      <c r="C80" s="8">
        <f>'6. Data with Vol Ests'!I$502*('6. Data with Vol Ests'!I80+('6. Data with Vol Ests'!I81-'6. Data with Vol Ests'!I80)*('6. Data with Vol Ests'!L$503/'6. Data with Vol Ests'!L81))/'6. Data with Vol Ests'!I80</f>
        <v>9816.5403360032651</v>
      </c>
      <c r="D80" s="8">
        <f>'6. Data with Vol Ests'!N$502*('6. Data with Vol Ests'!N80+('6. Data with Vol Ests'!N81-'6. Data with Vol Ests'!N80)*('6. Data with Vol Ests'!Q$503/'6. Data with Vol Ests'!Q81))/'6. Data with Vol Ests'!N80</f>
        <v>6388.1606267872203</v>
      </c>
      <c r="E80" s="8">
        <f>'6. Data with Vol Ests'!S$502*('6. Data with Vol Ests'!S80+('6. Data with Vol Ests'!S81-'6. Data with Vol Ests'!S80)*('6. Data with Vol Ests'!V$503/'6. Data with Vol Ests'!V81))/'6. Data with Vol Ests'!S80</f>
        <v>112.2987848269313</v>
      </c>
      <c r="G80" s="9">
        <f>$L$2*B80/'1. Data'!D$504+$M$2*C80/'1. Data'!H$504+$N$2*D80/'1. Data'!L$504+$O$2*E80/'1. Data'!P$504</f>
        <v>10223.274352612334</v>
      </c>
      <c r="I80" s="9">
        <f t="shared" si="1"/>
        <v>-223.27435261233404</v>
      </c>
    </row>
    <row r="81" spans="1:9" ht="15" customHeight="1" x14ac:dyDescent="0.2">
      <c r="A81">
        <v>80</v>
      </c>
      <c r="B81" s="8">
        <f>'6. Data with Vol Ests'!D$502*('6. Data with Vol Ests'!D81+('6. Data with Vol Ests'!D82-'6. Data with Vol Ests'!D81)*('6. Data with Vol Ests'!G$503/'6. Data with Vol Ests'!G82))/'6. Data with Vol Ests'!D81</f>
        <v>11210.442435187721</v>
      </c>
      <c r="C81" s="8">
        <f>'6. Data with Vol Ests'!I$502*('6. Data with Vol Ests'!I81+('6. Data with Vol Ests'!I82-'6. Data with Vol Ests'!I81)*('6. Data with Vol Ests'!L$503/'6. Data with Vol Ests'!L82))/'6. Data with Vol Ests'!I81</f>
        <v>9709.392276280827</v>
      </c>
      <c r="D81" s="8">
        <f>'6. Data with Vol Ests'!N$502*('6. Data with Vol Ests'!N81+('6. Data with Vol Ests'!N82-'6. Data with Vol Ests'!N81)*('6. Data with Vol Ests'!Q$503/'6. Data with Vol Ests'!Q82))/'6. Data with Vol Ests'!N81</f>
        <v>6482.5785610529556</v>
      </c>
      <c r="E81" s="8">
        <f>'6. Data with Vol Ests'!S$502*('6. Data with Vol Ests'!S81+('6. Data with Vol Ests'!S82-'6. Data with Vol Ests'!S81)*('6. Data with Vol Ests'!V$503/'6. Data with Vol Ests'!V82))/'6. Data with Vol Ests'!S81</f>
        <v>112.9224451945269</v>
      </c>
      <c r="G81" s="9">
        <f>$L$2*B81/'1. Data'!D$504+$M$2*C81/'1. Data'!H$504+$N$2*D81/'1. Data'!L$504+$O$2*E81/'1. Data'!P$504</f>
        <v>10149.871664484472</v>
      </c>
      <c r="I81" s="9">
        <f t="shared" si="1"/>
        <v>-149.87166448447169</v>
      </c>
    </row>
    <row r="82" spans="1:9" ht="15" customHeight="1" x14ac:dyDescent="0.2">
      <c r="A82">
        <v>81</v>
      </c>
      <c r="B82" s="8">
        <f>'6. Data with Vol Ests'!D$502*('6. Data with Vol Ests'!D82+('6. Data with Vol Ests'!D83-'6. Data with Vol Ests'!D82)*('6. Data with Vol Ests'!G$503/'6. Data with Vol Ests'!G83))/'6. Data with Vol Ests'!D82</f>
        <v>10933.176409240332</v>
      </c>
      <c r="C82" s="8">
        <f>'6. Data with Vol Ests'!I$502*('6. Data with Vol Ests'!I82+('6. Data with Vol Ests'!I83-'6. Data with Vol Ests'!I82)*('6. Data with Vol Ests'!L$503/'6. Data with Vol Ests'!L83))/'6. Data with Vol Ests'!I82</f>
        <v>9616.4958683155419</v>
      </c>
      <c r="D82" s="8">
        <f>'6. Data with Vol Ests'!N$502*('6. Data with Vol Ests'!N82+('6. Data with Vol Ests'!N83-'6. Data with Vol Ests'!N82)*('6. Data with Vol Ests'!Q$503/'6. Data with Vol Ests'!Q83))/'6. Data with Vol Ests'!N82</f>
        <v>6174.4426514392244</v>
      </c>
      <c r="E82" s="8">
        <f>'6. Data with Vol Ests'!S$502*('6. Data with Vol Ests'!S82+('6. Data with Vol Ests'!S83-'6. Data with Vol Ests'!S82)*('6. Data with Vol Ests'!V$503/'6. Data with Vol Ests'!V83))/'6. Data with Vol Ests'!S82</f>
        <v>114.1672770868001</v>
      </c>
      <c r="G82" s="9">
        <f>$L$2*B82/'1. Data'!D$504+$M$2*C82/'1. Data'!H$504+$N$2*D82/'1. Data'!L$504+$O$2*E82/'1. Data'!P$504</f>
        <v>9992.5900081504114</v>
      </c>
      <c r="I82" s="9">
        <f t="shared" si="1"/>
        <v>7.4099918495885504</v>
      </c>
    </row>
    <row r="83" spans="1:9" ht="15" customHeight="1" x14ac:dyDescent="0.2">
      <c r="A83">
        <v>82</v>
      </c>
      <c r="B83" s="8">
        <f>'6. Data with Vol Ests'!D$502*('6. Data with Vol Ests'!D83+('6. Data with Vol Ests'!D84-'6. Data with Vol Ests'!D83)*('6. Data with Vol Ests'!G$503/'6. Data with Vol Ests'!G84))/'6. Data with Vol Ests'!D83</f>
        <v>10895.873500092055</v>
      </c>
      <c r="C83" s="8">
        <f>'6. Data with Vol Ests'!I$502*('6. Data with Vol Ests'!I83+('6. Data with Vol Ests'!I84-'6. Data with Vol Ests'!I83)*('6. Data with Vol Ests'!L$503/'6. Data with Vol Ests'!L84))/'6. Data with Vol Ests'!I83</f>
        <v>9824.8229331377497</v>
      </c>
      <c r="D83" s="8">
        <f>'6. Data with Vol Ests'!N$502*('6. Data with Vol Ests'!N83+('6. Data with Vol Ests'!N84-'6. Data with Vol Ests'!N83)*('6. Data with Vol Ests'!Q$503/'6. Data with Vol Ests'!Q84))/'6. Data with Vol Ests'!N83</f>
        <v>6301.2288705534784</v>
      </c>
      <c r="E83" s="8">
        <f>'6. Data with Vol Ests'!S$502*('6. Data with Vol Ests'!S83+('6. Data with Vol Ests'!S84-'6. Data with Vol Ests'!S83)*('6. Data with Vol Ests'!V$503/'6. Data with Vol Ests'!V84))/'6. Data with Vol Ests'!S83</f>
        <v>113.48498882296116</v>
      </c>
      <c r="G83" s="9">
        <f>$L$2*B83/'1. Data'!D$504+$M$2*C83/'1. Data'!H$504+$N$2*D83/'1. Data'!L$504+$O$2*E83/'1. Data'!P$504</f>
        <v>10052.508505679147</v>
      </c>
      <c r="I83" s="9">
        <f t="shared" si="1"/>
        <v>-52.508505679146765</v>
      </c>
    </row>
    <row r="84" spans="1:9" ht="15" customHeight="1" x14ac:dyDescent="0.2">
      <c r="A84">
        <v>83</v>
      </c>
      <c r="B84" s="8">
        <f>'6. Data with Vol Ests'!D$502*('6. Data with Vol Ests'!D84+('6. Data with Vol Ests'!D85-'6. Data with Vol Ests'!D84)*('6. Data with Vol Ests'!G$503/'6. Data with Vol Ests'!G85))/'6. Data with Vol Ests'!D84</f>
        <v>11143.991957829516</v>
      </c>
      <c r="C84" s="8">
        <f>'6. Data with Vol Ests'!I$502*('6. Data with Vol Ests'!I84+('6. Data with Vol Ests'!I85-'6. Data with Vol Ests'!I84)*('6. Data with Vol Ests'!L$503/'6. Data with Vol Ests'!L85))/'6. Data with Vol Ests'!I84</f>
        <v>9878.7448415335693</v>
      </c>
      <c r="D84" s="8">
        <f>'6. Data with Vol Ests'!N$502*('6. Data with Vol Ests'!N84+('6. Data with Vol Ests'!N85-'6. Data with Vol Ests'!N84)*('6. Data with Vol Ests'!Q$503/'6. Data with Vol Ests'!Q85))/'6. Data with Vol Ests'!N84</f>
        <v>6260.3711176625793</v>
      </c>
      <c r="E84" s="8">
        <f>'6. Data with Vol Ests'!S$502*('6. Data with Vol Ests'!S84+('6. Data with Vol Ests'!S85-'6. Data with Vol Ests'!S84)*('6. Data with Vol Ests'!V$503/'6. Data with Vol Ests'!V85))/'6. Data with Vol Ests'!S84</f>
        <v>111.75393003993477</v>
      </c>
      <c r="G84" s="9">
        <f>$L$2*B84/'1. Data'!D$504+$M$2*C84/'1. Data'!H$504+$N$2*D84/'1. Data'!L$504+$O$2*E84/'1. Data'!P$504</f>
        <v>10122.127541106856</v>
      </c>
      <c r="I84" s="9">
        <f t="shared" si="1"/>
        <v>-122.12754110685637</v>
      </c>
    </row>
    <row r="85" spans="1:9" ht="15" customHeight="1" x14ac:dyDescent="0.2">
      <c r="A85">
        <v>84</v>
      </c>
      <c r="B85" s="8">
        <f>'6. Data with Vol Ests'!D$502*('6. Data with Vol Ests'!D85+('6. Data with Vol Ests'!D86-'6. Data with Vol Ests'!D85)*('6. Data with Vol Ests'!G$503/'6. Data with Vol Ests'!G86))/'6. Data with Vol Ests'!D85</f>
        <v>11111.967526109191</v>
      </c>
      <c r="C85" s="8">
        <f>'6. Data with Vol Ests'!I$502*('6. Data with Vol Ests'!I85+('6. Data with Vol Ests'!I86-'6. Data with Vol Ests'!I85)*('6. Data with Vol Ests'!L$503/'6. Data with Vol Ests'!L86))/'6. Data with Vol Ests'!I85</f>
        <v>9274.8644987144689</v>
      </c>
      <c r="D85" s="8">
        <f>'6. Data with Vol Ests'!N$502*('6. Data with Vol Ests'!N85+('6. Data with Vol Ests'!N86-'6. Data with Vol Ests'!N85)*('6. Data with Vol Ests'!Q$503/'6. Data with Vol Ests'!Q86))/'6. Data with Vol Ests'!N85</f>
        <v>6213.1853228687705</v>
      </c>
      <c r="E85" s="8">
        <f>'6. Data with Vol Ests'!S$502*('6. Data with Vol Ests'!S85+('6. Data with Vol Ests'!S86-'6. Data with Vol Ests'!S85)*('6. Data with Vol Ests'!V$503/'6. Data with Vol Ests'!V86))/'6. Data with Vol Ests'!S85</f>
        <v>111.63230798283823</v>
      </c>
      <c r="G85" s="9">
        <f>$L$2*B85/'1. Data'!D$504+$M$2*C85/'1. Data'!H$504+$N$2*D85/'1. Data'!L$504+$O$2*E85/'1. Data'!P$504</f>
        <v>9912.0248735440146</v>
      </c>
      <c r="I85" s="9">
        <f t="shared" si="1"/>
        <v>87.975126455985446</v>
      </c>
    </row>
    <row r="86" spans="1:9" ht="15" customHeight="1" x14ac:dyDescent="0.2">
      <c r="A86">
        <v>85</v>
      </c>
      <c r="B86" s="8">
        <f>'6. Data with Vol Ests'!D$502*('6. Data with Vol Ests'!D86+('6. Data with Vol Ests'!D87-'6. Data with Vol Ests'!D86)*('6. Data with Vol Ests'!G$503/'6. Data with Vol Ests'!G87))/'6. Data with Vol Ests'!D86</f>
        <v>10965.442646923872</v>
      </c>
      <c r="C86" s="8">
        <f>'6. Data with Vol Ests'!I$502*('6. Data with Vol Ests'!I86+('6. Data with Vol Ests'!I87-'6. Data with Vol Ests'!I86)*('6. Data with Vol Ests'!L$503/'6. Data with Vol Ests'!L87))/'6. Data with Vol Ests'!I86</f>
        <v>9956.0758952276847</v>
      </c>
      <c r="D86" s="8">
        <f>'6. Data with Vol Ests'!N$502*('6. Data with Vol Ests'!N86+('6. Data with Vol Ests'!N87-'6. Data with Vol Ests'!N86)*('6. Data with Vol Ests'!Q$503/'6. Data with Vol Ests'!Q87))/'6. Data with Vol Ests'!N86</f>
        <v>6248.8611727485895</v>
      </c>
      <c r="E86" s="8">
        <f>'6. Data with Vol Ests'!S$502*('6. Data with Vol Ests'!S86+('6. Data with Vol Ests'!S87-'6. Data with Vol Ests'!S86)*('6. Data with Vol Ests'!V$503/'6. Data with Vol Ests'!V87))/'6. Data with Vol Ests'!S86</f>
        <v>113.97534887727412</v>
      </c>
      <c r="G86" s="9">
        <f>$L$2*B86/'1. Data'!D$504+$M$2*C86/'1. Data'!H$504+$N$2*D86/'1. Data'!L$504+$O$2*E86/'1. Data'!P$504</f>
        <v>10119.019489074661</v>
      </c>
      <c r="I86" s="9">
        <f t="shared" si="1"/>
        <v>-119.01948907466067</v>
      </c>
    </row>
    <row r="87" spans="1:9" ht="15" customHeight="1" x14ac:dyDescent="0.2">
      <c r="A87">
        <v>86</v>
      </c>
      <c r="B87" s="8">
        <f>'6. Data with Vol Ests'!D$502*('6. Data with Vol Ests'!D87+('6. Data with Vol Ests'!D88-'6. Data with Vol Ests'!D87)*('6. Data with Vol Ests'!G$503/'6. Data with Vol Ests'!G88))/'6. Data with Vol Ests'!D87</f>
        <v>11030.745430570812</v>
      </c>
      <c r="C87" s="8">
        <f>'6. Data with Vol Ests'!I$502*('6. Data with Vol Ests'!I87+('6. Data with Vol Ests'!I88-'6. Data with Vol Ests'!I87)*('6. Data with Vol Ests'!L$503/'6. Data with Vol Ests'!L88))/'6. Data with Vol Ests'!I87</f>
        <v>9978.5745384484617</v>
      </c>
      <c r="D87" s="8">
        <f>'6. Data with Vol Ests'!N$502*('6. Data with Vol Ests'!N87+('6. Data with Vol Ests'!N88-'6. Data with Vol Ests'!N87)*('6. Data with Vol Ests'!Q$503/'6. Data with Vol Ests'!Q88))/'6. Data with Vol Ests'!N87</f>
        <v>6424.133608312095</v>
      </c>
      <c r="E87" s="8">
        <f>'6. Data with Vol Ests'!S$502*('6. Data with Vol Ests'!S87+('6. Data with Vol Ests'!S88-'6. Data with Vol Ests'!S87)*('6. Data with Vol Ests'!V$503/'6. Data with Vol Ests'!V88))/'6. Data with Vol Ests'!S87</f>
        <v>113.14413484855318</v>
      </c>
      <c r="G87" s="9">
        <f>$L$2*B87/'1. Data'!D$504+$M$2*C87/'1. Data'!H$504+$N$2*D87/'1. Data'!L$504+$O$2*E87/'1. Data'!P$504</f>
        <v>10163.282323095129</v>
      </c>
      <c r="I87" s="9">
        <f t="shared" si="1"/>
        <v>-163.28232309512896</v>
      </c>
    </row>
    <row r="88" spans="1:9" ht="15" customHeight="1" x14ac:dyDescent="0.2">
      <c r="A88">
        <v>87</v>
      </c>
      <c r="B88" s="8">
        <f>'6. Data with Vol Ests'!D$502*('6. Data with Vol Ests'!D88+('6. Data with Vol Ests'!D89-'6. Data with Vol Ests'!D88)*('6. Data with Vol Ests'!G$503/'6. Data with Vol Ests'!G89))/'6. Data with Vol Ests'!D88</f>
        <v>11485.096087862783</v>
      </c>
      <c r="C88" s="8">
        <f>'6. Data with Vol Ests'!I$502*('6. Data with Vol Ests'!I88+('6. Data with Vol Ests'!I89-'6. Data with Vol Ests'!I88)*('6. Data with Vol Ests'!L$503/'6. Data with Vol Ests'!L89))/'6. Data with Vol Ests'!I88</f>
        <v>9803.9893407885884</v>
      </c>
      <c r="D88" s="8">
        <f>'6. Data with Vol Ests'!N$502*('6. Data with Vol Ests'!N88+('6. Data with Vol Ests'!N89-'6. Data with Vol Ests'!N88)*('6. Data with Vol Ests'!Q$503/'6. Data with Vol Ests'!Q89))/'6. Data with Vol Ests'!N88</f>
        <v>6266.9731002508652</v>
      </c>
      <c r="E88" s="8">
        <f>'6. Data with Vol Ests'!S$502*('6. Data with Vol Ests'!S88+('6. Data with Vol Ests'!S89-'6. Data with Vol Ests'!S88)*('6. Data with Vol Ests'!V$503/'6. Data with Vol Ests'!V89))/'6. Data with Vol Ests'!S88</f>
        <v>113.75549960881368</v>
      </c>
      <c r="G88" s="9">
        <f>$L$2*B88/'1. Data'!D$504+$M$2*C88/'1. Data'!H$504+$N$2*D88/'1. Data'!L$504+$O$2*E88/'1. Data'!P$504</f>
        <v>10259.102442999081</v>
      </c>
      <c r="I88" s="9">
        <f t="shared" si="1"/>
        <v>-259.10244299908118</v>
      </c>
    </row>
    <row r="89" spans="1:9" ht="15" customHeight="1" x14ac:dyDescent="0.2">
      <c r="A89">
        <v>88</v>
      </c>
      <c r="B89" s="8">
        <f>'6. Data with Vol Ests'!D$502*('6. Data with Vol Ests'!D89+('6. Data with Vol Ests'!D90-'6. Data with Vol Ests'!D89)*('6. Data with Vol Ests'!G$503/'6. Data with Vol Ests'!G90))/'6. Data with Vol Ests'!D89</f>
        <v>11145.600188727569</v>
      </c>
      <c r="C89" s="8">
        <f>'6. Data with Vol Ests'!I$502*('6. Data with Vol Ests'!I89+('6. Data with Vol Ests'!I90-'6. Data with Vol Ests'!I89)*('6. Data with Vol Ests'!L$503/'6. Data with Vol Ests'!L90))/'6. Data with Vol Ests'!I89</f>
        <v>9579.2339387454322</v>
      </c>
      <c r="D89" s="8">
        <f>'6. Data with Vol Ests'!N$502*('6. Data with Vol Ests'!N89+('6. Data with Vol Ests'!N90-'6. Data with Vol Ests'!N89)*('6. Data with Vol Ests'!Q$503/'6. Data with Vol Ests'!Q90))/'6. Data with Vol Ests'!N89</f>
        <v>6189.3784693576308</v>
      </c>
      <c r="E89" s="8">
        <f>'6. Data with Vol Ests'!S$502*('6. Data with Vol Ests'!S89+('6. Data with Vol Ests'!S90-'6. Data with Vol Ests'!S89)*('6. Data with Vol Ests'!V$503/'6. Data with Vol Ests'!V90))/'6. Data with Vol Ests'!S89</f>
        <v>113.6748093532609</v>
      </c>
      <c r="G89" s="9">
        <f>$L$2*B89/'1. Data'!D$504+$M$2*C89/'1. Data'!H$504+$N$2*D89/'1. Data'!L$504+$O$2*E89/'1. Data'!P$504</f>
        <v>10051.714804874138</v>
      </c>
      <c r="I89" s="9">
        <f t="shared" si="1"/>
        <v>-51.714804874138281</v>
      </c>
    </row>
    <row r="90" spans="1:9" ht="15" customHeight="1" x14ac:dyDescent="0.2">
      <c r="A90">
        <v>89</v>
      </c>
      <c r="B90" s="8">
        <f>'6. Data with Vol Ests'!D$502*('6. Data with Vol Ests'!D90+('6. Data with Vol Ests'!D91-'6. Data with Vol Ests'!D90)*('6. Data with Vol Ests'!G$503/'6. Data with Vol Ests'!G91))/'6. Data with Vol Ests'!D90</f>
        <v>11003.428728428067</v>
      </c>
      <c r="C90" s="8">
        <f>'6. Data with Vol Ests'!I$502*('6. Data with Vol Ests'!I90+('6. Data with Vol Ests'!I91-'6. Data with Vol Ests'!I90)*('6. Data with Vol Ests'!L$503/'6. Data with Vol Ests'!L91))/'6. Data with Vol Ests'!I90</f>
        <v>9276.5798892054172</v>
      </c>
      <c r="D90" s="8">
        <f>'6. Data with Vol Ests'!N$502*('6. Data with Vol Ests'!N90+('6. Data with Vol Ests'!N91-'6. Data with Vol Ests'!N90)*('6. Data with Vol Ests'!Q$503/'6. Data with Vol Ests'!Q91))/'6. Data with Vol Ests'!N90</f>
        <v>6082.6949477773169</v>
      </c>
      <c r="E90" s="8">
        <f>'6. Data with Vol Ests'!S$502*('6. Data with Vol Ests'!S90+('6. Data with Vol Ests'!S91-'6. Data with Vol Ests'!S90)*('6. Data with Vol Ests'!V$503/'6. Data with Vol Ests'!V91))/'6. Data with Vol Ests'!S90</f>
        <v>112.67726762705072</v>
      </c>
      <c r="G90" s="9">
        <f>$L$2*B90/'1. Data'!D$504+$M$2*C90/'1. Data'!H$504+$N$2*D90/'1. Data'!L$504+$O$2*E90/'1. Data'!P$504</f>
        <v>9870.6498096869091</v>
      </c>
      <c r="I90" s="9">
        <f t="shared" si="1"/>
        <v>129.35019031309093</v>
      </c>
    </row>
    <row r="91" spans="1:9" ht="15" customHeight="1" x14ac:dyDescent="0.2">
      <c r="A91">
        <v>90</v>
      </c>
      <c r="B91" s="8">
        <f>'6. Data with Vol Ests'!D$502*('6. Data with Vol Ests'!D91+('6. Data with Vol Ests'!D92-'6. Data with Vol Ests'!D91)*('6. Data with Vol Ests'!G$503/'6. Data with Vol Ests'!G92))/'6. Data with Vol Ests'!D91</f>
        <v>11157.953901848006</v>
      </c>
      <c r="C91" s="8">
        <f>'6. Data with Vol Ests'!I$502*('6. Data with Vol Ests'!I91+('6. Data with Vol Ests'!I92-'6. Data with Vol Ests'!I91)*('6. Data with Vol Ests'!L$503/'6. Data with Vol Ests'!L92))/'6. Data with Vol Ests'!I91</f>
        <v>9703.2736837461416</v>
      </c>
      <c r="D91" s="8">
        <f>'6. Data with Vol Ests'!N$502*('6. Data with Vol Ests'!N91+('6. Data with Vol Ests'!N92-'6. Data with Vol Ests'!N91)*('6. Data with Vol Ests'!Q$503/'6. Data with Vol Ests'!Q92))/'6. Data with Vol Ests'!N91</f>
        <v>6183.8537788059866</v>
      </c>
      <c r="E91" s="8">
        <f>'6. Data with Vol Ests'!S$502*('6. Data with Vol Ests'!S91+('6. Data with Vol Ests'!S92-'6. Data with Vol Ests'!S91)*('6. Data with Vol Ests'!V$503/'6. Data with Vol Ests'!V92))/'6. Data with Vol Ests'!S91</f>
        <v>110.61705754499397</v>
      </c>
      <c r="G91" s="9">
        <f>$L$2*B91/'1. Data'!D$504+$M$2*C91/'1. Data'!H$504+$N$2*D91/'1. Data'!L$504+$O$2*E91/'1. Data'!P$504</f>
        <v>10039.865053439586</v>
      </c>
      <c r="I91" s="9">
        <f t="shared" si="1"/>
        <v>-39.865053439585608</v>
      </c>
    </row>
    <row r="92" spans="1:9" ht="15" customHeight="1" x14ac:dyDescent="0.2">
      <c r="A92">
        <v>91</v>
      </c>
      <c r="B92" s="8">
        <f>'6. Data with Vol Ests'!D$502*('6. Data with Vol Ests'!D92+('6. Data with Vol Ests'!D93-'6. Data with Vol Ests'!D92)*('6. Data with Vol Ests'!G$503/'6. Data with Vol Ests'!G93))/'6. Data with Vol Ests'!D92</f>
        <v>10987.739378829463</v>
      </c>
      <c r="C92" s="8">
        <f>'6. Data with Vol Ests'!I$502*('6. Data with Vol Ests'!I92+('6. Data with Vol Ests'!I93-'6. Data with Vol Ests'!I92)*('6. Data with Vol Ests'!L$503/'6. Data with Vol Ests'!L93))/'6. Data with Vol Ests'!I92</f>
        <v>9639.6590914844401</v>
      </c>
      <c r="D92" s="8">
        <f>'6. Data with Vol Ests'!N$502*('6. Data with Vol Ests'!N92+('6. Data with Vol Ests'!N93-'6. Data with Vol Ests'!N92)*('6. Data with Vol Ests'!Q$503/'6. Data with Vol Ests'!Q93))/'6. Data with Vol Ests'!N92</f>
        <v>6415.9167710364736</v>
      </c>
      <c r="E92" s="8">
        <f>'6. Data with Vol Ests'!S$502*('6. Data with Vol Ests'!S92+('6. Data with Vol Ests'!S93-'6. Data with Vol Ests'!S92)*('6. Data with Vol Ests'!V$503/'6. Data with Vol Ests'!V93))/'6. Data with Vol Ests'!S92</f>
        <v>115.2238257734934</v>
      </c>
      <c r="G92" s="9">
        <f>$L$2*B92/'1. Data'!D$504+$M$2*C92/'1. Data'!H$504+$N$2*D92/'1. Data'!L$504+$O$2*E92/'1. Data'!P$504</f>
        <v>10077.304371790951</v>
      </c>
      <c r="I92" s="9">
        <f t="shared" si="1"/>
        <v>-77.304371790951336</v>
      </c>
    </row>
    <row r="93" spans="1:9" ht="15" customHeight="1" x14ac:dyDescent="0.2">
      <c r="A93">
        <v>92</v>
      </c>
      <c r="B93" s="8">
        <f>'6. Data with Vol Ests'!D$502*('6. Data with Vol Ests'!D93+('6. Data with Vol Ests'!D94-'6. Data with Vol Ests'!D93)*('6. Data with Vol Ests'!G$503/'6. Data with Vol Ests'!G94))/'6. Data with Vol Ests'!D93</f>
        <v>10819.558545636564</v>
      </c>
      <c r="C93" s="8">
        <f>'6. Data with Vol Ests'!I$502*('6. Data with Vol Ests'!I93+('6. Data with Vol Ests'!I94-'6. Data with Vol Ests'!I93)*('6. Data with Vol Ests'!L$503/'6. Data with Vol Ests'!L94))/'6. Data with Vol Ests'!I93</f>
        <v>9317.7468721642526</v>
      </c>
      <c r="D93" s="8">
        <f>'6. Data with Vol Ests'!N$502*('6. Data with Vol Ests'!N93+('6. Data with Vol Ests'!N94-'6. Data with Vol Ests'!N93)*('6. Data with Vol Ests'!Q$503/'6. Data with Vol Ests'!Q94))/'6. Data with Vol Ests'!N93</f>
        <v>6127.0616235799407</v>
      </c>
      <c r="E93" s="8">
        <f>'6. Data with Vol Ests'!S$502*('6. Data with Vol Ests'!S93+('6. Data with Vol Ests'!S94-'6. Data with Vol Ests'!S93)*('6. Data with Vol Ests'!V$503/'6. Data with Vol Ests'!V94))/'6. Data with Vol Ests'!S93</f>
        <v>113.06166214868801</v>
      </c>
      <c r="G93" s="9">
        <f>$L$2*B93/'1. Data'!D$504+$M$2*C93/'1. Data'!H$504+$N$2*D93/'1. Data'!L$504+$O$2*E93/'1. Data'!P$504</f>
        <v>9830.7561912647634</v>
      </c>
      <c r="I93" s="9">
        <f t="shared" si="1"/>
        <v>169.2438087352366</v>
      </c>
    </row>
    <row r="94" spans="1:9" ht="15" customHeight="1" x14ac:dyDescent="0.2">
      <c r="A94">
        <v>93</v>
      </c>
      <c r="B94" s="8">
        <f>'6. Data with Vol Ests'!D$502*('6. Data with Vol Ests'!D94+('6. Data with Vol Ests'!D95-'6. Data with Vol Ests'!D94)*('6. Data with Vol Ests'!G$503/'6. Data with Vol Ests'!G95))/'6. Data with Vol Ests'!D94</f>
        <v>10646.635472268637</v>
      </c>
      <c r="C94" s="8">
        <f>'6. Data with Vol Ests'!I$502*('6. Data with Vol Ests'!I94+('6. Data with Vol Ests'!I95-'6. Data with Vol Ests'!I94)*('6. Data with Vol Ests'!L$503/'6. Data with Vol Ests'!L95))/'6. Data with Vol Ests'!I94</f>
        <v>9609.9255575229654</v>
      </c>
      <c r="D94" s="8">
        <f>'6. Data with Vol Ests'!N$502*('6. Data with Vol Ests'!N94+('6. Data with Vol Ests'!N95-'6. Data with Vol Ests'!N94)*('6. Data with Vol Ests'!Q$503/'6. Data with Vol Ests'!Q95))/'6. Data with Vol Ests'!N94</f>
        <v>5845.2102120529589</v>
      </c>
      <c r="E94" s="8">
        <f>'6. Data with Vol Ests'!S$502*('6. Data with Vol Ests'!S94+('6. Data with Vol Ests'!S95-'6. Data with Vol Ests'!S94)*('6. Data with Vol Ests'!V$503/'6. Data with Vol Ests'!V95))/'6. Data with Vol Ests'!S94</f>
        <v>112.88444280435496</v>
      </c>
      <c r="G94" s="9">
        <f>$L$2*B94/'1. Data'!D$504+$M$2*C94/'1. Data'!H$504+$N$2*D94/'1. Data'!L$504+$O$2*E94/'1. Data'!P$504</f>
        <v>9810.7091599141841</v>
      </c>
      <c r="I94" s="9">
        <f t="shared" si="1"/>
        <v>189.29084008581594</v>
      </c>
    </row>
    <row r="95" spans="1:9" ht="15" customHeight="1" x14ac:dyDescent="0.2">
      <c r="A95">
        <v>94</v>
      </c>
      <c r="B95" s="8">
        <f>'6. Data with Vol Ests'!D$502*('6. Data with Vol Ests'!D95+('6. Data with Vol Ests'!D96-'6. Data with Vol Ests'!D95)*('6. Data with Vol Ests'!G$503/'6. Data with Vol Ests'!G96))/'6. Data with Vol Ests'!D95</f>
        <v>11799.881423331464</v>
      </c>
      <c r="C95" s="8">
        <f>'6. Data with Vol Ests'!I$502*('6. Data with Vol Ests'!I95+('6. Data with Vol Ests'!I96-'6. Data with Vol Ests'!I95)*('6. Data with Vol Ests'!L$503/'6. Data with Vol Ests'!L96))/'6. Data with Vol Ests'!I95</f>
        <v>10033.202340031803</v>
      </c>
      <c r="D95" s="8">
        <f>'6. Data with Vol Ests'!N$502*('6. Data with Vol Ests'!N95+('6. Data with Vol Ests'!N96-'6. Data with Vol Ests'!N95)*('6. Data with Vol Ests'!Q$503/'6. Data with Vol Ests'!Q96))/'6. Data with Vol Ests'!N95</f>
        <v>6611.8582720189343</v>
      </c>
      <c r="E95" s="8">
        <f>'6. Data with Vol Ests'!S$502*('6. Data with Vol Ests'!S95+('6. Data with Vol Ests'!S96-'6. Data with Vol Ests'!S95)*('6. Data with Vol Ests'!V$503/'6. Data with Vol Ests'!V96))/'6. Data with Vol Ests'!S95</f>
        <v>114.76911033798432</v>
      </c>
      <c r="G95" s="9">
        <f>$L$2*B95/'1. Data'!D$504+$M$2*C95/'1. Data'!H$504+$N$2*D95/'1. Data'!L$504+$O$2*E95/'1. Data'!P$504</f>
        <v>10518.561943528468</v>
      </c>
      <c r="I95" s="9">
        <f t="shared" si="1"/>
        <v>-518.56194352846796</v>
      </c>
    </row>
    <row r="96" spans="1:9" ht="15" customHeight="1" x14ac:dyDescent="0.2">
      <c r="A96">
        <v>95</v>
      </c>
      <c r="B96" s="8">
        <f>'6. Data with Vol Ests'!D$502*('6. Data with Vol Ests'!D96+('6. Data with Vol Ests'!D97-'6. Data with Vol Ests'!D96)*('6. Data with Vol Ests'!G$503/'6. Data with Vol Ests'!G97))/'6. Data with Vol Ests'!D96</f>
        <v>10988.860561585218</v>
      </c>
      <c r="C96" s="8">
        <f>'6. Data with Vol Ests'!I$502*('6. Data with Vol Ests'!I96+('6. Data with Vol Ests'!I97-'6. Data with Vol Ests'!I96)*('6. Data with Vol Ests'!L$503/'6. Data with Vol Ests'!L97))/'6. Data with Vol Ests'!I96</f>
        <v>9713.6607343706037</v>
      </c>
      <c r="D96" s="8">
        <f>'6. Data with Vol Ests'!N$502*('6. Data with Vol Ests'!N96+('6. Data with Vol Ests'!N97-'6. Data with Vol Ests'!N96)*('6. Data with Vol Ests'!Q$503/'6. Data with Vol Ests'!Q97))/'6. Data with Vol Ests'!N96</f>
        <v>6207.1282312062986</v>
      </c>
      <c r="E96" s="8">
        <f>'6. Data with Vol Ests'!S$502*('6. Data with Vol Ests'!S96+('6. Data with Vol Ests'!S97-'6. Data with Vol Ests'!S96)*('6. Data with Vol Ests'!V$503/'6. Data with Vol Ests'!V97))/'6. Data with Vol Ests'!S96</f>
        <v>112.03755089265863</v>
      </c>
      <c r="G96" s="9">
        <f>$L$2*B96/'1. Data'!D$504+$M$2*C96/'1. Data'!H$504+$N$2*D96/'1. Data'!L$504+$O$2*E96/'1. Data'!P$504</f>
        <v>10010.680437736879</v>
      </c>
      <c r="I96" s="9">
        <f t="shared" si="1"/>
        <v>-10.680437736878957</v>
      </c>
    </row>
    <row r="97" spans="1:9" ht="15" customHeight="1" x14ac:dyDescent="0.2">
      <c r="A97">
        <v>96</v>
      </c>
      <c r="B97" s="8">
        <f>'6. Data with Vol Ests'!D$502*('6. Data with Vol Ests'!D97+('6. Data with Vol Ests'!D98-'6. Data with Vol Ests'!D97)*('6. Data with Vol Ests'!G$503/'6. Data with Vol Ests'!G98))/'6. Data with Vol Ests'!D97</f>
        <v>10876.861367797952</v>
      </c>
      <c r="C97" s="8">
        <f>'6. Data with Vol Ests'!I$502*('6. Data with Vol Ests'!I97+('6. Data with Vol Ests'!I98-'6. Data with Vol Ests'!I97)*('6. Data with Vol Ests'!L$503/'6. Data with Vol Ests'!L98))/'6. Data with Vol Ests'!I97</f>
        <v>9279.7727018088808</v>
      </c>
      <c r="D97" s="8">
        <f>'6. Data with Vol Ests'!N$502*('6. Data with Vol Ests'!N97+('6. Data with Vol Ests'!N98-'6. Data with Vol Ests'!N97)*('6. Data with Vol Ests'!Q$503/'6. Data with Vol Ests'!Q98))/'6. Data with Vol Ests'!N97</f>
        <v>6330.0574504172509</v>
      </c>
      <c r="E97" s="8">
        <f>'6. Data with Vol Ests'!S$502*('6. Data with Vol Ests'!S97+('6. Data with Vol Ests'!S98-'6. Data with Vol Ests'!S97)*('6. Data with Vol Ests'!V$503/'6. Data with Vol Ests'!V98))/'6. Data with Vol Ests'!S97</f>
        <v>112.51609825717775</v>
      </c>
      <c r="G97" s="9">
        <f>$L$2*B97/'1. Data'!D$504+$M$2*C97/'1. Data'!H$504+$N$2*D97/'1. Data'!L$504+$O$2*E97/'1. Data'!P$504</f>
        <v>9862.7527713271193</v>
      </c>
      <c r="I97" s="9">
        <f t="shared" si="1"/>
        <v>137.24722867288074</v>
      </c>
    </row>
    <row r="98" spans="1:9" ht="15" customHeight="1" x14ac:dyDescent="0.2">
      <c r="A98">
        <v>97</v>
      </c>
      <c r="B98" s="8">
        <f>'6. Data with Vol Ests'!D$502*('6. Data with Vol Ests'!D98+('6. Data with Vol Ests'!D99-'6. Data with Vol Ests'!D98)*('6. Data with Vol Ests'!G$503/'6. Data with Vol Ests'!G99))/'6. Data with Vol Ests'!D98</f>
        <v>11089.951903656951</v>
      </c>
      <c r="C98" s="8">
        <f>'6. Data with Vol Ests'!I$502*('6. Data with Vol Ests'!I98+('6. Data with Vol Ests'!I99-'6. Data with Vol Ests'!I98)*('6. Data with Vol Ests'!L$503/'6. Data with Vol Ests'!L99))/'6. Data with Vol Ests'!I98</f>
        <v>9891.6688707313097</v>
      </c>
      <c r="D98" s="8">
        <f>'6. Data with Vol Ests'!N$502*('6. Data with Vol Ests'!N98+('6. Data with Vol Ests'!N99-'6. Data with Vol Ests'!N98)*('6. Data with Vol Ests'!Q$503/'6. Data with Vol Ests'!Q99))/'6. Data with Vol Ests'!N98</f>
        <v>6162.0885360706206</v>
      </c>
      <c r="E98" s="8">
        <f>'6. Data with Vol Ests'!S$502*('6. Data with Vol Ests'!S98+('6. Data with Vol Ests'!S99-'6. Data with Vol Ests'!S98)*('6. Data with Vol Ests'!V$503/'6. Data with Vol Ests'!V99))/'6. Data with Vol Ests'!S98</f>
        <v>114.28767296691258</v>
      </c>
      <c r="G98" s="9">
        <f>$L$2*B98/'1. Data'!D$504+$M$2*C98/'1. Data'!H$504+$N$2*D98/'1. Data'!L$504+$O$2*E98/'1. Data'!P$504</f>
        <v>10135.619439742481</v>
      </c>
      <c r="I98" s="9">
        <f t="shared" si="1"/>
        <v>-135.61943974248061</v>
      </c>
    </row>
    <row r="99" spans="1:9" ht="15" customHeight="1" x14ac:dyDescent="0.2">
      <c r="A99">
        <v>98</v>
      </c>
      <c r="B99" s="8">
        <f>'6. Data with Vol Ests'!D$502*('6. Data with Vol Ests'!D99+('6. Data with Vol Ests'!D100-'6. Data with Vol Ests'!D99)*('6. Data with Vol Ests'!G$503/'6. Data with Vol Ests'!G100))/'6. Data with Vol Ests'!D99</f>
        <v>10693.267799509586</v>
      </c>
      <c r="C99" s="8">
        <f>'6. Data with Vol Ests'!I$502*('6. Data with Vol Ests'!I99+('6. Data with Vol Ests'!I100-'6. Data with Vol Ests'!I99)*('6. Data with Vol Ests'!L$503/'6. Data with Vol Ests'!L100))/'6. Data with Vol Ests'!I99</f>
        <v>8276.8119909692614</v>
      </c>
      <c r="D99" s="8">
        <f>'6. Data with Vol Ests'!N$502*('6. Data with Vol Ests'!N99+('6. Data with Vol Ests'!N100-'6. Data with Vol Ests'!N99)*('6. Data with Vol Ests'!Q$503/'6. Data with Vol Ests'!Q100))/'6. Data with Vol Ests'!N99</f>
        <v>5668.3634472813928</v>
      </c>
      <c r="E99" s="8">
        <f>'6. Data with Vol Ests'!S$502*('6. Data with Vol Ests'!S99+('6. Data with Vol Ests'!S100-'6. Data with Vol Ests'!S99)*('6. Data with Vol Ests'!V$503/'6. Data with Vol Ests'!V100))/'6. Data with Vol Ests'!S99</f>
        <v>110.41764501128947</v>
      </c>
      <c r="G99" s="9">
        <f>$L$2*B99/'1. Data'!D$504+$M$2*C99/'1. Data'!H$504+$N$2*D99/'1. Data'!L$504+$O$2*E99/'1. Data'!P$504</f>
        <v>9338.7792083361819</v>
      </c>
      <c r="I99" s="9">
        <f t="shared" si="1"/>
        <v>661.22079166381809</v>
      </c>
    </row>
    <row r="100" spans="1:9" ht="15" customHeight="1" x14ac:dyDescent="0.2">
      <c r="A100">
        <v>99</v>
      </c>
      <c r="B100" s="8">
        <f>'6. Data with Vol Ests'!D$502*('6. Data with Vol Ests'!D100+('6. Data with Vol Ests'!D101-'6. Data with Vol Ests'!D100)*('6. Data with Vol Ests'!G$503/'6. Data with Vol Ests'!G101))/'6. Data with Vol Ests'!D100</f>
        <v>11094.644111745334</v>
      </c>
      <c r="C100" s="8">
        <f>'6. Data with Vol Ests'!I$502*('6. Data with Vol Ests'!I100+('6. Data with Vol Ests'!I101-'6. Data with Vol Ests'!I100)*('6. Data with Vol Ests'!L$503/'6. Data with Vol Ests'!L101))/'6. Data with Vol Ests'!I100</f>
        <v>9738.8207291298368</v>
      </c>
      <c r="D100" s="8">
        <f>'6. Data with Vol Ests'!N$502*('6. Data with Vol Ests'!N100+('6. Data with Vol Ests'!N101-'6. Data with Vol Ests'!N100)*('6. Data with Vol Ests'!Q$503/'6. Data with Vol Ests'!Q101))/'6. Data with Vol Ests'!N100</f>
        <v>6294.8761959993744</v>
      </c>
      <c r="E100" s="8">
        <f>'6. Data with Vol Ests'!S$502*('6. Data with Vol Ests'!S100+('6. Data with Vol Ests'!S101-'6. Data with Vol Ests'!S100)*('6. Data with Vol Ests'!V$503/'6. Data with Vol Ests'!V101))/'6. Data with Vol Ests'!S100</f>
        <v>113.46080013529493</v>
      </c>
      <c r="G100" s="9">
        <f>$L$2*B100/'1. Data'!D$504+$M$2*C100/'1. Data'!H$504+$N$2*D100/'1. Data'!L$504+$O$2*E100/'1. Data'!P$504</f>
        <v>10096.314737493993</v>
      </c>
      <c r="I100" s="9">
        <f t="shared" si="1"/>
        <v>-96.314737493992652</v>
      </c>
    </row>
    <row r="101" spans="1:9" ht="15" customHeight="1" x14ac:dyDescent="0.2">
      <c r="A101">
        <v>100</v>
      </c>
      <c r="B101" s="8">
        <f>'6. Data with Vol Ests'!D$502*('6. Data with Vol Ests'!D101+('6. Data with Vol Ests'!D102-'6. Data with Vol Ests'!D101)*('6. Data with Vol Ests'!G$503/'6. Data with Vol Ests'!G102))/'6. Data with Vol Ests'!D101</f>
        <v>11124.544911253655</v>
      </c>
      <c r="C101" s="8">
        <f>'6. Data with Vol Ests'!I$502*('6. Data with Vol Ests'!I101+('6. Data with Vol Ests'!I102-'6. Data with Vol Ests'!I101)*('6. Data with Vol Ests'!L$503/'6. Data with Vol Ests'!L102))/'6. Data with Vol Ests'!I101</f>
        <v>9182.7599377874994</v>
      </c>
      <c r="D101" s="8">
        <f>'6. Data with Vol Ests'!N$502*('6. Data with Vol Ests'!N101+('6. Data with Vol Ests'!N102-'6. Data with Vol Ests'!N101)*('6. Data with Vol Ests'!Q$503/'6. Data with Vol Ests'!Q102))/'6. Data with Vol Ests'!N101</f>
        <v>5946.3126737395969</v>
      </c>
      <c r="E101" s="8">
        <f>'6. Data with Vol Ests'!S$502*('6. Data with Vol Ests'!S101+('6. Data with Vol Ests'!S102-'6. Data with Vol Ests'!S101)*('6. Data with Vol Ests'!V$503/'6. Data with Vol Ests'!V102))/'6. Data with Vol Ests'!S101</f>
        <v>108.63035921618102</v>
      </c>
      <c r="G101" s="9">
        <f>$L$2*B101/'1. Data'!D$504+$M$2*C101/'1. Data'!H$504+$N$2*D101/'1. Data'!L$504+$O$2*E101/'1. Data'!P$504</f>
        <v>9791.5495018837973</v>
      </c>
      <c r="I101" s="9">
        <f t="shared" si="1"/>
        <v>208.45049811620265</v>
      </c>
    </row>
    <row r="102" spans="1:9" ht="15" customHeight="1" x14ac:dyDescent="0.2">
      <c r="A102">
        <v>101</v>
      </c>
      <c r="B102" s="8">
        <f>'6. Data with Vol Ests'!D$502*('6. Data with Vol Ests'!D102+('6. Data with Vol Ests'!D103-'6. Data with Vol Ests'!D102)*('6. Data with Vol Ests'!G$503/'6. Data with Vol Ests'!G103))/'6. Data with Vol Ests'!D102</f>
        <v>11320.880837851968</v>
      </c>
      <c r="C102" s="8">
        <f>'6. Data with Vol Ests'!I$502*('6. Data with Vol Ests'!I102+('6. Data with Vol Ests'!I103-'6. Data with Vol Ests'!I102)*('6. Data with Vol Ests'!L$503/'6. Data with Vol Ests'!L103))/'6. Data with Vol Ests'!I102</f>
        <v>10297.073927500871</v>
      </c>
      <c r="D102" s="8">
        <f>'6. Data with Vol Ests'!N$502*('6. Data with Vol Ests'!N102+('6. Data with Vol Ests'!N103-'6. Data with Vol Ests'!N102)*('6. Data with Vol Ests'!Q$503/'6. Data with Vol Ests'!Q103))/'6. Data with Vol Ests'!N102</f>
        <v>6581.5513743254305</v>
      </c>
      <c r="E102" s="8">
        <f>'6. Data with Vol Ests'!S$502*('6. Data with Vol Ests'!S102+('6. Data with Vol Ests'!S103-'6. Data with Vol Ests'!S102)*('6. Data with Vol Ests'!V$503/'6. Data with Vol Ests'!V103))/'6. Data with Vol Ests'!S102</f>
        <v>110.29243912640879</v>
      </c>
      <c r="G102" s="9">
        <f>$L$2*B102/'1. Data'!D$504+$M$2*C102/'1. Data'!H$504+$N$2*D102/'1. Data'!L$504+$O$2*E102/'1. Data'!P$504</f>
        <v>10342.943333141175</v>
      </c>
      <c r="I102" s="9">
        <f t="shared" si="1"/>
        <v>-342.94333314117466</v>
      </c>
    </row>
    <row r="103" spans="1:9" ht="15" customHeight="1" x14ac:dyDescent="0.2">
      <c r="A103">
        <v>102</v>
      </c>
      <c r="B103" s="8">
        <f>'6. Data with Vol Ests'!D$502*('6. Data with Vol Ests'!D103+('6. Data with Vol Ests'!D104-'6. Data with Vol Ests'!D103)*('6. Data with Vol Ests'!G$503/'6. Data with Vol Ests'!G104))/'6. Data with Vol Ests'!D103</f>
        <v>11187.125690697185</v>
      </c>
      <c r="C103" s="8">
        <f>'6. Data with Vol Ests'!I$502*('6. Data with Vol Ests'!I103+('6. Data with Vol Ests'!I104-'6. Data with Vol Ests'!I103)*('6. Data with Vol Ests'!L$503/'6. Data with Vol Ests'!L104))/'6. Data with Vol Ests'!I103</f>
        <v>10077.577975190212</v>
      </c>
      <c r="D103" s="8">
        <f>'6. Data with Vol Ests'!N$502*('6. Data with Vol Ests'!N103+('6. Data with Vol Ests'!N104-'6. Data with Vol Ests'!N103)*('6. Data with Vol Ests'!Q$503/'6. Data with Vol Ests'!Q104))/'6. Data with Vol Ests'!N103</f>
        <v>6310.8938971824109</v>
      </c>
      <c r="E103" s="8">
        <f>'6. Data with Vol Ests'!S$502*('6. Data with Vol Ests'!S103+('6. Data with Vol Ests'!S104-'6. Data with Vol Ests'!S103)*('6. Data with Vol Ests'!V$503/'6. Data with Vol Ests'!V104))/'6. Data with Vol Ests'!S103</f>
        <v>115.4558393499709</v>
      </c>
      <c r="G103" s="9">
        <f>$L$2*B103/'1. Data'!D$504+$M$2*C103/'1. Data'!H$504+$N$2*D103/'1. Data'!L$504+$O$2*E103/'1. Data'!P$504</f>
        <v>10273.689290206861</v>
      </c>
      <c r="I103" s="9">
        <f t="shared" si="1"/>
        <v>-273.68929020686119</v>
      </c>
    </row>
    <row r="104" spans="1:9" ht="15" customHeight="1" x14ac:dyDescent="0.2">
      <c r="A104">
        <v>103</v>
      </c>
      <c r="B104" s="8">
        <f>'6. Data with Vol Ests'!D$502*('6. Data with Vol Ests'!D104+('6. Data with Vol Ests'!D105-'6. Data with Vol Ests'!D104)*('6. Data with Vol Ests'!G$503/'6. Data with Vol Ests'!G105))/'6. Data with Vol Ests'!D104</f>
        <v>11129.918983000454</v>
      </c>
      <c r="C104" s="8">
        <f>'6. Data with Vol Ests'!I$502*('6. Data with Vol Ests'!I104+('6. Data with Vol Ests'!I105-'6. Data with Vol Ests'!I104)*('6. Data with Vol Ests'!L$503/'6. Data with Vol Ests'!L105))/'6. Data with Vol Ests'!I104</f>
        <v>9459.1212038168942</v>
      </c>
      <c r="D104" s="8">
        <f>'6. Data with Vol Ests'!N$502*('6. Data with Vol Ests'!N104+('6. Data with Vol Ests'!N105-'6. Data with Vol Ests'!N104)*('6. Data with Vol Ests'!Q$503/'6. Data with Vol Ests'!Q105))/'6. Data with Vol Ests'!N104</f>
        <v>6087.3836442417942</v>
      </c>
      <c r="E104" s="8">
        <f>'6. Data with Vol Ests'!S$502*('6. Data with Vol Ests'!S104+('6. Data with Vol Ests'!S105-'6. Data with Vol Ests'!S104)*('6. Data with Vol Ests'!V$503/'6. Data with Vol Ests'!V105))/'6. Data with Vol Ests'!S104</f>
        <v>113.79228381338483</v>
      </c>
      <c r="G104" s="9">
        <f>$L$2*B104/'1. Data'!D$504+$M$2*C104/'1. Data'!H$504+$N$2*D104/'1. Data'!L$504+$O$2*E104/'1. Data'!P$504</f>
        <v>9994.1210787844557</v>
      </c>
      <c r="I104" s="9">
        <f t="shared" si="1"/>
        <v>5.8789212155443238</v>
      </c>
    </row>
    <row r="105" spans="1:9" ht="15" customHeight="1" x14ac:dyDescent="0.2">
      <c r="A105">
        <v>104</v>
      </c>
      <c r="B105" s="8">
        <f>'6. Data with Vol Ests'!D$502*('6. Data with Vol Ests'!D105+('6. Data with Vol Ests'!D106-'6. Data with Vol Ests'!D105)*('6. Data with Vol Ests'!G$503/'6. Data with Vol Ests'!G106))/'6. Data with Vol Ests'!D105</f>
        <v>10999.423029214773</v>
      </c>
      <c r="C105" s="8">
        <f>'6. Data with Vol Ests'!I$502*('6. Data with Vol Ests'!I105+('6. Data with Vol Ests'!I106-'6. Data with Vol Ests'!I105)*('6. Data with Vol Ests'!L$503/'6. Data with Vol Ests'!L106))/'6. Data with Vol Ests'!I105</f>
        <v>9746.7631798631483</v>
      </c>
      <c r="D105" s="8">
        <f>'6. Data with Vol Ests'!N$502*('6. Data with Vol Ests'!N105+('6. Data with Vol Ests'!N106-'6. Data with Vol Ests'!N105)*('6. Data with Vol Ests'!Q$503/'6. Data with Vol Ests'!Q106))/'6. Data with Vol Ests'!N105</f>
        <v>6106.0290516799596</v>
      </c>
      <c r="E105" s="8">
        <f>'6. Data with Vol Ests'!S$502*('6. Data with Vol Ests'!S105+('6. Data with Vol Ests'!S106-'6. Data with Vol Ests'!S105)*('6. Data with Vol Ests'!V$503/'6. Data with Vol Ests'!V106))/'6. Data with Vol Ests'!S105</f>
        <v>113.79515515938459</v>
      </c>
      <c r="G105" s="9">
        <f>$L$2*B105/'1. Data'!D$504+$M$2*C105/'1. Data'!H$504+$N$2*D105/'1. Data'!L$504+$O$2*E105/'1. Data'!P$504</f>
        <v>10039.710080124307</v>
      </c>
      <c r="I105" s="9">
        <f t="shared" si="1"/>
        <v>-39.710080124306842</v>
      </c>
    </row>
    <row r="106" spans="1:9" ht="15" customHeight="1" x14ac:dyDescent="0.2">
      <c r="A106">
        <v>105</v>
      </c>
      <c r="B106" s="8">
        <f>'6. Data with Vol Ests'!D$502*('6. Data with Vol Ests'!D106+('6. Data with Vol Ests'!D107-'6. Data with Vol Ests'!D106)*('6. Data with Vol Ests'!G$503/'6. Data with Vol Ests'!G107))/'6. Data with Vol Ests'!D106</f>
        <v>10982.482125822309</v>
      </c>
      <c r="C106" s="8">
        <f>'6. Data with Vol Ests'!I$502*('6. Data with Vol Ests'!I106+('6. Data with Vol Ests'!I107-'6. Data with Vol Ests'!I106)*('6. Data with Vol Ests'!L$503/'6. Data with Vol Ests'!L107))/'6. Data with Vol Ests'!I106</f>
        <v>9657.6528000852031</v>
      </c>
      <c r="D106" s="8">
        <f>'6. Data with Vol Ests'!N$502*('6. Data with Vol Ests'!N106+('6. Data with Vol Ests'!N107-'6. Data with Vol Ests'!N106)*('6. Data with Vol Ests'!Q$503/'6. Data with Vol Ests'!Q107))/'6. Data with Vol Ests'!N106</f>
        <v>6173.6247515918294</v>
      </c>
      <c r="E106" s="8">
        <f>'6. Data with Vol Ests'!S$502*('6. Data with Vol Ests'!S106+('6. Data with Vol Ests'!S107-'6. Data with Vol Ests'!S106)*('6. Data with Vol Ests'!V$503/'6. Data with Vol Ests'!V107))/'6. Data with Vol Ests'!S106</f>
        <v>112.79859732324782</v>
      </c>
      <c r="G106" s="9">
        <f>$L$2*B106/'1. Data'!D$504+$M$2*C106/'1. Data'!H$504+$N$2*D106/'1. Data'!L$504+$O$2*E106/'1. Data'!P$504</f>
        <v>9998.9506276602442</v>
      </c>
      <c r="I106" s="9">
        <f t="shared" si="1"/>
        <v>1.0493723397557915</v>
      </c>
    </row>
    <row r="107" spans="1:9" ht="15" customHeight="1" x14ac:dyDescent="0.2">
      <c r="A107">
        <v>106</v>
      </c>
      <c r="B107" s="8">
        <f>'6. Data with Vol Ests'!D$502*('6. Data with Vol Ests'!D107+('6. Data with Vol Ests'!D108-'6. Data with Vol Ests'!D107)*('6. Data with Vol Ests'!G$503/'6. Data with Vol Ests'!G108))/'6. Data with Vol Ests'!D107</f>
        <v>11011.435331128774</v>
      </c>
      <c r="C107" s="8">
        <f>'6. Data with Vol Ests'!I$502*('6. Data with Vol Ests'!I107+('6. Data with Vol Ests'!I108-'6. Data with Vol Ests'!I107)*('6. Data with Vol Ests'!L$503/'6. Data with Vol Ests'!L108))/'6. Data with Vol Ests'!I107</f>
        <v>9832.7702616040442</v>
      </c>
      <c r="D107" s="8">
        <f>'6. Data with Vol Ests'!N$502*('6. Data with Vol Ests'!N107+('6. Data with Vol Ests'!N108-'6. Data with Vol Ests'!N107)*('6. Data with Vol Ests'!Q$503/'6. Data with Vol Ests'!Q108))/'6. Data with Vol Ests'!N107</f>
        <v>6460.839628688972</v>
      </c>
      <c r="E107" s="8">
        <f>'6. Data with Vol Ests'!S$502*('6. Data with Vol Ests'!S107+('6. Data with Vol Ests'!S108-'6. Data with Vol Ests'!S107)*('6. Data with Vol Ests'!V$503/'6. Data with Vol Ests'!V108))/'6. Data with Vol Ests'!S107</f>
        <v>112.01757250231236</v>
      </c>
      <c r="G107" s="9">
        <f>$L$2*B107/'1. Data'!D$504+$M$2*C107/'1. Data'!H$504+$N$2*D107/'1. Data'!L$504+$O$2*E107/'1. Data'!P$504</f>
        <v>10096.659558047411</v>
      </c>
      <c r="I107" s="9">
        <f t="shared" si="1"/>
        <v>-96.659558047411338</v>
      </c>
    </row>
    <row r="108" spans="1:9" ht="15" customHeight="1" x14ac:dyDescent="0.2">
      <c r="A108">
        <v>107</v>
      </c>
      <c r="B108" s="8">
        <f>'6. Data with Vol Ests'!D$502*('6. Data with Vol Ests'!D108+('6. Data with Vol Ests'!D109-'6. Data with Vol Ests'!D108)*('6. Data with Vol Ests'!G$503/'6. Data with Vol Ests'!G109))/'6. Data with Vol Ests'!D108</f>
        <v>10618.506417919692</v>
      </c>
      <c r="C108" s="8">
        <f>'6. Data with Vol Ests'!I$502*('6. Data with Vol Ests'!I108+('6. Data with Vol Ests'!I109-'6. Data with Vol Ests'!I108)*('6. Data with Vol Ests'!L$503/'6. Data with Vol Ests'!L109))/'6. Data with Vol Ests'!I108</f>
        <v>9516.6173099407843</v>
      </c>
      <c r="D108" s="8">
        <f>'6. Data with Vol Ests'!N$502*('6. Data with Vol Ests'!N108+('6. Data with Vol Ests'!N109-'6. Data with Vol Ests'!N108)*('6. Data with Vol Ests'!Q$503/'6. Data with Vol Ests'!Q109))/'6. Data with Vol Ests'!N108</f>
        <v>6071.3614635388421</v>
      </c>
      <c r="E108" s="8">
        <f>'6. Data with Vol Ests'!S$502*('6. Data with Vol Ests'!S108+('6. Data with Vol Ests'!S109-'6. Data with Vol Ests'!S108)*('6. Data with Vol Ests'!V$503/'6. Data with Vol Ests'!V109))/'6. Data with Vol Ests'!S108</f>
        <v>113.82105353753307</v>
      </c>
      <c r="G108" s="9">
        <f>$L$2*B108/'1. Data'!D$504+$M$2*C108/'1. Data'!H$504+$N$2*D108/'1. Data'!L$504+$O$2*E108/'1. Data'!P$504</f>
        <v>9824.4187448291195</v>
      </c>
      <c r="I108" s="9">
        <f t="shared" si="1"/>
        <v>175.58125517088047</v>
      </c>
    </row>
    <row r="109" spans="1:9" ht="15" customHeight="1" x14ac:dyDescent="0.2">
      <c r="A109">
        <v>108</v>
      </c>
      <c r="B109" s="8">
        <f>'6. Data with Vol Ests'!D$502*('6. Data with Vol Ests'!D109+('6. Data with Vol Ests'!D110-'6. Data with Vol Ests'!D109)*('6. Data with Vol Ests'!G$503/'6. Data with Vol Ests'!G110))/'6. Data with Vol Ests'!D109</f>
        <v>11269.577014808692</v>
      </c>
      <c r="C109" s="8">
        <f>'6. Data with Vol Ests'!I$502*('6. Data with Vol Ests'!I109+('6. Data with Vol Ests'!I110-'6. Data with Vol Ests'!I109)*('6. Data with Vol Ests'!L$503/'6. Data with Vol Ests'!L110))/'6. Data with Vol Ests'!I109</f>
        <v>9907.4481070411894</v>
      </c>
      <c r="D109" s="8">
        <f>'6. Data with Vol Ests'!N$502*('6. Data with Vol Ests'!N109+('6. Data with Vol Ests'!N110-'6. Data with Vol Ests'!N109)*('6. Data with Vol Ests'!Q$503/'6. Data with Vol Ests'!Q110))/'6. Data with Vol Ests'!N109</f>
        <v>6323.9175039473948</v>
      </c>
      <c r="E109" s="8">
        <f>'6. Data with Vol Ests'!S$502*('6. Data with Vol Ests'!S109+('6. Data with Vol Ests'!S110-'6. Data with Vol Ests'!S109)*('6. Data with Vol Ests'!V$503/'6. Data with Vol Ests'!V110))/'6. Data with Vol Ests'!S109</f>
        <v>112.97789696400879</v>
      </c>
      <c r="G109" s="9">
        <f>$L$2*B109/'1. Data'!D$504+$M$2*C109/'1. Data'!H$504+$N$2*D109/'1. Data'!L$504+$O$2*E109/'1. Data'!P$504</f>
        <v>10208.619348408287</v>
      </c>
      <c r="I109" s="9">
        <f t="shared" si="1"/>
        <v>-208.6193484082869</v>
      </c>
    </row>
    <row r="110" spans="1:9" ht="15" customHeight="1" x14ac:dyDescent="0.2">
      <c r="A110">
        <v>109</v>
      </c>
      <c r="B110" s="8">
        <f>'6. Data with Vol Ests'!D$502*('6. Data with Vol Ests'!D110+('6. Data with Vol Ests'!D111-'6. Data with Vol Ests'!D110)*('6. Data with Vol Ests'!G$503/'6. Data with Vol Ests'!G111))/'6. Data with Vol Ests'!D110</f>
        <v>11404.174162729565</v>
      </c>
      <c r="C110" s="8">
        <f>'6. Data with Vol Ests'!I$502*('6. Data with Vol Ests'!I110+('6. Data with Vol Ests'!I111-'6. Data with Vol Ests'!I110)*('6. Data with Vol Ests'!L$503/'6. Data with Vol Ests'!L111))/'6. Data with Vol Ests'!I110</f>
        <v>9751.783386787547</v>
      </c>
      <c r="D110" s="8">
        <f>'6. Data with Vol Ests'!N$502*('6. Data with Vol Ests'!N110+('6. Data with Vol Ests'!N111-'6. Data with Vol Ests'!N110)*('6. Data with Vol Ests'!Q$503/'6. Data with Vol Ests'!Q111))/'6. Data with Vol Ests'!N110</f>
        <v>6352.9481228452705</v>
      </c>
      <c r="E110" s="8">
        <f>'6. Data with Vol Ests'!S$502*('6. Data with Vol Ests'!S110+('6. Data with Vol Ests'!S111-'6. Data with Vol Ests'!S110)*('6. Data with Vol Ests'!V$503/'6. Data with Vol Ests'!V111))/'6. Data with Vol Ests'!S110</f>
        <v>114.74926316282409</v>
      </c>
      <c r="G110" s="9">
        <f>$L$2*B110/'1. Data'!D$504+$M$2*C110/'1. Data'!H$504+$N$2*D110/'1. Data'!L$504+$O$2*E110/'1. Data'!P$504</f>
        <v>10244.903169767946</v>
      </c>
      <c r="I110" s="9">
        <f t="shared" si="1"/>
        <v>-244.90316976794566</v>
      </c>
    </row>
    <row r="111" spans="1:9" ht="15" customHeight="1" x14ac:dyDescent="0.2">
      <c r="A111">
        <v>110</v>
      </c>
      <c r="B111" s="8">
        <f>'6. Data with Vol Ests'!D$502*('6. Data with Vol Ests'!D111+('6. Data with Vol Ests'!D112-'6. Data with Vol Ests'!D111)*('6. Data with Vol Ests'!G$503/'6. Data with Vol Ests'!G112))/'6. Data with Vol Ests'!D111</f>
        <v>10529.591448857589</v>
      </c>
      <c r="C111" s="8">
        <f>'6. Data with Vol Ests'!I$502*('6. Data with Vol Ests'!I111+('6. Data with Vol Ests'!I112-'6. Data with Vol Ests'!I111)*('6. Data with Vol Ests'!L$503/'6. Data with Vol Ests'!L112))/'6. Data with Vol Ests'!I111</f>
        <v>9385.4641514966188</v>
      </c>
      <c r="D111" s="8">
        <f>'6. Data with Vol Ests'!N$502*('6. Data with Vol Ests'!N111+('6. Data with Vol Ests'!N112-'6. Data with Vol Ests'!N111)*('6. Data with Vol Ests'!Q$503/'6. Data with Vol Ests'!Q112))/'6. Data with Vol Ests'!N111</f>
        <v>6093.9670067978232</v>
      </c>
      <c r="E111" s="8">
        <f>'6. Data with Vol Ests'!S$502*('6. Data with Vol Ests'!S111+('6. Data with Vol Ests'!S112-'6. Data with Vol Ests'!S111)*('6. Data with Vol Ests'!V$503/'6. Data with Vol Ests'!V112))/'6. Data with Vol Ests'!S111</f>
        <v>112.27710803917067</v>
      </c>
      <c r="G111" s="9">
        <f>$L$2*B111/'1. Data'!D$504+$M$2*C111/'1. Data'!H$504+$N$2*D111/'1. Data'!L$504+$O$2*E111/'1. Data'!P$504</f>
        <v>9727.4412144459802</v>
      </c>
      <c r="I111" s="9">
        <f t="shared" si="1"/>
        <v>272.55878555401978</v>
      </c>
    </row>
    <row r="112" spans="1:9" ht="15" customHeight="1" x14ac:dyDescent="0.2">
      <c r="A112">
        <v>111</v>
      </c>
      <c r="B112" s="8">
        <f>'6. Data with Vol Ests'!D$502*('6. Data with Vol Ests'!D112+('6. Data with Vol Ests'!D113-'6. Data with Vol Ests'!D112)*('6. Data with Vol Ests'!G$503/'6. Data with Vol Ests'!G113))/'6. Data with Vol Ests'!D112</f>
        <v>10962.636832462103</v>
      </c>
      <c r="C112" s="8">
        <f>'6. Data with Vol Ests'!I$502*('6. Data with Vol Ests'!I112+('6. Data with Vol Ests'!I113-'6. Data with Vol Ests'!I112)*('6. Data with Vol Ests'!L$503/'6. Data with Vol Ests'!L113))/'6. Data with Vol Ests'!I112</f>
        <v>9011.4076548996291</v>
      </c>
      <c r="D112" s="8">
        <f>'6. Data with Vol Ests'!N$502*('6. Data with Vol Ests'!N112+('6. Data with Vol Ests'!N113-'6. Data with Vol Ests'!N112)*('6. Data with Vol Ests'!Q$503/'6. Data with Vol Ests'!Q113))/'6. Data with Vol Ests'!N112</f>
        <v>5929.5135919555651</v>
      </c>
      <c r="E112" s="8">
        <f>'6. Data with Vol Ests'!S$502*('6. Data with Vol Ests'!S112+('6. Data with Vol Ests'!S113-'6. Data with Vol Ests'!S112)*('6. Data with Vol Ests'!V$503/'6. Data with Vol Ests'!V113))/'6. Data with Vol Ests'!S112</f>
        <v>111.39329840907199</v>
      </c>
      <c r="G112" s="9">
        <f>$L$2*B112/'1. Data'!D$504+$M$2*C112/'1. Data'!H$504+$N$2*D112/'1. Data'!L$504+$O$2*E112/'1. Data'!P$504</f>
        <v>9725.5128405825526</v>
      </c>
      <c r="I112" s="9">
        <f t="shared" si="1"/>
        <v>274.4871594174474</v>
      </c>
    </row>
    <row r="113" spans="1:9" ht="15" customHeight="1" x14ac:dyDescent="0.2">
      <c r="A113">
        <v>112</v>
      </c>
      <c r="B113" s="8">
        <f>'6. Data with Vol Ests'!D$502*('6. Data with Vol Ests'!D113+('6. Data with Vol Ests'!D114-'6. Data with Vol Ests'!D113)*('6. Data with Vol Ests'!G$503/'6. Data with Vol Ests'!G114))/'6. Data with Vol Ests'!D113</f>
        <v>11036.879422630638</v>
      </c>
      <c r="C113" s="8">
        <f>'6. Data with Vol Ests'!I$502*('6. Data with Vol Ests'!I113+('6. Data with Vol Ests'!I114-'6. Data with Vol Ests'!I113)*('6. Data with Vol Ests'!L$503/'6. Data with Vol Ests'!L114))/'6. Data with Vol Ests'!I113</f>
        <v>9646.4471497091527</v>
      </c>
      <c r="D113" s="8">
        <f>'6. Data with Vol Ests'!N$502*('6. Data with Vol Ests'!N113+('6. Data with Vol Ests'!N114-'6. Data with Vol Ests'!N113)*('6. Data with Vol Ests'!Q$503/'6. Data with Vol Ests'!Q114))/'6. Data with Vol Ests'!N113</f>
        <v>6433.8882060905553</v>
      </c>
      <c r="E113" s="8">
        <f>'6. Data with Vol Ests'!S$502*('6. Data with Vol Ests'!S113+('6. Data with Vol Ests'!S114-'6. Data with Vol Ests'!S113)*('6. Data with Vol Ests'!V$503/'6. Data with Vol Ests'!V114))/'6. Data with Vol Ests'!S113</f>
        <v>112.67379294431286</v>
      </c>
      <c r="G113" s="9">
        <f>$L$2*B113/'1. Data'!D$504+$M$2*C113/'1. Data'!H$504+$N$2*D113/'1. Data'!L$504+$O$2*E113/'1. Data'!P$504</f>
        <v>10054.9529552069</v>
      </c>
      <c r="I113" s="9">
        <f t="shared" si="1"/>
        <v>-54.952955206899787</v>
      </c>
    </row>
    <row r="114" spans="1:9" ht="15" customHeight="1" x14ac:dyDescent="0.2">
      <c r="A114">
        <v>113</v>
      </c>
      <c r="B114" s="8">
        <f>'6. Data with Vol Ests'!D$502*('6. Data with Vol Ests'!D114+('6. Data with Vol Ests'!D115-'6. Data with Vol Ests'!D114)*('6. Data with Vol Ests'!G$503/'6. Data with Vol Ests'!G115))/'6. Data with Vol Ests'!D114</f>
        <v>11154.244531979753</v>
      </c>
      <c r="C114" s="8">
        <f>'6. Data with Vol Ests'!I$502*('6. Data with Vol Ests'!I114+('6. Data with Vol Ests'!I115-'6. Data with Vol Ests'!I114)*('6. Data with Vol Ests'!L$503/'6. Data with Vol Ests'!L115))/'6. Data with Vol Ests'!I114</f>
        <v>9697.7715635260538</v>
      </c>
      <c r="D114" s="8">
        <f>'6. Data with Vol Ests'!N$502*('6. Data with Vol Ests'!N114+('6. Data with Vol Ests'!N115-'6. Data with Vol Ests'!N114)*('6. Data with Vol Ests'!Q$503/'6. Data with Vol Ests'!Q115))/'6. Data with Vol Ests'!N114</f>
        <v>6357.3858603348963</v>
      </c>
      <c r="E114" s="8">
        <f>'6. Data with Vol Ests'!S$502*('6. Data with Vol Ests'!S114+('6. Data with Vol Ests'!S115-'6. Data with Vol Ests'!S114)*('6. Data with Vol Ests'!V$503/'6. Data with Vol Ests'!V115))/'6. Data with Vol Ests'!S114</f>
        <v>113.79573438141867</v>
      </c>
      <c r="G114" s="9">
        <f>$L$2*B114/'1. Data'!D$504+$M$2*C114/'1. Data'!H$504+$N$2*D114/'1. Data'!L$504+$O$2*E114/'1. Data'!P$504</f>
        <v>10121.135186625328</v>
      </c>
      <c r="I114" s="9">
        <f t="shared" si="1"/>
        <v>-121.13518662532806</v>
      </c>
    </row>
    <row r="115" spans="1:9" ht="15" customHeight="1" x14ac:dyDescent="0.2">
      <c r="A115">
        <v>114</v>
      </c>
      <c r="B115" s="8">
        <f>'6. Data with Vol Ests'!D$502*('6. Data with Vol Ests'!D115+('6. Data with Vol Ests'!D116-'6. Data with Vol Ests'!D115)*('6. Data with Vol Ests'!G$503/'6. Data with Vol Ests'!G116))/'6. Data with Vol Ests'!D115</f>
        <v>11429.437150829193</v>
      </c>
      <c r="C115" s="8">
        <f>'6. Data with Vol Ests'!I$502*('6. Data with Vol Ests'!I115+('6. Data with Vol Ests'!I116-'6. Data with Vol Ests'!I115)*('6. Data with Vol Ests'!L$503/'6. Data with Vol Ests'!L116))/'6. Data with Vol Ests'!I115</f>
        <v>9208.7854326462602</v>
      </c>
      <c r="D115" s="8">
        <f>'6. Data with Vol Ests'!N$502*('6. Data with Vol Ests'!N115+('6. Data with Vol Ests'!N116-'6. Data with Vol Ests'!N115)*('6. Data with Vol Ests'!Q$503/'6. Data with Vol Ests'!Q116))/'6. Data with Vol Ests'!N115</f>
        <v>6106.9899635132815</v>
      </c>
      <c r="E115" s="8">
        <f>'6. Data with Vol Ests'!S$502*('6. Data with Vol Ests'!S115+('6. Data with Vol Ests'!S116-'6. Data with Vol Ests'!S115)*('6. Data with Vol Ests'!V$503/'6. Data with Vol Ests'!V116))/'6. Data with Vol Ests'!S115</f>
        <v>112.50948950036417</v>
      </c>
      <c r="G115" s="9">
        <f>$L$2*B115/'1. Data'!D$504+$M$2*C115/'1. Data'!H$504+$N$2*D115/'1. Data'!L$504+$O$2*E115/'1. Data'!P$504</f>
        <v>10005.010018270761</v>
      </c>
      <c r="I115" s="9">
        <f t="shared" si="1"/>
        <v>-5.0100182707610657</v>
      </c>
    </row>
    <row r="116" spans="1:9" ht="15" customHeight="1" x14ac:dyDescent="0.2">
      <c r="A116">
        <v>115</v>
      </c>
      <c r="B116" s="8">
        <f>'6. Data with Vol Ests'!D$502*('6. Data with Vol Ests'!D116+('6. Data with Vol Ests'!D117-'6. Data with Vol Ests'!D116)*('6. Data with Vol Ests'!G$503/'6. Data with Vol Ests'!G117))/'6. Data with Vol Ests'!D116</f>
        <v>11224.738263602592</v>
      </c>
      <c r="C116" s="8">
        <f>'6. Data with Vol Ests'!I$502*('6. Data with Vol Ests'!I116+('6. Data with Vol Ests'!I117-'6. Data with Vol Ests'!I116)*('6. Data with Vol Ests'!L$503/'6. Data with Vol Ests'!L117))/'6. Data with Vol Ests'!I116</f>
        <v>10508.324712794543</v>
      </c>
      <c r="D116" s="8">
        <f>'6. Data with Vol Ests'!N$502*('6. Data with Vol Ests'!N116+('6. Data with Vol Ests'!N117-'6. Data with Vol Ests'!N116)*('6. Data with Vol Ests'!Q$503/'6. Data with Vol Ests'!Q117))/'6. Data with Vol Ests'!N116</f>
        <v>6508.7973688593529</v>
      </c>
      <c r="E116" s="8">
        <f>'6. Data with Vol Ests'!S$502*('6. Data with Vol Ests'!S116+('6. Data with Vol Ests'!S117-'6. Data with Vol Ests'!S116)*('6. Data with Vol Ests'!V$503/'6. Data with Vol Ests'!V117))/'6. Data with Vol Ests'!S116</f>
        <v>115.61204412657543</v>
      </c>
      <c r="G116" s="9">
        <f>$L$2*B116/'1. Data'!D$504+$M$2*C116/'1. Data'!H$504+$N$2*D116/'1. Data'!L$504+$O$2*E116/'1. Data'!P$504</f>
        <v>10456.635916302539</v>
      </c>
      <c r="I116" s="9">
        <f t="shared" si="1"/>
        <v>-456.63591630253904</v>
      </c>
    </row>
    <row r="117" spans="1:9" ht="15" customHeight="1" x14ac:dyDescent="0.2">
      <c r="A117">
        <v>116</v>
      </c>
      <c r="B117" s="8">
        <f>'6. Data with Vol Ests'!D$502*('6. Data with Vol Ests'!D117+('6. Data with Vol Ests'!D118-'6. Data with Vol Ests'!D117)*('6. Data with Vol Ests'!G$503/'6. Data with Vol Ests'!G118))/'6. Data with Vol Ests'!D117</f>
        <v>10942.969334781135</v>
      </c>
      <c r="C117" s="8">
        <f>'6. Data with Vol Ests'!I$502*('6. Data with Vol Ests'!I117+('6. Data with Vol Ests'!I118-'6. Data with Vol Ests'!I117)*('6. Data with Vol Ests'!L$503/'6. Data with Vol Ests'!L118))/'6. Data with Vol Ests'!I117</f>
        <v>9734.5111839380825</v>
      </c>
      <c r="D117" s="8">
        <f>'6. Data with Vol Ests'!N$502*('6. Data with Vol Ests'!N117+('6. Data with Vol Ests'!N118-'6. Data with Vol Ests'!N117)*('6. Data with Vol Ests'!Q$503/'6. Data with Vol Ests'!Q118))/'6. Data with Vol Ests'!N117</f>
        <v>6175.6432577849555</v>
      </c>
      <c r="E117" s="8">
        <f>'6. Data with Vol Ests'!S$502*('6. Data with Vol Ests'!S117+('6. Data with Vol Ests'!S118-'6. Data with Vol Ests'!S117)*('6. Data with Vol Ests'!V$503/'6. Data with Vol Ests'!V118))/'6. Data with Vol Ests'!S117</f>
        <v>111.96336915970248</v>
      </c>
      <c r="G117" s="9">
        <f>$L$2*B117/'1. Data'!D$504+$M$2*C117/'1. Data'!H$504+$N$2*D117/'1. Data'!L$504+$O$2*E117/'1. Data'!P$504</f>
        <v>9994.1490346158698</v>
      </c>
      <c r="I117" s="9">
        <f t="shared" si="1"/>
        <v>5.850965384130177</v>
      </c>
    </row>
    <row r="118" spans="1:9" ht="15" customHeight="1" x14ac:dyDescent="0.2">
      <c r="A118">
        <v>117</v>
      </c>
      <c r="B118" s="8">
        <f>'6. Data with Vol Ests'!D$502*('6. Data with Vol Ests'!D118+('6. Data with Vol Ests'!D119-'6. Data with Vol Ests'!D118)*('6. Data with Vol Ests'!G$503/'6. Data with Vol Ests'!G119))/'6. Data with Vol Ests'!D118</f>
        <v>11055.332835767118</v>
      </c>
      <c r="C118" s="8">
        <f>'6. Data with Vol Ests'!I$502*('6. Data with Vol Ests'!I118+('6. Data with Vol Ests'!I119-'6. Data with Vol Ests'!I118)*('6. Data with Vol Ests'!L$503/'6. Data with Vol Ests'!L119))/'6. Data with Vol Ests'!I118</f>
        <v>9477.1131438663597</v>
      </c>
      <c r="D118" s="8">
        <f>'6. Data with Vol Ests'!N$502*('6. Data with Vol Ests'!N118+('6. Data with Vol Ests'!N119-'6. Data with Vol Ests'!N118)*('6. Data with Vol Ests'!Q$503/'6. Data with Vol Ests'!Q119))/'6. Data with Vol Ests'!N118</f>
        <v>6120.5844456921704</v>
      </c>
      <c r="E118" s="8">
        <f>'6. Data with Vol Ests'!S$502*('6. Data with Vol Ests'!S118+('6. Data with Vol Ests'!S119-'6. Data with Vol Ests'!S118)*('6. Data with Vol Ests'!V$503/'6. Data with Vol Ests'!V119))/'6. Data with Vol Ests'!S118</f>
        <v>111.74650433968488</v>
      </c>
      <c r="G118" s="9">
        <f>$L$2*B118/'1. Data'!D$504+$M$2*C118/'1. Data'!H$504+$N$2*D118/'1. Data'!L$504+$O$2*E118/'1. Data'!P$504</f>
        <v>9941.7647195740301</v>
      </c>
      <c r="I118" s="9">
        <f t="shared" si="1"/>
        <v>58.235280425969904</v>
      </c>
    </row>
    <row r="119" spans="1:9" ht="15" customHeight="1" x14ac:dyDescent="0.2">
      <c r="A119">
        <v>118</v>
      </c>
      <c r="B119" s="8">
        <f>'6. Data with Vol Ests'!D$502*('6. Data with Vol Ests'!D119+('6. Data with Vol Ests'!D120-'6. Data with Vol Ests'!D119)*('6. Data with Vol Ests'!G$503/'6. Data with Vol Ests'!G120))/'6. Data with Vol Ests'!D119</f>
        <v>11041.046378534778</v>
      </c>
      <c r="C119" s="8">
        <f>'6. Data with Vol Ests'!I$502*('6. Data with Vol Ests'!I119+('6. Data with Vol Ests'!I120-'6. Data with Vol Ests'!I119)*('6. Data with Vol Ests'!L$503/'6. Data with Vol Ests'!L120))/'6. Data with Vol Ests'!I119</f>
        <v>9960.3510957264643</v>
      </c>
      <c r="D119" s="8">
        <f>'6. Data with Vol Ests'!N$502*('6. Data with Vol Ests'!N119+('6. Data with Vol Ests'!N120-'6. Data with Vol Ests'!N119)*('6. Data with Vol Ests'!Q$503/'6. Data with Vol Ests'!Q120))/'6. Data with Vol Ests'!N119</f>
        <v>6235.1822014953195</v>
      </c>
      <c r="E119" s="8">
        <f>'6. Data with Vol Ests'!S$502*('6. Data with Vol Ests'!S119+('6. Data with Vol Ests'!S120-'6. Data with Vol Ests'!S119)*('6. Data with Vol Ests'!V$503/'6. Data with Vol Ests'!V120))/'6. Data with Vol Ests'!S119</f>
        <v>113.34388981942416</v>
      </c>
      <c r="G119" s="9">
        <f>$L$2*B119/'1. Data'!D$504+$M$2*C119/'1. Data'!H$504+$N$2*D119/'1. Data'!L$504+$O$2*E119/'1. Data'!P$504</f>
        <v>10134.392713033587</v>
      </c>
      <c r="I119" s="9">
        <f t="shared" si="1"/>
        <v>-134.39271303358692</v>
      </c>
    </row>
    <row r="120" spans="1:9" ht="15" customHeight="1" x14ac:dyDescent="0.2">
      <c r="A120">
        <v>119</v>
      </c>
      <c r="B120" s="8">
        <f>'6. Data with Vol Ests'!D$502*('6. Data with Vol Ests'!D120+('6. Data with Vol Ests'!D121-'6. Data with Vol Ests'!D120)*('6. Data with Vol Ests'!G$503/'6. Data with Vol Ests'!G121))/'6. Data with Vol Ests'!D120</f>
        <v>11024.458322939165</v>
      </c>
      <c r="C120" s="8">
        <f>'6. Data with Vol Ests'!I$502*('6. Data with Vol Ests'!I120+('6. Data with Vol Ests'!I121-'6. Data with Vol Ests'!I120)*('6. Data with Vol Ests'!L$503/'6. Data with Vol Ests'!L121))/'6. Data with Vol Ests'!I120</f>
        <v>9774.8965737979761</v>
      </c>
      <c r="D120" s="8">
        <f>'6. Data with Vol Ests'!N$502*('6. Data with Vol Ests'!N120+('6. Data with Vol Ests'!N121-'6. Data with Vol Ests'!N120)*('6. Data with Vol Ests'!Q$503/'6. Data with Vol Ests'!Q121))/'6. Data with Vol Ests'!N120</f>
        <v>6462.974088535997</v>
      </c>
      <c r="E120" s="8">
        <f>'6. Data with Vol Ests'!S$502*('6. Data with Vol Ests'!S120+('6. Data with Vol Ests'!S121-'6. Data with Vol Ests'!S120)*('6. Data with Vol Ests'!V$503/'6. Data with Vol Ests'!V121))/'6. Data with Vol Ests'!S120</f>
        <v>110.77951077309095</v>
      </c>
      <c r="G120" s="9">
        <f>$L$2*B120/'1. Data'!D$504+$M$2*C120/'1. Data'!H$504+$N$2*D120/'1. Data'!L$504+$O$2*E120/'1. Data'!P$504</f>
        <v>10061.697094923886</v>
      </c>
      <c r="I120" s="9">
        <f t="shared" si="1"/>
        <v>-61.697094923885743</v>
      </c>
    </row>
    <row r="121" spans="1:9" ht="15" customHeight="1" x14ac:dyDescent="0.2">
      <c r="A121">
        <v>120</v>
      </c>
      <c r="B121" s="8">
        <f>'6. Data with Vol Ests'!D$502*('6. Data with Vol Ests'!D121+('6. Data with Vol Ests'!D122-'6. Data with Vol Ests'!D121)*('6. Data with Vol Ests'!G$503/'6. Data with Vol Ests'!G122))/'6. Data with Vol Ests'!D121</f>
        <v>10892.904617966191</v>
      </c>
      <c r="C121" s="8">
        <f>'6. Data with Vol Ests'!I$502*('6. Data with Vol Ests'!I121+('6. Data with Vol Ests'!I122-'6. Data with Vol Ests'!I121)*('6. Data with Vol Ests'!L$503/'6. Data with Vol Ests'!L122))/'6. Data with Vol Ests'!I121</f>
        <v>9207.5710718968458</v>
      </c>
      <c r="D121" s="8">
        <f>'6. Data with Vol Ests'!N$502*('6. Data with Vol Ests'!N121+('6. Data with Vol Ests'!N122-'6. Data with Vol Ests'!N121)*('6. Data with Vol Ests'!Q$503/'6. Data with Vol Ests'!Q122))/'6. Data with Vol Ests'!N121</f>
        <v>6064.5086994494859</v>
      </c>
      <c r="E121" s="8">
        <f>'6. Data with Vol Ests'!S$502*('6. Data with Vol Ests'!S121+('6. Data with Vol Ests'!S122-'6. Data with Vol Ests'!S121)*('6. Data with Vol Ests'!V$503/'6. Data with Vol Ests'!V122))/'6. Data with Vol Ests'!S121</f>
        <v>111.76810178738575</v>
      </c>
      <c r="G121" s="9">
        <f>$L$2*B121/'1. Data'!D$504+$M$2*C121/'1. Data'!H$504+$N$2*D121/'1. Data'!L$504+$O$2*E121/'1. Data'!P$504</f>
        <v>9789.924299791337</v>
      </c>
      <c r="I121" s="9">
        <f t="shared" si="1"/>
        <v>210.07570020866297</v>
      </c>
    </row>
    <row r="122" spans="1:9" ht="15" customHeight="1" x14ac:dyDescent="0.2">
      <c r="A122">
        <v>121</v>
      </c>
      <c r="B122" s="8">
        <f>'6. Data with Vol Ests'!D$502*('6. Data with Vol Ests'!D122+('6. Data with Vol Ests'!D123-'6. Data with Vol Ests'!D122)*('6. Data with Vol Ests'!G$503/'6. Data with Vol Ests'!G123))/'6. Data with Vol Ests'!D122</f>
        <v>10765.023569520248</v>
      </c>
      <c r="C122" s="8">
        <f>'6. Data with Vol Ests'!I$502*('6. Data with Vol Ests'!I122+('6. Data with Vol Ests'!I123-'6. Data with Vol Ests'!I122)*('6. Data with Vol Ests'!L$503/'6. Data with Vol Ests'!L123))/'6. Data with Vol Ests'!I122</f>
        <v>9626.0425453875578</v>
      </c>
      <c r="D122" s="8">
        <f>'6. Data with Vol Ests'!N$502*('6. Data with Vol Ests'!N122+('6. Data with Vol Ests'!N123-'6. Data with Vol Ests'!N122)*('6. Data with Vol Ests'!Q$503/'6. Data with Vol Ests'!Q123))/'6. Data with Vol Ests'!N122</f>
        <v>6246.2806462134922</v>
      </c>
      <c r="E122" s="8">
        <f>'6. Data with Vol Ests'!S$502*('6. Data with Vol Ests'!S122+('6. Data with Vol Ests'!S123-'6. Data with Vol Ests'!S122)*('6. Data with Vol Ests'!V$503/'6. Data with Vol Ests'!V123))/'6. Data with Vol Ests'!S122</f>
        <v>114.81270786904092</v>
      </c>
      <c r="G122" s="9">
        <f>$L$2*B122/'1. Data'!D$504+$M$2*C122/'1. Data'!H$504+$N$2*D122/'1. Data'!L$504+$O$2*E122/'1. Data'!P$504</f>
        <v>9957.5768679436442</v>
      </c>
      <c r="I122" s="9">
        <f t="shared" si="1"/>
        <v>42.423132056355826</v>
      </c>
    </row>
    <row r="123" spans="1:9" ht="15" customHeight="1" x14ac:dyDescent="0.2">
      <c r="A123">
        <v>122</v>
      </c>
      <c r="B123" s="8">
        <f>'6. Data with Vol Ests'!D$502*('6. Data with Vol Ests'!D123+('6. Data with Vol Ests'!D124-'6. Data with Vol Ests'!D123)*('6. Data with Vol Ests'!G$503/'6. Data with Vol Ests'!G124))/'6. Data with Vol Ests'!D123</f>
        <v>11357.201655398452</v>
      </c>
      <c r="C123" s="8">
        <f>'6. Data with Vol Ests'!I$502*('6. Data with Vol Ests'!I123+('6. Data with Vol Ests'!I124-'6. Data with Vol Ests'!I123)*('6. Data with Vol Ests'!L$503/'6. Data with Vol Ests'!L124))/'6. Data with Vol Ests'!I123</f>
        <v>9476.554088624729</v>
      </c>
      <c r="D123" s="8">
        <f>'6. Data with Vol Ests'!N$502*('6. Data with Vol Ests'!N123+('6. Data with Vol Ests'!N124-'6. Data with Vol Ests'!N123)*('6. Data with Vol Ests'!Q$503/'6. Data with Vol Ests'!Q124))/'6. Data with Vol Ests'!N123</f>
        <v>6188.8087368364941</v>
      </c>
      <c r="E123" s="8">
        <f>'6. Data with Vol Ests'!S$502*('6. Data with Vol Ests'!S123+('6. Data with Vol Ests'!S124-'6. Data with Vol Ests'!S123)*('6. Data with Vol Ests'!V$503/'6. Data with Vol Ests'!V124))/'6. Data with Vol Ests'!S123</f>
        <v>115.31949083410946</v>
      </c>
      <c r="G123" s="9">
        <f>$L$2*B123/'1. Data'!D$504+$M$2*C123/'1. Data'!H$504+$N$2*D123/'1. Data'!L$504+$O$2*E123/'1. Data'!P$504</f>
        <v>10125.482412543473</v>
      </c>
      <c r="I123" s="9">
        <f t="shared" si="1"/>
        <v>-125.4824125434734</v>
      </c>
    </row>
    <row r="124" spans="1:9" ht="15" customHeight="1" x14ac:dyDescent="0.2">
      <c r="A124">
        <v>123</v>
      </c>
      <c r="B124" s="8">
        <f>'6. Data with Vol Ests'!D$502*('6. Data with Vol Ests'!D124+('6. Data with Vol Ests'!D125-'6. Data with Vol Ests'!D124)*('6. Data with Vol Ests'!G$503/'6. Data with Vol Ests'!G125))/'6. Data with Vol Ests'!D124</f>
        <v>11403.267379453113</v>
      </c>
      <c r="C124" s="8">
        <f>'6. Data with Vol Ests'!I$502*('6. Data with Vol Ests'!I124+('6. Data with Vol Ests'!I125-'6. Data with Vol Ests'!I124)*('6. Data with Vol Ests'!L$503/'6. Data with Vol Ests'!L125))/'6. Data with Vol Ests'!I124</f>
        <v>10253.874848407719</v>
      </c>
      <c r="D124" s="8">
        <f>'6. Data with Vol Ests'!N$502*('6. Data with Vol Ests'!N124+('6. Data with Vol Ests'!N125-'6. Data with Vol Ests'!N124)*('6. Data with Vol Ests'!Q$503/'6. Data with Vol Ests'!Q125))/'6. Data with Vol Ests'!N124</f>
        <v>6666.1476225120123</v>
      </c>
      <c r="E124" s="8">
        <f>'6. Data with Vol Ests'!S$502*('6. Data with Vol Ests'!S124+('6. Data with Vol Ests'!S125-'6. Data with Vol Ests'!S124)*('6. Data with Vol Ests'!V$503/'6. Data with Vol Ests'!V125))/'6. Data with Vol Ests'!S124</f>
        <v>115.68290177128908</v>
      </c>
      <c r="G124" s="9">
        <f>$L$2*B124/'1. Data'!D$504+$M$2*C124/'1. Data'!H$504+$N$2*D124/'1. Data'!L$504+$O$2*E124/'1. Data'!P$504</f>
        <v>10468.542784640576</v>
      </c>
      <c r="I124" s="9">
        <f t="shared" si="1"/>
        <v>-468.54278464057643</v>
      </c>
    </row>
    <row r="125" spans="1:9" ht="15" customHeight="1" x14ac:dyDescent="0.2">
      <c r="A125">
        <v>124</v>
      </c>
      <c r="B125" s="8">
        <f>'6. Data with Vol Ests'!D$502*('6. Data with Vol Ests'!D125+('6. Data with Vol Ests'!D126-'6. Data with Vol Ests'!D125)*('6. Data with Vol Ests'!G$503/'6. Data with Vol Ests'!G126))/'6. Data with Vol Ests'!D125</f>
        <v>11118.565918406333</v>
      </c>
      <c r="C125" s="8">
        <f>'6. Data with Vol Ests'!I$502*('6. Data with Vol Ests'!I125+('6. Data with Vol Ests'!I126-'6. Data with Vol Ests'!I125)*('6. Data with Vol Ests'!L$503/'6. Data with Vol Ests'!L126))/'6. Data with Vol Ests'!I125</f>
        <v>9544.3924632897542</v>
      </c>
      <c r="D125" s="8">
        <f>'6. Data with Vol Ests'!N$502*('6. Data with Vol Ests'!N125+('6. Data with Vol Ests'!N126-'6. Data with Vol Ests'!N125)*('6. Data with Vol Ests'!Q$503/'6. Data with Vol Ests'!Q126))/'6. Data with Vol Ests'!N125</f>
        <v>6211.692516063229</v>
      </c>
      <c r="E125" s="8">
        <f>'6. Data with Vol Ests'!S$502*('6. Data with Vol Ests'!S125+('6. Data with Vol Ests'!S126-'6. Data with Vol Ests'!S125)*('6. Data with Vol Ests'!V$503/'6. Data with Vol Ests'!V126))/'6. Data with Vol Ests'!S125</f>
        <v>117.26359495592666</v>
      </c>
      <c r="G125" s="9">
        <f>$L$2*B125/'1. Data'!D$504+$M$2*C125/'1. Data'!H$504+$N$2*D125/'1. Data'!L$504+$O$2*E125/'1. Data'!P$504</f>
        <v>10098.233045070985</v>
      </c>
      <c r="I125" s="9">
        <f t="shared" si="1"/>
        <v>-98.233045070985099</v>
      </c>
    </row>
    <row r="126" spans="1:9" ht="15" customHeight="1" x14ac:dyDescent="0.2">
      <c r="A126">
        <v>125</v>
      </c>
      <c r="B126" s="8">
        <f>'6. Data with Vol Ests'!D$502*('6. Data with Vol Ests'!D126+('6. Data with Vol Ests'!D127-'6. Data with Vol Ests'!D126)*('6. Data with Vol Ests'!G$503/'6. Data with Vol Ests'!G127))/'6. Data with Vol Ests'!D126</f>
        <v>11032.991720524538</v>
      </c>
      <c r="C126" s="8">
        <f>'6. Data with Vol Ests'!I$502*('6. Data with Vol Ests'!I126+('6. Data with Vol Ests'!I127-'6. Data with Vol Ests'!I126)*('6. Data with Vol Ests'!L$503/'6. Data with Vol Ests'!L127))/'6. Data with Vol Ests'!I126</f>
        <v>9429.1744572248845</v>
      </c>
      <c r="D126" s="8">
        <f>'6. Data with Vol Ests'!N$502*('6. Data with Vol Ests'!N126+('6. Data with Vol Ests'!N127-'6. Data with Vol Ests'!N126)*('6. Data with Vol Ests'!Q$503/'6. Data with Vol Ests'!Q127))/'6. Data with Vol Ests'!N126</f>
        <v>6129.5847162163573</v>
      </c>
      <c r="E126" s="8">
        <f>'6. Data with Vol Ests'!S$502*('6. Data with Vol Ests'!S126+('6. Data with Vol Ests'!S127-'6. Data with Vol Ests'!S126)*('6. Data with Vol Ests'!V$503/'6. Data with Vol Ests'!V127))/'6. Data with Vol Ests'!S126</f>
        <v>112.86631931913125</v>
      </c>
      <c r="G126" s="9">
        <f>$L$2*B126/'1. Data'!D$504+$M$2*C126/'1. Data'!H$504+$N$2*D126/'1. Data'!L$504+$O$2*E126/'1. Data'!P$504</f>
        <v>9939.9784859147367</v>
      </c>
      <c r="I126" s="9">
        <f t="shared" si="1"/>
        <v>60.021514085263334</v>
      </c>
    </row>
    <row r="127" spans="1:9" ht="15" customHeight="1" x14ac:dyDescent="0.2">
      <c r="A127">
        <v>126</v>
      </c>
      <c r="B127" s="8">
        <f>'6. Data with Vol Ests'!D$502*('6. Data with Vol Ests'!D127+('6. Data with Vol Ests'!D128-'6. Data with Vol Ests'!D127)*('6. Data with Vol Ests'!G$503/'6. Data with Vol Ests'!G128))/'6. Data with Vol Ests'!D127</f>
        <v>11106.029165039623</v>
      </c>
      <c r="C127" s="8">
        <f>'6. Data with Vol Ests'!I$502*('6. Data with Vol Ests'!I127+('6. Data with Vol Ests'!I128-'6. Data with Vol Ests'!I127)*('6. Data with Vol Ests'!L$503/'6. Data with Vol Ests'!L128))/'6. Data with Vol Ests'!I127</f>
        <v>9702.1558233136439</v>
      </c>
      <c r="D127" s="8">
        <f>'6. Data with Vol Ests'!N$502*('6. Data with Vol Ests'!N127+('6. Data with Vol Ests'!N128-'6. Data with Vol Ests'!N127)*('6. Data with Vol Ests'!Q$503/'6. Data with Vol Ests'!Q128))/'6. Data with Vol Ests'!N127</f>
        <v>6263.1348761253348</v>
      </c>
      <c r="E127" s="8">
        <f>'6. Data with Vol Ests'!S$502*('6. Data with Vol Ests'!S127+('6. Data with Vol Ests'!S128-'6. Data with Vol Ests'!S127)*('6. Data with Vol Ests'!V$503/'6. Data with Vol Ests'!V128))/'6. Data with Vol Ests'!S127</f>
        <v>112.16493536302465</v>
      </c>
      <c r="G127" s="9">
        <f>$L$2*B127/'1. Data'!D$504+$M$2*C127/'1. Data'!H$504+$N$2*D127/'1. Data'!L$504+$O$2*E127/'1. Data'!P$504</f>
        <v>10060.897504834229</v>
      </c>
      <c r="I127" s="9">
        <f t="shared" si="1"/>
        <v>-60.897504834229039</v>
      </c>
    </row>
    <row r="128" spans="1:9" ht="15" customHeight="1" x14ac:dyDescent="0.2">
      <c r="A128">
        <v>127</v>
      </c>
      <c r="B128" s="8">
        <f>'6. Data with Vol Ests'!D$502*('6. Data with Vol Ests'!D128+('6. Data with Vol Ests'!D129-'6. Data with Vol Ests'!D128)*('6. Data with Vol Ests'!G$503/'6. Data with Vol Ests'!G129))/'6. Data with Vol Ests'!D128</f>
        <v>10804.186164959901</v>
      </c>
      <c r="C128" s="8">
        <f>'6. Data with Vol Ests'!I$502*('6. Data with Vol Ests'!I128+('6. Data with Vol Ests'!I129-'6. Data with Vol Ests'!I128)*('6. Data with Vol Ests'!L$503/'6. Data with Vol Ests'!L129))/'6. Data with Vol Ests'!I128</f>
        <v>9138.6036041148454</v>
      </c>
      <c r="D128" s="8">
        <f>'6. Data with Vol Ests'!N$502*('6. Data with Vol Ests'!N128+('6. Data with Vol Ests'!N129-'6. Data with Vol Ests'!N128)*('6. Data with Vol Ests'!Q$503/'6. Data with Vol Ests'!Q129))/'6. Data with Vol Ests'!N128</f>
        <v>6058.9795517260345</v>
      </c>
      <c r="E128" s="8">
        <f>'6. Data with Vol Ests'!S$502*('6. Data with Vol Ests'!S128+('6. Data with Vol Ests'!S129-'6. Data with Vol Ests'!S128)*('6. Data with Vol Ests'!V$503/'6. Data with Vol Ests'!V129))/'6. Data with Vol Ests'!S128</f>
        <v>110.94661915376984</v>
      </c>
      <c r="G128" s="9">
        <f>$L$2*B128/'1. Data'!D$504+$M$2*C128/'1. Data'!H$504+$N$2*D128/'1. Data'!L$504+$O$2*E128/'1. Data'!P$504</f>
        <v>9720.7208710599043</v>
      </c>
      <c r="I128" s="9">
        <f t="shared" si="1"/>
        <v>279.27912894009569</v>
      </c>
    </row>
    <row r="129" spans="1:9" ht="15" customHeight="1" x14ac:dyDescent="0.2">
      <c r="A129">
        <v>128</v>
      </c>
      <c r="B129" s="8">
        <f>'6. Data with Vol Ests'!D$502*('6. Data with Vol Ests'!D129+('6. Data with Vol Ests'!D130-'6. Data with Vol Ests'!D129)*('6. Data with Vol Ests'!G$503/'6. Data with Vol Ests'!G130))/'6. Data with Vol Ests'!D129</f>
        <v>10783.160263436199</v>
      </c>
      <c r="C129" s="8">
        <f>'6. Data with Vol Ests'!I$502*('6. Data with Vol Ests'!I129+('6. Data with Vol Ests'!I130-'6. Data with Vol Ests'!I129)*('6. Data with Vol Ests'!L$503/'6. Data with Vol Ests'!L130))/'6. Data with Vol Ests'!I129</f>
        <v>9754.9687327170795</v>
      </c>
      <c r="D129" s="8">
        <f>'6. Data with Vol Ests'!N$502*('6. Data with Vol Ests'!N129+('6. Data with Vol Ests'!N130-'6. Data with Vol Ests'!N129)*('6. Data with Vol Ests'!Q$503/'6. Data with Vol Ests'!Q130))/'6. Data with Vol Ests'!N129</f>
        <v>6217.9078579122115</v>
      </c>
      <c r="E129" s="8">
        <f>'6. Data with Vol Ests'!S$502*('6. Data with Vol Ests'!S129+('6. Data with Vol Ests'!S130-'6. Data with Vol Ests'!S129)*('6. Data with Vol Ests'!V$503/'6. Data with Vol Ests'!V130))/'6. Data with Vol Ests'!S129</f>
        <v>114.36295801712455</v>
      </c>
      <c r="G129" s="9">
        <f>$L$2*B129/'1. Data'!D$504+$M$2*C129/'1. Data'!H$504+$N$2*D129/'1. Data'!L$504+$O$2*E129/'1. Data'!P$504</f>
        <v>9991.9000009128049</v>
      </c>
      <c r="I129" s="9">
        <f t="shared" si="1"/>
        <v>8.0999990871951013</v>
      </c>
    </row>
    <row r="130" spans="1:9" ht="15" customHeight="1" x14ac:dyDescent="0.2">
      <c r="A130">
        <v>129</v>
      </c>
      <c r="B130" s="8">
        <f>'6. Data with Vol Ests'!D$502*('6. Data with Vol Ests'!D130+('6. Data with Vol Ests'!D131-'6. Data with Vol Ests'!D130)*('6. Data with Vol Ests'!G$503/'6. Data with Vol Ests'!G131))/'6. Data with Vol Ests'!D130</f>
        <v>10845.477314916168</v>
      </c>
      <c r="C130" s="8">
        <f>'6. Data with Vol Ests'!I$502*('6. Data with Vol Ests'!I130+('6. Data with Vol Ests'!I131-'6. Data with Vol Ests'!I130)*('6. Data with Vol Ests'!L$503/'6. Data with Vol Ests'!L131))/'6. Data with Vol Ests'!I130</f>
        <v>9951.3588689365133</v>
      </c>
      <c r="D130" s="8">
        <f>'6. Data with Vol Ests'!N$502*('6. Data with Vol Ests'!N130+('6. Data with Vol Ests'!N131-'6. Data with Vol Ests'!N130)*('6. Data with Vol Ests'!Q$503/'6. Data with Vol Ests'!Q131))/'6. Data with Vol Ests'!N130</f>
        <v>6372.3477418338052</v>
      </c>
      <c r="E130" s="8">
        <f>'6. Data with Vol Ests'!S$502*('6. Data with Vol Ests'!S130+('6. Data with Vol Ests'!S131-'6. Data with Vol Ests'!S130)*('6. Data with Vol Ests'!V$503/'6. Data with Vol Ests'!V131))/'6. Data with Vol Ests'!S130</f>
        <v>114.42118921488002</v>
      </c>
      <c r="G130" s="9">
        <f>$L$2*B130/'1. Data'!D$504+$M$2*C130/'1. Data'!H$504+$N$2*D130/'1. Data'!L$504+$O$2*E130/'1. Data'!P$504</f>
        <v>10101.82829299854</v>
      </c>
      <c r="I130" s="9">
        <f t="shared" ref="I130:I193" si="2">10000-G130</f>
        <v>-101.82829299853984</v>
      </c>
    </row>
    <row r="131" spans="1:9" ht="15" customHeight="1" x14ac:dyDescent="0.2">
      <c r="A131">
        <v>130</v>
      </c>
      <c r="B131" s="8">
        <f>'6. Data with Vol Ests'!D$502*('6. Data with Vol Ests'!D131+('6. Data with Vol Ests'!D132-'6. Data with Vol Ests'!D131)*('6. Data with Vol Ests'!G$503/'6. Data with Vol Ests'!G132))/'6. Data with Vol Ests'!D131</f>
        <v>10951.114993734293</v>
      </c>
      <c r="C131" s="8">
        <f>'6. Data with Vol Ests'!I$502*('6. Data with Vol Ests'!I131+('6. Data with Vol Ests'!I132-'6. Data with Vol Ests'!I131)*('6. Data with Vol Ests'!L$503/'6. Data with Vol Ests'!L132))/'6. Data with Vol Ests'!I131</f>
        <v>9818.2052221790836</v>
      </c>
      <c r="D131" s="8">
        <f>'6. Data with Vol Ests'!N$502*('6. Data with Vol Ests'!N131+('6. Data with Vol Ests'!N132-'6. Data with Vol Ests'!N131)*('6. Data with Vol Ests'!Q$503/'6. Data with Vol Ests'!Q132))/'6. Data with Vol Ests'!N131</f>
        <v>6445.634519616231</v>
      </c>
      <c r="E131" s="8">
        <f>'6. Data with Vol Ests'!S$502*('6. Data with Vol Ests'!S131+('6. Data with Vol Ests'!S132-'6. Data with Vol Ests'!S131)*('6. Data with Vol Ests'!V$503/'6. Data with Vol Ests'!V132))/'6. Data with Vol Ests'!S131</f>
        <v>114.12260709796081</v>
      </c>
      <c r="G131" s="9">
        <f>$L$2*B131/'1. Data'!D$504+$M$2*C131/'1. Data'!H$504+$N$2*D131/'1. Data'!L$504+$O$2*E131/'1. Data'!P$504</f>
        <v>10105.080878386845</v>
      </c>
      <c r="I131" s="9">
        <f t="shared" si="2"/>
        <v>-105.08087838684514</v>
      </c>
    </row>
    <row r="132" spans="1:9" ht="15" customHeight="1" x14ac:dyDescent="0.2">
      <c r="A132">
        <v>131</v>
      </c>
      <c r="B132" s="8">
        <f>'6. Data with Vol Ests'!D$502*('6. Data with Vol Ests'!D132+('6. Data with Vol Ests'!D133-'6. Data with Vol Ests'!D132)*('6. Data with Vol Ests'!G$503/'6. Data with Vol Ests'!G133))/'6. Data with Vol Ests'!D132</f>
        <v>9025.0164213500393</v>
      </c>
      <c r="C132" s="8">
        <f>'6. Data with Vol Ests'!I$502*('6. Data with Vol Ests'!I132+('6. Data with Vol Ests'!I133-'6. Data with Vol Ests'!I132)*('6. Data with Vol Ests'!L$503/'6. Data with Vol Ests'!L133))/'6. Data with Vol Ests'!I132</f>
        <v>8692.9794703054395</v>
      </c>
      <c r="D132" s="8">
        <f>'6. Data with Vol Ests'!N$502*('6. Data with Vol Ests'!N132+('6. Data with Vol Ests'!N133-'6. Data with Vol Ests'!N132)*('6. Data with Vol Ests'!Q$503/'6. Data with Vol Ests'!Q133))/'6. Data with Vol Ests'!N132</f>
        <v>5495.2920260527608</v>
      </c>
      <c r="E132" s="8">
        <f>'6. Data with Vol Ests'!S$502*('6. Data with Vol Ests'!S132+('6. Data with Vol Ests'!S133-'6. Data with Vol Ests'!S132)*('6. Data with Vol Ests'!V$503/'6. Data with Vol Ests'!V133))/'6. Data with Vol Ests'!S132</f>
        <v>115.01703180634301</v>
      </c>
      <c r="G132" s="9">
        <f>$L$2*B132/'1. Data'!D$504+$M$2*C132/'1. Data'!H$504+$N$2*D132/'1. Data'!L$504+$O$2*E132/'1. Data'!P$504</f>
        <v>8917.0306654466913</v>
      </c>
      <c r="I132" s="9">
        <f t="shared" si="2"/>
        <v>1082.9693345533087</v>
      </c>
    </row>
    <row r="133" spans="1:9" ht="15" customHeight="1" x14ac:dyDescent="0.2">
      <c r="A133">
        <v>132</v>
      </c>
      <c r="B133" s="8">
        <f>'6. Data with Vol Ests'!D$502*('6. Data with Vol Ests'!D133+('6. Data with Vol Ests'!D134-'6. Data with Vol Ests'!D133)*('6. Data with Vol Ests'!G$503/'6. Data with Vol Ests'!G134))/'6. Data with Vol Ests'!D133</f>
        <v>11137.864521561452</v>
      </c>
      <c r="C133" s="8">
        <f>'6. Data with Vol Ests'!I$502*('6. Data with Vol Ests'!I133+('6. Data with Vol Ests'!I134-'6. Data with Vol Ests'!I133)*('6. Data with Vol Ests'!L$503/'6. Data with Vol Ests'!L134))/'6. Data with Vol Ests'!I133</f>
        <v>8877.356412684514</v>
      </c>
      <c r="D133" s="8">
        <f>'6. Data with Vol Ests'!N$502*('6. Data with Vol Ests'!N133+('6. Data with Vol Ests'!N134-'6. Data with Vol Ests'!N133)*('6. Data with Vol Ests'!Q$503/'6. Data with Vol Ests'!Q134))/'6. Data with Vol Ests'!N133</f>
        <v>5870.6686379718212</v>
      </c>
      <c r="E133" s="8">
        <f>'6. Data with Vol Ests'!S$502*('6. Data with Vol Ests'!S133+('6. Data with Vol Ests'!S134-'6. Data with Vol Ests'!S133)*('6. Data with Vol Ests'!V$503/'6. Data with Vol Ests'!V134))/'6. Data with Vol Ests'!S133</f>
        <v>107.08256664693739</v>
      </c>
      <c r="G133" s="9">
        <f>$L$2*B133/'1. Data'!D$504+$M$2*C133/'1. Data'!H$504+$N$2*D133/'1. Data'!L$504+$O$2*E133/'1. Data'!P$504</f>
        <v>9661.3060691713399</v>
      </c>
      <c r="I133" s="9">
        <f t="shared" si="2"/>
        <v>338.69393082866009</v>
      </c>
    </row>
    <row r="134" spans="1:9" ht="15" customHeight="1" x14ac:dyDescent="0.2">
      <c r="A134">
        <v>133</v>
      </c>
      <c r="B134" s="8">
        <f>'6. Data with Vol Ests'!D$502*('6. Data with Vol Ests'!D134+('6. Data with Vol Ests'!D135-'6. Data with Vol Ests'!D134)*('6. Data with Vol Ests'!G$503/'6. Data with Vol Ests'!G135))/'6. Data with Vol Ests'!D134</f>
        <v>10944.781576940497</v>
      </c>
      <c r="C134" s="8">
        <f>'6. Data with Vol Ests'!I$502*('6. Data with Vol Ests'!I134+('6. Data with Vol Ests'!I135-'6. Data with Vol Ests'!I134)*('6. Data with Vol Ests'!L$503/'6. Data with Vol Ests'!L135))/'6. Data with Vol Ests'!I134</f>
        <v>9288.6420142264142</v>
      </c>
      <c r="D134" s="8">
        <f>'6. Data with Vol Ests'!N$502*('6. Data with Vol Ests'!N134+('6. Data with Vol Ests'!N135-'6. Data with Vol Ests'!N134)*('6. Data with Vol Ests'!Q$503/'6. Data with Vol Ests'!Q135))/'6. Data with Vol Ests'!N134</f>
        <v>5913.4454720815502</v>
      </c>
      <c r="E134" s="8">
        <f>'6. Data with Vol Ests'!S$502*('6. Data with Vol Ests'!S134+('6. Data with Vol Ests'!S135-'6. Data with Vol Ests'!S134)*('6. Data with Vol Ests'!V$503/'6. Data with Vol Ests'!V135))/'6. Data with Vol Ests'!S134</f>
        <v>112.54905707722864</v>
      </c>
      <c r="G134" s="9">
        <f>$L$2*B134/'1. Data'!D$504+$M$2*C134/'1. Data'!H$504+$N$2*D134/'1. Data'!L$504+$O$2*E134/'1. Data'!P$504</f>
        <v>9823.5663601643719</v>
      </c>
      <c r="I134" s="9">
        <f t="shared" si="2"/>
        <v>176.43363983562813</v>
      </c>
    </row>
    <row r="135" spans="1:9" ht="15" customHeight="1" x14ac:dyDescent="0.2">
      <c r="A135">
        <v>134</v>
      </c>
      <c r="B135" s="8">
        <f>'6. Data with Vol Ests'!D$502*('6. Data with Vol Ests'!D135+('6. Data with Vol Ests'!D136-'6. Data with Vol Ests'!D135)*('6. Data with Vol Ests'!G$503/'6. Data with Vol Ests'!G136))/'6. Data with Vol Ests'!D135</f>
        <v>10742.691971913968</v>
      </c>
      <c r="C135" s="8">
        <f>'6. Data with Vol Ests'!I$502*('6. Data with Vol Ests'!I135+('6. Data with Vol Ests'!I136-'6. Data with Vol Ests'!I135)*('6. Data with Vol Ests'!L$503/'6. Data with Vol Ests'!L136))/'6. Data with Vol Ests'!I135</f>
        <v>9392.2593618606243</v>
      </c>
      <c r="D135" s="8">
        <f>'6. Data with Vol Ests'!N$502*('6. Data with Vol Ests'!N135+('6. Data with Vol Ests'!N136-'6. Data with Vol Ests'!N135)*('6. Data with Vol Ests'!Q$503/'6. Data with Vol Ests'!Q136))/'6. Data with Vol Ests'!N135</f>
        <v>6089.8419466550713</v>
      </c>
      <c r="E135" s="8">
        <f>'6. Data with Vol Ests'!S$502*('6. Data with Vol Ests'!S135+('6. Data with Vol Ests'!S136-'6. Data with Vol Ests'!S135)*('6. Data with Vol Ests'!V$503/'6. Data with Vol Ests'!V136))/'6. Data with Vol Ests'!S135</f>
        <v>111.33030482386764</v>
      </c>
      <c r="G135" s="9">
        <f>$L$2*B135/'1. Data'!D$504+$M$2*C135/'1. Data'!H$504+$N$2*D135/'1. Data'!L$504+$O$2*E135/'1. Data'!P$504</f>
        <v>9789.4514560916959</v>
      </c>
      <c r="I135" s="9">
        <f t="shared" si="2"/>
        <v>210.54854390830405</v>
      </c>
    </row>
    <row r="136" spans="1:9" ht="15" customHeight="1" x14ac:dyDescent="0.2">
      <c r="A136">
        <v>135</v>
      </c>
      <c r="B136" s="8">
        <f>'6. Data with Vol Ests'!D$502*('6. Data with Vol Ests'!D136+('6. Data with Vol Ests'!D137-'6. Data with Vol Ests'!D136)*('6. Data with Vol Ests'!G$503/'6. Data with Vol Ests'!G137))/'6. Data with Vol Ests'!D136</f>
        <v>10874.106140663143</v>
      </c>
      <c r="C136" s="8">
        <f>'6. Data with Vol Ests'!I$502*('6. Data with Vol Ests'!I136+('6. Data with Vol Ests'!I137-'6. Data with Vol Ests'!I136)*('6. Data with Vol Ests'!L$503/'6. Data with Vol Ests'!L137))/'6. Data with Vol Ests'!I136</f>
        <v>9021.1639014556949</v>
      </c>
      <c r="D136" s="8">
        <f>'6. Data with Vol Ests'!N$502*('6. Data with Vol Ests'!N136+('6. Data with Vol Ests'!N137-'6. Data with Vol Ests'!N136)*('6. Data with Vol Ests'!Q$503/'6. Data with Vol Ests'!Q137))/'6. Data with Vol Ests'!N136</f>
        <v>5947.9017221903432</v>
      </c>
      <c r="E136" s="8">
        <f>'6. Data with Vol Ests'!S$502*('6. Data with Vol Ests'!S136+('6. Data with Vol Ests'!S137-'6. Data with Vol Ests'!S136)*('6. Data with Vol Ests'!V$503/'6. Data with Vol Ests'!V137))/'6. Data with Vol Ests'!S136</f>
        <v>108.26644488845315</v>
      </c>
      <c r="G136" s="9">
        <f>$L$2*B136/'1. Data'!D$504+$M$2*C136/'1. Data'!H$504+$N$2*D136/'1. Data'!L$504+$O$2*E136/'1. Data'!P$504</f>
        <v>9643.9689958446343</v>
      </c>
      <c r="I136" s="9">
        <f t="shared" si="2"/>
        <v>356.03100415536574</v>
      </c>
    </row>
    <row r="137" spans="1:9" ht="15" customHeight="1" x14ac:dyDescent="0.2">
      <c r="A137">
        <v>136</v>
      </c>
      <c r="B137" s="8">
        <f>'6. Data with Vol Ests'!D$502*('6. Data with Vol Ests'!D137+('6. Data with Vol Ests'!D138-'6. Data with Vol Ests'!D137)*('6. Data with Vol Ests'!G$503/'6. Data with Vol Ests'!G138))/'6. Data with Vol Ests'!D137</f>
        <v>11396.202286500815</v>
      </c>
      <c r="C137" s="8">
        <f>'6. Data with Vol Ests'!I$502*('6. Data with Vol Ests'!I137+('6. Data with Vol Ests'!I138-'6. Data with Vol Ests'!I137)*('6. Data with Vol Ests'!L$503/'6. Data with Vol Ests'!L138))/'6. Data with Vol Ests'!I137</f>
        <v>9972.6991675938698</v>
      </c>
      <c r="D137" s="8">
        <f>'6. Data with Vol Ests'!N$502*('6. Data with Vol Ests'!N137+('6. Data with Vol Ests'!N138-'6. Data with Vol Ests'!N137)*('6. Data with Vol Ests'!Q$503/'6. Data with Vol Ests'!Q138))/'6. Data with Vol Ests'!N137</f>
        <v>6399.7928040958232</v>
      </c>
      <c r="E137" s="8">
        <f>'6. Data with Vol Ests'!S$502*('6. Data with Vol Ests'!S137+('6. Data with Vol Ests'!S138-'6. Data with Vol Ests'!S137)*('6. Data with Vol Ests'!V$503/'6. Data with Vol Ests'!V138))/'6. Data with Vol Ests'!S137</f>
        <v>114.41395383171624</v>
      </c>
      <c r="G137" s="9">
        <f>$L$2*B137/'1. Data'!D$504+$M$2*C137/'1. Data'!H$504+$N$2*D137/'1. Data'!L$504+$O$2*E137/'1. Data'!P$504</f>
        <v>10312.658095556051</v>
      </c>
      <c r="I137" s="9">
        <f t="shared" si="2"/>
        <v>-312.65809555605119</v>
      </c>
    </row>
    <row r="138" spans="1:9" ht="15" customHeight="1" x14ac:dyDescent="0.2">
      <c r="A138">
        <v>137</v>
      </c>
      <c r="B138" s="8">
        <f>'6. Data with Vol Ests'!D$502*('6. Data with Vol Ests'!D138+('6. Data with Vol Ests'!D139-'6. Data with Vol Ests'!D138)*('6. Data with Vol Ests'!G$503/'6. Data with Vol Ests'!G139))/'6. Data with Vol Ests'!D138</f>
        <v>10987.891892859634</v>
      </c>
      <c r="C138" s="8">
        <f>'6. Data with Vol Ests'!I$502*('6. Data with Vol Ests'!I138+('6. Data with Vol Ests'!I139-'6. Data with Vol Ests'!I138)*('6. Data with Vol Ests'!L$503/'6. Data with Vol Ests'!L139))/'6. Data with Vol Ests'!I138</f>
        <v>9757.6310426309501</v>
      </c>
      <c r="D138" s="8">
        <f>'6. Data with Vol Ests'!N$502*('6. Data with Vol Ests'!N138+('6. Data with Vol Ests'!N139-'6. Data with Vol Ests'!N138)*('6. Data with Vol Ests'!Q$503/'6. Data with Vol Ests'!Q139))/'6. Data with Vol Ests'!N138</f>
        <v>6323.8340177935734</v>
      </c>
      <c r="E138" s="8">
        <f>'6. Data with Vol Ests'!S$502*('6. Data with Vol Ests'!S138+('6. Data with Vol Ests'!S139-'6. Data with Vol Ests'!S138)*('6. Data with Vol Ests'!V$503/'6. Data with Vol Ests'!V139))/'6. Data with Vol Ests'!S138</f>
        <v>111.64560500025344</v>
      </c>
      <c r="G138" s="9">
        <f>$L$2*B138/'1. Data'!D$504+$M$2*C138/'1. Data'!H$504+$N$2*D138/'1. Data'!L$504+$O$2*E138/'1. Data'!P$504</f>
        <v>10035.944045114193</v>
      </c>
      <c r="I138" s="9">
        <f t="shared" si="2"/>
        <v>-35.944045114192704</v>
      </c>
    </row>
    <row r="139" spans="1:9" ht="15" customHeight="1" x14ac:dyDescent="0.2">
      <c r="A139">
        <v>138</v>
      </c>
      <c r="B139" s="8">
        <f>'6. Data with Vol Ests'!D$502*('6. Data with Vol Ests'!D139+('6. Data with Vol Ests'!D140-'6. Data with Vol Ests'!D139)*('6. Data with Vol Ests'!G$503/'6. Data with Vol Ests'!G140))/'6. Data with Vol Ests'!D139</f>
        <v>11181.022781619011</v>
      </c>
      <c r="C139" s="8">
        <f>'6. Data with Vol Ests'!I$502*('6. Data with Vol Ests'!I139+('6. Data with Vol Ests'!I140-'6. Data with Vol Ests'!I139)*('6. Data with Vol Ests'!L$503/'6. Data with Vol Ests'!L140))/'6. Data with Vol Ests'!I139</f>
        <v>9930.8124412405068</v>
      </c>
      <c r="D139" s="8">
        <f>'6. Data with Vol Ests'!N$502*('6. Data with Vol Ests'!N139+('6. Data with Vol Ests'!N140-'6. Data with Vol Ests'!N139)*('6. Data with Vol Ests'!Q$503/'6. Data with Vol Ests'!Q140))/'6. Data with Vol Ests'!N139</f>
        <v>6423.0506606380959</v>
      </c>
      <c r="E139" s="8">
        <f>'6. Data with Vol Ests'!S$502*('6. Data with Vol Ests'!S139+('6. Data with Vol Ests'!S140-'6. Data with Vol Ests'!S139)*('6. Data with Vol Ests'!V$503/'6. Data with Vol Ests'!V140))/'6. Data with Vol Ests'!S139</f>
        <v>114.87187523409867</v>
      </c>
      <c r="G139" s="9">
        <f>$L$2*B139/'1. Data'!D$504+$M$2*C139/'1. Data'!H$504+$N$2*D139/'1. Data'!L$504+$O$2*E139/'1. Data'!P$504</f>
        <v>10233.346478789896</v>
      </c>
      <c r="I139" s="9">
        <f t="shared" si="2"/>
        <v>-233.34647878989563</v>
      </c>
    </row>
    <row r="140" spans="1:9" ht="15" customHeight="1" x14ac:dyDescent="0.2">
      <c r="A140">
        <v>139</v>
      </c>
      <c r="B140" s="8">
        <f>'6. Data with Vol Ests'!D$502*('6. Data with Vol Ests'!D140+('6. Data with Vol Ests'!D141-'6. Data with Vol Ests'!D140)*('6. Data with Vol Ests'!G$503/'6. Data with Vol Ests'!G141))/'6. Data with Vol Ests'!D140</f>
        <v>11058.869667372019</v>
      </c>
      <c r="C140" s="8">
        <f>'6. Data with Vol Ests'!I$502*('6. Data with Vol Ests'!I140+('6. Data with Vol Ests'!I141-'6. Data with Vol Ests'!I140)*('6. Data with Vol Ests'!L$503/'6. Data with Vol Ests'!L141))/'6. Data with Vol Ests'!I140</f>
        <v>9708.5458588560959</v>
      </c>
      <c r="D140" s="8">
        <f>'6. Data with Vol Ests'!N$502*('6. Data with Vol Ests'!N140+('6. Data with Vol Ests'!N141-'6. Data with Vol Ests'!N140)*('6. Data with Vol Ests'!Q$503/'6. Data with Vol Ests'!Q141))/'6. Data with Vol Ests'!N140</f>
        <v>6230.594782009809</v>
      </c>
      <c r="E140" s="8">
        <f>'6. Data with Vol Ests'!S$502*('6. Data with Vol Ests'!S140+('6. Data with Vol Ests'!S141-'6. Data with Vol Ests'!S140)*('6. Data with Vol Ests'!V$503/'6. Data with Vol Ests'!V141))/'6. Data with Vol Ests'!S140</f>
        <v>112.47703092437396</v>
      </c>
      <c r="G140" s="9">
        <f>$L$2*B140/'1. Data'!D$504+$M$2*C140/'1. Data'!H$504+$N$2*D140/'1. Data'!L$504+$O$2*E140/'1. Data'!P$504</f>
        <v>10046.06428366115</v>
      </c>
      <c r="I140" s="9">
        <f t="shared" si="2"/>
        <v>-46.064283661149602</v>
      </c>
    </row>
    <row r="141" spans="1:9" ht="15" customHeight="1" x14ac:dyDescent="0.2">
      <c r="A141">
        <v>140</v>
      </c>
      <c r="B141" s="8">
        <f>'6. Data with Vol Ests'!D$502*('6. Data with Vol Ests'!D141+('6. Data with Vol Ests'!D142-'6. Data with Vol Ests'!D141)*('6. Data with Vol Ests'!G$503/'6. Data with Vol Ests'!G142))/'6. Data with Vol Ests'!D141</f>
        <v>11124.66832577851</v>
      </c>
      <c r="C141" s="8">
        <f>'6. Data with Vol Ests'!I$502*('6. Data with Vol Ests'!I141+('6. Data with Vol Ests'!I142-'6. Data with Vol Ests'!I141)*('6. Data with Vol Ests'!L$503/'6. Data with Vol Ests'!L142))/'6. Data with Vol Ests'!I141</f>
        <v>9499.9968811254312</v>
      </c>
      <c r="D141" s="8">
        <f>'6. Data with Vol Ests'!N$502*('6. Data with Vol Ests'!N141+('6. Data with Vol Ests'!N142-'6. Data with Vol Ests'!N141)*('6. Data with Vol Ests'!Q$503/'6. Data with Vol Ests'!Q142))/'6. Data with Vol Ests'!N141</f>
        <v>6156.3349250986503</v>
      </c>
      <c r="E141" s="8">
        <f>'6. Data with Vol Ests'!S$502*('6. Data with Vol Ests'!S141+('6. Data with Vol Ests'!S142-'6. Data with Vol Ests'!S141)*('6. Data with Vol Ests'!V$503/'6. Data with Vol Ests'!V142))/'6. Data with Vol Ests'!S141</f>
        <v>114.82492231422211</v>
      </c>
      <c r="G141" s="9">
        <f>$L$2*B141/'1. Data'!D$504+$M$2*C141/'1. Data'!H$504+$N$2*D141/'1. Data'!L$504+$O$2*E141/'1. Data'!P$504</f>
        <v>10034.415422155422</v>
      </c>
      <c r="I141" s="9">
        <f t="shared" si="2"/>
        <v>-34.415422155421766</v>
      </c>
    </row>
    <row r="142" spans="1:9" ht="15" customHeight="1" x14ac:dyDescent="0.2">
      <c r="A142">
        <v>141</v>
      </c>
      <c r="B142" s="8">
        <f>'6. Data with Vol Ests'!D$502*('6. Data with Vol Ests'!D142+('6. Data with Vol Ests'!D143-'6. Data with Vol Ests'!D142)*('6. Data with Vol Ests'!G$503/'6. Data with Vol Ests'!G143))/'6. Data with Vol Ests'!D142</f>
        <v>10420.477992942346</v>
      </c>
      <c r="C142" s="8">
        <f>'6. Data with Vol Ests'!I$502*('6. Data with Vol Ests'!I142+('6. Data with Vol Ests'!I143-'6. Data with Vol Ests'!I142)*('6. Data with Vol Ests'!L$503/'6. Data with Vol Ests'!L143))/'6. Data with Vol Ests'!I142</f>
        <v>9292.6160066596858</v>
      </c>
      <c r="D142" s="8">
        <f>'6. Data with Vol Ests'!N$502*('6. Data with Vol Ests'!N142+('6. Data with Vol Ests'!N143-'6. Data with Vol Ests'!N142)*('6. Data with Vol Ests'!Q$503/'6. Data with Vol Ests'!Q143))/'6. Data with Vol Ests'!N142</f>
        <v>5982.8028370174798</v>
      </c>
      <c r="E142" s="8">
        <f>'6. Data with Vol Ests'!S$502*('6. Data with Vol Ests'!S142+('6. Data with Vol Ests'!S143-'6. Data with Vol Ests'!S142)*('6. Data with Vol Ests'!V$503/'6. Data with Vol Ests'!V143))/'6. Data with Vol Ests'!S142</f>
        <v>112.55257418933527</v>
      </c>
      <c r="G142" s="9">
        <f>$L$2*B142/'1. Data'!D$504+$M$2*C142/'1. Data'!H$504+$N$2*D142/'1. Data'!L$504+$O$2*E142/'1. Data'!P$504</f>
        <v>9645.7822887002512</v>
      </c>
      <c r="I142" s="9">
        <f t="shared" si="2"/>
        <v>354.21771129974877</v>
      </c>
    </row>
    <row r="143" spans="1:9" ht="15" customHeight="1" x14ac:dyDescent="0.2">
      <c r="A143">
        <v>142</v>
      </c>
      <c r="B143" s="8">
        <f>'6. Data with Vol Ests'!D$502*('6. Data with Vol Ests'!D143+('6. Data with Vol Ests'!D144-'6. Data with Vol Ests'!D143)*('6. Data with Vol Ests'!G$503/'6. Data with Vol Ests'!G144))/'6. Data with Vol Ests'!D143</f>
        <v>11148.864099711951</v>
      </c>
      <c r="C143" s="8">
        <f>'6. Data with Vol Ests'!I$502*('6. Data with Vol Ests'!I143+('6. Data with Vol Ests'!I144-'6. Data with Vol Ests'!I143)*('6. Data with Vol Ests'!L$503/'6. Data with Vol Ests'!L144))/'6. Data with Vol Ests'!I143</f>
        <v>8826.3565593957883</v>
      </c>
      <c r="D143" s="8">
        <f>'6. Data with Vol Ests'!N$502*('6. Data with Vol Ests'!N143+('6. Data with Vol Ests'!N144-'6. Data with Vol Ests'!N143)*('6. Data with Vol Ests'!Q$503/'6. Data with Vol Ests'!Q144))/'6. Data with Vol Ests'!N143</f>
        <v>5720.5054591295739</v>
      </c>
      <c r="E143" s="8">
        <f>'6. Data with Vol Ests'!S$502*('6. Data with Vol Ests'!S143+('6. Data with Vol Ests'!S144-'6. Data with Vol Ests'!S143)*('6. Data with Vol Ests'!V$503/'6. Data with Vol Ests'!V144))/'6. Data with Vol Ests'!S143</f>
        <v>108.7793266751812</v>
      </c>
      <c r="G143" s="9">
        <f>$L$2*B143/'1. Data'!D$504+$M$2*C143/'1. Data'!H$504+$N$2*D143/'1. Data'!L$504+$O$2*E143/'1. Data'!P$504</f>
        <v>9655.2204663677549</v>
      </c>
      <c r="I143" s="9">
        <f t="shared" si="2"/>
        <v>344.77953363224515</v>
      </c>
    </row>
    <row r="144" spans="1:9" ht="15" customHeight="1" x14ac:dyDescent="0.2">
      <c r="A144">
        <v>143</v>
      </c>
      <c r="B144" s="8">
        <f>'6. Data with Vol Ests'!D$502*('6. Data with Vol Ests'!D144+('6. Data with Vol Ests'!D145-'6. Data with Vol Ests'!D144)*('6. Data with Vol Ests'!G$503/'6. Data with Vol Ests'!G145))/'6. Data with Vol Ests'!D144</f>
        <v>11081.097969382619</v>
      </c>
      <c r="C144" s="8">
        <f>'6. Data with Vol Ests'!I$502*('6. Data with Vol Ests'!I144+('6. Data with Vol Ests'!I145-'6. Data with Vol Ests'!I144)*('6. Data with Vol Ests'!L$503/'6. Data with Vol Ests'!L145))/'6. Data with Vol Ests'!I144</f>
        <v>10228.840087142655</v>
      </c>
      <c r="D144" s="8">
        <f>'6. Data with Vol Ests'!N$502*('6. Data with Vol Ests'!N144+('6. Data with Vol Ests'!N145-'6. Data with Vol Ests'!N144)*('6. Data with Vol Ests'!Q$503/'6. Data with Vol Ests'!Q145))/'6. Data with Vol Ests'!N144</f>
        <v>6550.1773351451875</v>
      </c>
      <c r="E144" s="8">
        <f>'6. Data with Vol Ests'!S$502*('6. Data with Vol Ests'!S144+('6. Data with Vol Ests'!S145-'6. Data with Vol Ests'!S144)*('6. Data with Vol Ests'!V$503/'6. Data with Vol Ests'!V145))/'6. Data with Vol Ests'!S144</f>
        <v>113.2624809800123</v>
      </c>
      <c r="G144" s="9">
        <f>$L$2*B144/'1. Data'!D$504+$M$2*C144/'1. Data'!H$504+$N$2*D144/'1. Data'!L$504+$O$2*E144/'1. Data'!P$504</f>
        <v>10282.190761486243</v>
      </c>
      <c r="I144" s="9">
        <f t="shared" si="2"/>
        <v>-282.19076148624299</v>
      </c>
    </row>
    <row r="145" spans="1:9" ht="15" customHeight="1" x14ac:dyDescent="0.2">
      <c r="A145">
        <v>144</v>
      </c>
      <c r="B145" s="8">
        <f>'6. Data with Vol Ests'!D$502*('6. Data with Vol Ests'!D145+('6. Data with Vol Ests'!D146-'6. Data with Vol Ests'!D145)*('6. Data with Vol Ests'!G$503/'6. Data with Vol Ests'!G146))/'6. Data with Vol Ests'!D145</f>
        <v>10908.360566734935</v>
      </c>
      <c r="C145" s="8">
        <f>'6. Data with Vol Ests'!I$502*('6. Data with Vol Ests'!I145+('6. Data with Vol Ests'!I146-'6. Data with Vol Ests'!I145)*('6. Data with Vol Ests'!L$503/'6. Data with Vol Ests'!L146))/'6. Data with Vol Ests'!I145</f>
        <v>9664.0571328290298</v>
      </c>
      <c r="D145" s="8">
        <f>'6. Data with Vol Ests'!N$502*('6. Data with Vol Ests'!N145+('6. Data with Vol Ests'!N146-'6. Data with Vol Ests'!N145)*('6. Data with Vol Ests'!Q$503/'6. Data with Vol Ests'!Q146))/'6. Data with Vol Ests'!N145</f>
        <v>6254.7646756375134</v>
      </c>
      <c r="E145" s="8">
        <f>'6. Data with Vol Ests'!S$502*('6. Data with Vol Ests'!S145+('6. Data with Vol Ests'!S146-'6. Data with Vol Ests'!S145)*('6. Data with Vol Ests'!V$503/'6. Data with Vol Ests'!V146))/'6. Data with Vol Ests'!S145</f>
        <v>112.43579660308552</v>
      </c>
      <c r="G145" s="9">
        <f>$L$2*B145/'1. Data'!D$504+$M$2*C145/'1. Data'!H$504+$N$2*D145/'1. Data'!L$504+$O$2*E145/'1. Data'!P$504</f>
        <v>9980.7075268791923</v>
      </c>
      <c r="I145" s="9">
        <f t="shared" si="2"/>
        <v>19.292473120807699</v>
      </c>
    </row>
    <row r="146" spans="1:9" ht="15" customHeight="1" x14ac:dyDescent="0.2">
      <c r="A146">
        <v>145</v>
      </c>
      <c r="B146" s="8">
        <f>'6. Data with Vol Ests'!D$502*('6. Data with Vol Ests'!D146+('6. Data with Vol Ests'!D147-'6. Data with Vol Ests'!D146)*('6. Data with Vol Ests'!G$503/'6. Data with Vol Ests'!G147))/'6. Data with Vol Ests'!D146</f>
        <v>11296.775333463138</v>
      </c>
      <c r="C146" s="8">
        <f>'6. Data with Vol Ests'!I$502*('6. Data with Vol Ests'!I146+('6. Data with Vol Ests'!I147-'6. Data with Vol Ests'!I146)*('6. Data with Vol Ests'!L$503/'6. Data with Vol Ests'!L147))/'6. Data with Vol Ests'!I146</f>
        <v>9890.1529826560454</v>
      </c>
      <c r="D146" s="8">
        <f>'6. Data with Vol Ests'!N$502*('6. Data with Vol Ests'!N146+('6. Data with Vol Ests'!N147-'6. Data with Vol Ests'!N146)*('6. Data with Vol Ests'!Q$503/'6. Data with Vol Ests'!Q147))/'6. Data with Vol Ests'!N146</f>
        <v>6433.7953092927146</v>
      </c>
      <c r="E146" s="8">
        <f>'6. Data with Vol Ests'!S$502*('6. Data with Vol Ests'!S146+('6. Data with Vol Ests'!S147-'6. Data with Vol Ests'!S146)*('6. Data with Vol Ests'!V$503/'6. Data with Vol Ests'!V147))/'6. Data with Vol Ests'!S146</f>
        <v>114.21954145909608</v>
      </c>
      <c r="G146" s="9">
        <f>$L$2*B146/'1. Data'!D$504+$M$2*C146/'1. Data'!H$504+$N$2*D146/'1. Data'!L$504+$O$2*E146/'1. Data'!P$504</f>
        <v>10252.816819355921</v>
      </c>
      <c r="I146" s="9">
        <f t="shared" si="2"/>
        <v>-252.81681935592133</v>
      </c>
    </row>
    <row r="147" spans="1:9" ht="15" customHeight="1" x14ac:dyDescent="0.2">
      <c r="A147">
        <v>146</v>
      </c>
      <c r="B147" s="8">
        <f>'6. Data with Vol Ests'!D$502*('6. Data with Vol Ests'!D147+('6. Data with Vol Ests'!D148-'6. Data with Vol Ests'!D147)*('6. Data with Vol Ests'!G$503/'6. Data with Vol Ests'!G148))/'6. Data with Vol Ests'!D147</f>
        <v>11166.37018573153</v>
      </c>
      <c r="C147" s="8">
        <f>'6. Data with Vol Ests'!I$502*('6. Data with Vol Ests'!I147+('6. Data with Vol Ests'!I148-'6. Data with Vol Ests'!I147)*('6. Data with Vol Ests'!L$503/'6. Data with Vol Ests'!L148))/'6. Data with Vol Ests'!I147</f>
        <v>9880.3146959068254</v>
      </c>
      <c r="D147" s="8">
        <f>'6. Data with Vol Ests'!N$502*('6. Data with Vol Ests'!N147+('6. Data with Vol Ests'!N148-'6. Data with Vol Ests'!N147)*('6. Data with Vol Ests'!Q$503/'6. Data with Vol Ests'!Q148))/'6. Data with Vol Ests'!N147</f>
        <v>6327.7351237065532</v>
      </c>
      <c r="E147" s="8">
        <f>'6. Data with Vol Ests'!S$502*('6. Data with Vol Ests'!S147+('6. Data with Vol Ests'!S148-'6. Data with Vol Ests'!S147)*('6. Data with Vol Ests'!V$503/'6. Data with Vol Ests'!V148))/'6. Data with Vol Ests'!S147</f>
        <v>114.65833513924767</v>
      </c>
      <c r="G147" s="9">
        <f>$L$2*B147/'1. Data'!D$504+$M$2*C147/'1. Data'!H$504+$N$2*D147/'1. Data'!L$504+$O$2*E147/'1. Data'!P$504</f>
        <v>10193.090292533965</v>
      </c>
      <c r="I147" s="9">
        <f t="shared" si="2"/>
        <v>-193.09029253396511</v>
      </c>
    </row>
    <row r="148" spans="1:9" ht="15" customHeight="1" x14ac:dyDescent="0.2">
      <c r="A148">
        <v>147</v>
      </c>
      <c r="B148" s="8">
        <f>'6. Data with Vol Ests'!D$502*('6. Data with Vol Ests'!D148+('6. Data with Vol Ests'!D149-'6. Data with Vol Ests'!D148)*('6. Data with Vol Ests'!G$503/'6. Data with Vol Ests'!G149))/'6. Data with Vol Ests'!D148</f>
        <v>11431.217517775511</v>
      </c>
      <c r="C148" s="8">
        <f>'6. Data with Vol Ests'!I$502*('6. Data with Vol Ests'!I148+('6. Data with Vol Ests'!I149-'6. Data with Vol Ests'!I148)*('6. Data with Vol Ests'!L$503/'6. Data with Vol Ests'!L149))/'6. Data with Vol Ests'!I148</f>
        <v>10123.255319505615</v>
      </c>
      <c r="D148" s="8">
        <f>'6. Data with Vol Ests'!N$502*('6. Data with Vol Ests'!N148+('6. Data with Vol Ests'!N149-'6. Data with Vol Ests'!N148)*('6. Data with Vol Ests'!Q$503/'6. Data with Vol Ests'!Q149))/'6. Data with Vol Ests'!N148</f>
        <v>6590.6730044565193</v>
      </c>
      <c r="E148" s="8">
        <f>'6. Data with Vol Ests'!S$502*('6. Data with Vol Ests'!S148+('6. Data with Vol Ests'!S149-'6. Data with Vol Ests'!S148)*('6. Data with Vol Ests'!V$503/'6. Data with Vol Ests'!V149))/'6. Data with Vol Ests'!S148</f>
        <v>114.64632456310601</v>
      </c>
      <c r="G148" s="9">
        <f>$L$2*B148/'1. Data'!D$504+$M$2*C148/'1. Data'!H$504+$N$2*D148/'1. Data'!L$504+$O$2*E148/'1. Data'!P$504</f>
        <v>10407.319121495691</v>
      </c>
      <c r="I148" s="9">
        <f t="shared" si="2"/>
        <v>-407.31912149569143</v>
      </c>
    </row>
    <row r="149" spans="1:9" ht="15" customHeight="1" x14ac:dyDescent="0.2">
      <c r="A149">
        <v>148</v>
      </c>
      <c r="B149" s="8">
        <f>'6. Data with Vol Ests'!D$502*('6. Data with Vol Ests'!D149+('6. Data with Vol Ests'!D150-'6. Data with Vol Ests'!D149)*('6. Data with Vol Ests'!G$503/'6. Data with Vol Ests'!G150))/'6. Data with Vol Ests'!D149</f>
        <v>11065.991149128811</v>
      </c>
      <c r="C149" s="8">
        <f>'6. Data with Vol Ests'!I$502*('6. Data with Vol Ests'!I149+('6. Data with Vol Ests'!I150-'6. Data with Vol Ests'!I149)*('6. Data with Vol Ests'!L$503/'6. Data with Vol Ests'!L150))/'6. Data with Vol Ests'!I149</f>
        <v>9631.1353459734055</v>
      </c>
      <c r="D149" s="8">
        <f>'6. Data with Vol Ests'!N$502*('6. Data with Vol Ests'!N149+('6. Data with Vol Ests'!N150-'6. Data with Vol Ests'!N149)*('6. Data with Vol Ests'!Q$503/'6. Data with Vol Ests'!Q150))/'6. Data with Vol Ests'!N149</f>
        <v>6235.7010895508774</v>
      </c>
      <c r="E149" s="8">
        <f>'6. Data with Vol Ests'!S$502*('6. Data with Vol Ests'!S149+('6. Data with Vol Ests'!S150-'6. Data with Vol Ests'!S149)*('6. Data with Vol Ests'!V$503/'6. Data with Vol Ests'!V150))/'6. Data with Vol Ests'!S149</f>
        <v>113.29839929228453</v>
      </c>
      <c r="G149" s="9">
        <f>$L$2*B149/'1. Data'!D$504+$M$2*C149/'1. Data'!H$504+$N$2*D149/'1. Data'!L$504+$O$2*E149/'1. Data'!P$504</f>
        <v>10039.84164814388</v>
      </c>
      <c r="I149" s="9">
        <f t="shared" si="2"/>
        <v>-39.841648143879866</v>
      </c>
    </row>
    <row r="150" spans="1:9" ht="15" customHeight="1" x14ac:dyDescent="0.2">
      <c r="A150">
        <v>149</v>
      </c>
      <c r="B150" s="8">
        <f>'6. Data with Vol Ests'!D$502*('6. Data with Vol Ests'!D150+('6. Data with Vol Ests'!D151-'6. Data with Vol Ests'!D150)*('6. Data with Vol Ests'!G$503/'6. Data with Vol Ests'!G151))/'6. Data with Vol Ests'!D150</f>
        <v>10994.90405195906</v>
      </c>
      <c r="C150" s="8">
        <f>'6. Data with Vol Ests'!I$502*('6. Data with Vol Ests'!I150+('6. Data with Vol Ests'!I151-'6. Data with Vol Ests'!I150)*('6. Data with Vol Ests'!L$503/'6. Data with Vol Ests'!L151))/'6. Data with Vol Ests'!I150</f>
        <v>9480.2787512038813</v>
      </c>
      <c r="D150" s="8">
        <f>'6. Data with Vol Ests'!N$502*('6. Data with Vol Ests'!N150+('6. Data with Vol Ests'!N151-'6. Data with Vol Ests'!N150)*('6. Data with Vol Ests'!Q$503/'6. Data with Vol Ests'!Q151))/'6. Data with Vol Ests'!N150</f>
        <v>6069.0049535323578</v>
      </c>
      <c r="E150" s="8">
        <f>'6. Data with Vol Ests'!S$502*('6. Data with Vol Ests'!S150+('6. Data with Vol Ests'!S151-'6. Data with Vol Ests'!S150)*('6. Data with Vol Ests'!V$503/'6. Data with Vol Ests'!V151))/'6. Data with Vol Ests'!S150</f>
        <v>113.16101469834895</v>
      </c>
      <c r="G150" s="9">
        <f>$L$2*B150/'1. Data'!D$504+$M$2*C150/'1. Data'!H$504+$N$2*D150/'1. Data'!L$504+$O$2*E150/'1. Data'!P$504</f>
        <v>9937.5801712082575</v>
      </c>
      <c r="I150" s="9">
        <f t="shared" si="2"/>
        <v>62.419828791742475</v>
      </c>
    </row>
    <row r="151" spans="1:9" ht="15" customHeight="1" x14ac:dyDescent="0.2">
      <c r="A151">
        <v>150</v>
      </c>
      <c r="B151" s="8">
        <f>'6. Data with Vol Ests'!D$502*('6. Data with Vol Ests'!D151+('6. Data with Vol Ests'!D152-'6. Data with Vol Ests'!D151)*('6. Data with Vol Ests'!G$503/'6. Data with Vol Ests'!G152))/'6. Data with Vol Ests'!D151</f>
        <v>10853.582987442338</v>
      </c>
      <c r="C151" s="8">
        <f>'6. Data with Vol Ests'!I$502*('6. Data with Vol Ests'!I151+('6. Data with Vol Ests'!I152-'6. Data with Vol Ests'!I151)*('6. Data with Vol Ests'!L$503/'6. Data with Vol Ests'!L152))/'6. Data with Vol Ests'!I151</f>
        <v>9561.2625923258001</v>
      </c>
      <c r="D151" s="8">
        <f>'6. Data with Vol Ests'!N$502*('6. Data with Vol Ests'!N151+('6. Data with Vol Ests'!N152-'6. Data with Vol Ests'!N151)*('6. Data with Vol Ests'!Q$503/'6. Data with Vol Ests'!Q152))/'6. Data with Vol Ests'!N151</f>
        <v>6250.4722705755339</v>
      </c>
      <c r="E151" s="8">
        <f>'6. Data with Vol Ests'!S$502*('6. Data with Vol Ests'!S151+('6. Data with Vol Ests'!S152-'6. Data with Vol Ests'!S151)*('6. Data with Vol Ests'!V$503/'6. Data with Vol Ests'!V152))/'6. Data with Vol Ests'!S151</f>
        <v>111.19142158101781</v>
      </c>
      <c r="G151" s="9">
        <f>$L$2*B151/'1. Data'!D$504+$M$2*C151/'1. Data'!H$504+$N$2*D151/'1. Data'!L$504+$O$2*E151/'1. Data'!P$504</f>
        <v>9905.9532998501018</v>
      </c>
      <c r="I151" s="9">
        <f t="shared" si="2"/>
        <v>94.046700149898243</v>
      </c>
    </row>
    <row r="152" spans="1:9" ht="15" customHeight="1" x14ac:dyDescent="0.2">
      <c r="A152">
        <v>151</v>
      </c>
      <c r="B152" s="8">
        <f>'6. Data with Vol Ests'!D$502*('6. Data with Vol Ests'!D152+('6. Data with Vol Ests'!D153-'6. Data with Vol Ests'!D152)*('6. Data with Vol Ests'!G$503/'6. Data with Vol Ests'!G153))/'6. Data with Vol Ests'!D152</f>
        <v>10789.628056655944</v>
      </c>
      <c r="C152" s="8">
        <f>'6. Data with Vol Ests'!I$502*('6. Data with Vol Ests'!I152+('6. Data with Vol Ests'!I153-'6. Data with Vol Ests'!I152)*('6. Data with Vol Ests'!L$503/'6. Data with Vol Ests'!L153))/'6. Data with Vol Ests'!I152</f>
        <v>9495.0776615114792</v>
      </c>
      <c r="D152" s="8">
        <f>'6. Data with Vol Ests'!N$502*('6. Data with Vol Ests'!N152+('6. Data with Vol Ests'!N153-'6. Data with Vol Ests'!N152)*('6. Data with Vol Ests'!Q$503/'6. Data with Vol Ests'!Q153))/'6. Data with Vol Ests'!N152</f>
        <v>6119.8053249078666</v>
      </c>
      <c r="E152" s="8">
        <f>'6. Data with Vol Ests'!S$502*('6. Data with Vol Ests'!S152+('6. Data with Vol Ests'!S153-'6. Data with Vol Ests'!S152)*('6. Data with Vol Ests'!V$503/'6. Data with Vol Ests'!V153))/'6. Data with Vol Ests'!S152</f>
        <v>113.89482180265041</v>
      </c>
      <c r="G152" s="9">
        <f>$L$2*B152/'1. Data'!D$504+$M$2*C152/'1. Data'!H$504+$N$2*D152/'1. Data'!L$504+$O$2*E152/'1. Data'!P$504</f>
        <v>9888.9097605949428</v>
      </c>
      <c r="I152" s="9">
        <f t="shared" si="2"/>
        <v>111.09023940505722</v>
      </c>
    </row>
    <row r="153" spans="1:9" ht="15" customHeight="1" x14ac:dyDescent="0.2">
      <c r="A153">
        <v>152</v>
      </c>
      <c r="B153" s="8">
        <f>'6. Data with Vol Ests'!D$502*('6. Data with Vol Ests'!D153+('6. Data with Vol Ests'!D154-'6. Data with Vol Ests'!D153)*('6. Data with Vol Ests'!G$503/'6. Data with Vol Ests'!G154))/'6. Data with Vol Ests'!D153</f>
        <v>11139.269933577674</v>
      </c>
      <c r="C153" s="8">
        <f>'6. Data with Vol Ests'!I$502*('6. Data with Vol Ests'!I153+('6. Data with Vol Ests'!I154-'6. Data with Vol Ests'!I153)*('6. Data with Vol Ests'!L$503/'6. Data with Vol Ests'!L154))/'6. Data with Vol Ests'!I153</f>
        <v>9812.3912094334937</v>
      </c>
      <c r="D153" s="8">
        <f>'6. Data with Vol Ests'!N$502*('6. Data with Vol Ests'!N153+('6. Data with Vol Ests'!N154-'6. Data with Vol Ests'!N153)*('6. Data with Vol Ests'!Q$503/'6. Data with Vol Ests'!Q154))/'6. Data with Vol Ests'!N153</f>
        <v>6405.3343045722586</v>
      </c>
      <c r="E153" s="8">
        <f>'6. Data with Vol Ests'!S$502*('6. Data with Vol Ests'!S153+('6. Data with Vol Ests'!S154-'6. Data with Vol Ests'!S153)*('6. Data with Vol Ests'!V$503/'6. Data with Vol Ests'!V154))/'6. Data with Vol Ests'!S153</f>
        <v>110.75630929634985</v>
      </c>
      <c r="G153" s="9">
        <f>$L$2*B153/'1. Data'!D$504+$M$2*C153/'1. Data'!H$504+$N$2*D153/'1. Data'!L$504+$O$2*E153/'1. Data'!P$504</f>
        <v>10105.37297111949</v>
      </c>
      <c r="I153" s="9">
        <f t="shared" si="2"/>
        <v>-105.3729711194901</v>
      </c>
    </row>
    <row r="154" spans="1:9" ht="15" customHeight="1" x14ac:dyDescent="0.2">
      <c r="A154">
        <v>153</v>
      </c>
      <c r="B154" s="8">
        <f>'6. Data with Vol Ests'!D$502*('6. Data with Vol Ests'!D154+('6. Data with Vol Ests'!D155-'6. Data with Vol Ests'!D154)*('6. Data with Vol Ests'!G$503/'6. Data with Vol Ests'!G155))/'6. Data with Vol Ests'!D154</f>
        <v>11035.89206821842</v>
      </c>
      <c r="C154" s="8">
        <f>'6. Data with Vol Ests'!I$502*('6. Data with Vol Ests'!I154+('6. Data with Vol Ests'!I155-'6. Data with Vol Ests'!I154)*('6. Data with Vol Ests'!L$503/'6. Data with Vol Ests'!L155))/'6. Data with Vol Ests'!I154</f>
        <v>9505.8329425825723</v>
      </c>
      <c r="D154" s="8">
        <f>'6. Data with Vol Ests'!N$502*('6. Data with Vol Ests'!N154+('6. Data with Vol Ests'!N155-'6. Data with Vol Ests'!N154)*('6. Data with Vol Ests'!Q$503/'6. Data with Vol Ests'!Q155))/'6. Data with Vol Ests'!N154</f>
        <v>6180.5482425591081</v>
      </c>
      <c r="E154" s="8">
        <f>'6. Data with Vol Ests'!S$502*('6. Data with Vol Ests'!S154+('6. Data with Vol Ests'!S155-'6. Data with Vol Ests'!S154)*('6. Data with Vol Ests'!V$503/'6. Data with Vol Ests'!V155))/'6. Data with Vol Ests'!S154</f>
        <v>112.82497026255912</v>
      </c>
      <c r="G154" s="9">
        <f>$L$2*B154/'1. Data'!D$504+$M$2*C154/'1. Data'!H$504+$N$2*D154/'1. Data'!L$504+$O$2*E154/'1. Data'!P$504</f>
        <v>9972.473480119128</v>
      </c>
      <c r="I154" s="9">
        <f t="shared" si="2"/>
        <v>27.526519880872002</v>
      </c>
    </row>
    <row r="155" spans="1:9" ht="15" customHeight="1" x14ac:dyDescent="0.2">
      <c r="A155">
        <v>154</v>
      </c>
      <c r="B155" s="8">
        <f>'6. Data with Vol Ests'!D$502*('6. Data with Vol Ests'!D155+('6. Data with Vol Ests'!D156-'6. Data with Vol Ests'!D155)*('6. Data with Vol Ests'!G$503/'6. Data with Vol Ests'!G156))/'6. Data with Vol Ests'!D155</f>
        <v>11093.226337189222</v>
      </c>
      <c r="C155" s="8">
        <f>'6. Data with Vol Ests'!I$502*('6. Data with Vol Ests'!I155+('6. Data with Vol Ests'!I156-'6. Data with Vol Ests'!I155)*('6. Data with Vol Ests'!L$503/'6. Data with Vol Ests'!L156))/'6. Data with Vol Ests'!I155</f>
        <v>9869.8958255257785</v>
      </c>
      <c r="D155" s="8">
        <f>'6. Data with Vol Ests'!N$502*('6. Data with Vol Ests'!N155+('6. Data with Vol Ests'!N156-'6. Data with Vol Ests'!N155)*('6. Data with Vol Ests'!Q$503/'6. Data with Vol Ests'!Q156))/'6. Data with Vol Ests'!N155</f>
        <v>6321.8585844990193</v>
      </c>
      <c r="E155" s="8">
        <f>'6. Data with Vol Ests'!S$502*('6. Data with Vol Ests'!S155+('6. Data with Vol Ests'!S156-'6. Data with Vol Ests'!S155)*('6. Data with Vol Ests'!V$503/'6. Data with Vol Ests'!V156))/'6. Data with Vol Ests'!S155</f>
        <v>110.47625281731395</v>
      </c>
      <c r="G155" s="9">
        <f>$L$2*B155/'1. Data'!D$504+$M$2*C155/'1. Data'!H$504+$N$2*D155/'1. Data'!L$504+$O$2*E155/'1. Data'!P$504</f>
        <v>10088.206205608734</v>
      </c>
      <c r="I155" s="9">
        <f t="shared" si="2"/>
        <v>-88.206205608734308</v>
      </c>
    </row>
    <row r="156" spans="1:9" ht="15" customHeight="1" x14ac:dyDescent="0.2">
      <c r="A156">
        <v>155</v>
      </c>
      <c r="B156" s="8">
        <f>'6. Data with Vol Ests'!D$502*('6. Data with Vol Ests'!D156+('6. Data with Vol Ests'!D157-'6. Data with Vol Ests'!D156)*('6. Data with Vol Ests'!G$503/'6. Data with Vol Ests'!G157))/'6. Data with Vol Ests'!D156</f>
        <v>11358.176183934656</v>
      </c>
      <c r="C156" s="8">
        <f>'6. Data with Vol Ests'!I$502*('6. Data with Vol Ests'!I156+('6. Data with Vol Ests'!I157-'6. Data with Vol Ests'!I156)*('6. Data with Vol Ests'!L$503/'6. Data with Vol Ests'!L157))/'6. Data with Vol Ests'!I156</f>
        <v>9839.3558168530399</v>
      </c>
      <c r="D156" s="8">
        <f>'6. Data with Vol Ests'!N$502*('6. Data with Vol Ests'!N156+('6. Data with Vol Ests'!N157-'6. Data with Vol Ests'!N156)*('6. Data with Vol Ests'!Q$503/'6. Data with Vol Ests'!Q157))/'6. Data with Vol Ests'!N156</f>
        <v>6414.4402297970391</v>
      </c>
      <c r="E156" s="8">
        <f>'6. Data with Vol Ests'!S$502*('6. Data with Vol Ests'!S156+('6. Data with Vol Ests'!S157-'6. Data with Vol Ests'!S156)*('6. Data with Vol Ests'!V$503/'6. Data with Vol Ests'!V157))/'6. Data with Vol Ests'!S156</f>
        <v>113.61453540407616</v>
      </c>
      <c r="G156" s="9">
        <f>$L$2*B156/'1. Data'!D$504+$M$2*C156/'1. Data'!H$504+$N$2*D156/'1. Data'!L$504+$O$2*E156/'1. Data'!P$504</f>
        <v>10245.378889528456</v>
      </c>
      <c r="I156" s="9">
        <f t="shared" si="2"/>
        <v>-245.37888952845606</v>
      </c>
    </row>
    <row r="157" spans="1:9" ht="15" customHeight="1" x14ac:dyDescent="0.2">
      <c r="A157">
        <v>156</v>
      </c>
      <c r="B157" s="8">
        <f>'6. Data with Vol Ests'!D$502*('6. Data with Vol Ests'!D157+('6. Data with Vol Ests'!D158-'6. Data with Vol Ests'!D157)*('6. Data with Vol Ests'!G$503/'6. Data with Vol Ests'!G158))/'6. Data with Vol Ests'!D157</f>
        <v>11070.173713636799</v>
      </c>
      <c r="C157" s="8">
        <f>'6. Data with Vol Ests'!I$502*('6. Data with Vol Ests'!I157+('6. Data with Vol Ests'!I158-'6. Data with Vol Ests'!I157)*('6. Data with Vol Ests'!L$503/'6. Data with Vol Ests'!L158))/'6. Data with Vol Ests'!I157</f>
        <v>9574.6591688917524</v>
      </c>
      <c r="D157" s="8">
        <f>'6. Data with Vol Ests'!N$502*('6. Data with Vol Ests'!N157+('6. Data with Vol Ests'!N158-'6. Data with Vol Ests'!N157)*('6. Data with Vol Ests'!Q$503/'6. Data with Vol Ests'!Q158))/'6. Data with Vol Ests'!N157</f>
        <v>6289.6208910595578</v>
      </c>
      <c r="E157" s="8">
        <f>'6. Data with Vol Ests'!S$502*('6. Data with Vol Ests'!S157+('6. Data with Vol Ests'!S158-'6. Data with Vol Ests'!S157)*('6. Data with Vol Ests'!V$503/'6. Data with Vol Ests'!V158))/'6. Data with Vol Ests'!S157</f>
        <v>116.22651875404324</v>
      </c>
      <c r="G157" s="9">
        <f>$L$2*B157/'1. Data'!D$504+$M$2*C157/'1. Data'!H$504+$N$2*D157/'1. Data'!L$504+$O$2*E157/'1. Data'!P$504</f>
        <v>10084.313564046515</v>
      </c>
      <c r="I157" s="9">
        <f t="shared" si="2"/>
        <v>-84.313564046515239</v>
      </c>
    </row>
    <row r="158" spans="1:9" ht="15" customHeight="1" x14ac:dyDescent="0.2">
      <c r="A158">
        <v>157</v>
      </c>
      <c r="B158" s="8">
        <f>'6. Data with Vol Ests'!D$502*('6. Data with Vol Ests'!D158+('6. Data with Vol Ests'!D159-'6. Data with Vol Ests'!D158)*('6. Data with Vol Ests'!G$503/'6. Data with Vol Ests'!G159))/'6. Data with Vol Ests'!D158</f>
        <v>11101.726001194122</v>
      </c>
      <c r="C158" s="8">
        <f>'6. Data with Vol Ests'!I$502*('6. Data with Vol Ests'!I158+('6. Data with Vol Ests'!I159-'6. Data with Vol Ests'!I158)*('6. Data with Vol Ests'!L$503/'6. Data with Vol Ests'!L159))/'6. Data with Vol Ests'!I158</f>
        <v>9670.4503123186569</v>
      </c>
      <c r="D158" s="8">
        <f>'6. Data with Vol Ests'!N$502*('6. Data with Vol Ests'!N158+('6. Data with Vol Ests'!N159-'6. Data with Vol Ests'!N158)*('6. Data with Vol Ests'!Q$503/'6. Data with Vol Ests'!Q159))/'6. Data with Vol Ests'!N158</f>
        <v>6293.7423645337385</v>
      </c>
      <c r="E158" s="8">
        <f>'6. Data with Vol Ests'!S$502*('6. Data with Vol Ests'!S158+('6. Data with Vol Ests'!S159-'6. Data with Vol Ests'!S158)*('6. Data with Vol Ests'!V$503/'6. Data with Vol Ests'!V159))/'6. Data with Vol Ests'!S158</f>
        <v>112.4148513563659</v>
      </c>
      <c r="G158" s="9">
        <f>$L$2*B158/'1. Data'!D$504+$M$2*C158/'1. Data'!H$504+$N$2*D158/'1. Data'!L$504+$O$2*E158/'1. Data'!P$504</f>
        <v>10058.794414961607</v>
      </c>
      <c r="I158" s="9">
        <f t="shared" si="2"/>
        <v>-58.79441496160689</v>
      </c>
    </row>
    <row r="159" spans="1:9" ht="15" customHeight="1" x14ac:dyDescent="0.2">
      <c r="A159">
        <v>158</v>
      </c>
      <c r="B159" s="8">
        <f>'6. Data with Vol Ests'!D$502*('6. Data with Vol Ests'!D159+('6. Data with Vol Ests'!D160-'6. Data with Vol Ests'!D159)*('6. Data with Vol Ests'!G$503/'6. Data with Vol Ests'!G160))/'6. Data with Vol Ests'!D159</f>
        <v>11056.612767872124</v>
      </c>
      <c r="C159" s="8">
        <f>'6. Data with Vol Ests'!I$502*('6. Data with Vol Ests'!I159+('6. Data with Vol Ests'!I160-'6. Data with Vol Ests'!I159)*('6. Data with Vol Ests'!L$503/'6. Data with Vol Ests'!L160))/'6. Data with Vol Ests'!I159</f>
        <v>9707.1709811288583</v>
      </c>
      <c r="D159" s="8">
        <f>'6. Data with Vol Ests'!N$502*('6. Data with Vol Ests'!N159+('6. Data with Vol Ests'!N160-'6. Data with Vol Ests'!N159)*('6. Data with Vol Ests'!Q$503/'6. Data with Vol Ests'!Q160))/'6. Data with Vol Ests'!N159</f>
        <v>6291.2983918200689</v>
      </c>
      <c r="E159" s="8">
        <f>'6. Data with Vol Ests'!S$502*('6. Data with Vol Ests'!S159+('6. Data with Vol Ests'!S160-'6. Data with Vol Ests'!S159)*('6. Data with Vol Ests'!V$503/'6. Data with Vol Ests'!V160))/'6. Data with Vol Ests'!S159</f>
        <v>113.76239585671266</v>
      </c>
      <c r="G159" s="9">
        <f>$L$2*B159/'1. Data'!D$504+$M$2*C159/'1. Data'!H$504+$N$2*D159/'1. Data'!L$504+$O$2*E159/'1. Data'!P$504</f>
        <v>10077.391551182791</v>
      </c>
      <c r="I159" s="9">
        <f t="shared" si="2"/>
        <v>-77.391551182790863</v>
      </c>
    </row>
    <row r="160" spans="1:9" ht="15" customHeight="1" x14ac:dyDescent="0.2">
      <c r="A160">
        <v>159</v>
      </c>
      <c r="B160" s="8">
        <f>'6. Data with Vol Ests'!D$502*('6. Data with Vol Ests'!D160+('6. Data with Vol Ests'!D161-'6. Data with Vol Ests'!D160)*('6. Data with Vol Ests'!G$503/'6. Data with Vol Ests'!G161))/'6. Data with Vol Ests'!D160</f>
        <v>10778.231009054722</v>
      </c>
      <c r="C160" s="8">
        <f>'6. Data with Vol Ests'!I$502*('6. Data with Vol Ests'!I160+('6. Data with Vol Ests'!I161-'6. Data with Vol Ests'!I160)*('6. Data with Vol Ests'!L$503/'6. Data with Vol Ests'!L161))/'6. Data with Vol Ests'!I160</f>
        <v>9681.2960030270478</v>
      </c>
      <c r="D160" s="8">
        <f>'6. Data with Vol Ests'!N$502*('6. Data with Vol Ests'!N160+('6. Data with Vol Ests'!N161-'6. Data with Vol Ests'!N160)*('6. Data with Vol Ests'!Q$503/'6. Data with Vol Ests'!Q161))/'6. Data with Vol Ests'!N160</f>
        <v>6148.8900060600918</v>
      </c>
      <c r="E160" s="8">
        <f>'6. Data with Vol Ests'!S$502*('6. Data with Vol Ests'!S160+('6. Data with Vol Ests'!S161-'6. Data with Vol Ests'!S160)*('6. Data with Vol Ests'!V$503/'6. Data with Vol Ests'!V161))/'6. Data with Vol Ests'!S160</f>
        <v>112.50386903679484</v>
      </c>
      <c r="G160" s="9">
        <f>$L$2*B160/'1. Data'!D$504+$M$2*C160/'1. Data'!H$504+$N$2*D160/'1. Data'!L$504+$O$2*E160/'1. Data'!P$504</f>
        <v>9923.0008521432919</v>
      </c>
      <c r="I160" s="9">
        <f t="shared" si="2"/>
        <v>76.999147856708078</v>
      </c>
    </row>
    <row r="161" spans="1:9" ht="15" customHeight="1" x14ac:dyDescent="0.2">
      <c r="A161">
        <v>160</v>
      </c>
      <c r="B161" s="8">
        <f>'6. Data with Vol Ests'!D$502*('6. Data with Vol Ests'!D161+('6. Data with Vol Ests'!D162-'6. Data with Vol Ests'!D161)*('6. Data with Vol Ests'!G$503/'6. Data with Vol Ests'!G162))/'6. Data with Vol Ests'!D161</f>
        <v>11210.030665042879</v>
      </c>
      <c r="C161" s="8">
        <f>'6. Data with Vol Ests'!I$502*('6. Data with Vol Ests'!I161+('6. Data with Vol Ests'!I162-'6. Data with Vol Ests'!I161)*('6. Data with Vol Ests'!L$503/'6. Data with Vol Ests'!L162))/'6. Data with Vol Ests'!I161</f>
        <v>9622.0559256158867</v>
      </c>
      <c r="D161" s="8">
        <f>'6. Data with Vol Ests'!N$502*('6. Data with Vol Ests'!N161+('6. Data with Vol Ests'!N162-'6. Data with Vol Ests'!N161)*('6. Data with Vol Ests'!Q$503/'6. Data with Vol Ests'!Q162))/'6. Data with Vol Ests'!N161</f>
        <v>6274.4282912731105</v>
      </c>
      <c r="E161" s="8">
        <f>'6. Data with Vol Ests'!S$502*('6. Data with Vol Ests'!S161+('6. Data with Vol Ests'!S162-'6. Data with Vol Ests'!S161)*('6. Data with Vol Ests'!V$503/'6. Data with Vol Ests'!V162))/'6. Data with Vol Ests'!S161</f>
        <v>112.05937563467151</v>
      </c>
      <c r="G161" s="9">
        <f>$L$2*B161/'1. Data'!D$504+$M$2*C161/'1. Data'!H$504+$N$2*D161/'1. Data'!L$504+$O$2*E161/'1. Data'!P$504</f>
        <v>10073.559199998415</v>
      </c>
      <c r="I161" s="9">
        <f t="shared" si="2"/>
        <v>-73.559199998415352</v>
      </c>
    </row>
    <row r="162" spans="1:9" ht="15" customHeight="1" x14ac:dyDescent="0.2">
      <c r="A162">
        <v>161</v>
      </c>
      <c r="B162" s="8">
        <f>'6. Data with Vol Ests'!D$502*('6. Data with Vol Ests'!D162+('6. Data with Vol Ests'!D163-'6. Data with Vol Ests'!D162)*('6. Data with Vol Ests'!G$503/'6. Data with Vol Ests'!G163))/'6. Data with Vol Ests'!D162</f>
        <v>11185.871078045131</v>
      </c>
      <c r="C162" s="8">
        <f>'6. Data with Vol Ests'!I$502*('6. Data with Vol Ests'!I162+('6. Data with Vol Ests'!I163-'6. Data with Vol Ests'!I162)*('6. Data with Vol Ests'!L$503/'6. Data with Vol Ests'!L163))/'6. Data with Vol Ests'!I162</f>
        <v>9898.1912113912858</v>
      </c>
      <c r="D162" s="8">
        <f>'6. Data with Vol Ests'!N$502*('6. Data with Vol Ests'!N162+('6. Data with Vol Ests'!N163-'6. Data with Vol Ests'!N162)*('6. Data with Vol Ests'!Q$503/'6. Data with Vol Ests'!Q163))/'6. Data with Vol Ests'!N162</f>
        <v>6374.414249376563</v>
      </c>
      <c r="E162" s="8">
        <f>'6. Data with Vol Ests'!S$502*('6. Data with Vol Ests'!S162+('6. Data with Vol Ests'!S163-'6. Data with Vol Ests'!S162)*('6. Data with Vol Ests'!V$503/'6. Data with Vol Ests'!V163))/'6. Data with Vol Ests'!S162</f>
        <v>110.38777903333363</v>
      </c>
      <c r="G162" s="9">
        <f>$L$2*B162/'1. Data'!D$504+$M$2*C162/'1. Data'!H$504+$N$2*D162/'1. Data'!L$504+$O$2*E162/'1. Data'!P$504</f>
        <v>10137.57797952699</v>
      </c>
      <c r="I162" s="9">
        <f t="shared" si="2"/>
        <v>-137.57797952699002</v>
      </c>
    </row>
    <row r="163" spans="1:9" ht="15" customHeight="1" x14ac:dyDescent="0.2">
      <c r="A163">
        <v>162</v>
      </c>
      <c r="B163" s="8">
        <f>'6. Data with Vol Ests'!D$502*('6. Data with Vol Ests'!D163+('6. Data with Vol Ests'!D164-'6. Data with Vol Ests'!D163)*('6. Data with Vol Ests'!G$503/'6. Data with Vol Ests'!G164))/'6. Data with Vol Ests'!D163</f>
        <v>11325.518218747782</v>
      </c>
      <c r="C163" s="8">
        <f>'6. Data with Vol Ests'!I$502*('6. Data with Vol Ests'!I163+('6. Data with Vol Ests'!I164-'6. Data with Vol Ests'!I163)*('6. Data with Vol Ests'!L$503/'6. Data with Vol Ests'!L164))/'6. Data with Vol Ests'!I163</f>
        <v>10001.856447849033</v>
      </c>
      <c r="D163" s="8">
        <f>'6. Data with Vol Ests'!N$502*('6. Data with Vol Ests'!N163+('6. Data with Vol Ests'!N164-'6. Data with Vol Ests'!N163)*('6. Data with Vol Ests'!Q$503/'6. Data with Vol Ests'!Q164))/'6. Data with Vol Ests'!N163</f>
        <v>6516.3842195517846</v>
      </c>
      <c r="E163" s="8">
        <f>'6. Data with Vol Ests'!S$502*('6. Data with Vol Ests'!S163+('6. Data with Vol Ests'!S164-'6. Data with Vol Ests'!S163)*('6. Data with Vol Ests'!V$503/'6. Data with Vol Ests'!V164))/'6. Data with Vol Ests'!S163</f>
        <v>114.81993577943804</v>
      </c>
      <c r="G163" s="9">
        <f>$L$2*B163/'1. Data'!D$504+$M$2*C163/'1. Data'!H$504+$N$2*D163/'1. Data'!L$504+$O$2*E163/'1. Data'!P$504</f>
        <v>10322.118704303532</v>
      </c>
      <c r="I163" s="9">
        <f t="shared" si="2"/>
        <v>-322.11870430353156</v>
      </c>
    </row>
    <row r="164" spans="1:9" ht="15" customHeight="1" x14ac:dyDescent="0.2">
      <c r="A164">
        <v>163</v>
      </c>
      <c r="B164" s="8">
        <f>'6. Data with Vol Ests'!D$502*('6. Data with Vol Ests'!D164+('6. Data with Vol Ests'!D165-'6. Data with Vol Ests'!D164)*('6. Data with Vol Ests'!G$503/'6. Data with Vol Ests'!G165))/'6. Data with Vol Ests'!D164</f>
        <v>11165.622727598744</v>
      </c>
      <c r="C164" s="8">
        <f>'6. Data with Vol Ests'!I$502*('6. Data with Vol Ests'!I164+('6. Data with Vol Ests'!I165-'6. Data with Vol Ests'!I164)*('6. Data with Vol Ests'!L$503/'6. Data with Vol Ests'!L165))/'6. Data with Vol Ests'!I164</f>
        <v>9753.3960006831167</v>
      </c>
      <c r="D164" s="8">
        <f>'6. Data with Vol Ests'!N$502*('6. Data with Vol Ests'!N164+('6. Data with Vol Ests'!N165-'6. Data with Vol Ests'!N164)*('6. Data with Vol Ests'!Q$503/'6. Data with Vol Ests'!Q165))/'6. Data with Vol Ests'!N164</f>
        <v>6217.0370210769761</v>
      </c>
      <c r="E164" s="8">
        <f>'6. Data with Vol Ests'!S$502*('6. Data with Vol Ests'!S164+('6. Data with Vol Ests'!S165-'6. Data with Vol Ests'!S164)*('6. Data with Vol Ests'!V$503/'6. Data with Vol Ests'!V165))/'6. Data with Vol Ests'!S164</f>
        <v>112.60024790893686</v>
      </c>
      <c r="G164" s="9">
        <f>$L$2*B164/'1. Data'!D$504+$M$2*C164/'1. Data'!H$504+$N$2*D164/'1. Data'!L$504+$O$2*E164/'1. Data'!P$504</f>
        <v>10098.819375451862</v>
      </c>
      <c r="I164" s="9">
        <f t="shared" si="2"/>
        <v>-98.819375451861561</v>
      </c>
    </row>
    <row r="165" spans="1:9" ht="15" customHeight="1" x14ac:dyDescent="0.2">
      <c r="A165">
        <v>164</v>
      </c>
      <c r="B165" s="8">
        <f>'6. Data with Vol Ests'!D$502*('6. Data with Vol Ests'!D165+('6. Data with Vol Ests'!D166-'6. Data with Vol Ests'!D165)*('6. Data with Vol Ests'!G$503/'6. Data with Vol Ests'!G166))/'6. Data with Vol Ests'!D165</f>
        <v>11107.482605265574</v>
      </c>
      <c r="C165" s="8">
        <f>'6. Data with Vol Ests'!I$502*('6. Data with Vol Ests'!I165+('6. Data with Vol Ests'!I166-'6. Data with Vol Ests'!I165)*('6. Data with Vol Ests'!L$503/'6. Data with Vol Ests'!L166))/'6. Data with Vol Ests'!I165</f>
        <v>9355.5123047204652</v>
      </c>
      <c r="D165" s="8">
        <f>'6. Data with Vol Ests'!N$502*('6. Data with Vol Ests'!N165+('6. Data with Vol Ests'!N166-'6. Data with Vol Ests'!N165)*('6. Data with Vol Ests'!Q$503/'6. Data with Vol Ests'!Q166))/'6. Data with Vol Ests'!N165</f>
        <v>6145.0118814722709</v>
      </c>
      <c r="E165" s="8">
        <f>'6. Data with Vol Ests'!S$502*('6. Data with Vol Ests'!S165+('6. Data with Vol Ests'!S166-'6. Data with Vol Ests'!S165)*('6. Data with Vol Ests'!V$503/'6. Data with Vol Ests'!V166))/'6. Data with Vol Ests'!S165</f>
        <v>115.95035223068304</v>
      </c>
      <c r="G165" s="9">
        <f>$L$2*B165/'1. Data'!D$504+$M$2*C165/'1. Data'!H$504+$N$2*D165/'1. Data'!L$504+$O$2*E165/'1. Data'!P$504</f>
        <v>10001.151007145609</v>
      </c>
      <c r="I165" s="9">
        <f t="shared" si="2"/>
        <v>-1.1510071456086735</v>
      </c>
    </row>
    <row r="166" spans="1:9" ht="15" customHeight="1" x14ac:dyDescent="0.2">
      <c r="A166">
        <v>165</v>
      </c>
      <c r="B166" s="8">
        <f>'6. Data with Vol Ests'!D$502*('6. Data with Vol Ests'!D166+('6. Data with Vol Ests'!D167-'6. Data with Vol Ests'!D166)*('6. Data with Vol Ests'!G$503/'6. Data with Vol Ests'!G167))/'6. Data with Vol Ests'!D166</f>
        <v>11035.675088035756</v>
      </c>
      <c r="C166" s="8">
        <f>'6. Data with Vol Ests'!I$502*('6. Data with Vol Ests'!I166+('6. Data with Vol Ests'!I167-'6. Data with Vol Ests'!I166)*('6. Data with Vol Ests'!L$503/'6. Data with Vol Ests'!L167))/'6. Data with Vol Ests'!I166</f>
        <v>9506.495673768155</v>
      </c>
      <c r="D166" s="8">
        <f>'6. Data with Vol Ests'!N$502*('6. Data with Vol Ests'!N166+('6. Data with Vol Ests'!N167-'6. Data with Vol Ests'!N166)*('6. Data with Vol Ests'!Q$503/'6. Data with Vol Ests'!Q167))/'6. Data with Vol Ests'!N166</f>
        <v>6212.6696626193734</v>
      </c>
      <c r="E166" s="8">
        <f>'6. Data with Vol Ests'!S$502*('6. Data with Vol Ests'!S166+('6. Data with Vol Ests'!S167-'6. Data with Vol Ests'!S166)*('6. Data with Vol Ests'!V$503/'6. Data with Vol Ests'!V167))/'6. Data with Vol Ests'!S166</f>
        <v>109.83122904398476</v>
      </c>
      <c r="G166" s="9">
        <f>$L$2*B166/'1. Data'!D$504+$M$2*C166/'1. Data'!H$504+$N$2*D166/'1. Data'!L$504+$O$2*E166/'1. Data'!P$504</f>
        <v>9924.7122740042669</v>
      </c>
      <c r="I166" s="9">
        <f t="shared" si="2"/>
        <v>75.287725995733126</v>
      </c>
    </row>
    <row r="167" spans="1:9" ht="15" customHeight="1" x14ac:dyDescent="0.2">
      <c r="A167">
        <v>166</v>
      </c>
      <c r="B167" s="8">
        <f>'6. Data with Vol Ests'!D$502*('6. Data with Vol Ests'!D167+('6. Data with Vol Ests'!D168-'6. Data with Vol Ests'!D167)*('6. Data with Vol Ests'!G$503/'6. Data with Vol Ests'!G168))/'6. Data with Vol Ests'!D167</f>
        <v>11471.424026901004</v>
      </c>
      <c r="C167" s="8">
        <f>'6. Data with Vol Ests'!I$502*('6. Data with Vol Ests'!I167+('6. Data with Vol Ests'!I168-'6. Data with Vol Ests'!I167)*('6. Data with Vol Ests'!L$503/'6. Data with Vol Ests'!L168))/'6. Data with Vol Ests'!I167</f>
        <v>9865.419016064141</v>
      </c>
      <c r="D167" s="8">
        <f>'6. Data with Vol Ests'!N$502*('6. Data with Vol Ests'!N167+('6. Data with Vol Ests'!N168-'6. Data with Vol Ests'!N167)*('6. Data with Vol Ests'!Q$503/'6. Data with Vol Ests'!Q168))/'6. Data with Vol Ests'!N167</f>
        <v>6585.6556642706992</v>
      </c>
      <c r="E167" s="8">
        <f>'6. Data with Vol Ests'!S$502*('6. Data with Vol Ests'!S167+('6. Data with Vol Ests'!S168-'6. Data with Vol Ests'!S167)*('6. Data with Vol Ests'!V$503/'6. Data with Vol Ests'!V168))/'6. Data with Vol Ests'!S167</f>
        <v>112.72162961760912</v>
      </c>
      <c r="G167" s="9">
        <f>$L$2*B167/'1. Data'!D$504+$M$2*C167/'1. Data'!H$504+$N$2*D167/'1. Data'!L$504+$O$2*E167/'1. Data'!P$504</f>
        <v>10306.40740760526</v>
      </c>
      <c r="I167" s="9">
        <f t="shared" si="2"/>
        <v>-306.40740760526023</v>
      </c>
    </row>
    <row r="168" spans="1:9" ht="15" customHeight="1" x14ac:dyDescent="0.2">
      <c r="A168">
        <v>167</v>
      </c>
      <c r="B168" s="8">
        <f>'6. Data with Vol Ests'!D$502*('6. Data with Vol Ests'!D168+('6. Data with Vol Ests'!D169-'6. Data with Vol Ests'!D168)*('6. Data with Vol Ests'!G$503/'6. Data with Vol Ests'!G169))/'6. Data with Vol Ests'!D168</f>
        <v>10906.971865104568</v>
      </c>
      <c r="C168" s="8">
        <f>'6. Data with Vol Ests'!I$502*('6. Data with Vol Ests'!I168+('6. Data with Vol Ests'!I169-'6. Data with Vol Ests'!I168)*('6. Data with Vol Ests'!L$503/'6. Data with Vol Ests'!L169))/'6. Data with Vol Ests'!I168</f>
        <v>9505.503279113238</v>
      </c>
      <c r="D168" s="8">
        <f>'6. Data with Vol Ests'!N$502*('6. Data with Vol Ests'!N168+('6. Data with Vol Ests'!N169-'6. Data with Vol Ests'!N168)*('6. Data with Vol Ests'!Q$503/'6. Data with Vol Ests'!Q169))/'6. Data with Vol Ests'!N168</f>
        <v>6090.0489145314223</v>
      </c>
      <c r="E168" s="8">
        <f>'6. Data with Vol Ests'!S$502*('6. Data with Vol Ests'!S168+('6. Data with Vol Ests'!S169-'6. Data with Vol Ests'!S168)*('6. Data with Vol Ests'!V$503/'6. Data with Vol Ests'!V169))/'6. Data with Vol Ests'!S168</f>
        <v>113.08363361922193</v>
      </c>
      <c r="G168" s="9">
        <f>$L$2*B168/'1. Data'!D$504+$M$2*C168/'1. Data'!H$504+$N$2*D168/'1. Data'!L$504+$O$2*E168/'1. Data'!P$504</f>
        <v>9915.5738101714032</v>
      </c>
      <c r="I168" s="9">
        <f t="shared" si="2"/>
        <v>84.426189828596762</v>
      </c>
    </row>
    <row r="169" spans="1:9" ht="15" customHeight="1" x14ac:dyDescent="0.2">
      <c r="A169">
        <v>168</v>
      </c>
      <c r="B169" s="8">
        <f>'6. Data with Vol Ests'!D$502*('6. Data with Vol Ests'!D169+('6. Data with Vol Ests'!D170-'6. Data with Vol Ests'!D169)*('6. Data with Vol Ests'!G$503/'6. Data with Vol Ests'!G170))/'6. Data with Vol Ests'!D169</f>
        <v>11117.975133522858</v>
      </c>
      <c r="C169" s="8">
        <f>'6. Data with Vol Ests'!I$502*('6. Data with Vol Ests'!I169+('6. Data with Vol Ests'!I170-'6. Data with Vol Ests'!I169)*('6. Data with Vol Ests'!L$503/'6. Data with Vol Ests'!L170))/'6. Data with Vol Ests'!I169</f>
        <v>9365.0810144483057</v>
      </c>
      <c r="D169" s="8">
        <f>'6. Data with Vol Ests'!N$502*('6. Data with Vol Ests'!N169+('6. Data with Vol Ests'!N170-'6. Data with Vol Ests'!N169)*('6. Data with Vol Ests'!Q$503/'6. Data with Vol Ests'!Q170))/'6. Data with Vol Ests'!N169</f>
        <v>6175.4735441134726</v>
      </c>
      <c r="E169" s="8">
        <f>'6. Data with Vol Ests'!S$502*('6. Data with Vol Ests'!S169+('6. Data with Vol Ests'!S170-'6. Data with Vol Ests'!S169)*('6. Data with Vol Ests'!V$503/'6. Data with Vol Ests'!V170))/'6. Data with Vol Ests'!S169</f>
        <v>113.2689893879716</v>
      </c>
      <c r="G169" s="9">
        <f>$L$2*B169/'1. Data'!D$504+$M$2*C169/'1. Data'!H$504+$N$2*D169/'1. Data'!L$504+$O$2*E169/'1. Data'!P$504</f>
        <v>9965.3293732152706</v>
      </c>
      <c r="I169" s="9">
        <f t="shared" si="2"/>
        <v>34.670626784729393</v>
      </c>
    </row>
    <row r="170" spans="1:9" ht="15" customHeight="1" x14ac:dyDescent="0.2">
      <c r="A170">
        <v>169</v>
      </c>
      <c r="B170" s="8">
        <f>'6. Data with Vol Ests'!D$502*('6. Data with Vol Ests'!D170+('6. Data with Vol Ests'!D171-'6. Data with Vol Ests'!D170)*('6. Data with Vol Ests'!G$503/'6. Data with Vol Ests'!G171))/'6. Data with Vol Ests'!D170</f>
        <v>11408.46715154121</v>
      </c>
      <c r="C170" s="8">
        <f>'6. Data with Vol Ests'!I$502*('6. Data with Vol Ests'!I170+('6. Data with Vol Ests'!I171-'6. Data with Vol Ests'!I170)*('6. Data with Vol Ests'!L$503/'6. Data with Vol Ests'!L171))/'6. Data with Vol Ests'!I170</f>
        <v>9837.270258747576</v>
      </c>
      <c r="D170" s="8">
        <f>'6. Data with Vol Ests'!N$502*('6. Data with Vol Ests'!N170+('6. Data with Vol Ests'!N171-'6. Data with Vol Ests'!N170)*('6. Data with Vol Ests'!Q$503/'6. Data with Vol Ests'!Q171))/'6. Data with Vol Ests'!N170</f>
        <v>6477.1973891147827</v>
      </c>
      <c r="E170" s="8">
        <f>'6. Data with Vol Ests'!S$502*('6. Data with Vol Ests'!S170+('6. Data with Vol Ests'!S171-'6. Data with Vol Ests'!S170)*('6. Data with Vol Ests'!V$503/'6. Data with Vol Ests'!V171))/'6. Data with Vol Ests'!S170</f>
        <v>110.43735164421342</v>
      </c>
      <c r="G170" s="9">
        <f>$L$2*B170/'1. Data'!D$504+$M$2*C170/'1. Data'!H$504+$N$2*D170/'1. Data'!L$504+$O$2*E170/'1. Data'!P$504</f>
        <v>10216.777643868107</v>
      </c>
      <c r="I170" s="9">
        <f t="shared" si="2"/>
        <v>-216.77764386810668</v>
      </c>
    </row>
    <row r="171" spans="1:9" ht="15" customHeight="1" x14ac:dyDescent="0.2">
      <c r="A171">
        <v>170</v>
      </c>
      <c r="B171" s="8">
        <f>'6. Data with Vol Ests'!D$502*('6. Data with Vol Ests'!D171+('6. Data with Vol Ests'!D172-'6. Data with Vol Ests'!D171)*('6. Data with Vol Ests'!G$503/'6. Data with Vol Ests'!G172))/'6. Data with Vol Ests'!D171</f>
        <v>11064.046000913235</v>
      </c>
      <c r="C171" s="8">
        <f>'6. Data with Vol Ests'!I$502*('6. Data with Vol Ests'!I171+('6. Data with Vol Ests'!I172-'6. Data with Vol Ests'!I171)*('6. Data with Vol Ests'!L$503/'6. Data with Vol Ests'!L172))/'6. Data with Vol Ests'!I171</f>
        <v>9387.9479755510765</v>
      </c>
      <c r="D171" s="8">
        <f>'6. Data with Vol Ests'!N$502*('6. Data with Vol Ests'!N171+('6. Data with Vol Ests'!N172-'6. Data with Vol Ests'!N171)*('6. Data with Vol Ests'!Q$503/'6. Data with Vol Ests'!Q172))/'6. Data with Vol Ests'!N171</f>
        <v>6110.2325688478277</v>
      </c>
      <c r="E171" s="8">
        <f>'6. Data with Vol Ests'!S$502*('6. Data with Vol Ests'!S171+('6. Data with Vol Ests'!S172-'6. Data with Vol Ests'!S171)*('6. Data with Vol Ests'!V$503/'6. Data with Vol Ests'!V172))/'6. Data with Vol Ests'!S171</f>
        <v>113.45134456416113</v>
      </c>
      <c r="G171" s="9">
        <f>$L$2*B171/'1. Data'!D$504+$M$2*C171/'1. Data'!H$504+$N$2*D171/'1. Data'!L$504+$O$2*E171/'1. Data'!P$504</f>
        <v>9945.6145780726765</v>
      </c>
      <c r="I171" s="9">
        <f t="shared" si="2"/>
        <v>54.385421927323478</v>
      </c>
    </row>
    <row r="172" spans="1:9" ht="15" customHeight="1" x14ac:dyDescent="0.2">
      <c r="A172">
        <v>171</v>
      </c>
      <c r="B172" s="8">
        <f>'6. Data with Vol Ests'!D$502*('6. Data with Vol Ests'!D172+('6. Data with Vol Ests'!D173-'6. Data with Vol Ests'!D172)*('6. Data with Vol Ests'!G$503/'6. Data with Vol Ests'!G173))/'6. Data with Vol Ests'!D172</f>
        <v>11064.801409941025</v>
      </c>
      <c r="C172" s="8">
        <f>'6. Data with Vol Ests'!I$502*('6. Data with Vol Ests'!I172+('6. Data with Vol Ests'!I173-'6. Data with Vol Ests'!I172)*('6. Data with Vol Ests'!L$503/'6. Data with Vol Ests'!L173))/'6. Data with Vol Ests'!I172</f>
        <v>9494.3779836284957</v>
      </c>
      <c r="D172" s="8">
        <f>'6. Data with Vol Ests'!N$502*('6. Data with Vol Ests'!N172+('6. Data with Vol Ests'!N173-'6. Data with Vol Ests'!N172)*('6. Data with Vol Ests'!Q$503/'6. Data with Vol Ests'!Q173))/'6. Data with Vol Ests'!N172</f>
        <v>6231.9937687804013</v>
      </c>
      <c r="E172" s="8">
        <f>'6. Data with Vol Ests'!S$502*('6. Data with Vol Ests'!S172+('6. Data with Vol Ests'!S173-'6. Data with Vol Ests'!S172)*('6. Data with Vol Ests'!V$503/'6. Data with Vol Ests'!V173))/'6. Data with Vol Ests'!S172</f>
        <v>112.40815998389975</v>
      </c>
      <c r="G172" s="9">
        <f>$L$2*B172/'1. Data'!D$504+$M$2*C172/'1. Data'!H$504+$N$2*D172/'1. Data'!L$504+$O$2*E172/'1. Data'!P$504</f>
        <v>9980.2935465849496</v>
      </c>
      <c r="I172" s="9">
        <f t="shared" si="2"/>
        <v>19.706453415050419</v>
      </c>
    </row>
    <row r="173" spans="1:9" ht="15" customHeight="1" x14ac:dyDescent="0.2">
      <c r="A173">
        <v>172</v>
      </c>
      <c r="B173" s="8">
        <f>'6. Data with Vol Ests'!D$502*('6. Data with Vol Ests'!D173+('6. Data with Vol Ests'!D174-'6. Data with Vol Ests'!D173)*('6. Data with Vol Ests'!G$503/'6. Data with Vol Ests'!G174))/'6. Data with Vol Ests'!D173</f>
        <v>11281.148120855793</v>
      </c>
      <c r="C173" s="8">
        <f>'6. Data with Vol Ests'!I$502*('6. Data with Vol Ests'!I173+('6. Data with Vol Ests'!I174-'6. Data with Vol Ests'!I173)*('6. Data with Vol Ests'!L$503/'6. Data with Vol Ests'!L174))/'6. Data with Vol Ests'!I173</f>
        <v>9765.9314377779901</v>
      </c>
      <c r="D173" s="8">
        <f>'6. Data with Vol Ests'!N$502*('6. Data with Vol Ests'!N173+('6. Data with Vol Ests'!N174-'6. Data with Vol Ests'!N173)*('6. Data with Vol Ests'!Q$503/'6. Data with Vol Ests'!Q174))/'6. Data with Vol Ests'!N173</f>
        <v>6318.0660793576362</v>
      </c>
      <c r="E173" s="8">
        <f>'6. Data with Vol Ests'!S$502*('6. Data with Vol Ests'!S173+('6. Data with Vol Ests'!S174-'6. Data with Vol Ests'!S173)*('6. Data with Vol Ests'!V$503/'6. Data with Vol Ests'!V174))/'6. Data with Vol Ests'!S173</f>
        <v>111.7302363513955</v>
      </c>
      <c r="G173" s="9">
        <f>$L$2*B173/'1. Data'!D$504+$M$2*C173/'1. Data'!H$504+$N$2*D173/'1. Data'!L$504+$O$2*E173/'1. Data'!P$504</f>
        <v>10145.533151963871</v>
      </c>
      <c r="I173" s="9">
        <f t="shared" si="2"/>
        <v>-145.53315196387121</v>
      </c>
    </row>
    <row r="174" spans="1:9" ht="15" customHeight="1" x14ac:dyDescent="0.2">
      <c r="A174">
        <v>173</v>
      </c>
      <c r="B174" s="8">
        <f>'6. Data with Vol Ests'!D$502*('6. Data with Vol Ests'!D174+('6. Data with Vol Ests'!D175-'6. Data with Vol Ests'!D174)*('6. Data with Vol Ests'!G$503/'6. Data with Vol Ests'!G175))/'6. Data with Vol Ests'!D174</f>
        <v>11295.811523123903</v>
      </c>
      <c r="C174" s="8">
        <f>'6. Data with Vol Ests'!I$502*('6. Data with Vol Ests'!I174+('6. Data with Vol Ests'!I175-'6. Data with Vol Ests'!I174)*('6. Data with Vol Ests'!L$503/'6. Data with Vol Ests'!L175))/'6. Data with Vol Ests'!I174</f>
        <v>10001.240172869951</v>
      </c>
      <c r="D174" s="8">
        <f>'6. Data with Vol Ests'!N$502*('6. Data with Vol Ests'!N174+('6. Data with Vol Ests'!N175-'6. Data with Vol Ests'!N174)*('6. Data with Vol Ests'!Q$503/'6. Data with Vol Ests'!Q175))/'6. Data with Vol Ests'!N174</f>
        <v>6251.2651607959488</v>
      </c>
      <c r="E174" s="8">
        <f>'6. Data with Vol Ests'!S$502*('6. Data with Vol Ests'!S174+('6. Data with Vol Ests'!S175-'6. Data with Vol Ests'!S174)*('6. Data with Vol Ests'!V$503/'6. Data with Vol Ests'!V175))/'6. Data with Vol Ests'!S174</f>
        <v>116.14473640308059</v>
      </c>
      <c r="G174" s="9">
        <f>$L$2*B174/'1. Data'!D$504+$M$2*C174/'1. Data'!H$504+$N$2*D174/'1. Data'!L$504+$O$2*E174/'1. Data'!P$504</f>
        <v>10291.871662414165</v>
      </c>
      <c r="I174" s="9">
        <f t="shared" si="2"/>
        <v>-291.87166241416526</v>
      </c>
    </row>
    <row r="175" spans="1:9" ht="15" customHeight="1" x14ac:dyDescent="0.2">
      <c r="A175">
        <v>174</v>
      </c>
      <c r="B175" s="8">
        <f>'6. Data with Vol Ests'!D$502*('6. Data with Vol Ests'!D175+('6. Data with Vol Ests'!D176-'6. Data with Vol Ests'!D175)*('6. Data with Vol Ests'!G$503/'6. Data with Vol Ests'!G176))/'6. Data with Vol Ests'!D175</f>
        <v>11171.220327871486</v>
      </c>
      <c r="C175" s="8">
        <f>'6. Data with Vol Ests'!I$502*('6. Data with Vol Ests'!I175+('6. Data with Vol Ests'!I176-'6. Data with Vol Ests'!I175)*('6. Data with Vol Ests'!L$503/'6. Data with Vol Ests'!L176))/'6. Data with Vol Ests'!I175</f>
        <v>9725.4185302131318</v>
      </c>
      <c r="D175" s="8">
        <f>'6. Data with Vol Ests'!N$502*('6. Data with Vol Ests'!N175+('6. Data with Vol Ests'!N176-'6. Data with Vol Ests'!N175)*('6. Data with Vol Ests'!Q$503/'6. Data with Vol Ests'!Q176))/'6. Data with Vol Ests'!N175</f>
        <v>6305.1114746612993</v>
      </c>
      <c r="E175" s="8">
        <f>'6. Data with Vol Ests'!S$502*('6. Data with Vol Ests'!S175+('6. Data with Vol Ests'!S176-'6. Data with Vol Ests'!S175)*('6. Data with Vol Ests'!V$503/'6. Data with Vol Ests'!V176))/'6. Data with Vol Ests'!S175</f>
        <v>114.00564290177103</v>
      </c>
      <c r="G175" s="9">
        <f>$L$2*B175/'1. Data'!D$504+$M$2*C175/'1. Data'!H$504+$N$2*D175/'1. Data'!L$504+$O$2*E175/'1. Data'!P$504</f>
        <v>10131.225855546163</v>
      </c>
      <c r="I175" s="9">
        <f t="shared" si="2"/>
        <v>-131.22585554616307</v>
      </c>
    </row>
    <row r="176" spans="1:9" ht="15" customHeight="1" x14ac:dyDescent="0.2">
      <c r="A176">
        <v>175</v>
      </c>
      <c r="B176" s="8">
        <f>'6. Data with Vol Ests'!D$502*('6. Data with Vol Ests'!D176+('6. Data with Vol Ests'!D177-'6. Data with Vol Ests'!D176)*('6. Data with Vol Ests'!G$503/'6. Data with Vol Ests'!G177))/'6. Data with Vol Ests'!D176</f>
        <v>10606.313055269744</v>
      </c>
      <c r="C176" s="8">
        <f>'6. Data with Vol Ests'!I$502*('6. Data with Vol Ests'!I176+('6. Data with Vol Ests'!I177-'6. Data with Vol Ests'!I176)*('6. Data with Vol Ests'!L$503/'6. Data with Vol Ests'!L177))/'6. Data with Vol Ests'!I176</f>
        <v>9166.1048576747489</v>
      </c>
      <c r="D176" s="8">
        <f>'6. Data with Vol Ests'!N$502*('6. Data with Vol Ests'!N176+('6. Data with Vol Ests'!N177-'6. Data with Vol Ests'!N176)*('6. Data with Vol Ests'!Q$503/'6. Data with Vol Ests'!Q177))/'6. Data with Vol Ests'!N176</f>
        <v>5984.519954047877</v>
      </c>
      <c r="E176" s="8">
        <f>'6. Data with Vol Ests'!S$502*('6. Data with Vol Ests'!S176+('6. Data with Vol Ests'!S177-'6. Data with Vol Ests'!S176)*('6. Data with Vol Ests'!V$503/'6. Data with Vol Ests'!V177))/'6. Data with Vol Ests'!S176</f>
        <v>111.60121109000212</v>
      </c>
      <c r="G176" s="9">
        <f>$L$2*B176/'1. Data'!D$504+$M$2*C176/'1. Data'!H$504+$N$2*D176/'1. Data'!L$504+$O$2*E176/'1. Data'!P$504</f>
        <v>9657.1003761730772</v>
      </c>
      <c r="I176" s="9">
        <f t="shared" si="2"/>
        <v>342.89962382692283</v>
      </c>
    </row>
    <row r="177" spans="1:9" ht="15" customHeight="1" x14ac:dyDescent="0.2">
      <c r="A177">
        <v>176</v>
      </c>
      <c r="B177" s="8">
        <f>'6. Data with Vol Ests'!D$502*('6. Data with Vol Ests'!D177+('6. Data with Vol Ests'!D178-'6. Data with Vol Ests'!D177)*('6. Data with Vol Ests'!G$503/'6. Data with Vol Ests'!G178))/'6. Data with Vol Ests'!D177</f>
        <v>11321.044670627465</v>
      </c>
      <c r="C177" s="8">
        <f>'6. Data with Vol Ests'!I$502*('6. Data with Vol Ests'!I177+('6. Data with Vol Ests'!I178-'6. Data with Vol Ests'!I177)*('6. Data with Vol Ests'!L$503/'6. Data with Vol Ests'!L178))/'6. Data with Vol Ests'!I177</f>
        <v>9840.0365266638892</v>
      </c>
      <c r="D177" s="8">
        <f>'6. Data with Vol Ests'!N$502*('6. Data with Vol Ests'!N177+('6. Data with Vol Ests'!N178-'6. Data with Vol Ests'!N177)*('6. Data with Vol Ests'!Q$503/'6. Data with Vol Ests'!Q178))/'6. Data with Vol Ests'!N177</f>
        <v>6362.8818988921275</v>
      </c>
      <c r="E177" s="8">
        <f>'6. Data with Vol Ests'!S$502*('6. Data with Vol Ests'!S177+('6. Data with Vol Ests'!S178-'6. Data with Vol Ests'!S177)*('6. Data with Vol Ests'!V$503/'6. Data with Vol Ests'!V178))/'6. Data with Vol Ests'!S177</f>
        <v>111.3915119877268</v>
      </c>
      <c r="G177" s="9">
        <f>$L$2*B177/'1. Data'!D$504+$M$2*C177/'1. Data'!H$504+$N$2*D177/'1. Data'!L$504+$O$2*E177/'1. Data'!P$504</f>
        <v>10184.393359651602</v>
      </c>
      <c r="I177" s="9">
        <f t="shared" si="2"/>
        <v>-184.39335965160171</v>
      </c>
    </row>
    <row r="178" spans="1:9" ht="15" customHeight="1" x14ac:dyDescent="0.2">
      <c r="A178">
        <v>177</v>
      </c>
      <c r="B178" s="8">
        <f>'6. Data with Vol Ests'!D$502*('6. Data with Vol Ests'!D178+('6. Data with Vol Ests'!D179-'6. Data with Vol Ests'!D178)*('6. Data with Vol Ests'!G$503/'6. Data with Vol Ests'!G179))/'6. Data with Vol Ests'!D178</f>
        <v>11076.076879180866</v>
      </c>
      <c r="C178" s="8">
        <f>'6. Data with Vol Ests'!I$502*('6. Data with Vol Ests'!I178+('6. Data with Vol Ests'!I179-'6. Data with Vol Ests'!I178)*('6. Data with Vol Ests'!L$503/'6. Data with Vol Ests'!L179))/'6. Data with Vol Ests'!I178</f>
        <v>9499.9111884857793</v>
      </c>
      <c r="D178" s="8">
        <f>'6. Data with Vol Ests'!N$502*('6. Data with Vol Ests'!N178+('6. Data with Vol Ests'!N179-'6. Data with Vol Ests'!N178)*('6. Data with Vol Ests'!Q$503/'6. Data with Vol Ests'!Q179))/'6. Data with Vol Ests'!N178</f>
        <v>6136.1921156837907</v>
      </c>
      <c r="E178" s="8">
        <f>'6. Data with Vol Ests'!S$502*('6. Data with Vol Ests'!S178+('6. Data with Vol Ests'!S179-'6. Data with Vol Ests'!S178)*('6. Data with Vol Ests'!V$503/'6. Data with Vol Ests'!V179))/'6. Data with Vol Ests'!S178</f>
        <v>113.75359880603723</v>
      </c>
      <c r="G178" s="9">
        <f>$L$2*B178/'1. Data'!D$504+$M$2*C178/'1. Data'!H$504+$N$2*D178/'1. Data'!L$504+$O$2*E178/'1. Data'!P$504</f>
        <v>9994.5143844855047</v>
      </c>
      <c r="I178" s="9">
        <f t="shared" si="2"/>
        <v>5.4856155144952936</v>
      </c>
    </row>
    <row r="179" spans="1:9" ht="15" customHeight="1" x14ac:dyDescent="0.2">
      <c r="A179">
        <v>178</v>
      </c>
      <c r="B179" s="8">
        <f>'6. Data with Vol Ests'!D$502*('6. Data with Vol Ests'!D179+('6. Data with Vol Ests'!D180-'6. Data with Vol Ests'!D179)*('6. Data with Vol Ests'!G$503/'6. Data with Vol Ests'!G180))/'6. Data with Vol Ests'!D179</f>
        <v>11122.171973503957</v>
      </c>
      <c r="C179" s="8">
        <f>'6. Data with Vol Ests'!I$502*('6. Data with Vol Ests'!I179+('6. Data with Vol Ests'!I180-'6. Data with Vol Ests'!I179)*('6. Data with Vol Ests'!L$503/'6. Data with Vol Ests'!L180))/'6. Data with Vol Ests'!I179</f>
        <v>9751.1812520526837</v>
      </c>
      <c r="D179" s="8">
        <f>'6. Data with Vol Ests'!N$502*('6. Data with Vol Ests'!N179+('6. Data with Vol Ests'!N180-'6. Data with Vol Ests'!N179)*('6. Data with Vol Ests'!Q$503/'6. Data with Vol Ests'!Q180))/'6. Data with Vol Ests'!N179</f>
        <v>6392.2276700704915</v>
      </c>
      <c r="E179" s="8">
        <f>'6. Data with Vol Ests'!S$502*('6. Data with Vol Ests'!S179+('6. Data with Vol Ests'!S180-'6. Data with Vol Ests'!S179)*('6. Data with Vol Ests'!V$503/'6. Data with Vol Ests'!V180))/'6. Data with Vol Ests'!S179</f>
        <v>111.15246553448456</v>
      </c>
      <c r="G179" s="9">
        <f>$L$2*B179/'1. Data'!D$504+$M$2*C179/'1. Data'!H$504+$N$2*D179/'1. Data'!L$504+$O$2*E179/'1. Data'!P$504</f>
        <v>10084.94849217822</v>
      </c>
      <c r="I179" s="9">
        <f t="shared" si="2"/>
        <v>-84.948492178220476</v>
      </c>
    </row>
    <row r="180" spans="1:9" ht="15" customHeight="1" x14ac:dyDescent="0.2">
      <c r="A180">
        <v>179</v>
      </c>
      <c r="B180" s="8">
        <f>'6. Data with Vol Ests'!D$502*('6. Data with Vol Ests'!D180+('6. Data with Vol Ests'!D181-'6. Data with Vol Ests'!D180)*('6. Data with Vol Ests'!G$503/'6. Data with Vol Ests'!G181))/'6. Data with Vol Ests'!D180</f>
        <v>11308.596826054096</v>
      </c>
      <c r="C180" s="8">
        <f>'6. Data with Vol Ests'!I$502*('6. Data with Vol Ests'!I180+('6. Data with Vol Ests'!I181-'6. Data with Vol Ests'!I180)*('6. Data with Vol Ests'!L$503/'6. Data with Vol Ests'!L181))/'6. Data with Vol Ests'!I180</f>
        <v>9518.1657380798842</v>
      </c>
      <c r="D180" s="8">
        <f>'6. Data with Vol Ests'!N$502*('6. Data with Vol Ests'!N180+('6. Data with Vol Ests'!N181-'6. Data with Vol Ests'!N180)*('6. Data with Vol Ests'!Q$503/'6. Data with Vol Ests'!Q181))/'6. Data with Vol Ests'!N180</f>
        <v>6040.6317064103096</v>
      </c>
      <c r="E180" s="8">
        <f>'6. Data with Vol Ests'!S$502*('6. Data with Vol Ests'!S180+('6. Data with Vol Ests'!S181-'6. Data with Vol Ests'!S180)*('6. Data with Vol Ests'!V$503/'6. Data with Vol Ests'!V181))/'6. Data with Vol Ests'!S180</f>
        <v>112.32081317507547</v>
      </c>
      <c r="G180" s="9">
        <f>$L$2*B180/'1. Data'!D$504+$M$2*C180/'1. Data'!H$504+$N$2*D180/'1. Data'!L$504+$O$2*E180/'1. Data'!P$504</f>
        <v>10043.791467796533</v>
      </c>
      <c r="I180" s="9">
        <f t="shared" si="2"/>
        <v>-43.791467796532743</v>
      </c>
    </row>
    <row r="181" spans="1:9" ht="15" customHeight="1" x14ac:dyDescent="0.2">
      <c r="A181">
        <v>180</v>
      </c>
      <c r="B181" s="8">
        <f>'6. Data with Vol Ests'!D$502*('6. Data with Vol Ests'!D181+('6. Data with Vol Ests'!D182-'6. Data with Vol Ests'!D181)*('6. Data with Vol Ests'!G$503/'6. Data with Vol Ests'!G182))/'6. Data with Vol Ests'!D181</f>
        <v>10992.773392691095</v>
      </c>
      <c r="C181" s="8">
        <f>'6. Data with Vol Ests'!I$502*('6. Data with Vol Ests'!I181+('6. Data with Vol Ests'!I182-'6. Data with Vol Ests'!I181)*('6. Data with Vol Ests'!L$503/'6. Data with Vol Ests'!L182))/'6. Data with Vol Ests'!I181</f>
        <v>9564.9740999273236</v>
      </c>
      <c r="D181" s="8">
        <f>'6. Data with Vol Ests'!N$502*('6. Data with Vol Ests'!N181+('6. Data with Vol Ests'!N182-'6. Data with Vol Ests'!N181)*('6. Data with Vol Ests'!Q$503/'6. Data with Vol Ests'!Q182))/'6. Data with Vol Ests'!N181</f>
        <v>6088.0073824530082</v>
      </c>
      <c r="E181" s="8">
        <f>'6. Data with Vol Ests'!S$502*('6. Data with Vol Ests'!S181+('6. Data with Vol Ests'!S182-'6. Data with Vol Ests'!S181)*('6. Data with Vol Ests'!V$503/'6. Data with Vol Ests'!V182))/'6. Data with Vol Ests'!S181</f>
        <v>111.51506931637743</v>
      </c>
      <c r="G181" s="9">
        <f>$L$2*B181/'1. Data'!D$504+$M$2*C181/'1. Data'!H$504+$N$2*D181/'1. Data'!L$504+$O$2*E181/'1. Data'!P$504</f>
        <v>9937.1615183521972</v>
      </c>
      <c r="I181" s="9">
        <f t="shared" si="2"/>
        <v>62.838481647802837</v>
      </c>
    </row>
    <row r="182" spans="1:9" ht="15" customHeight="1" x14ac:dyDescent="0.2">
      <c r="A182">
        <v>181</v>
      </c>
      <c r="B182" s="8">
        <f>'6. Data with Vol Ests'!D$502*('6. Data with Vol Ests'!D182+('6. Data with Vol Ests'!D183-'6. Data with Vol Ests'!D182)*('6. Data with Vol Ests'!G$503/'6. Data with Vol Ests'!G183))/'6. Data with Vol Ests'!D182</f>
        <v>11245.150580094736</v>
      </c>
      <c r="C182" s="8">
        <f>'6. Data with Vol Ests'!I$502*('6. Data with Vol Ests'!I182+('6. Data with Vol Ests'!I183-'6. Data with Vol Ests'!I182)*('6. Data with Vol Ests'!L$503/'6. Data with Vol Ests'!L183))/'6. Data with Vol Ests'!I182</f>
        <v>9987.9827258264067</v>
      </c>
      <c r="D182" s="8">
        <f>'6. Data with Vol Ests'!N$502*('6. Data with Vol Ests'!N182+('6. Data with Vol Ests'!N183-'6. Data with Vol Ests'!N182)*('6. Data with Vol Ests'!Q$503/'6. Data with Vol Ests'!Q183))/'6. Data with Vol Ests'!N182</f>
        <v>6506.8489832411606</v>
      </c>
      <c r="E182" s="8">
        <f>'6. Data with Vol Ests'!S$502*('6. Data with Vol Ests'!S182+('6. Data with Vol Ests'!S183-'6. Data with Vol Ests'!S182)*('6. Data with Vol Ests'!V$503/'6. Data with Vol Ests'!V183))/'6. Data with Vol Ests'!S182</f>
        <v>111.76959147564956</v>
      </c>
      <c r="G182" s="9">
        <f>$L$2*B182/'1. Data'!D$504+$M$2*C182/'1. Data'!H$504+$N$2*D182/'1. Data'!L$504+$O$2*E182/'1. Data'!P$504</f>
        <v>10233.005657479447</v>
      </c>
      <c r="I182" s="9">
        <f t="shared" si="2"/>
        <v>-233.00565747944711</v>
      </c>
    </row>
    <row r="183" spans="1:9" ht="15" customHeight="1" x14ac:dyDescent="0.2">
      <c r="A183">
        <v>182</v>
      </c>
      <c r="B183" s="8">
        <f>'6. Data with Vol Ests'!D$502*('6. Data with Vol Ests'!D183+('6. Data with Vol Ests'!D184-'6. Data with Vol Ests'!D183)*('6. Data with Vol Ests'!G$503/'6. Data with Vol Ests'!G184))/'6. Data with Vol Ests'!D183</f>
        <v>10983.961190406793</v>
      </c>
      <c r="C183" s="8">
        <f>'6. Data with Vol Ests'!I$502*('6. Data with Vol Ests'!I183+('6. Data with Vol Ests'!I184-'6. Data with Vol Ests'!I183)*('6. Data with Vol Ests'!L$503/'6. Data with Vol Ests'!L184))/'6. Data with Vol Ests'!I183</f>
        <v>9465.0020262773323</v>
      </c>
      <c r="D183" s="8">
        <f>'6. Data with Vol Ests'!N$502*('6. Data with Vol Ests'!N183+('6. Data with Vol Ests'!N184-'6. Data with Vol Ests'!N183)*('6. Data with Vol Ests'!Q$503/'6. Data with Vol Ests'!Q184))/'6. Data with Vol Ests'!N183</f>
        <v>6094.8901157529699</v>
      </c>
      <c r="E183" s="8">
        <f>'6. Data with Vol Ests'!S$502*('6. Data with Vol Ests'!S183+('6. Data with Vol Ests'!S184-'6. Data with Vol Ests'!S183)*('6. Data with Vol Ests'!V$503/'6. Data with Vol Ests'!V184))/'6. Data with Vol Ests'!S183</f>
        <v>114.02847609003857</v>
      </c>
      <c r="G183" s="9">
        <f>$L$2*B183/'1. Data'!D$504+$M$2*C183/'1. Data'!H$504+$N$2*D183/'1. Data'!L$504+$O$2*E183/'1. Data'!P$504</f>
        <v>9948.3871510358513</v>
      </c>
      <c r="I183" s="9">
        <f t="shared" si="2"/>
        <v>51.612848964148725</v>
      </c>
    </row>
    <row r="184" spans="1:9" ht="15" customHeight="1" x14ac:dyDescent="0.2">
      <c r="A184">
        <v>183</v>
      </c>
      <c r="B184" s="8">
        <f>'6. Data with Vol Ests'!D$502*('6. Data with Vol Ests'!D184+('6. Data with Vol Ests'!D185-'6. Data with Vol Ests'!D184)*('6. Data with Vol Ests'!G$503/'6. Data with Vol Ests'!G185))/'6. Data with Vol Ests'!D184</f>
        <v>11013.623248156227</v>
      </c>
      <c r="C184" s="8">
        <f>'6. Data with Vol Ests'!I$502*('6. Data with Vol Ests'!I184+('6. Data with Vol Ests'!I185-'6. Data with Vol Ests'!I184)*('6. Data with Vol Ests'!L$503/'6. Data with Vol Ests'!L185))/'6. Data with Vol Ests'!I184</f>
        <v>9519.9206272763804</v>
      </c>
      <c r="D184" s="8">
        <f>'6. Data with Vol Ests'!N$502*('6. Data with Vol Ests'!N184+('6. Data with Vol Ests'!N185-'6. Data with Vol Ests'!N184)*('6. Data with Vol Ests'!Q$503/'6. Data with Vol Ests'!Q185))/'6. Data with Vol Ests'!N184</f>
        <v>6206.0629695671551</v>
      </c>
      <c r="E184" s="8">
        <f>'6. Data with Vol Ests'!S$502*('6. Data with Vol Ests'!S184+('6. Data with Vol Ests'!S185-'6. Data with Vol Ests'!S184)*('6. Data with Vol Ests'!V$503/'6. Data with Vol Ests'!V185))/'6. Data with Vol Ests'!S184</f>
        <v>114.62072895186706</v>
      </c>
      <c r="G184" s="9">
        <f>$L$2*B184/'1. Data'!D$504+$M$2*C184/'1. Data'!H$504+$N$2*D184/'1. Data'!L$504+$O$2*E184/'1. Data'!P$504</f>
        <v>10004.742848858363</v>
      </c>
      <c r="I184" s="9">
        <f t="shared" si="2"/>
        <v>-4.7428488583627768</v>
      </c>
    </row>
    <row r="185" spans="1:9" ht="15" customHeight="1" x14ac:dyDescent="0.2">
      <c r="A185">
        <v>184</v>
      </c>
      <c r="B185" s="8">
        <f>'6. Data with Vol Ests'!D$502*('6. Data with Vol Ests'!D185+('6. Data with Vol Ests'!D186-'6. Data with Vol Ests'!D185)*('6. Data with Vol Ests'!G$503/'6. Data with Vol Ests'!G186))/'6. Data with Vol Ests'!D185</f>
        <v>10979.582708190514</v>
      </c>
      <c r="C185" s="8">
        <f>'6. Data with Vol Ests'!I$502*('6. Data with Vol Ests'!I185+('6. Data with Vol Ests'!I186-'6. Data with Vol Ests'!I185)*('6. Data with Vol Ests'!L$503/'6. Data with Vol Ests'!L186))/'6. Data with Vol Ests'!I185</f>
        <v>9994.8259109988612</v>
      </c>
      <c r="D185" s="8">
        <f>'6. Data with Vol Ests'!N$502*('6. Data with Vol Ests'!N185+('6. Data with Vol Ests'!N186-'6. Data with Vol Ests'!N185)*('6. Data with Vol Ests'!Q$503/'6. Data with Vol Ests'!Q186))/'6. Data with Vol Ests'!N185</f>
        <v>6373.2217838702654</v>
      </c>
      <c r="E185" s="8">
        <f>'6. Data with Vol Ests'!S$502*('6. Data with Vol Ests'!S185+('6. Data with Vol Ests'!S186-'6. Data with Vol Ests'!S185)*('6. Data with Vol Ests'!V$503/'6. Data with Vol Ests'!V186))/'6. Data with Vol Ests'!S185</f>
        <v>113.08698939846209</v>
      </c>
      <c r="G185" s="9">
        <f>$L$2*B185/'1. Data'!D$504+$M$2*C185/'1. Data'!H$504+$N$2*D185/'1. Data'!L$504+$O$2*E185/'1. Data'!P$504</f>
        <v>10140.569461905841</v>
      </c>
      <c r="I185" s="9">
        <f t="shared" si="2"/>
        <v>-140.56946190584131</v>
      </c>
    </row>
    <row r="186" spans="1:9" ht="15" customHeight="1" x14ac:dyDescent="0.2">
      <c r="A186">
        <v>185</v>
      </c>
      <c r="B186" s="8">
        <f>'6. Data with Vol Ests'!D$502*('6. Data with Vol Ests'!D186+('6. Data with Vol Ests'!D187-'6. Data with Vol Ests'!D186)*('6. Data with Vol Ests'!G$503/'6. Data with Vol Ests'!G187))/'6. Data with Vol Ests'!D186</f>
        <v>10763.091535107407</v>
      </c>
      <c r="C186" s="8">
        <f>'6. Data with Vol Ests'!I$502*('6. Data with Vol Ests'!I186+('6. Data with Vol Ests'!I187-'6. Data with Vol Ests'!I186)*('6. Data with Vol Ests'!L$503/'6. Data with Vol Ests'!L187))/'6. Data with Vol Ests'!I186</f>
        <v>9180.4759954513538</v>
      </c>
      <c r="D186" s="8">
        <f>'6. Data with Vol Ests'!N$502*('6. Data with Vol Ests'!N186+('6. Data with Vol Ests'!N187-'6. Data with Vol Ests'!N186)*('6. Data with Vol Ests'!Q$503/'6. Data with Vol Ests'!Q187))/'6. Data with Vol Ests'!N186</f>
        <v>5812.0151418985015</v>
      </c>
      <c r="E186" s="8">
        <f>'6. Data with Vol Ests'!S$502*('6. Data with Vol Ests'!S186+('6. Data with Vol Ests'!S187-'6. Data with Vol Ests'!S186)*('6. Data with Vol Ests'!V$503/'6. Data with Vol Ests'!V187))/'6. Data with Vol Ests'!S186</f>
        <v>112.73976423041043</v>
      </c>
      <c r="G186" s="9">
        <f>$L$2*B186/'1. Data'!D$504+$M$2*C186/'1. Data'!H$504+$N$2*D186/'1. Data'!L$504+$O$2*E186/'1. Data'!P$504</f>
        <v>9710.8492327475778</v>
      </c>
      <c r="I186" s="9">
        <f t="shared" si="2"/>
        <v>289.15076725242216</v>
      </c>
    </row>
    <row r="187" spans="1:9" ht="15" customHeight="1" x14ac:dyDescent="0.2">
      <c r="A187">
        <v>186</v>
      </c>
      <c r="B187" s="8">
        <f>'6. Data with Vol Ests'!D$502*('6. Data with Vol Ests'!D187+('6. Data with Vol Ests'!D188-'6. Data with Vol Ests'!D187)*('6. Data with Vol Ests'!G$503/'6. Data with Vol Ests'!G188))/'6. Data with Vol Ests'!D187</f>
        <v>11225.106455135756</v>
      </c>
      <c r="C187" s="8">
        <f>'6. Data with Vol Ests'!I$502*('6. Data with Vol Ests'!I187+('6. Data with Vol Ests'!I188-'6. Data with Vol Ests'!I187)*('6. Data with Vol Ests'!L$503/'6. Data with Vol Ests'!L188))/'6. Data with Vol Ests'!I187</f>
        <v>9618.2447301444099</v>
      </c>
      <c r="D187" s="8">
        <f>'6. Data with Vol Ests'!N$502*('6. Data with Vol Ests'!N187+('6. Data with Vol Ests'!N188-'6. Data with Vol Ests'!N187)*('6. Data with Vol Ests'!Q$503/'6. Data with Vol Ests'!Q188))/'6. Data with Vol Ests'!N187</f>
        <v>6268.3904670097172</v>
      </c>
      <c r="E187" s="8">
        <f>'6. Data with Vol Ests'!S$502*('6. Data with Vol Ests'!S187+('6. Data with Vol Ests'!S188-'6. Data with Vol Ests'!S187)*('6. Data with Vol Ests'!V$503/'6. Data with Vol Ests'!V188))/'6. Data with Vol Ests'!S187</f>
        <v>109.69940083114878</v>
      </c>
      <c r="G187" s="9">
        <f>$L$2*B187/'1. Data'!D$504+$M$2*C187/'1. Data'!H$504+$N$2*D187/'1. Data'!L$504+$O$2*E187/'1. Data'!P$504</f>
        <v>10035.030220727065</v>
      </c>
      <c r="I187" s="9">
        <f t="shared" si="2"/>
        <v>-35.030220727065171</v>
      </c>
    </row>
    <row r="188" spans="1:9" ht="15" customHeight="1" x14ac:dyDescent="0.2">
      <c r="A188">
        <v>187</v>
      </c>
      <c r="B188" s="8">
        <f>'6. Data with Vol Ests'!D$502*('6. Data with Vol Ests'!D188+('6. Data with Vol Ests'!D189-'6. Data with Vol Ests'!D188)*('6. Data with Vol Ests'!G$503/'6. Data with Vol Ests'!G189))/'6. Data with Vol Ests'!D188</f>
        <v>11065.388292181677</v>
      </c>
      <c r="C188" s="8">
        <f>'6. Data with Vol Ests'!I$502*('6. Data with Vol Ests'!I188+('6. Data with Vol Ests'!I189-'6. Data with Vol Ests'!I188)*('6. Data with Vol Ests'!L$503/'6. Data with Vol Ests'!L189))/'6. Data with Vol Ests'!I188</f>
        <v>9772.0685282610775</v>
      </c>
      <c r="D188" s="8">
        <f>'6. Data with Vol Ests'!N$502*('6. Data with Vol Ests'!N188+('6. Data with Vol Ests'!N189-'6. Data with Vol Ests'!N188)*('6. Data with Vol Ests'!Q$503/'6. Data with Vol Ests'!Q189))/'6. Data with Vol Ests'!N188</f>
        <v>6243.2457680430143</v>
      </c>
      <c r="E188" s="8">
        <f>'6. Data with Vol Ests'!S$502*('6. Data with Vol Ests'!S188+('6. Data with Vol Ests'!S189-'6. Data with Vol Ests'!S188)*('6. Data with Vol Ests'!V$503/'6. Data with Vol Ests'!V189))/'6. Data with Vol Ests'!S188</f>
        <v>114.96903521971046</v>
      </c>
      <c r="G188" s="9">
        <f>$L$2*B188/'1. Data'!D$504+$M$2*C188/'1. Data'!H$504+$N$2*D188/'1. Data'!L$504+$O$2*E188/'1. Data'!P$504</f>
        <v>10114.497154520102</v>
      </c>
      <c r="I188" s="9">
        <f t="shared" si="2"/>
        <v>-114.49715452010241</v>
      </c>
    </row>
    <row r="189" spans="1:9" ht="15" customHeight="1" x14ac:dyDescent="0.2">
      <c r="A189">
        <v>188</v>
      </c>
      <c r="B189" s="8">
        <f>'6. Data with Vol Ests'!D$502*('6. Data with Vol Ests'!D189+('6. Data with Vol Ests'!D190-'6. Data with Vol Ests'!D189)*('6. Data with Vol Ests'!G$503/'6. Data with Vol Ests'!G190))/'6. Data with Vol Ests'!D189</f>
        <v>11376.492439806883</v>
      </c>
      <c r="C189" s="8">
        <f>'6. Data with Vol Ests'!I$502*('6. Data with Vol Ests'!I189+('6. Data with Vol Ests'!I190-'6. Data with Vol Ests'!I189)*('6. Data with Vol Ests'!L$503/'6. Data with Vol Ests'!L190))/'6. Data with Vol Ests'!I189</f>
        <v>9415.5406535906113</v>
      </c>
      <c r="D189" s="8">
        <f>'6. Data with Vol Ests'!N$502*('6. Data with Vol Ests'!N189+('6. Data with Vol Ests'!N190-'6. Data with Vol Ests'!N189)*('6. Data with Vol Ests'!Q$503/'6. Data with Vol Ests'!Q190))/'6. Data with Vol Ests'!N189</f>
        <v>6050.8639083429007</v>
      </c>
      <c r="E189" s="8">
        <f>'6. Data with Vol Ests'!S$502*('6. Data with Vol Ests'!S189+('6. Data with Vol Ests'!S190-'6. Data with Vol Ests'!S189)*('6. Data with Vol Ests'!V$503/'6. Data with Vol Ests'!V190))/'6. Data with Vol Ests'!S189</f>
        <v>112.20000887705444</v>
      </c>
      <c r="G189" s="9">
        <f>$L$2*B189/'1. Data'!D$504+$M$2*C189/'1. Data'!H$504+$N$2*D189/'1. Data'!L$504+$O$2*E189/'1. Data'!P$504</f>
        <v>10035.869438867881</v>
      </c>
      <c r="I189" s="9">
        <f t="shared" si="2"/>
        <v>-35.869438867881399</v>
      </c>
    </row>
    <row r="190" spans="1:9" ht="15" customHeight="1" x14ac:dyDescent="0.2">
      <c r="A190">
        <v>189</v>
      </c>
      <c r="B190" s="8">
        <f>'6. Data with Vol Ests'!D$502*('6. Data with Vol Ests'!D190+('6. Data with Vol Ests'!D191-'6. Data with Vol Ests'!D190)*('6. Data with Vol Ests'!G$503/'6. Data with Vol Ests'!G191))/'6. Data with Vol Ests'!D190</f>
        <v>11005.509436909006</v>
      </c>
      <c r="C190" s="8">
        <f>'6. Data with Vol Ests'!I$502*('6. Data with Vol Ests'!I190+('6. Data with Vol Ests'!I191-'6. Data with Vol Ests'!I190)*('6. Data with Vol Ests'!L$503/'6. Data with Vol Ests'!L191))/'6. Data with Vol Ests'!I190</f>
        <v>9813.680913503491</v>
      </c>
      <c r="D190" s="8">
        <f>'6. Data with Vol Ests'!N$502*('6. Data with Vol Ests'!N190+('6. Data with Vol Ests'!N191-'6. Data with Vol Ests'!N190)*('6. Data with Vol Ests'!Q$503/'6. Data with Vol Ests'!Q191))/'6. Data with Vol Ests'!N190</f>
        <v>6494.9163181370504</v>
      </c>
      <c r="E190" s="8">
        <f>'6. Data with Vol Ests'!S$502*('6. Data with Vol Ests'!S190+('6. Data with Vol Ests'!S191-'6. Data with Vol Ests'!S190)*('6. Data with Vol Ests'!V$503/'6. Data with Vol Ests'!V191))/'6. Data with Vol Ests'!S190</f>
        <v>115.82101299230908</v>
      </c>
      <c r="G190" s="9">
        <f>$L$2*B190/'1. Data'!D$504+$M$2*C190/'1. Data'!H$504+$N$2*D190/'1. Data'!L$504+$O$2*E190/'1. Data'!P$504</f>
        <v>10161.46307144248</v>
      </c>
      <c r="I190" s="9">
        <f t="shared" si="2"/>
        <v>-161.46307144248021</v>
      </c>
    </row>
    <row r="191" spans="1:9" ht="15" customHeight="1" x14ac:dyDescent="0.2">
      <c r="A191">
        <v>190</v>
      </c>
      <c r="B191" s="8">
        <f>'6. Data with Vol Ests'!D$502*('6. Data with Vol Ests'!D191+('6. Data with Vol Ests'!D192-'6. Data with Vol Ests'!D191)*('6. Data with Vol Ests'!G$503/'6. Data with Vol Ests'!G192))/'6. Data with Vol Ests'!D191</f>
        <v>11149.085640896257</v>
      </c>
      <c r="C191" s="8">
        <f>'6. Data with Vol Ests'!I$502*('6. Data with Vol Ests'!I191+('6. Data with Vol Ests'!I192-'6. Data with Vol Ests'!I191)*('6. Data with Vol Ests'!L$503/'6. Data with Vol Ests'!L192))/'6. Data with Vol Ests'!I191</f>
        <v>10013.558541867973</v>
      </c>
      <c r="D191" s="8">
        <f>'6. Data with Vol Ests'!N$502*('6. Data with Vol Ests'!N191+('6. Data with Vol Ests'!N192-'6. Data with Vol Ests'!N191)*('6. Data with Vol Ests'!Q$503/'6. Data with Vol Ests'!Q192))/'6. Data with Vol Ests'!N191</f>
        <v>6382.2660029022863</v>
      </c>
      <c r="E191" s="8">
        <f>'6. Data with Vol Ests'!S$502*('6. Data with Vol Ests'!S191+('6. Data with Vol Ests'!S192-'6. Data with Vol Ests'!S191)*('6. Data with Vol Ests'!V$503/'6. Data with Vol Ests'!V192))/'6. Data with Vol Ests'!S191</f>
        <v>113.40328094076577</v>
      </c>
      <c r="G191" s="9">
        <f>$L$2*B191/'1. Data'!D$504+$M$2*C191/'1. Data'!H$504+$N$2*D191/'1. Data'!L$504+$O$2*E191/'1. Data'!P$504</f>
        <v>10215.00309580527</v>
      </c>
      <c r="I191" s="9">
        <f t="shared" si="2"/>
        <v>-215.00309580527028</v>
      </c>
    </row>
    <row r="192" spans="1:9" ht="15" customHeight="1" x14ac:dyDescent="0.2">
      <c r="A192">
        <v>191</v>
      </c>
      <c r="B192" s="8">
        <f>'6. Data with Vol Ests'!D$502*('6. Data with Vol Ests'!D192+('6. Data with Vol Ests'!D193-'6. Data with Vol Ests'!D192)*('6. Data with Vol Ests'!G$503/'6. Data with Vol Ests'!G193))/'6. Data with Vol Ests'!D192</f>
        <v>11048.329296243808</v>
      </c>
      <c r="C192" s="8">
        <f>'6. Data with Vol Ests'!I$502*('6. Data with Vol Ests'!I192+('6. Data with Vol Ests'!I193-'6. Data with Vol Ests'!I192)*('6. Data with Vol Ests'!L$503/'6. Data with Vol Ests'!L193))/'6. Data with Vol Ests'!I192</f>
        <v>9796.6847965305769</v>
      </c>
      <c r="D192" s="8">
        <f>'6. Data with Vol Ests'!N$502*('6. Data with Vol Ests'!N192+('6. Data with Vol Ests'!N193-'6. Data with Vol Ests'!N192)*('6. Data with Vol Ests'!Q$503/'6. Data with Vol Ests'!Q193))/'6. Data with Vol Ests'!N192</f>
        <v>6152.5984703501754</v>
      </c>
      <c r="E192" s="8">
        <f>'6. Data with Vol Ests'!S$502*('6. Data with Vol Ests'!S192+('6. Data with Vol Ests'!S193-'6. Data with Vol Ests'!S192)*('6. Data with Vol Ests'!V$503/'6. Data with Vol Ests'!V193))/'6. Data with Vol Ests'!S192</f>
        <v>113.47680346347755</v>
      </c>
      <c r="G192" s="9">
        <f>$L$2*B192/'1. Data'!D$504+$M$2*C192/'1. Data'!H$504+$N$2*D192/'1. Data'!L$504+$O$2*E192/'1. Data'!P$504</f>
        <v>10074.926543536409</v>
      </c>
      <c r="I192" s="9">
        <f t="shared" si="2"/>
        <v>-74.926543536408644</v>
      </c>
    </row>
    <row r="193" spans="1:9" ht="15" customHeight="1" x14ac:dyDescent="0.2">
      <c r="A193">
        <v>192</v>
      </c>
      <c r="B193" s="8">
        <f>'6. Data with Vol Ests'!D$502*('6. Data with Vol Ests'!D193+('6. Data with Vol Ests'!D194-'6. Data with Vol Ests'!D193)*('6. Data with Vol Ests'!G$503/'6. Data with Vol Ests'!G194))/'6. Data with Vol Ests'!D193</f>
        <v>10755.466002557831</v>
      </c>
      <c r="C193" s="8">
        <f>'6. Data with Vol Ests'!I$502*('6. Data with Vol Ests'!I193+('6. Data with Vol Ests'!I194-'6. Data with Vol Ests'!I193)*('6. Data with Vol Ests'!L$503/'6. Data with Vol Ests'!L194))/'6. Data with Vol Ests'!I193</f>
        <v>9419.1929934572981</v>
      </c>
      <c r="D193" s="8">
        <f>'6. Data with Vol Ests'!N$502*('6. Data with Vol Ests'!N193+('6. Data with Vol Ests'!N194-'6. Data with Vol Ests'!N193)*('6. Data with Vol Ests'!Q$503/'6. Data with Vol Ests'!Q194))/'6. Data with Vol Ests'!N193</f>
        <v>6082.4349875055677</v>
      </c>
      <c r="E193" s="8">
        <f>'6. Data with Vol Ests'!S$502*('6. Data with Vol Ests'!S193+('6. Data with Vol Ests'!S194-'6. Data with Vol Ests'!S193)*('6. Data with Vol Ests'!V$503/'6. Data with Vol Ests'!V194))/'6. Data with Vol Ests'!S193</f>
        <v>113.96722547902968</v>
      </c>
      <c r="G193" s="9">
        <f>$L$2*B193/'1. Data'!D$504+$M$2*C193/'1. Data'!H$504+$N$2*D193/'1. Data'!L$504+$O$2*E193/'1. Data'!P$504</f>
        <v>9848.0542614369133</v>
      </c>
      <c r="I193" s="9">
        <f t="shared" si="2"/>
        <v>151.94573856308671</v>
      </c>
    </row>
    <row r="194" spans="1:9" ht="15" customHeight="1" x14ac:dyDescent="0.2">
      <c r="A194">
        <v>193</v>
      </c>
      <c r="B194" s="8">
        <f>'6. Data with Vol Ests'!D$502*('6. Data with Vol Ests'!D194+('6. Data with Vol Ests'!D195-'6. Data with Vol Ests'!D194)*('6. Data with Vol Ests'!G$503/'6. Data with Vol Ests'!G195))/'6. Data with Vol Ests'!D194</f>
        <v>10594.395192443268</v>
      </c>
      <c r="C194" s="8">
        <f>'6. Data with Vol Ests'!I$502*('6. Data with Vol Ests'!I194+('6. Data with Vol Ests'!I195-'6. Data with Vol Ests'!I194)*('6. Data with Vol Ests'!L$503/'6. Data with Vol Ests'!L195))/'6. Data with Vol Ests'!I194</f>
        <v>8775.9866580969174</v>
      </c>
      <c r="D194" s="8">
        <f>'6. Data with Vol Ests'!N$502*('6. Data with Vol Ests'!N194+('6. Data with Vol Ests'!N195-'6. Data with Vol Ests'!N194)*('6. Data with Vol Ests'!Q$503/'6. Data with Vol Ests'!Q195))/'6. Data with Vol Ests'!N194</f>
        <v>5741.8491068518633</v>
      </c>
      <c r="E194" s="8">
        <f>'6. Data with Vol Ests'!S$502*('6. Data with Vol Ests'!S194+('6. Data with Vol Ests'!S195-'6. Data with Vol Ests'!S194)*('6. Data with Vol Ests'!V$503/'6. Data with Vol Ests'!V195))/'6. Data with Vol Ests'!S194</f>
        <v>113.75520130684853</v>
      </c>
      <c r="G194" s="9">
        <f>$L$2*B194/'1. Data'!D$504+$M$2*C194/'1. Data'!H$504+$N$2*D194/'1. Data'!L$504+$O$2*E194/'1. Data'!P$504</f>
        <v>9529.9079231371325</v>
      </c>
      <c r="I194" s="9">
        <f t="shared" ref="I194:I257" si="3">10000-G194</f>
        <v>470.09207686286754</v>
      </c>
    </row>
    <row r="195" spans="1:9" ht="15" customHeight="1" x14ac:dyDescent="0.2">
      <c r="A195">
        <v>194</v>
      </c>
      <c r="B195" s="8">
        <f>'6. Data with Vol Ests'!D$502*('6. Data with Vol Ests'!D195+('6. Data with Vol Ests'!D196-'6. Data with Vol Ests'!D195)*('6. Data with Vol Ests'!G$503/'6. Data with Vol Ests'!G196))/'6. Data with Vol Ests'!D195</f>
        <v>10398.948954029374</v>
      </c>
      <c r="C195" s="8">
        <f>'6. Data with Vol Ests'!I$502*('6. Data with Vol Ests'!I195+('6. Data with Vol Ests'!I196-'6. Data with Vol Ests'!I195)*('6. Data with Vol Ests'!L$503/'6. Data with Vol Ests'!L196))/'6. Data with Vol Ests'!I195</f>
        <v>9261.6527263885146</v>
      </c>
      <c r="D195" s="8">
        <f>'6. Data with Vol Ests'!N$502*('6. Data with Vol Ests'!N195+('6. Data with Vol Ests'!N196-'6. Data with Vol Ests'!N195)*('6. Data with Vol Ests'!Q$503/'6. Data with Vol Ests'!Q196))/'6. Data with Vol Ests'!N195</f>
        <v>5832.1308277222906</v>
      </c>
      <c r="E195" s="8">
        <f>'6. Data with Vol Ests'!S$502*('6. Data with Vol Ests'!S195+('6. Data with Vol Ests'!S196-'6. Data with Vol Ests'!S195)*('6. Data with Vol Ests'!V$503/'6. Data with Vol Ests'!V196))/'6. Data with Vol Ests'!S195</f>
        <v>112.23564326308079</v>
      </c>
      <c r="G195" s="9">
        <f>$L$2*B195/'1. Data'!D$504+$M$2*C195/'1. Data'!H$504+$N$2*D195/'1. Data'!L$504+$O$2*E195/'1. Data'!P$504</f>
        <v>9598.3744629881821</v>
      </c>
      <c r="I195" s="9">
        <f t="shared" si="3"/>
        <v>401.62553701181787</v>
      </c>
    </row>
    <row r="196" spans="1:9" ht="15" customHeight="1" x14ac:dyDescent="0.2">
      <c r="A196">
        <v>195</v>
      </c>
      <c r="B196" s="8">
        <f>'6. Data with Vol Ests'!D$502*('6. Data with Vol Ests'!D196+('6. Data with Vol Ests'!D197-'6. Data with Vol Ests'!D196)*('6. Data with Vol Ests'!G$503/'6. Data with Vol Ests'!G197))/'6. Data with Vol Ests'!D196</f>
        <v>11455.140061495706</v>
      </c>
      <c r="C196" s="8">
        <f>'6. Data with Vol Ests'!I$502*('6. Data with Vol Ests'!I196+('6. Data with Vol Ests'!I197-'6. Data with Vol Ests'!I196)*('6. Data with Vol Ests'!L$503/'6. Data with Vol Ests'!L197))/'6. Data with Vol Ests'!I196</f>
        <v>9330.5710613025749</v>
      </c>
      <c r="D196" s="8">
        <f>'6. Data with Vol Ests'!N$502*('6. Data with Vol Ests'!N196+('6. Data with Vol Ests'!N197-'6. Data with Vol Ests'!N196)*('6. Data with Vol Ests'!Q$503/'6. Data with Vol Ests'!Q197))/'6. Data with Vol Ests'!N196</f>
        <v>6023.0520931978881</v>
      </c>
      <c r="E196" s="8">
        <f>'6. Data with Vol Ests'!S$502*('6. Data with Vol Ests'!S196+('6. Data with Vol Ests'!S197-'6. Data with Vol Ests'!S196)*('6. Data with Vol Ests'!V$503/'6. Data with Vol Ests'!V197))/'6. Data with Vol Ests'!S196</f>
        <v>109.10079845943574</v>
      </c>
      <c r="G196" s="9">
        <f>$L$2*B196/'1. Data'!D$504+$M$2*C196/'1. Data'!H$504+$N$2*D196/'1. Data'!L$504+$O$2*E196/'1. Data'!P$504</f>
        <v>9978.4328001287868</v>
      </c>
      <c r="I196" s="9">
        <f t="shared" si="3"/>
        <v>21.567199871213234</v>
      </c>
    </row>
    <row r="197" spans="1:9" ht="15" customHeight="1" x14ac:dyDescent="0.2">
      <c r="A197">
        <v>196</v>
      </c>
      <c r="B197" s="8">
        <f>'6. Data with Vol Ests'!D$502*('6. Data with Vol Ests'!D197+('6. Data with Vol Ests'!D198-'6. Data with Vol Ests'!D197)*('6. Data with Vol Ests'!G$503/'6. Data with Vol Ests'!G198))/'6. Data with Vol Ests'!D197</f>
        <v>11023.513733989144</v>
      </c>
      <c r="C197" s="8">
        <f>'6. Data with Vol Ests'!I$502*('6. Data with Vol Ests'!I197+('6. Data with Vol Ests'!I198-'6. Data with Vol Ests'!I197)*('6. Data with Vol Ests'!L$503/'6. Data with Vol Ests'!L198))/'6. Data with Vol Ests'!I197</f>
        <v>9986.9941830594889</v>
      </c>
      <c r="D197" s="8">
        <f>'6. Data with Vol Ests'!N$502*('6. Data with Vol Ests'!N197+('6. Data with Vol Ests'!N198-'6. Data with Vol Ests'!N197)*('6. Data with Vol Ests'!Q$503/'6. Data with Vol Ests'!Q198))/'6. Data with Vol Ests'!N197</f>
        <v>6376.160695774106</v>
      </c>
      <c r="E197" s="8">
        <f>'6. Data with Vol Ests'!S$502*('6. Data with Vol Ests'!S197+('6. Data with Vol Ests'!S198-'6. Data with Vol Ests'!S197)*('6. Data with Vol Ests'!V$503/'6. Data with Vol Ests'!V198))/'6. Data with Vol Ests'!S197</f>
        <v>113.18471461960578</v>
      </c>
      <c r="G197" s="9">
        <f>$L$2*B197/'1. Data'!D$504+$M$2*C197/'1. Data'!H$504+$N$2*D197/'1. Data'!L$504+$O$2*E197/'1. Data'!P$504</f>
        <v>10156.271331382424</v>
      </c>
      <c r="I197" s="9">
        <f t="shared" si="3"/>
        <v>-156.27133138242425</v>
      </c>
    </row>
    <row r="198" spans="1:9" ht="15" customHeight="1" x14ac:dyDescent="0.2">
      <c r="A198">
        <v>197</v>
      </c>
      <c r="B198" s="8">
        <f>'6. Data with Vol Ests'!D$502*('6. Data with Vol Ests'!D198+('6. Data with Vol Ests'!D199-'6. Data with Vol Ests'!D198)*('6. Data with Vol Ests'!G$503/'6. Data with Vol Ests'!G199))/'6. Data with Vol Ests'!D198</f>
        <v>10680.235250683225</v>
      </c>
      <c r="C198" s="8">
        <f>'6. Data with Vol Ests'!I$502*('6. Data with Vol Ests'!I198+('6. Data with Vol Ests'!I199-'6. Data with Vol Ests'!I198)*('6. Data with Vol Ests'!L$503/'6. Data with Vol Ests'!L199))/'6. Data with Vol Ests'!I198</f>
        <v>9438.9323558659071</v>
      </c>
      <c r="D198" s="8">
        <f>'6. Data with Vol Ests'!N$502*('6. Data with Vol Ests'!N198+('6. Data with Vol Ests'!N199-'6. Data with Vol Ests'!N198)*('6. Data with Vol Ests'!Q$503/'6. Data with Vol Ests'!Q199))/'6. Data with Vol Ests'!N198</f>
        <v>6011.7289445192519</v>
      </c>
      <c r="E198" s="8">
        <f>'6. Data with Vol Ests'!S$502*('6. Data with Vol Ests'!S198+('6. Data with Vol Ests'!S199-'6. Data with Vol Ests'!S198)*('6. Data with Vol Ests'!V$503/'6. Data with Vol Ests'!V199))/'6. Data with Vol Ests'!S198</f>
        <v>111.8700421046976</v>
      </c>
      <c r="G198" s="9">
        <f>$L$2*B198/'1. Data'!D$504+$M$2*C198/'1. Data'!H$504+$N$2*D198/'1. Data'!L$504+$O$2*E198/'1. Data'!P$504</f>
        <v>9778.3407090447909</v>
      </c>
      <c r="I198" s="9">
        <f t="shared" si="3"/>
        <v>221.65929095520914</v>
      </c>
    </row>
    <row r="199" spans="1:9" ht="15" customHeight="1" x14ac:dyDescent="0.2">
      <c r="A199">
        <v>198</v>
      </c>
      <c r="B199" s="8">
        <f>'6. Data with Vol Ests'!D$502*('6. Data with Vol Ests'!D199+('6. Data with Vol Ests'!D200-'6. Data with Vol Ests'!D199)*('6. Data with Vol Ests'!G$503/'6. Data with Vol Ests'!G200))/'6. Data with Vol Ests'!D199</f>
        <v>11505.327055866899</v>
      </c>
      <c r="C199" s="8">
        <f>'6. Data with Vol Ests'!I$502*('6. Data with Vol Ests'!I199+('6. Data with Vol Ests'!I200-'6. Data with Vol Ests'!I199)*('6. Data with Vol Ests'!L$503/'6. Data with Vol Ests'!L200))/'6. Data with Vol Ests'!I199</f>
        <v>9833.060703575502</v>
      </c>
      <c r="D199" s="8">
        <f>'6. Data with Vol Ests'!N$502*('6. Data with Vol Ests'!N199+('6. Data with Vol Ests'!N200-'6. Data with Vol Ests'!N199)*('6. Data with Vol Ests'!Q$503/'6. Data with Vol Ests'!Q200))/'6. Data with Vol Ests'!N199</f>
        <v>6308.3215757029257</v>
      </c>
      <c r="E199" s="8">
        <f>'6. Data with Vol Ests'!S$502*('6. Data with Vol Ests'!S199+('6. Data with Vol Ests'!S200-'6. Data with Vol Ests'!S199)*('6. Data with Vol Ests'!V$503/'6. Data with Vol Ests'!V200))/'6. Data with Vol Ests'!S199</f>
        <v>111.43323120538081</v>
      </c>
      <c r="G199" s="9">
        <f>$L$2*B199/'1. Data'!D$504+$M$2*C199/'1. Data'!H$504+$N$2*D199/'1. Data'!L$504+$O$2*E199/'1. Data'!P$504</f>
        <v>10241.031115632655</v>
      </c>
      <c r="I199" s="9">
        <f t="shared" si="3"/>
        <v>-241.0311156326552</v>
      </c>
    </row>
    <row r="200" spans="1:9" ht="15" customHeight="1" x14ac:dyDescent="0.2">
      <c r="A200">
        <v>199</v>
      </c>
      <c r="B200" s="8">
        <f>'6. Data with Vol Ests'!D$502*('6. Data with Vol Ests'!D200+('6. Data with Vol Ests'!D201-'6. Data with Vol Ests'!D200)*('6. Data with Vol Ests'!G$503/'6. Data with Vol Ests'!G201))/'6. Data with Vol Ests'!D200</f>
        <v>11189.194716839751</v>
      </c>
      <c r="C200" s="8">
        <f>'6. Data with Vol Ests'!I$502*('6. Data with Vol Ests'!I200+('6. Data with Vol Ests'!I201-'6. Data with Vol Ests'!I200)*('6. Data with Vol Ests'!L$503/'6. Data with Vol Ests'!L201))/'6. Data with Vol Ests'!I200</f>
        <v>10101.935238938338</v>
      </c>
      <c r="D200" s="8">
        <f>'6. Data with Vol Ests'!N$502*('6. Data with Vol Ests'!N200+('6. Data with Vol Ests'!N201-'6. Data with Vol Ests'!N200)*('6. Data with Vol Ests'!Q$503/'6. Data with Vol Ests'!Q201))/'6. Data with Vol Ests'!N200</f>
        <v>6608.8377679070381</v>
      </c>
      <c r="E200" s="8">
        <f>'6. Data with Vol Ests'!S$502*('6. Data with Vol Ests'!S200+('6. Data with Vol Ests'!S201-'6. Data with Vol Ests'!S200)*('6. Data with Vol Ests'!V$503/'6. Data with Vol Ests'!V201))/'6. Data with Vol Ests'!S200</f>
        <v>113.12571433906332</v>
      </c>
      <c r="G200" s="9">
        <f>$L$2*B200/'1. Data'!D$504+$M$2*C200/'1. Data'!H$504+$N$2*D200/'1. Data'!L$504+$O$2*E200/'1. Data'!P$504</f>
        <v>10288.798103165656</v>
      </c>
      <c r="I200" s="9">
        <f t="shared" si="3"/>
        <v>-288.79810316565636</v>
      </c>
    </row>
    <row r="201" spans="1:9" ht="15" customHeight="1" x14ac:dyDescent="0.2">
      <c r="A201">
        <v>200</v>
      </c>
      <c r="B201" s="8">
        <f>'6. Data with Vol Ests'!D$502*('6. Data with Vol Ests'!D201+('6. Data with Vol Ests'!D202-'6. Data with Vol Ests'!D201)*('6. Data with Vol Ests'!G$503/'6. Data with Vol Ests'!G202))/'6. Data with Vol Ests'!D201</f>
        <v>11224.981460918811</v>
      </c>
      <c r="C201" s="8">
        <f>'6. Data with Vol Ests'!I$502*('6. Data with Vol Ests'!I201+('6. Data with Vol Ests'!I202-'6. Data with Vol Ests'!I201)*('6. Data with Vol Ests'!L$503/'6. Data with Vol Ests'!L202))/'6. Data with Vol Ests'!I201</f>
        <v>10247.813020164078</v>
      </c>
      <c r="D201" s="8">
        <f>'6. Data with Vol Ests'!N$502*('6. Data with Vol Ests'!N201+('6. Data with Vol Ests'!N202-'6. Data with Vol Ests'!N201)*('6. Data with Vol Ests'!Q$503/'6. Data with Vol Ests'!Q202))/'6. Data with Vol Ests'!N201</f>
        <v>6454.590595721781</v>
      </c>
      <c r="E201" s="8">
        <f>'6. Data with Vol Ests'!S$502*('6. Data with Vol Ests'!S201+('6. Data with Vol Ests'!S202-'6. Data with Vol Ests'!S201)*('6. Data with Vol Ests'!V$503/'6. Data with Vol Ests'!V202))/'6. Data with Vol Ests'!S201</f>
        <v>113.36773562147673</v>
      </c>
      <c r="G201" s="9">
        <f>$L$2*B201/'1. Data'!D$504+$M$2*C201/'1. Data'!H$504+$N$2*D201/'1. Data'!L$504+$O$2*E201/'1. Data'!P$504</f>
        <v>10326.786037474682</v>
      </c>
      <c r="I201" s="9">
        <f t="shared" si="3"/>
        <v>-326.78603747468151</v>
      </c>
    </row>
    <row r="202" spans="1:9" ht="15" customHeight="1" x14ac:dyDescent="0.2">
      <c r="A202">
        <v>201</v>
      </c>
      <c r="B202" s="8">
        <f>'6. Data with Vol Ests'!D$502*('6. Data with Vol Ests'!D202+('6. Data with Vol Ests'!D203-'6. Data with Vol Ests'!D202)*('6. Data with Vol Ests'!G$503/'6. Data with Vol Ests'!G203))/'6. Data with Vol Ests'!D202</f>
        <v>10959.186868786232</v>
      </c>
      <c r="C202" s="8">
        <f>'6. Data with Vol Ests'!I$502*('6. Data with Vol Ests'!I202+('6. Data with Vol Ests'!I203-'6. Data with Vol Ests'!I202)*('6. Data with Vol Ests'!L$503/'6. Data with Vol Ests'!L203))/'6. Data with Vol Ests'!I202</f>
        <v>9515.3883008857265</v>
      </c>
      <c r="D202" s="8">
        <f>'6. Data with Vol Ests'!N$502*('6. Data with Vol Ests'!N202+('6. Data with Vol Ests'!N203-'6. Data with Vol Ests'!N202)*('6. Data with Vol Ests'!Q$503/'6. Data with Vol Ests'!Q203))/'6. Data with Vol Ests'!N202</f>
        <v>6187.5370707517968</v>
      </c>
      <c r="E202" s="8">
        <f>'6. Data with Vol Ests'!S$502*('6. Data with Vol Ests'!S202+('6. Data with Vol Ests'!S203-'6. Data with Vol Ests'!S202)*('6. Data with Vol Ests'!V$503/'6. Data with Vol Ests'!V203))/'6. Data with Vol Ests'!S202</f>
        <v>114.91575699051108</v>
      </c>
      <c r="G202" s="9">
        <f>$L$2*B202/'1. Data'!D$504+$M$2*C202/'1. Data'!H$504+$N$2*D202/'1. Data'!L$504+$O$2*E202/'1. Data'!P$504</f>
        <v>9985.8131641203963</v>
      </c>
      <c r="I202" s="9">
        <f t="shared" si="3"/>
        <v>14.186835879603677</v>
      </c>
    </row>
    <row r="203" spans="1:9" ht="15" customHeight="1" x14ac:dyDescent="0.2">
      <c r="A203">
        <v>202</v>
      </c>
      <c r="B203" s="8">
        <f>'6. Data with Vol Ests'!D$502*('6. Data with Vol Ests'!D203+('6. Data with Vol Ests'!D204-'6. Data with Vol Ests'!D203)*('6. Data with Vol Ests'!G$503/'6. Data with Vol Ests'!G204))/'6. Data with Vol Ests'!D203</f>
        <v>11076.961641517706</v>
      </c>
      <c r="C203" s="8">
        <f>'6. Data with Vol Ests'!I$502*('6. Data with Vol Ests'!I203+('6. Data with Vol Ests'!I204-'6. Data with Vol Ests'!I203)*('6. Data with Vol Ests'!L$503/'6. Data with Vol Ests'!L204))/'6. Data with Vol Ests'!I203</f>
        <v>9424.5294468554439</v>
      </c>
      <c r="D203" s="8">
        <f>'6. Data with Vol Ests'!N$502*('6. Data with Vol Ests'!N203+('6. Data with Vol Ests'!N204-'6. Data with Vol Ests'!N203)*('6. Data with Vol Ests'!Q$503/'6. Data with Vol Ests'!Q204))/'6. Data with Vol Ests'!N203</f>
        <v>6169.9126823414626</v>
      </c>
      <c r="E203" s="8">
        <f>'6. Data with Vol Ests'!S$502*('6. Data with Vol Ests'!S203+('6. Data with Vol Ests'!S204-'6. Data with Vol Ests'!S203)*('6. Data with Vol Ests'!V$503/'6. Data with Vol Ests'!V204))/'6. Data with Vol Ests'!S203</f>
        <v>113.54259508556615</v>
      </c>
      <c r="G203" s="9">
        <f>$L$2*B203/'1. Data'!D$504+$M$2*C203/'1. Data'!H$504+$N$2*D203/'1. Data'!L$504+$O$2*E203/'1. Data'!P$504</f>
        <v>9972.9764151822365</v>
      </c>
      <c r="I203" s="9">
        <f t="shared" si="3"/>
        <v>27.023584817763549</v>
      </c>
    </row>
    <row r="204" spans="1:9" ht="15" customHeight="1" x14ac:dyDescent="0.2">
      <c r="A204">
        <v>203</v>
      </c>
      <c r="B204" s="8">
        <f>'6. Data with Vol Ests'!D$502*('6. Data with Vol Ests'!D204+('6. Data with Vol Ests'!D205-'6. Data with Vol Ests'!D204)*('6. Data with Vol Ests'!G$503/'6. Data with Vol Ests'!G205))/'6. Data with Vol Ests'!D204</f>
        <v>10654.84455098652</v>
      </c>
      <c r="C204" s="8">
        <f>'6. Data with Vol Ests'!I$502*('6. Data with Vol Ests'!I204+('6. Data with Vol Ests'!I205-'6. Data with Vol Ests'!I204)*('6. Data with Vol Ests'!L$503/'6. Data with Vol Ests'!L205))/'6. Data with Vol Ests'!I204</f>
        <v>9702.1666411147926</v>
      </c>
      <c r="D204" s="8">
        <f>'6. Data with Vol Ests'!N$502*('6. Data with Vol Ests'!N204+('6. Data with Vol Ests'!N205-'6. Data with Vol Ests'!N204)*('6. Data with Vol Ests'!Q$503/'6. Data with Vol Ests'!Q205))/'6. Data with Vol Ests'!N204</f>
        <v>6285.8111260174346</v>
      </c>
      <c r="E204" s="8">
        <f>'6. Data with Vol Ests'!S$502*('6. Data with Vol Ests'!S204+('6. Data with Vol Ests'!S205-'6. Data with Vol Ests'!S204)*('6. Data with Vol Ests'!V$503/'6. Data with Vol Ests'!V205))/'6. Data with Vol Ests'!S204</f>
        <v>112.93302360705695</v>
      </c>
      <c r="G204" s="9">
        <f>$L$2*B204/'1. Data'!D$504+$M$2*C204/'1. Data'!H$504+$N$2*D204/'1. Data'!L$504+$O$2*E204/'1. Data'!P$504</f>
        <v>9914.4352655503262</v>
      </c>
      <c r="I204" s="9">
        <f t="shared" si="3"/>
        <v>85.564734449673779</v>
      </c>
    </row>
    <row r="205" spans="1:9" ht="15" customHeight="1" x14ac:dyDescent="0.2">
      <c r="A205">
        <v>204</v>
      </c>
      <c r="B205" s="8">
        <f>'6. Data with Vol Ests'!D$502*('6. Data with Vol Ests'!D205+('6. Data with Vol Ests'!D206-'6. Data with Vol Ests'!D205)*('6. Data with Vol Ests'!G$503/'6. Data with Vol Ests'!G206))/'6. Data with Vol Ests'!D205</f>
        <v>11160.168663092365</v>
      </c>
      <c r="C205" s="8">
        <f>'6. Data with Vol Ests'!I$502*('6. Data with Vol Ests'!I205+('6. Data with Vol Ests'!I206-'6. Data with Vol Ests'!I205)*('6. Data with Vol Ests'!L$503/'6. Data with Vol Ests'!L206))/'6. Data with Vol Ests'!I205</f>
        <v>9277.9574388537494</v>
      </c>
      <c r="D205" s="8">
        <f>'6. Data with Vol Ests'!N$502*('6. Data with Vol Ests'!N205+('6. Data with Vol Ests'!N206-'6. Data with Vol Ests'!N205)*('6. Data with Vol Ests'!Q$503/'6. Data with Vol Ests'!Q206))/'6. Data with Vol Ests'!N205</f>
        <v>5962.3410898757775</v>
      </c>
      <c r="E205" s="8">
        <f>'6. Data with Vol Ests'!S$502*('6. Data with Vol Ests'!S205+('6. Data with Vol Ests'!S206-'6. Data with Vol Ests'!S205)*('6. Data with Vol Ests'!V$503/'6. Data with Vol Ests'!V206))/'6. Data with Vol Ests'!S205</f>
        <v>113.19504413430037</v>
      </c>
      <c r="G205" s="9">
        <f>$L$2*B205/'1. Data'!D$504+$M$2*C205/'1. Data'!H$504+$N$2*D205/'1. Data'!L$504+$O$2*E205/'1. Data'!P$504</f>
        <v>9917.7305256274103</v>
      </c>
      <c r="I205" s="9">
        <f t="shared" si="3"/>
        <v>82.269474372589684</v>
      </c>
    </row>
    <row r="206" spans="1:9" ht="15" customHeight="1" x14ac:dyDescent="0.2">
      <c r="A206">
        <v>205</v>
      </c>
      <c r="B206" s="8">
        <f>'6. Data with Vol Ests'!D$502*('6. Data with Vol Ests'!D206+('6. Data with Vol Ests'!D207-'6. Data with Vol Ests'!D206)*('6. Data with Vol Ests'!G$503/'6. Data with Vol Ests'!G207))/'6. Data with Vol Ests'!D206</f>
        <v>10560.257678859747</v>
      </c>
      <c r="C206" s="8">
        <f>'6. Data with Vol Ests'!I$502*('6. Data with Vol Ests'!I206+('6. Data with Vol Ests'!I207-'6. Data with Vol Ests'!I206)*('6. Data with Vol Ests'!L$503/'6. Data with Vol Ests'!L207))/'6. Data with Vol Ests'!I206</f>
        <v>9494.8834945818398</v>
      </c>
      <c r="D206" s="8">
        <f>'6. Data with Vol Ests'!N$502*('6. Data with Vol Ests'!N206+('6. Data with Vol Ests'!N207-'6. Data with Vol Ests'!N206)*('6. Data with Vol Ests'!Q$503/'6. Data with Vol Ests'!Q207))/'6. Data with Vol Ests'!N206</f>
        <v>6221.3283329330416</v>
      </c>
      <c r="E206" s="8">
        <f>'6. Data with Vol Ests'!S$502*('6. Data with Vol Ests'!S206+('6. Data with Vol Ests'!S207-'6. Data with Vol Ests'!S206)*('6. Data with Vol Ests'!V$503/'6. Data with Vol Ests'!V207))/'6. Data with Vol Ests'!S206</f>
        <v>111.20163446937548</v>
      </c>
      <c r="G206" s="9">
        <f>$L$2*B206/'1. Data'!D$504+$M$2*C206/'1. Data'!H$504+$N$2*D206/'1. Data'!L$504+$O$2*E206/'1. Data'!P$504</f>
        <v>9774.2400541065981</v>
      </c>
      <c r="I206" s="9">
        <f t="shared" si="3"/>
        <v>225.75994589340189</v>
      </c>
    </row>
    <row r="207" spans="1:9" ht="15" customHeight="1" x14ac:dyDescent="0.2">
      <c r="A207">
        <v>206</v>
      </c>
      <c r="B207" s="8">
        <f>'6. Data with Vol Ests'!D$502*('6. Data with Vol Ests'!D207+('6. Data with Vol Ests'!D208-'6. Data with Vol Ests'!D207)*('6. Data with Vol Ests'!G$503/'6. Data with Vol Ests'!G208))/'6. Data with Vol Ests'!D207</f>
        <v>11002.822731835633</v>
      </c>
      <c r="C207" s="8">
        <f>'6. Data with Vol Ests'!I$502*('6. Data with Vol Ests'!I207+('6. Data with Vol Ests'!I208-'6. Data with Vol Ests'!I207)*('6. Data with Vol Ests'!L$503/'6. Data with Vol Ests'!L208))/'6. Data with Vol Ests'!I207</f>
        <v>9744.4752675184773</v>
      </c>
      <c r="D207" s="8">
        <f>'6. Data with Vol Ests'!N$502*('6. Data with Vol Ests'!N207+('6. Data with Vol Ests'!N208-'6. Data with Vol Ests'!N207)*('6. Data with Vol Ests'!Q$503/'6. Data with Vol Ests'!Q208))/'6. Data with Vol Ests'!N207</f>
        <v>6169.7025788218352</v>
      </c>
      <c r="E207" s="8">
        <f>'6. Data with Vol Ests'!S$502*('6. Data with Vol Ests'!S207+('6. Data with Vol Ests'!S208-'6. Data with Vol Ests'!S207)*('6. Data with Vol Ests'!V$503/'6. Data with Vol Ests'!V208))/'6. Data with Vol Ests'!S207</f>
        <v>112.10981651647168</v>
      </c>
      <c r="G207" s="9">
        <f>$L$2*B207/'1. Data'!D$504+$M$2*C207/'1. Data'!H$504+$N$2*D207/'1. Data'!L$504+$O$2*E207/'1. Data'!P$504</f>
        <v>10020.622116677923</v>
      </c>
      <c r="I207" s="9">
        <f t="shared" si="3"/>
        <v>-20.622116677923259</v>
      </c>
    </row>
    <row r="208" spans="1:9" ht="15" customHeight="1" x14ac:dyDescent="0.2">
      <c r="A208">
        <v>207</v>
      </c>
      <c r="B208" s="8">
        <f>'6. Data with Vol Ests'!D$502*('6. Data with Vol Ests'!D208+('6. Data with Vol Ests'!D209-'6. Data with Vol Ests'!D208)*('6. Data with Vol Ests'!G$503/'6. Data with Vol Ests'!G209))/'6. Data with Vol Ests'!D208</f>
        <v>10987.268260867491</v>
      </c>
      <c r="C208" s="8">
        <f>'6. Data with Vol Ests'!I$502*('6. Data with Vol Ests'!I208+('6. Data with Vol Ests'!I209-'6. Data with Vol Ests'!I208)*('6. Data with Vol Ests'!L$503/'6. Data with Vol Ests'!L209))/'6. Data with Vol Ests'!I208</f>
        <v>9475.6359886880418</v>
      </c>
      <c r="D208" s="8">
        <f>'6. Data with Vol Ests'!N$502*('6. Data with Vol Ests'!N208+('6. Data with Vol Ests'!N209-'6. Data with Vol Ests'!N208)*('6. Data with Vol Ests'!Q$503/'6. Data with Vol Ests'!Q209))/'6. Data with Vol Ests'!N208</f>
        <v>6041.6489625364238</v>
      </c>
      <c r="E208" s="8">
        <f>'6. Data with Vol Ests'!S$502*('6. Data with Vol Ests'!S208+('6. Data with Vol Ests'!S209-'6. Data with Vol Ests'!S208)*('6. Data with Vol Ests'!V$503/'6. Data with Vol Ests'!V209))/'6. Data with Vol Ests'!S208</f>
        <v>113.91079593092863</v>
      </c>
      <c r="G208" s="9">
        <f>$L$2*B208/'1. Data'!D$504+$M$2*C208/'1. Data'!H$504+$N$2*D208/'1. Data'!L$504+$O$2*E208/'1. Data'!P$504</f>
        <v>9942.2376108630615</v>
      </c>
      <c r="I208" s="9">
        <f t="shared" si="3"/>
        <v>57.762389136938509</v>
      </c>
    </row>
    <row r="209" spans="1:9" ht="15" customHeight="1" x14ac:dyDescent="0.2">
      <c r="A209">
        <v>208</v>
      </c>
      <c r="B209" s="8">
        <f>'6. Data with Vol Ests'!D$502*('6. Data with Vol Ests'!D209+('6. Data with Vol Ests'!D210-'6. Data with Vol Ests'!D209)*('6. Data with Vol Ests'!G$503/'6. Data with Vol Ests'!G210))/'6. Data with Vol Ests'!D209</f>
        <v>11246.764830798451</v>
      </c>
      <c r="C209" s="8">
        <f>'6. Data with Vol Ests'!I$502*('6. Data with Vol Ests'!I209+('6. Data with Vol Ests'!I210-'6. Data with Vol Ests'!I209)*('6. Data with Vol Ests'!L$503/'6. Data with Vol Ests'!L210))/'6. Data with Vol Ests'!I209</f>
        <v>9341.2696127439067</v>
      </c>
      <c r="D209" s="8">
        <f>'6. Data with Vol Ests'!N$502*('6. Data with Vol Ests'!N209+('6. Data with Vol Ests'!N210-'6. Data with Vol Ests'!N209)*('6. Data with Vol Ests'!Q$503/'6. Data with Vol Ests'!Q210))/'6. Data with Vol Ests'!N209</f>
        <v>6110.6628500844608</v>
      </c>
      <c r="E209" s="8">
        <f>'6. Data with Vol Ests'!S$502*('6. Data with Vol Ests'!S209+('6. Data with Vol Ests'!S210-'6. Data with Vol Ests'!S209)*('6. Data with Vol Ests'!V$503/'6. Data with Vol Ests'!V210))/'6. Data with Vol Ests'!S209</f>
        <v>110.90170542776964</v>
      </c>
      <c r="G209" s="9">
        <f>$L$2*B209/'1. Data'!D$504+$M$2*C209/'1. Data'!H$504+$N$2*D209/'1. Data'!L$504+$O$2*E209/'1. Data'!P$504</f>
        <v>9952.2095552918217</v>
      </c>
      <c r="I209" s="9">
        <f t="shared" si="3"/>
        <v>47.790444708178256</v>
      </c>
    </row>
    <row r="210" spans="1:9" ht="15" customHeight="1" x14ac:dyDescent="0.2">
      <c r="A210">
        <v>209</v>
      </c>
      <c r="B210" s="8">
        <f>'6. Data with Vol Ests'!D$502*('6. Data with Vol Ests'!D210+('6. Data with Vol Ests'!D211-'6. Data with Vol Ests'!D210)*('6. Data with Vol Ests'!G$503/'6. Data with Vol Ests'!G211))/'6. Data with Vol Ests'!D210</f>
        <v>11008.499924572196</v>
      </c>
      <c r="C210" s="8">
        <f>'6. Data with Vol Ests'!I$502*('6. Data with Vol Ests'!I210+('6. Data with Vol Ests'!I211-'6. Data with Vol Ests'!I210)*('6. Data with Vol Ests'!L$503/'6. Data with Vol Ests'!L211))/'6. Data with Vol Ests'!I210</f>
        <v>10009.5800750906</v>
      </c>
      <c r="D210" s="8">
        <f>'6. Data with Vol Ests'!N$502*('6. Data with Vol Ests'!N210+('6. Data with Vol Ests'!N211-'6. Data with Vol Ests'!N210)*('6. Data with Vol Ests'!Q$503/'6. Data with Vol Ests'!Q211))/'6. Data with Vol Ests'!N210</f>
        <v>6489.1586435943</v>
      </c>
      <c r="E210" s="8">
        <f>'6. Data with Vol Ests'!S$502*('6. Data with Vol Ests'!S210+('6. Data with Vol Ests'!S211-'6. Data with Vol Ests'!S210)*('6. Data with Vol Ests'!V$503/'6. Data with Vol Ests'!V211))/'6. Data with Vol Ests'!S210</f>
        <v>112.99664442589977</v>
      </c>
      <c r="G210" s="9">
        <f>$L$2*B210/'1. Data'!D$504+$M$2*C210/'1. Data'!H$504+$N$2*D210/'1. Data'!L$504+$O$2*E210/'1. Data'!P$504</f>
        <v>10172.771244403695</v>
      </c>
      <c r="I210" s="9">
        <f t="shared" si="3"/>
        <v>-172.77124440369516</v>
      </c>
    </row>
    <row r="211" spans="1:9" ht="15" customHeight="1" x14ac:dyDescent="0.2">
      <c r="A211">
        <v>210</v>
      </c>
      <c r="B211" s="8">
        <f>'6. Data with Vol Ests'!D$502*('6. Data with Vol Ests'!D211+('6. Data with Vol Ests'!D212-'6. Data with Vol Ests'!D211)*('6. Data with Vol Ests'!G$503/'6. Data with Vol Ests'!G212))/'6. Data with Vol Ests'!D211</f>
        <v>10986.994100216423</v>
      </c>
      <c r="C211" s="8">
        <f>'6. Data with Vol Ests'!I$502*('6. Data with Vol Ests'!I211+('6. Data with Vol Ests'!I212-'6. Data with Vol Ests'!I211)*('6. Data with Vol Ests'!L$503/'6. Data with Vol Ests'!L212))/'6. Data with Vol Ests'!I211</f>
        <v>9911.3177323731306</v>
      </c>
      <c r="D211" s="8">
        <f>'6. Data with Vol Ests'!N$502*('6. Data with Vol Ests'!N211+('6. Data with Vol Ests'!N212-'6. Data with Vol Ests'!N211)*('6. Data with Vol Ests'!Q$503/'6. Data with Vol Ests'!Q212))/'6. Data with Vol Ests'!N211</f>
        <v>6431.9567088628128</v>
      </c>
      <c r="E211" s="8">
        <f>'6. Data with Vol Ests'!S$502*('6. Data with Vol Ests'!S211+('6. Data with Vol Ests'!S212-'6. Data with Vol Ests'!S211)*('6. Data with Vol Ests'!V$503/'6. Data with Vol Ests'!V212))/'6. Data with Vol Ests'!S211</f>
        <v>114.79092088304459</v>
      </c>
      <c r="G211" s="9">
        <f>$L$2*B211/'1. Data'!D$504+$M$2*C211/'1. Data'!H$504+$N$2*D211/'1. Data'!L$504+$O$2*E211/'1. Data'!P$504</f>
        <v>10156.840935284057</v>
      </c>
      <c r="I211" s="9">
        <f t="shared" si="3"/>
        <v>-156.8409352840572</v>
      </c>
    </row>
    <row r="212" spans="1:9" ht="15" customHeight="1" x14ac:dyDescent="0.2">
      <c r="A212">
        <v>211</v>
      </c>
      <c r="B212" s="8">
        <f>'6. Data with Vol Ests'!D$502*('6. Data with Vol Ests'!D212+('6. Data with Vol Ests'!D213-'6. Data with Vol Ests'!D212)*('6. Data with Vol Ests'!G$503/'6. Data with Vol Ests'!G213))/'6. Data with Vol Ests'!D212</f>
        <v>11357.932193527058</v>
      </c>
      <c r="C212" s="8">
        <f>'6. Data with Vol Ests'!I$502*('6. Data with Vol Ests'!I212+('6. Data with Vol Ests'!I213-'6. Data with Vol Ests'!I212)*('6. Data with Vol Ests'!L$503/'6. Data with Vol Ests'!L213))/'6. Data with Vol Ests'!I212</f>
        <v>9639.8976085950471</v>
      </c>
      <c r="D212" s="8">
        <f>'6. Data with Vol Ests'!N$502*('6. Data with Vol Ests'!N212+('6. Data with Vol Ests'!N213-'6. Data with Vol Ests'!N212)*('6. Data with Vol Ests'!Q$503/'6. Data with Vol Ests'!Q213))/'6. Data with Vol Ests'!N212</f>
        <v>6295.2272809785172</v>
      </c>
      <c r="E212" s="8">
        <f>'6. Data with Vol Ests'!S$502*('6. Data with Vol Ests'!S212+('6. Data with Vol Ests'!S213-'6. Data with Vol Ests'!S212)*('6. Data with Vol Ests'!V$503/'6. Data with Vol Ests'!V213))/'6. Data with Vol Ests'!S212</f>
        <v>115.66037478645495</v>
      </c>
      <c r="G212" s="9">
        <f>$L$2*B212/'1. Data'!D$504+$M$2*C212/'1. Data'!H$504+$N$2*D212/'1. Data'!L$504+$O$2*E212/'1. Data'!P$504</f>
        <v>10199.998962917496</v>
      </c>
      <c r="I212" s="9">
        <f t="shared" si="3"/>
        <v>-199.9989629174961</v>
      </c>
    </row>
    <row r="213" spans="1:9" ht="15" customHeight="1" x14ac:dyDescent="0.2">
      <c r="A213">
        <v>212</v>
      </c>
      <c r="B213" s="8">
        <f>'6. Data with Vol Ests'!D$502*('6. Data with Vol Ests'!D213+('6. Data with Vol Ests'!D214-'6. Data with Vol Ests'!D213)*('6. Data with Vol Ests'!G$503/'6. Data with Vol Ests'!G214))/'6. Data with Vol Ests'!D213</f>
        <v>11128.963598382101</v>
      </c>
      <c r="C213" s="8">
        <f>'6. Data with Vol Ests'!I$502*('6. Data with Vol Ests'!I213+('6. Data with Vol Ests'!I214-'6. Data with Vol Ests'!I213)*('6. Data with Vol Ests'!L$503/'6. Data with Vol Ests'!L214))/'6. Data with Vol Ests'!I213</f>
        <v>9982.4481931197988</v>
      </c>
      <c r="D213" s="8">
        <f>'6. Data with Vol Ests'!N$502*('6. Data with Vol Ests'!N213+('6. Data with Vol Ests'!N214-'6. Data with Vol Ests'!N213)*('6. Data with Vol Ests'!Q$503/'6. Data with Vol Ests'!Q214))/'6. Data with Vol Ests'!N213</f>
        <v>6324.394825225173</v>
      </c>
      <c r="E213" s="8">
        <f>'6. Data with Vol Ests'!S$502*('6. Data with Vol Ests'!S213+('6. Data with Vol Ests'!S214-'6. Data with Vol Ests'!S213)*('6. Data with Vol Ests'!V$503/'6. Data with Vol Ests'!V214))/'6. Data with Vol Ests'!S213</f>
        <v>112.8313659580982</v>
      </c>
      <c r="G213" s="9">
        <f>$L$2*B213/'1. Data'!D$504+$M$2*C213/'1. Data'!H$504+$N$2*D213/'1. Data'!L$504+$O$2*E213/'1. Data'!P$504</f>
        <v>10178.506734182578</v>
      </c>
      <c r="I213" s="9">
        <f t="shared" si="3"/>
        <v>-178.50673418257793</v>
      </c>
    </row>
    <row r="214" spans="1:9" ht="15" customHeight="1" x14ac:dyDescent="0.2">
      <c r="A214">
        <v>213</v>
      </c>
      <c r="B214" s="8">
        <f>'6. Data with Vol Ests'!D$502*('6. Data with Vol Ests'!D214+('6. Data with Vol Ests'!D215-'6. Data with Vol Ests'!D214)*('6. Data with Vol Ests'!G$503/'6. Data with Vol Ests'!G215))/'6. Data with Vol Ests'!D214</f>
        <v>10992.160111673007</v>
      </c>
      <c r="C214" s="8">
        <f>'6. Data with Vol Ests'!I$502*('6. Data with Vol Ests'!I214+('6. Data with Vol Ests'!I215-'6. Data with Vol Ests'!I214)*('6. Data with Vol Ests'!L$503/'6. Data with Vol Ests'!L215))/'6. Data with Vol Ests'!I214</f>
        <v>9442.9933728659253</v>
      </c>
      <c r="D214" s="8">
        <f>'6. Data with Vol Ests'!N$502*('6. Data with Vol Ests'!N214+('6. Data with Vol Ests'!N215-'6. Data with Vol Ests'!N214)*('6. Data with Vol Ests'!Q$503/'6. Data with Vol Ests'!Q215))/'6. Data with Vol Ests'!N214</f>
        <v>6143.5596566522672</v>
      </c>
      <c r="E214" s="8">
        <f>'6. Data with Vol Ests'!S$502*('6. Data with Vol Ests'!S214+('6. Data with Vol Ests'!S215-'6. Data with Vol Ests'!S214)*('6. Data with Vol Ests'!V$503/'6. Data with Vol Ests'!V215))/'6. Data with Vol Ests'!S214</f>
        <v>112.80529989228272</v>
      </c>
      <c r="G214" s="9">
        <f>$L$2*B214/'1. Data'!D$504+$M$2*C214/'1. Data'!H$504+$N$2*D214/'1. Data'!L$504+$O$2*E214/'1. Data'!P$504</f>
        <v>9930.6509881550155</v>
      </c>
      <c r="I214" s="9">
        <f t="shared" si="3"/>
        <v>69.349011844984489</v>
      </c>
    </row>
    <row r="215" spans="1:9" ht="15" customHeight="1" x14ac:dyDescent="0.2">
      <c r="A215">
        <v>214</v>
      </c>
      <c r="B215" s="8">
        <f>'6. Data with Vol Ests'!D$502*('6. Data with Vol Ests'!D215+('6. Data with Vol Ests'!D216-'6. Data with Vol Ests'!D215)*('6. Data with Vol Ests'!G$503/'6. Data with Vol Ests'!G216))/'6. Data with Vol Ests'!D215</f>
        <v>11145.461374404875</v>
      </c>
      <c r="C215" s="8">
        <f>'6. Data with Vol Ests'!I$502*('6. Data with Vol Ests'!I215+('6. Data with Vol Ests'!I216-'6. Data with Vol Ests'!I215)*('6. Data with Vol Ests'!L$503/'6. Data with Vol Ests'!L216))/'6. Data with Vol Ests'!I215</f>
        <v>10015.819788695097</v>
      </c>
      <c r="D215" s="8">
        <f>'6. Data with Vol Ests'!N$502*('6. Data with Vol Ests'!N215+('6. Data with Vol Ests'!N216-'6. Data with Vol Ests'!N215)*('6. Data with Vol Ests'!Q$503/'6. Data with Vol Ests'!Q216))/'6. Data with Vol Ests'!N215</f>
        <v>6409.0871674106565</v>
      </c>
      <c r="E215" s="8">
        <f>'6. Data with Vol Ests'!S$502*('6. Data with Vol Ests'!S215+('6. Data with Vol Ests'!S216-'6. Data with Vol Ests'!S215)*('6. Data with Vol Ests'!V$503/'6. Data with Vol Ests'!V216))/'6. Data with Vol Ests'!S215</f>
        <v>110.70866085409843</v>
      </c>
      <c r="G215" s="9">
        <f>$L$2*B215/'1. Data'!D$504+$M$2*C215/'1. Data'!H$504+$N$2*D215/'1. Data'!L$504+$O$2*E215/'1. Data'!P$504</f>
        <v>10170.95259875531</v>
      </c>
      <c r="I215" s="9">
        <f t="shared" si="3"/>
        <v>-170.95259875530974</v>
      </c>
    </row>
    <row r="216" spans="1:9" ht="15" customHeight="1" x14ac:dyDescent="0.2">
      <c r="A216">
        <v>215</v>
      </c>
      <c r="B216" s="8">
        <f>'6. Data with Vol Ests'!D$502*('6. Data with Vol Ests'!D216+('6. Data with Vol Ests'!D217-'6. Data with Vol Ests'!D216)*('6. Data with Vol Ests'!G$503/'6. Data with Vol Ests'!G217))/'6. Data with Vol Ests'!D216</f>
        <v>11127.145470850603</v>
      </c>
      <c r="C216" s="8">
        <f>'6. Data with Vol Ests'!I$502*('6. Data with Vol Ests'!I216+('6. Data with Vol Ests'!I217-'6. Data with Vol Ests'!I216)*('6. Data with Vol Ests'!L$503/'6. Data with Vol Ests'!L217))/'6. Data with Vol Ests'!I216</f>
        <v>9784.4056131795642</v>
      </c>
      <c r="D216" s="8">
        <f>'6. Data with Vol Ests'!N$502*('6. Data with Vol Ests'!N216+('6. Data with Vol Ests'!N217-'6. Data with Vol Ests'!N216)*('6. Data with Vol Ests'!Q$503/'6. Data with Vol Ests'!Q217))/'6. Data with Vol Ests'!N216</f>
        <v>6201.4969793349892</v>
      </c>
      <c r="E216" s="8">
        <f>'6. Data with Vol Ests'!S$502*('6. Data with Vol Ests'!S216+('6. Data with Vol Ests'!S217-'6. Data with Vol Ests'!S216)*('6. Data with Vol Ests'!V$503/'6. Data with Vol Ests'!V217))/'6. Data with Vol Ests'!S216</f>
        <v>114.43293881816312</v>
      </c>
      <c r="G216" s="9">
        <f>$L$2*B216/'1. Data'!D$504+$M$2*C216/'1. Data'!H$504+$N$2*D216/'1. Data'!L$504+$O$2*E216/'1. Data'!P$504</f>
        <v>10124.528106361624</v>
      </c>
      <c r="I216" s="9">
        <f t="shared" si="3"/>
        <v>-124.52810636162394</v>
      </c>
    </row>
    <row r="217" spans="1:9" ht="15" customHeight="1" x14ac:dyDescent="0.2">
      <c r="A217">
        <v>216</v>
      </c>
      <c r="B217" s="8">
        <f>'6. Data with Vol Ests'!D$502*('6. Data with Vol Ests'!D217+('6. Data with Vol Ests'!D218-'6. Data with Vol Ests'!D217)*('6. Data with Vol Ests'!G$503/'6. Data with Vol Ests'!G218))/'6. Data with Vol Ests'!D217</f>
        <v>10606.036315525582</v>
      </c>
      <c r="C217" s="8">
        <f>'6. Data with Vol Ests'!I$502*('6. Data with Vol Ests'!I217+('6. Data with Vol Ests'!I218-'6. Data with Vol Ests'!I217)*('6. Data with Vol Ests'!L$503/'6. Data with Vol Ests'!L218))/'6. Data with Vol Ests'!I217</f>
        <v>9259.2164956401066</v>
      </c>
      <c r="D217" s="8">
        <f>'6. Data with Vol Ests'!N$502*('6. Data with Vol Ests'!N217+('6. Data with Vol Ests'!N218-'6. Data with Vol Ests'!N217)*('6. Data with Vol Ests'!Q$503/'6. Data with Vol Ests'!Q218))/'6. Data with Vol Ests'!N217</f>
        <v>6033.6358989755918</v>
      </c>
      <c r="E217" s="8">
        <f>'6. Data with Vol Ests'!S$502*('6. Data with Vol Ests'!S217+('6. Data with Vol Ests'!S218-'6. Data with Vol Ests'!S217)*('6. Data with Vol Ests'!V$503/'6. Data with Vol Ests'!V218))/'6. Data with Vol Ests'!S217</f>
        <v>115.50514828460621</v>
      </c>
      <c r="G217" s="9">
        <f>$L$2*B217/'1. Data'!D$504+$M$2*C217/'1. Data'!H$504+$N$2*D217/'1. Data'!L$504+$O$2*E217/'1. Data'!P$504</f>
        <v>9763.2242338882861</v>
      </c>
      <c r="I217" s="9">
        <f t="shared" si="3"/>
        <v>236.77576611171389</v>
      </c>
    </row>
    <row r="218" spans="1:9" ht="15" customHeight="1" x14ac:dyDescent="0.2">
      <c r="A218">
        <v>217</v>
      </c>
      <c r="B218" s="8">
        <f>'6. Data with Vol Ests'!D$502*('6. Data with Vol Ests'!D218+('6. Data with Vol Ests'!D219-'6. Data with Vol Ests'!D218)*('6. Data with Vol Ests'!G$503/'6. Data with Vol Ests'!G219))/'6. Data with Vol Ests'!D218</f>
        <v>11226.40341638825</v>
      </c>
      <c r="C218" s="8">
        <f>'6. Data with Vol Ests'!I$502*('6. Data with Vol Ests'!I218+('6. Data with Vol Ests'!I219-'6. Data with Vol Ests'!I218)*('6. Data with Vol Ests'!L$503/'6. Data with Vol Ests'!L219))/'6. Data with Vol Ests'!I218</f>
        <v>9719.2401853458377</v>
      </c>
      <c r="D218" s="8">
        <f>'6. Data with Vol Ests'!N$502*('6. Data with Vol Ests'!N218+('6. Data with Vol Ests'!N219-'6. Data with Vol Ests'!N218)*('6. Data with Vol Ests'!Q$503/'6. Data with Vol Ests'!Q219))/'6. Data with Vol Ests'!N218</f>
        <v>6225.6664460443553</v>
      </c>
      <c r="E218" s="8">
        <f>'6. Data with Vol Ests'!S$502*('6. Data with Vol Ests'!S218+('6. Data with Vol Ests'!S219-'6. Data with Vol Ests'!S218)*('6. Data with Vol Ests'!V$503/'6. Data with Vol Ests'!V219))/'6. Data with Vol Ests'!S218</f>
        <v>110.33495989972056</v>
      </c>
      <c r="G218" s="9">
        <f>$L$2*B218/'1. Data'!D$504+$M$2*C218/'1. Data'!H$504+$N$2*D218/'1. Data'!L$504+$O$2*E218/'1. Data'!P$504</f>
        <v>10071.438350365039</v>
      </c>
      <c r="I218" s="9">
        <f t="shared" si="3"/>
        <v>-71.438350365038787</v>
      </c>
    </row>
    <row r="219" spans="1:9" ht="15" customHeight="1" x14ac:dyDescent="0.2">
      <c r="A219">
        <v>218</v>
      </c>
      <c r="B219" s="8">
        <f>'6. Data with Vol Ests'!D$502*('6. Data with Vol Ests'!D219+('6. Data with Vol Ests'!D220-'6. Data with Vol Ests'!D219)*('6. Data with Vol Ests'!G$503/'6. Data with Vol Ests'!G220))/'6. Data with Vol Ests'!D219</f>
        <v>11785.843717268039</v>
      </c>
      <c r="C219" s="8">
        <f>'6. Data with Vol Ests'!I$502*('6. Data with Vol Ests'!I219+('6. Data with Vol Ests'!I220-'6. Data with Vol Ests'!I219)*('6. Data with Vol Ests'!L$503/'6. Data with Vol Ests'!L220))/'6. Data with Vol Ests'!I219</f>
        <v>10029.685224195131</v>
      </c>
      <c r="D219" s="8">
        <f>'6. Data with Vol Ests'!N$502*('6. Data with Vol Ests'!N219+('6. Data with Vol Ests'!N220-'6. Data with Vol Ests'!N219)*('6. Data with Vol Ests'!Q$503/'6. Data with Vol Ests'!Q220))/'6. Data with Vol Ests'!N219</f>
        <v>6589.854655657854</v>
      </c>
      <c r="E219" s="8">
        <f>'6. Data with Vol Ests'!S$502*('6. Data with Vol Ests'!S219+('6. Data with Vol Ests'!S220-'6. Data with Vol Ests'!S219)*('6. Data with Vol Ests'!V$503/'6. Data with Vol Ests'!V220))/'6. Data with Vol Ests'!S219</f>
        <v>110.53653907829057</v>
      </c>
      <c r="G219" s="9">
        <f>$L$2*B219/'1. Data'!D$504+$M$2*C219/'1. Data'!H$504+$N$2*D219/'1. Data'!L$504+$O$2*E219/'1. Data'!P$504</f>
        <v>10433.788809451704</v>
      </c>
      <c r="I219" s="9">
        <f t="shared" si="3"/>
        <v>-433.78880945170386</v>
      </c>
    </row>
    <row r="220" spans="1:9" ht="15" customHeight="1" x14ac:dyDescent="0.2">
      <c r="A220">
        <v>219</v>
      </c>
      <c r="B220" s="8">
        <f>'6. Data with Vol Ests'!D$502*('6. Data with Vol Ests'!D220+('6. Data with Vol Ests'!D221-'6. Data with Vol Ests'!D220)*('6. Data with Vol Ests'!G$503/'6. Data with Vol Ests'!G221))/'6. Data with Vol Ests'!D220</f>
        <v>11118.732286716961</v>
      </c>
      <c r="C220" s="8">
        <f>'6. Data with Vol Ests'!I$502*('6. Data with Vol Ests'!I220+('6. Data with Vol Ests'!I221-'6. Data with Vol Ests'!I220)*('6. Data with Vol Ests'!L$503/'6. Data with Vol Ests'!L221))/'6. Data with Vol Ests'!I220</f>
        <v>9798.9777759257668</v>
      </c>
      <c r="D220" s="8">
        <f>'6. Data with Vol Ests'!N$502*('6. Data with Vol Ests'!N220+('6. Data with Vol Ests'!N221-'6. Data with Vol Ests'!N220)*('6. Data with Vol Ests'!Q$503/'6. Data with Vol Ests'!Q221))/'6. Data with Vol Ests'!N220</f>
        <v>6259.0263190714777</v>
      </c>
      <c r="E220" s="8">
        <f>'6. Data with Vol Ests'!S$502*('6. Data with Vol Ests'!S220+('6. Data with Vol Ests'!S221-'6. Data with Vol Ests'!S220)*('6. Data with Vol Ests'!V$503/'6. Data with Vol Ests'!V221))/'6. Data with Vol Ests'!S220</f>
        <v>116.96449183305907</v>
      </c>
      <c r="G220" s="9">
        <f>$L$2*B220/'1. Data'!D$504+$M$2*C220/'1. Data'!H$504+$N$2*D220/'1. Data'!L$504+$O$2*E220/'1. Data'!P$504</f>
        <v>10180.183963327725</v>
      </c>
      <c r="I220" s="9">
        <f t="shared" si="3"/>
        <v>-180.183963327725</v>
      </c>
    </row>
    <row r="221" spans="1:9" ht="15" customHeight="1" x14ac:dyDescent="0.2">
      <c r="A221">
        <v>220</v>
      </c>
      <c r="B221" s="8">
        <f>'6. Data with Vol Ests'!D$502*('6. Data with Vol Ests'!D221+('6. Data with Vol Ests'!D222-'6. Data with Vol Ests'!D221)*('6. Data with Vol Ests'!G$503/'6. Data with Vol Ests'!G222))/'6. Data with Vol Ests'!D221</f>
        <v>11161.733255802677</v>
      </c>
      <c r="C221" s="8">
        <f>'6. Data with Vol Ests'!I$502*('6. Data with Vol Ests'!I221+('6. Data with Vol Ests'!I222-'6. Data with Vol Ests'!I221)*('6. Data with Vol Ests'!L$503/'6. Data with Vol Ests'!L222))/'6. Data with Vol Ests'!I221</f>
        <v>9481.6439747825134</v>
      </c>
      <c r="D221" s="8">
        <f>'6. Data with Vol Ests'!N$502*('6. Data with Vol Ests'!N221+('6. Data with Vol Ests'!N222-'6. Data with Vol Ests'!N221)*('6. Data with Vol Ests'!Q$503/'6. Data with Vol Ests'!Q222))/'6. Data with Vol Ests'!N221</f>
        <v>6150.72551220901</v>
      </c>
      <c r="E221" s="8">
        <f>'6. Data with Vol Ests'!S$502*('6. Data with Vol Ests'!S221+('6. Data with Vol Ests'!S222-'6. Data with Vol Ests'!S221)*('6. Data with Vol Ests'!V$503/'6. Data with Vol Ests'!V222))/'6. Data with Vol Ests'!S221</f>
        <v>112.58540753768516</v>
      </c>
      <c r="G221" s="9">
        <f>$L$2*B221/'1. Data'!D$504+$M$2*C221/'1. Data'!H$504+$N$2*D221/'1. Data'!L$504+$O$2*E221/'1. Data'!P$504</f>
        <v>10001.526648932657</v>
      </c>
      <c r="I221" s="9">
        <f t="shared" si="3"/>
        <v>-1.5266489326568262</v>
      </c>
    </row>
    <row r="222" spans="1:9" ht="15" customHeight="1" x14ac:dyDescent="0.2">
      <c r="A222">
        <v>221</v>
      </c>
      <c r="B222" s="8">
        <f>'6. Data with Vol Ests'!D$502*('6. Data with Vol Ests'!D222+('6. Data with Vol Ests'!D223-'6. Data with Vol Ests'!D222)*('6. Data with Vol Ests'!G$503/'6. Data with Vol Ests'!G223))/'6. Data with Vol Ests'!D222</f>
        <v>10904.375530325722</v>
      </c>
      <c r="C222" s="8">
        <f>'6. Data with Vol Ests'!I$502*('6. Data with Vol Ests'!I222+('6. Data with Vol Ests'!I223-'6. Data with Vol Ests'!I222)*('6. Data with Vol Ests'!L$503/'6. Data with Vol Ests'!L223))/'6. Data with Vol Ests'!I222</f>
        <v>9147.2939453201325</v>
      </c>
      <c r="D222" s="8">
        <f>'6. Data with Vol Ests'!N$502*('6. Data with Vol Ests'!N222+('6. Data with Vol Ests'!N223-'6. Data with Vol Ests'!N222)*('6. Data with Vol Ests'!Q$503/'6. Data with Vol Ests'!Q223))/'6. Data with Vol Ests'!N222</f>
        <v>5851.2906659990686</v>
      </c>
      <c r="E222" s="8">
        <f>'6. Data with Vol Ests'!S$502*('6. Data with Vol Ests'!S222+('6. Data with Vol Ests'!S223-'6. Data with Vol Ests'!S222)*('6. Data with Vol Ests'!V$503/'6. Data with Vol Ests'!V223))/'6. Data with Vol Ests'!S222</f>
        <v>110.94048233943407</v>
      </c>
      <c r="G222" s="9">
        <f>$L$2*B222/'1. Data'!D$504+$M$2*C222/'1. Data'!H$504+$N$2*D222/'1. Data'!L$504+$O$2*E222/'1. Data'!P$504</f>
        <v>9726.1913554320672</v>
      </c>
      <c r="I222" s="9">
        <f t="shared" si="3"/>
        <v>273.80864456793279</v>
      </c>
    </row>
    <row r="223" spans="1:9" ht="15" customHeight="1" x14ac:dyDescent="0.2">
      <c r="A223">
        <v>222</v>
      </c>
      <c r="B223" s="8">
        <f>'6. Data with Vol Ests'!D$502*('6. Data with Vol Ests'!D223+('6. Data with Vol Ests'!D224-'6. Data with Vol Ests'!D223)*('6. Data with Vol Ests'!G$503/'6. Data with Vol Ests'!G224))/'6. Data with Vol Ests'!D223</f>
        <v>11208.438933030471</v>
      </c>
      <c r="C223" s="8">
        <f>'6. Data with Vol Ests'!I$502*('6. Data with Vol Ests'!I223+('6. Data with Vol Ests'!I224-'6. Data with Vol Ests'!I223)*('6. Data with Vol Ests'!L$503/'6. Data with Vol Ests'!L224))/'6. Data with Vol Ests'!I223</f>
        <v>10031.03789289192</v>
      </c>
      <c r="D223" s="8">
        <f>'6. Data with Vol Ests'!N$502*('6. Data with Vol Ests'!N223+('6. Data with Vol Ests'!N224-'6. Data with Vol Ests'!N223)*('6. Data with Vol Ests'!Q$503/'6. Data with Vol Ests'!Q224))/'6. Data with Vol Ests'!N223</f>
        <v>6472.2185835909777</v>
      </c>
      <c r="E223" s="8">
        <f>'6. Data with Vol Ests'!S$502*('6. Data with Vol Ests'!S223+('6. Data with Vol Ests'!S224-'6. Data with Vol Ests'!S223)*('6. Data with Vol Ests'!V$503/'6. Data with Vol Ests'!V224))/'6. Data with Vol Ests'!S223</f>
        <v>113.80046896077694</v>
      </c>
      <c r="G223" s="9">
        <f>$L$2*B223/'1. Data'!D$504+$M$2*C223/'1. Data'!H$504+$N$2*D223/'1. Data'!L$504+$O$2*E223/'1. Data'!P$504</f>
        <v>10263.553783048657</v>
      </c>
      <c r="I223" s="9">
        <f t="shared" si="3"/>
        <v>-263.55378304865735</v>
      </c>
    </row>
    <row r="224" spans="1:9" ht="15" customHeight="1" x14ac:dyDescent="0.2">
      <c r="A224">
        <v>223</v>
      </c>
      <c r="B224" s="8">
        <f>'6. Data with Vol Ests'!D$502*('6. Data with Vol Ests'!D224+('6. Data with Vol Ests'!D225-'6. Data with Vol Ests'!D224)*('6. Data with Vol Ests'!G$503/'6. Data with Vol Ests'!G225))/'6. Data with Vol Ests'!D224</f>
        <v>10681.258388096236</v>
      </c>
      <c r="C224" s="8">
        <f>'6. Data with Vol Ests'!I$502*('6. Data with Vol Ests'!I224+('6. Data with Vol Ests'!I225-'6. Data with Vol Ests'!I224)*('6. Data with Vol Ests'!L$503/'6. Data with Vol Ests'!L225))/'6. Data with Vol Ests'!I224</f>
        <v>9360.0690281681254</v>
      </c>
      <c r="D224" s="8">
        <f>'6. Data with Vol Ests'!N$502*('6. Data with Vol Ests'!N224+('6. Data with Vol Ests'!N225-'6. Data with Vol Ests'!N224)*('6. Data with Vol Ests'!Q$503/'6. Data with Vol Ests'!Q225))/'6. Data with Vol Ests'!N224</f>
        <v>5846.591446193177</v>
      </c>
      <c r="E224" s="8">
        <f>'6. Data with Vol Ests'!S$502*('6. Data with Vol Ests'!S224+('6. Data with Vol Ests'!S225-'6. Data with Vol Ests'!S224)*('6. Data with Vol Ests'!V$503/'6. Data with Vol Ests'!V225))/'6. Data with Vol Ests'!S224</f>
        <v>115.00027225194704</v>
      </c>
      <c r="G224" s="9">
        <f>$L$2*B224/'1. Data'!D$504+$M$2*C224/'1. Data'!H$504+$N$2*D224/'1. Data'!L$504+$O$2*E224/'1. Data'!P$504</f>
        <v>9782.9232377564294</v>
      </c>
      <c r="I224" s="9">
        <f t="shared" si="3"/>
        <v>217.07676224357056</v>
      </c>
    </row>
    <row r="225" spans="1:9" ht="15" customHeight="1" x14ac:dyDescent="0.2">
      <c r="A225">
        <v>224</v>
      </c>
      <c r="B225" s="8">
        <f>'6. Data with Vol Ests'!D$502*('6. Data with Vol Ests'!D225+('6. Data with Vol Ests'!D226-'6. Data with Vol Ests'!D225)*('6. Data with Vol Ests'!G$503/'6. Data with Vol Ests'!G226))/'6. Data with Vol Ests'!D225</f>
        <v>11229.004503662811</v>
      </c>
      <c r="C225" s="8">
        <f>'6. Data with Vol Ests'!I$502*('6. Data with Vol Ests'!I225+('6. Data with Vol Ests'!I226-'6. Data with Vol Ests'!I225)*('6. Data with Vol Ests'!L$503/'6. Data with Vol Ests'!L226))/'6. Data with Vol Ests'!I225</f>
        <v>9910.7172719643731</v>
      </c>
      <c r="D225" s="8">
        <f>'6. Data with Vol Ests'!N$502*('6. Data with Vol Ests'!N225+('6. Data with Vol Ests'!N226-'6. Data with Vol Ests'!N225)*('6. Data with Vol Ests'!Q$503/'6. Data with Vol Ests'!Q226))/'6. Data with Vol Ests'!N225</f>
        <v>6345.3849467175087</v>
      </c>
      <c r="E225" s="8">
        <f>'6. Data with Vol Ests'!S$502*('6. Data with Vol Ests'!S225+('6. Data with Vol Ests'!S226-'6. Data with Vol Ests'!S225)*('6. Data with Vol Ests'!V$503/'6. Data with Vol Ests'!V226))/'6. Data with Vol Ests'!S225</f>
        <v>109.97027311921403</v>
      </c>
      <c r="G225" s="9">
        <f>$L$2*B225/'1. Data'!D$504+$M$2*C225/'1. Data'!H$504+$N$2*D225/'1. Data'!L$504+$O$2*E225/'1. Data'!P$504</f>
        <v>10145.062922281637</v>
      </c>
      <c r="I225" s="9">
        <f t="shared" si="3"/>
        <v>-145.06292228163693</v>
      </c>
    </row>
    <row r="226" spans="1:9" ht="15" customHeight="1" x14ac:dyDescent="0.2">
      <c r="A226">
        <v>225</v>
      </c>
      <c r="B226" s="8">
        <f>'6. Data with Vol Ests'!D$502*('6. Data with Vol Ests'!D226+('6. Data with Vol Ests'!D227-'6. Data with Vol Ests'!D226)*('6. Data with Vol Ests'!G$503/'6. Data with Vol Ests'!G227))/'6. Data with Vol Ests'!D226</f>
        <v>10513.80842003404</v>
      </c>
      <c r="C226" s="8">
        <f>'6. Data with Vol Ests'!I$502*('6. Data with Vol Ests'!I226+('6. Data with Vol Ests'!I227-'6. Data with Vol Ests'!I226)*('6. Data with Vol Ests'!L$503/'6. Data with Vol Ests'!L227))/'6. Data with Vol Ests'!I226</f>
        <v>8861.6629376814999</v>
      </c>
      <c r="D226" s="8">
        <f>'6. Data with Vol Ests'!N$502*('6. Data with Vol Ests'!N226+('6. Data with Vol Ests'!N227-'6. Data with Vol Ests'!N226)*('6. Data with Vol Ests'!Q$503/'6. Data with Vol Ests'!Q227))/'6. Data with Vol Ests'!N226</f>
        <v>5878.5383597621876</v>
      </c>
      <c r="E226" s="8">
        <f>'6. Data with Vol Ests'!S$502*('6. Data with Vol Ests'!S226+('6. Data with Vol Ests'!S227-'6. Data with Vol Ests'!S226)*('6. Data with Vol Ests'!V$503/'6. Data with Vol Ests'!V227))/'6. Data with Vol Ests'!S226</f>
        <v>114.62395899691717</v>
      </c>
      <c r="G226" s="9">
        <f>$L$2*B226/'1. Data'!D$504+$M$2*C226/'1. Data'!H$504+$N$2*D226/'1. Data'!L$504+$O$2*E226/'1. Data'!P$504</f>
        <v>9564.8821443046272</v>
      </c>
      <c r="I226" s="9">
        <f t="shared" si="3"/>
        <v>435.11785569537278</v>
      </c>
    </row>
    <row r="227" spans="1:9" ht="15" customHeight="1" x14ac:dyDescent="0.2">
      <c r="A227">
        <v>226</v>
      </c>
      <c r="B227" s="8">
        <f>'6. Data with Vol Ests'!D$502*('6. Data with Vol Ests'!D227+('6. Data with Vol Ests'!D228-'6. Data with Vol Ests'!D227)*('6. Data with Vol Ests'!G$503/'6. Data with Vol Ests'!G228))/'6. Data with Vol Ests'!D227</f>
        <v>11165.078479877526</v>
      </c>
      <c r="C227" s="8">
        <f>'6. Data with Vol Ests'!I$502*('6. Data with Vol Ests'!I227+('6. Data with Vol Ests'!I228-'6. Data with Vol Ests'!I227)*('6. Data with Vol Ests'!L$503/'6. Data with Vol Ests'!L228))/'6. Data with Vol Ests'!I227</f>
        <v>9131.2759006547403</v>
      </c>
      <c r="D227" s="8">
        <f>'6. Data with Vol Ests'!N$502*('6. Data with Vol Ests'!N227+('6. Data with Vol Ests'!N228-'6. Data with Vol Ests'!N227)*('6. Data with Vol Ests'!Q$503/'6. Data with Vol Ests'!Q228))/'6. Data with Vol Ests'!N227</f>
        <v>5816.5287488898257</v>
      </c>
      <c r="E227" s="8">
        <f>'6. Data with Vol Ests'!S$502*('6. Data with Vol Ests'!S227+('6. Data with Vol Ests'!S228-'6. Data with Vol Ests'!S227)*('6. Data with Vol Ests'!V$503/'6. Data with Vol Ests'!V228))/'6. Data with Vol Ests'!S227</f>
        <v>111.76990975788556</v>
      </c>
      <c r="G227" s="9">
        <f>$L$2*B227/'1. Data'!D$504+$M$2*C227/'1. Data'!H$504+$N$2*D227/'1. Data'!L$504+$O$2*E227/'1. Data'!P$504</f>
        <v>9824.8938712686468</v>
      </c>
      <c r="I227" s="9">
        <f t="shared" si="3"/>
        <v>175.10612873135324</v>
      </c>
    </row>
    <row r="228" spans="1:9" ht="15" customHeight="1" x14ac:dyDescent="0.2">
      <c r="A228">
        <v>227</v>
      </c>
      <c r="B228" s="8">
        <f>'6. Data with Vol Ests'!D$502*('6. Data with Vol Ests'!D228+('6. Data with Vol Ests'!D229-'6. Data with Vol Ests'!D228)*('6. Data with Vol Ests'!G$503/'6. Data with Vol Ests'!G229))/'6. Data with Vol Ests'!D228</f>
        <v>10363.695208884699</v>
      </c>
      <c r="C228" s="8">
        <f>'6. Data with Vol Ests'!I$502*('6. Data with Vol Ests'!I228+('6. Data with Vol Ests'!I229-'6. Data with Vol Ests'!I228)*('6. Data with Vol Ests'!L$503/'6. Data with Vol Ests'!L229))/'6. Data with Vol Ests'!I228</f>
        <v>8412.7896760520198</v>
      </c>
      <c r="D228" s="8">
        <f>'6. Data with Vol Ests'!N$502*('6. Data with Vol Ests'!N228+('6. Data with Vol Ests'!N229-'6. Data with Vol Ests'!N228)*('6. Data with Vol Ests'!Q$503/'6. Data with Vol Ests'!Q229))/'6. Data with Vol Ests'!N228</f>
        <v>5742.1411890080817</v>
      </c>
      <c r="E228" s="8">
        <f>'6. Data with Vol Ests'!S$502*('6. Data with Vol Ests'!S228+('6. Data with Vol Ests'!S229-'6. Data with Vol Ests'!S228)*('6. Data with Vol Ests'!V$503/'6. Data with Vol Ests'!V229))/'6. Data with Vol Ests'!S228</f>
        <v>112.60151703387446</v>
      </c>
      <c r="G228" s="9">
        <f>$L$2*B228/'1. Data'!D$504+$M$2*C228/'1. Data'!H$504+$N$2*D228/'1. Data'!L$504+$O$2*E228/'1. Data'!P$504</f>
        <v>9312.2803871859014</v>
      </c>
      <c r="I228" s="9">
        <f t="shared" si="3"/>
        <v>687.71961281409858</v>
      </c>
    </row>
    <row r="229" spans="1:9" ht="15" customHeight="1" x14ac:dyDescent="0.2">
      <c r="A229">
        <v>228</v>
      </c>
      <c r="B229" s="8">
        <f>'6. Data with Vol Ests'!D$502*('6. Data with Vol Ests'!D229+('6. Data with Vol Ests'!D230-'6. Data with Vol Ests'!D229)*('6. Data with Vol Ests'!G$503/'6. Data with Vol Ests'!G230))/'6. Data with Vol Ests'!D229</f>
        <v>10640.678775801329</v>
      </c>
      <c r="C229" s="8">
        <f>'6. Data with Vol Ests'!I$502*('6. Data with Vol Ests'!I229+('6. Data with Vol Ests'!I230-'6. Data with Vol Ests'!I229)*('6. Data with Vol Ests'!L$503/'6. Data with Vol Ests'!L230))/'6. Data with Vol Ests'!I229</f>
        <v>9241.8511209225453</v>
      </c>
      <c r="D229" s="8">
        <f>'6. Data with Vol Ests'!N$502*('6. Data with Vol Ests'!N229+('6. Data with Vol Ests'!N230-'6. Data with Vol Ests'!N229)*('6. Data with Vol Ests'!Q$503/'6. Data with Vol Ests'!Q230))/'6. Data with Vol Ests'!N229</f>
        <v>6047.4424493438228</v>
      </c>
      <c r="E229" s="8">
        <f>'6. Data with Vol Ests'!S$502*('6. Data with Vol Ests'!S229+('6. Data with Vol Ests'!S230-'6. Data with Vol Ests'!S229)*('6. Data with Vol Ests'!V$503/'6. Data with Vol Ests'!V230))/'6. Data with Vol Ests'!S229</f>
        <v>108.14026420396162</v>
      </c>
      <c r="G229" s="9">
        <f>$L$2*B229/'1. Data'!D$504+$M$2*C229/'1. Data'!H$504+$N$2*D229/'1. Data'!L$504+$O$2*E229/'1. Data'!P$504</f>
        <v>9642.0388142220763</v>
      </c>
      <c r="I229" s="9">
        <f t="shared" si="3"/>
        <v>357.96118577792367</v>
      </c>
    </row>
    <row r="230" spans="1:9" ht="15" customHeight="1" x14ac:dyDescent="0.2">
      <c r="A230">
        <v>229</v>
      </c>
      <c r="B230" s="8">
        <f>'6. Data with Vol Ests'!D$502*('6. Data with Vol Ests'!D230+('6. Data with Vol Ests'!D231-'6. Data with Vol Ests'!D230)*('6. Data with Vol Ests'!G$503/'6. Data with Vol Ests'!G231))/'6. Data with Vol Ests'!D230</f>
        <v>11187.61483532581</v>
      </c>
      <c r="C230" s="8">
        <f>'6. Data with Vol Ests'!I$502*('6. Data with Vol Ests'!I230+('6. Data with Vol Ests'!I231-'6. Data with Vol Ests'!I230)*('6. Data with Vol Ests'!L$503/'6. Data with Vol Ests'!L231))/'6. Data with Vol Ests'!I230</f>
        <v>9478.2739782366243</v>
      </c>
      <c r="D230" s="8">
        <f>'6. Data with Vol Ests'!N$502*('6. Data with Vol Ests'!N230+('6. Data with Vol Ests'!N231-'6. Data with Vol Ests'!N230)*('6. Data with Vol Ests'!Q$503/'6. Data with Vol Ests'!Q231))/'6. Data with Vol Ests'!N230</f>
        <v>6236.2615529440118</v>
      </c>
      <c r="E230" s="8">
        <f>'6. Data with Vol Ests'!S$502*('6. Data with Vol Ests'!S230+('6. Data with Vol Ests'!S231-'6. Data with Vol Ests'!S230)*('6. Data with Vol Ests'!V$503/'6. Data with Vol Ests'!V231))/'6. Data with Vol Ests'!S230</f>
        <v>113.48399453529548</v>
      </c>
      <c r="G230" s="9">
        <f>$L$2*B230/'1. Data'!D$504+$M$2*C230/'1. Data'!H$504+$N$2*D230/'1. Data'!L$504+$O$2*E230/'1. Data'!P$504</f>
        <v>10039.5906850062</v>
      </c>
      <c r="I230" s="9">
        <f t="shared" si="3"/>
        <v>-39.590685006200147</v>
      </c>
    </row>
    <row r="231" spans="1:9" ht="15" customHeight="1" x14ac:dyDescent="0.2">
      <c r="A231">
        <v>230</v>
      </c>
      <c r="B231" s="8">
        <f>'6. Data with Vol Ests'!D$502*('6. Data with Vol Ests'!D231+('6. Data with Vol Ests'!D232-'6. Data with Vol Ests'!D231)*('6. Data with Vol Ests'!G$503/'6. Data with Vol Ests'!G232))/'6. Data with Vol Ests'!D231</f>
        <v>10758.730355401358</v>
      </c>
      <c r="C231" s="8">
        <f>'6. Data with Vol Ests'!I$502*('6. Data with Vol Ests'!I231+('6. Data with Vol Ests'!I232-'6. Data with Vol Ests'!I231)*('6. Data with Vol Ests'!L$503/'6. Data with Vol Ests'!L232))/'6. Data with Vol Ests'!I231</f>
        <v>10381.256805656167</v>
      </c>
      <c r="D231" s="8">
        <f>'6. Data with Vol Ests'!N$502*('6. Data with Vol Ests'!N231+('6. Data with Vol Ests'!N232-'6. Data with Vol Ests'!N231)*('6. Data with Vol Ests'!Q$503/'6. Data with Vol Ests'!Q232))/'6. Data with Vol Ests'!N231</f>
        <v>6504.0806270677522</v>
      </c>
      <c r="E231" s="8">
        <f>'6. Data with Vol Ests'!S$502*('6. Data with Vol Ests'!S231+('6. Data with Vol Ests'!S232-'6. Data with Vol Ests'!S231)*('6. Data with Vol Ests'!V$503/'6. Data with Vol Ests'!V232))/'6. Data with Vol Ests'!S231</f>
        <v>111.234353826258</v>
      </c>
      <c r="G231" s="9">
        <f>$L$2*B231/'1. Data'!D$504+$M$2*C231/'1. Data'!H$504+$N$2*D231/'1. Data'!L$504+$O$2*E231/'1. Data'!P$504</f>
        <v>10169.444392240526</v>
      </c>
      <c r="I231" s="9">
        <f t="shared" si="3"/>
        <v>-169.44439224052621</v>
      </c>
    </row>
    <row r="232" spans="1:9" ht="15" customHeight="1" x14ac:dyDescent="0.2">
      <c r="A232">
        <v>231</v>
      </c>
      <c r="B232" s="8">
        <f>'6. Data with Vol Ests'!D$502*('6. Data with Vol Ests'!D232+('6. Data with Vol Ests'!D233-'6. Data with Vol Ests'!D232)*('6. Data with Vol Ests'!G$503/'6. Data with Vol Ests'!G233))/'6. Data with Vol Ests'!D232</f>
        <v>11294.155585911953</v>
      </c>
      <c r="C232" s="8">
        <f>'6. Data with Vol Ests'!I$502*('6. Data with Vol Ests'!I232+('6. Data with Vol Ests'!I233-'6. Data with Vol Ests'!I232)*('6. Data with Vol Ests'!L$503/'6. Data with Vol Ests'!L233))/'6. Data with Vol Ests'!I232</f>
        <v>9162.100276342604</v>
      </c>
      <c r="D232" s="8">
        <f>'6. Data with Vol Ests'!N$502*('6. Data with Vol Ests'!N232+('6. Data with Vol Ests'!N233-'6. Data with Vol Ests'!N232)*('6. Data with Vol Ests'!Q$503/'6. Data with Vol Ests'!Q233))/'6. Data with Vol Ests'!N232</f>
        <v>5929.8891939289542</v>
      </c>
      <c r="E232" s="8">
        <f>'6. Data with Vol Ests'!S$502*('6. Data with Vol Ests'!S232+('6. Data with Vol Ests'!S233-'6. Data with Vol Ests'!S232)*('6. Data with Vol Ests'!V$503/'6. Data with Vol Ests'!V233))/'6. Data with Vol Ests'!S232</f>
        <v>109.0411676376507</v>
      </c>
      <c r="G232" s="9">
        <f>$L$2*B232/'1. Data'!D$504+$M$2*C232/'1. Data'!H$504+$N$2*D232/'1. Data'!L$504+$O$2*E232/'1. Data'!P$504</f>
        <v>9851.2800862863442</v>
      </c>
      <c r="I232" s="9">
        <f t="shared" si="3"/>
        <v>148.71991371365584</v>
      </c>
    </row>
    <row r="233" spans="1:9" ht="15" customHeight="1" x14ac:dyDescent="0.2">
      <c r="A233">
        <v>232</v>
      </c>
      <c r="B233" s="8">
        <f>'6. Data with Vol Ests'!D$502*('6. Data with Vol Ests'!D233+('6. Data with Vol Ests'!D234-'6. Data with Vol Ests'!D233)*('6. Data with Vol Ests'!G$503/'6. Data with Vol Ests'!G234))/'6. Data with Vol Ests'!D233</f>
        <v>11201.237428947637</v>
      </c>
      <c r="C233" s="8">
        <f>'6. Data with Vol Ests'!I$502*('6. Data with Vol Ests'!I233+('6. Data with Vol Ests'!I234-'6. Data with Vol Ests'!I233)*('6. Data with Vol Ests'!L$503/'6. Data with Vol Ests'!L234))/'6. Data with Vol Ests'!I233</f>
        <v>9818.821828120861</v>
      </c>
      <c r="D233" s="8">
        <f>'6. Data with Vol Ests'!N$502*('6. Data with Vol Ests'!N233+('6. Data with Vol Ests'!N234-'6. Data with Vol Ests'!N233)*('6. Data with Vol Ests'!Q$503/'6. Data with Vol Ests'!Q234))/'6. Data with Vol Ests'!N233</f>
        <v>6270.4609548547915</v>
      </c>
      <c r="E233" s="8">
        <f>'6. Data with Vol Ests'!S$502*('6. Data with Vol Ests'!S233+('6. Data with Vol Ests'!S234-'6. Data with Vol Ests'!S233)*('6. Data with Vol Ests'!V$503/'6. Data with Vol Ests'!V234))/'6. Data with Vol Ests'!S233</f>
        <v>113.40522705802526</v>
      </c>
      <c r="G233" s="9">
        <f>$L$2*B233/'1. Data'!D$504+$M$2*C233/'1. Data'!H$504+$N$2*D233/'1. Data'!L$504+$O$2*E233/'1. Data'!P$504</f>
        <v>10155.076137879783</v>
      </c>
      <c r="I233" s="9">
        <f t="shared" si="3"/>
        <v>-155.07613787978335</v>
      </c>
    </row>
    <row r="234" spans="1:9" ht="15" customHeight="1" x14ac:dyDescent="0.2">
      <c r="A234">
        <v>233</v>
      </c>
      <c r="B234" s="8">
        <f>'6. Data with Vol Ests'!D$502*('6. Data with Vol Ests'!D234+('6. Data with Vol Ests'!D235-'6. Data with Vol Ests'!D234)*('6. Data with Vol Ests'!G$503/'6. Data with Vol Ests'!G235))/'6. Data with Vol Ests'!D234</f>
        <v>10519.535468890057</v>
      </c>
      <c r="C234" s="8">
        <f>'6. Data with Vol Ests'!I$502*('6. Data with Vol Ests'!I234+('6. Data with Vol Ests'!I235-'6. Data with Vol Ests'!I234)*('6. Data with Vol Ests'!L$503/'6. Data with Vol Ests'!L235))/'6. Data with Vol Ests'!I234</f>
        <v>9391.3063315901636</v>
      </c>
      <c r="D234" s="8">
        <f>'6. Data with Vol Ests'!N$502*('6. Data with Vol Ests'!N234+('6. Data with Vol Ests'!N235-'6. Data with Vol Ests'!N234)*('6. Data with Vol Ests'!Q$503/'6. Data with Vol Ests'!Q235))/'6. Data with Vol Ests'!N234</f>
        <v>6077.2546965691208</v>
      </c>
      <c r="E234" s="8">
        <f>'6. Data with Vol Ests'!S$502*('6. Data with Vol Ests'!S234+('6. Data with Vol Ests'!S235-'6. Data with Vol Ests'!S234)*('6. Data with Vol Ests'!V$503/'6. Data with Vol Ests'!V235))/'6. Data with Vol Ests'!S234</f>
        <v>113.82408599661046</v>
      </c>
      <c r="G234" s="9">
        <f>$L$2*B234/'1. Data'!D$504+$M$2*C234/'1. Data'!H$504+$N$2*D234/'1. Data'!L$504+$O$2*E234/'1. Data'!P$504</f>
        <v>9750.3454615656156</v>
      </c>
      <c r="I234" s="9">
        <f t="shared" si="3"/>
        <v>249.65453843438445</v>
      </c>
    </row>
    <row r="235" spans="1:9" ht="15" customHeight="1" x14ac:dyDescent="0.2">
      <c r="A235">
        <v>234</v>
      </c>
      <c r="B235" s="8">
        <f>'6. Data with Vol Ests'!D$502*('6. Data with Vol Ests'!D235+('6. Data with Vol Ests'!D236-'6. Data with Vol Ests'!D235)*('6. Data with Vol Ests'!G$503/'6. Data with Vol Ests'!G236))/'6. Data with Vol Ests'!D235</f>
        <v>11499.708297632311</v>
      </c>
      <c r="C235" s="8">
        <f>'6. Data with Vol Ests'!I$502*('6. Data with Vol Ests'!I235+('6. Data with Vol Ests'!I236-'6. Data with Vol Ests'!I235)*('6. Data with Vol Ests'!L$503/'6. Data with Vol Ests'!L236))/'6. Data with Vol Ests'!I235</f>
        <v>9380.4751296633385</v>
      </c>
      <c r="D235" s="8">
        <f>'6. Data with Vol Ests'!N$502*('6. Data with Vol Ests'!N235+('6. Data with Vol Ests'!N236-'6. Data with Vol Ests'!N235)*('6. Data with Vol Ests'!Q$503/'6. Data with Vol Ests'!Q236))/'6. Data with Vol Ests'!N235</f>
        <v>6055.9642667806047</v>
      </c>
      <c r="E235" s="8">
        <f>'6. Data with Vol Ests'!S$502*('6. Data with Vol Ests'!S235+('6. Data with Vol Ests'!S236-'6. Data with Vol Ests'!S235)*('6. Data with Vol Ests'!V$503/'6. Data with Vol Ests'!V236))/'6. Data with Vol Ests'!S235</f>
        <v>113.02088083252096</v>
      </c>
      <c r="G235" s="9">
        <f>$L$2*B235/'1. Data'!D$504+$M$2*C235/'1. Data'!H$504+$N$2*D235/'1. Data'!L$504+$O$2*E235/'1. Data'!P$504</f>
        <v>10085.001636718904</v>
      </c>
      <c r="I235" s="9">
        <f t="shared" si="3"/>
        <v>-85.001636718903683</v>
      </c>
    </row>
    <row r="236" spans="1:9" ht="15" customHeight="1" x14ac:dyDescent="0.2">
      <c r="A236">
        <v>235</v>
      </c>
      <c r="B236" s="8">
        <f>'6. Data with Vol Ests'!D$502*('6. Data with Vol Ests'!D236+('6. Data with Vol Ests'!D237-'6. Data with Vol Ests'!D236)*('6. Data with Vol Ests'!G$503/'6. Data with Vol Ests'!G237))/'6. Data with Vol Ests'!D236</f>
        <v>11075.464868474064</v>
      </c>
      <c r="C236" s="8">
        <f>'6. Data with Vol Ests'!I$502*('6. Data with Vol Ests'!I236+('6. Data with Vol Ests'!I237-'6. Data with Vol Ests'!I236)*('6. Data with Vol Ests'!L$503/'6. Data with Vol Ests'!L237))/'6. Data with Vol Ests'!I236</f>
        <v>9940.0634998911955</v>
      </c>
      <c r="D236" s="8">
        <f>'6. Data with Vol Ests'!N$502*('6. Data with Vol Ests'!N236+('6. Data with Vol Ests'!N237-'6. Data with Vol Ests'!N236)*('6. Data with Vol Ests'!Q$503/'6. Data with Vol Ests'!Q237))/'6. Data with Vol Ests'!N236</f>
        <v>6409.0693845941259</v>
      </c>
      <c r="E236" s="8">
        <f>'6. Data with Vol Ests'!S$502*('6. Data with Vol Ests'!S236+('6. Data with Vol Ests'!S237-'6. Data with Vol Ests'!S236)*('6. Data with Vol Ests'!V$503/'6. Data with Vol Ests'!V237))/'6. Data with Vol Ests'!S236</f>
        <v>111.84079697386927</v>
      </c>
      <c r="G236" s="9">
        <f>$L$2*B236/'1. Data'!D$504+$M$2*C236/'1. Data'!H$504+$N$2*D236/'1. Data'!L$504+$O$2*E236/'1. Data'!P$504</f>
        <v>10141.942708157096</v>
      </c>
      <c r="I236" s="9">
        <f t="shared" si="3"/>
        <v>-141.94270815709569</v>
      </c>
    </row>
    <row r="237" spans="1:9" ht="15" customHeight="1" x14ac:dyDescent="0.2">
      <c r="A237">
        <v>236</v>
      </c>
      <c r="B237" s="8">
        <f>'6. Data with Vol Ests'!D$502*('6. Data with Vol Ests'!D237+('6. Data with Vol Ests'!D238-'6. Data with Vol Ests'!D237)*('6. Data with Vol Ests'!G$503/'6. Data with Vol Ests'!G238))/'6. Data with Vol Ests'!D237</f>
        <v>11259.198192256663</v>
      </c>
      <c r="C237" s="8">
        <f>'6. Data with Vol Ests'!I$502*('6. Data with Vol Ests'!I237+('6. Data with Vol Ests'!I238-'6. Data with Vol Ests'!I237)*('6. Data with Vol Ests'!L$503/'6. Data with Vol Ests'!L238))/'6. Data with Vol Ests'!I237</f>
        <v>10127.779220450095</v>
      </c>
      <c r="D237" s="8">
        <f>'6. Data with Vol Ests'!N$502*('6. Data with Vol Ests'!N237+('6. Data with Vol Ests'!N238-'6. Data with Vol Ests'!N237)*('6. Data with Vol Ests'!Q$503/'6. Data with Vol Ests'!Q238))/'6. Data with Vol Ests'!N237</f>
        <v>6618.350648463761</v>
      </c>
      <c r="E237" s="8">
        <f>'6. Data with Vol Ests'!S$502*('6. Data with Vol Ests'!S237+('6. Data with Vol Ests'!S238-'6. Data with Vol Ests'!S237)*('6. Data with Vol Ests'!V$503/'6. Data with Vol Ests'!V238))/'6. Data with Vol Ests'!S237</f>
        <v>111.94066368096956</v>
      </c>
      <c r="G237" s="9">
        <f>$L$2*B237/'1. Data'!D$504+$M$2*C237/'1. Data'!H$504+$N$2*D237/'1. Data'!L$504+$O$2*E237/'1. Data'!P$504</f>
        <v>10302.806114405001</v>
      </c>
      <c r="I237" s="9">
        <f t="shared" si="3"/>
        <v>-302.8061144050007</v>
      </c>
    </row>
    <row r="238" spans="1:9" ht="15" customHeight="1" x14ac:dyDescent="0.2">
      <c r="A238">
        <v>237</v>
      </c>
      <c r="B238" s="8">
        <f>'6. Data with Vol Ests'!D$502*('6. Data with Vol Ests'!D238+('6. Data with Vol Ests'!D239-'6. Data with Vol Ests'!D238)*('6. Data with Vol Ests'!G$503/'6. Data with Vol Ests'!G239))/'6. Data with Vol Ests'!D238</f>
        <v>10430.235839616076</v>
      </c>
      <c r="C238" s="8">
        <f>'6. Data with Vol Ests'!I$502*('6. Data with Vol Ests'!I238+('6. Data with Vol Ests'!I239-'6. Data with Vol Ests'!I238)*('6. Data with Vol Ests'!L$503/'6. Data with Vol Ests'!L239))/'6. Data with Vol Ests'!I238</f>
        <v>9074.0445574030946</v>
      </c>
      <c r="D238" s="8">
        <f>'6. Data with Vol Ests'!N$502*('6. Data with Vol Ests'!N238+('6. Data with Vol Ests'!N239-'6. Data with Vol Ests'!N238)*('6. Data with Vol Ests'!Q$503/'6. Data with Vol Ests'!Q239))/'6. Data with Vol Ests'!N238</f>
        <v>5783.7695657005079</v>
      </c>
      <c r="E238" s="8">
        <f>'6. Data with Vol Ests'!S$502*('6. Data with Vol Ests'!S238+('6. Data with Vol Ests'!S239-'6. Data with Vol Ests'!S238)*('6. Data with Vol Ests'!V$503/'6. Data with Vol Ests'!V239))/'6. Data with Vol Ests'!S238</f>
        <v>116.50163090887597</v>
      </c>
      <c r="G238" s="9">
        <f>$L$2*B238/'1. Data'!D$504+$M$2*C238/'1. Data'!H$504+$N$2*D238/'1. Data'!L$504+$O$2*E238/'1. Data'!P$504</f>
        <v>9618.9241124482596</v>
      </c>
      <c r="I238" s="9">
        <f t="shared" si="3"/>
        <v>381.07588755174038</v>
      </c>
    </row>
    <row r="239" spans="1:9" ht="15" customHeight="1" x14ac:dyDescent="0.2">
      <c r="A239">
        <v>238</v>
      </c>
      <c r="B239" s="8">
        <f>'6. Data with Vol Ests'!D$502*('6. Data with Vol Ests'!D239+('6. Data with Vol Ests'!D240-'6. Data with Vol Ests'!D239)*('6. Data with Vol Ests'!G$503/'6. Data with Vol Ests'!G240))/'6. Data with Vol Ests'!D239</f>
        <v>10979.100312041932</v>
      </c>
      <c r="C239" s="8">
        <f>'6. Data with Vol Ests'!I$502*('6. Data with Vol Ests'!I239+('6. Data with Vol Ests'!I240-'6. Data with Vol Ests'!I239)*('6. Data with Vol Ests'!L$503/'6. Data with Vol Ests'!L240))/'6. Data with Vol Ests'!I239</f>
        <v>8704.4499547593387</v>
      </c>
      <c r="D239" s="8">
        <f>'6. Data with Vol Ests'!N$502*('6. Data with Vol Ests'!N239+('6. Data with Vol Ests'!N240-'6. Data with Vol Ests'!N239)*('6. Data with Vol Ests'!Q$503/'6. Data with Vol Ests'!Q240))/'6. Data with Vol Ests'!N239</f>
        <v>5781.7190394812451</v>
      </c>
      <c r="E239" s="8">
        <f>'6. Data with Vol Ests'!S$502*('6. Data with Vol Ests'!S239+('6. Data with Vol Ests'!S240-'6. Data with Vol Ests'!S239)*('6. Data with Vol Ests'!V$503/'6. Data with Vol Ests'!V240))/'6. Data with Vol Ests'!S239</f>
        <v>109.5006166332426</v>
      </c>
      <c r="G239" s="9">
        <f>$L$2*B239/'1. Data'!D$504+$M$2*C239/'1. Data'!H$504+$N$2*D239/'1. Data'!L$504+$O$2*E239/'1. Data'!P$504</f>
        <v>9578.1743654320435</v>
      </c>
      <c r="I239" s="9">
        <f t="shared" si="3"/>
        <v>421.82563456795651</v>
      </c>
    </row>
    <row r="240" spans="1:9" ht="15" customHeight="1" x14ac:dyDescent="0.2">
      <c r="A240">
        <v>239</v>
      </c>
      <c r="B240" s="8">
        <f>'6. Data with Vol Ests'!D$502*('6. Data with Vol Ests'!D240+('6. Data with Vol Ests'!D241-'6. Data with Vol Ests'!D240)*('6. Data with Vol Ests'!G$503/'6. Data with Vol Ests'!G241))/'6. Data with Vol Ests'!D240</f>
        <v>11017.771284797749</v>
      </c>
      <c r="C240" s="8">
        <f>'6. Data with Vol Ests'!I$502*('6. Data with Vol Ests'!I240+('6. Data with Vol Ests'!I241-'6. Data with Vol Ests'!I240)*('6. Data with Vol Ests'!L$503/'6. Data with Vol Ests'!L241))/'6. Data with Vol Ests'!I240</f>
        <v>10057.861993115066</v>
      </c>
      <c r="D240" s="8">
        <f>'6. Data with Vol Ests'!N$502*('6. Data with Vol Ests'!N240+('6. Data with Vol Ests'!N241-'6. Data with Vol Ests'!N240)*('6. Data with Vol Ests'!Q$503/'6. Data with Vol Ests'!Q241))/'6. Data with Vol Ests'!N240</f>
        <v>6398.7985822667024</v>
      </c>
      <c r="E240" s="8">
        <f>'6. Data with Vol Ests'!S$502*('6. Data with Vol Ests'!S240+('6. Data with Vol Ests'!S241-'6. Data with Vol Ests'!S240)*('6. Data with Vol Ests'!V$503/'6. Data with Vol Ests'!V241))/'6. Data with Vol Ests'!S240</f>
        <v>112.28195444282966</v>
      </c>
      <c r="G240" s="9">
        <f>$L$2*B240/'1. Data'!D$504+$M$2*C240/'1. Data'!H$504+$N$2*D240/'1. Data'!L$504+$O$2*E240/'1. Data'!P$504</f>
        <v>10163.981563278439</v>
      </c>
      <c r="I240" s="9">
        <f t="shared" si="3"/>
        <v>-163.98156327843935</v>
      </c>
    </row>
    <row r="241" spans="1:9" ht="15" customHeight="1" x14ac:dyDescent="0.2">
      <c r="A241">
        <v>240</v>
      </c>
      <c r="B241" s="8">
        <f>'6. Data with Vol Ests'!D$502*('6. Data with Vol Ests'!D241+('6. Data with Vol Ests'!D242-'6. Data with Vol Ests'!D241)*('6. Data with Vol Ests'!G$503/'6. Data with Vol Ests'!G242))/'6. Data with Vol Ests'!D241</f>
        <v>10716.891691817314</v>
      </c>
      <c r="C241" s="8">
        <f>'6. Data with Vol Ests'!I$502*('6. Data with Vol Ests'!I241+('6. Data with Vol Ests'!I242-'6. Data with Vol Ests'!I241)*('6. Data with Vol Ests'!L$503/'6. Data with Vol Ests'!L242))/'6. Data with Vol Ests'!I241</f>
        <v>9294.7028722630166</v>
      </c>
      <c r="D241" s="8">
        <f>'6. Data with Vol Ests'!N$502*('6. Data with Vol Ests'!N241+('6. Data with Vol Ests'!N242-'6. Data with Vol Ests'!N241)*('6. Data with Vol Ests'!Q$503/'6. Data with Vol Ests'!Q242))/'6. Data with Vol Ests'!N241</f>
        <v>5978.9686404317717</v>
      </c>
      <c r="E241" s="8">
        <f>'6. Data with Vol Ests'!S$502*('6. Data with Vol Ests'!S241+('6. Data with Vol Ests'!S242-'6. Data with Vol Ests'!S241)*('6. Data with Vol Ests'!V$503/'6. Data with Vol Ests'!V242))/'6. Data with Vol Ests'!S241</f>
        <v>114.0683431775865</v>
      </c>
      <c r="G241" s="9">
        <f>$L$2*B241/'1. Data'!D$504+$M$2*C241/'1. Data'!H$504+$N$2*D241/'1. Data'!L$504+$O$2*E241/'1. Data'!P$504</f>
        <v>9780.2571999938518</v>
      </c>
      <c r="I241" s="9">
        <f t="shared" si="3"/>
        <v>219.74280000614817</v>
      </c>
    </row>
    <row r="242" spans="1:9" ht="15" customHeight="1" x14ac:dyDescent="0.2">
      <c r="A242">
        <v>241</v>
      </c>
      <c r="B242" s="8">
        <f>'6. Data with Vol Ests'!D$502*('6. Data with Vol Ests'!D242+('6. Data with Vol Ests'!D243-'6. Data with Vol Ests'!D242)*('6. Data with Vol Ests'!G$503/'6. Data with Vol Ests'!G243))/'6. Data with Vol Ests'!D242</f>
        <v>10776.361336882746</v>
      </c>
      <c r="C242" s="8">
        <f>'6. Data with Vol Ests'!I$502*('6. Data with Vol Ests'!I242+('6. Data with Vol Ests'!I243-'6. Data with Vol Ests'!I242)*('6. Data with Vol Ests'!L$503/'6. Data with Vol Ests'!L243))/'6. Data with Vol Ests'!I242</f>
        <v>9427.9748329676695</v>
      </c>
      <c r="D242" s="8">
        <f>'6. Data with Vol Ests'!N$502*('6. Data with Vol Ests'!N242+('6. Data with Vol Ests'!N243-'6. Data with Vol Ests'!N242)*('6. Data with Vol Ests'!Q$503/'6. Data with Vol Ests'!Q243))/'6. Data with Vol Ests'!N242</f>
        <v>6043.7110046472781</v>
      </c>
      <c r="E242" s="8">
        <f>'6. Data with Vol Ests'!S$502*('6. Data with Vol Ests'!S242+('6. Data with Vol Ests'!S243-'6. Data with Vol Ests'!S242)*('6. Data with Vol Ests'!V$503/'6. Data with Vol Ests'!V243))/'6. Data with Vol Ests'!S242</f>
        <v>109.60722759723318</v>
      </c>
      <c r="G242" s="9">
        <f>$L$2*B242/'1. Data'!D$504+$M$2*C242/'1. Data'!H$504+$N$2*D242/'1. Data'!L$504+$O$2*E242/'1. Data'!P$504</f>
        <v>9774.846535867584</v>
      </c>
      <c r="I242" s="9">
        <f t="shared" si="3"/>
        <v>225.15346413241605</v>
      </c>
    </row>
    <row r="243" spans="1:9" ht="15" customHeight="1" x14ac:dyDescent="0.2">
      <c r="A243">
        <v>242</v>
      </c>
      <c r="B243" s="8">
        <f>'6. Data with Vol Ests'!D$502*('6. Data with Vol Ests'!D243+('6. Data with Vol Ests'!D244-'6. Data with Vol Ests'!D243)*('6. Data with Vol Ests'!G$503/'6. Data with Vol Ests'!G244))/'6. Data with Vol Ests'!D243</f>
        <v>10998.762894124098</v>
      </c>
      <c r="C243" s="8">
        <f>'6. Data with Vol Ests'!I$502*('6. Data with Vol Ests'!I243+('6. Data with Vol Ests'!I244-'6. Data with Vol Ests'!I243)*('6. Data with Vol Ests'!L$503/'6. Data with Vol Ests'!L244))/'6. Data with Vol Ests'!I243</f>
        <v>8804.0310687969668</v>
      </c>
      <c r="D243" s="8">
        <f>'6. Data with Vol Ests'!N$502*('6. Data with Vol Ests'!N243+('6. Data with Vol Ests'!N244-'6. Data with Vol Ests'!N243)*('6. Data with Vol Ests'!Q$503/'6. Data with Vol Ests'!Q244))/'6. Data with Vol Ests'!N243</f>
        <v>5774.1188512897443</v>
      </c>
      <c r="E243" s="8">
        <f>'6. Data with Vol Ests'!S$502*('6. Data with Vol Ests'!S243+('6. Data with Vol Ests'!S244-'6. Data with Vol Ests'!S243)*('6. Data with Vol Ests'!V$503/'6. Data with Vol Ests'!V244))/'6. Data with Vol Ests'!S243</f>
        <v>113.94989577014239</v>
      </c>
      <c r="G243" s="9">
        <f>$L$2*B243/'1. Data'!D$504+$M$2*C243/'1. Data'!H$504+$N$2*D243/'1. Data'!L$504+$O$2*E243/'1. Data'!P$504</f>
        <v>9694.0762150957762</v>
      </c>
      <c r="I243" s="9">
        <f t="shared" si="3"/>
        <v>305.92378490422379</v>
      </c>
    </row>
    <row r="244" spans="1:9" ht="15" customHeight="1" x14ac:dyDescent="0.2">
      <c r="A244">
        <v>243</v>
      </c>
      <c r="B244" s="8">
        <f>'6. Data with Vol Ests'!D$502*('6. Data with Vol Ests'!D244+('6. Data with Vol Ests'!D245-'6. Data with Vol Ests'!D244)*('6. Data with Vol Ests'!G$503/'6. Data with Vol Ests'!G245))/'6. Data with Vol Ests'!D244</f>
        <v>11379.687595281282</v>
      </c>
      <c r="C244" s="8">
        <f>'6. Data with Vol Ests'!I$502*('6. Data with Vol Ests'!I244+('6. Data with Vol Ests'!I245-'6. Data with Vol Ests'!I244)*('6. Data with Vol Ests'!L$503/'6. Data with Vol Ests'!L245))/'6. Data with Vol Ests'!I244</f>
        <v>10163.961599633081</v>
      </c>
      <c r="D244" s="8">
        <f>'6. Data with Vol Ests'!N$502*('6. Data with Vol Ests'!N244+('6. Data with Vol Ests'!N245-'6. Data with Vol Ests'!N244)*('6. Data with Vol Ests'!Q$503/'6. Data with Vol Ests'!Q245))/'6. Data with Vol Ests'!N244</f>
        <v>6476.7456463212375</v>
      </c>
      <c r="E244" s="8">
        <f>'6. Data with Vol Ests'!S$502*('6. Data with Vol Ests'!S244+('6. Data with Vol Ests'!S245-'6. Data with Vol Ests'!S244)*('6. Data with Vol Ests'!V$503/'6. Data with Vol Ests'!V245))/'6. Data with Vol Ests'!S244</f>
        <v>103.25806685000666</v>
      </c>
      <c r="G244" s="9">
        <f>$L$2*B244/'1. Data'!D$504+$M$2*C244/'1. Data'!H$504+$N$2*D244/'1. Data'!L$504+$O$2*E244/'1. Data'!P$504</f>
        <v>10181.085237098969</v>
      </c>
      <c r="I244" s="9">
        <f t="shared" si="3"/>
        <v>-181.08523709896872</v>
      </c>
    </row>
    <row r="245" spans="1:9" ht="15" customHeight="1" x14ac:dyDescent="0.2">
      <c r="A245">
        <v>244</v>
      </c>
      <c r="B245" s="8">
        <f>'6. Data with Vol Ests'!D$502*('6. Data with Vol Ests'!D245+('6. Data with Vol Ests'!D246-'6. Data with Vol Ests'!D245)*('6. Data with Vol Ests'!G$503/'6. Data with Vol Ests'!G246))/'6. Data with Vol Ests'!D245</f>
        <v>11083.538083674563</v>
      </c>
      <c r="C245" s="8">
        <f>'6. Data with Vol Ests'!I$502*('6. Data with Vol Ests'!I245+('6. Data with Vol Ests'!I246-'6. Data with Vol Ests'!I245)*('6. Data with Vol Ests'!L$503/'6. Data with Vol Ests'!L246))/'6. Data with Vol Ests'!I245</f>
        <v>9631.5747895309723</v>
      </c>
      <c r="D245" s="8">
        <f>'6. Data with Vol Ests'!N$502*('6. Data with Vol Ests'!N245+('6. Data with Vol Ests'!N246-'6. Data with Vol Ests'!N245)*('6. Data with Vol Ests'!Q$503/'6. Data with Vol Ests'!Q246))/'6. Data with Vol Ests'!N245</f>
        <v>6243.560336078137</v>
      </c>
      <c r="E245" s="8">
        <f>'6. Data with Vol Ests'!S$502*('6. Data with Vol Ests'!S245+('6. Data with Vol Ests'!S246-'6. Data with Vol Ests'!S245)*('6. Data with Vol Ests'!V$503/'6. Data with Vol Ests'!V246))/'6. Data with Vol Ests'!S245</f>
        <v>115.23028088613194</v>
      </c>
      <c r="G245" s="9">
        <f>$L$2*B245/'1. Data'!D$504+$M$2*C245/'1. Data'!H$504+$N$2*D245/'1. Data'!L$504+$O$2*E245/'1. Data'!P$504</f>
        <v>10081.860952078459</v>
      </c>
      <c r="I245" s="9">
        <f t="shared" si="3"/>
        <v>-81.860952078459377</v>
      </c>
    </row>
    <row r="246" spans="1:9" ht="15" customHeight="1" x14ac:dyDescent="0.2">
      <c r="A246">
        <v>245</v>
      </c>
      <c r="B246" s="8">
        <f>'6. Data with Vol Ests'!D$502*('6. Data with Vol Ests'!D246+('6. Data with Vol Ests'!D247-'6. Data with Vol Ests'!D246)*('6. Data with Vol Ests'!G$503/'6. Data with Vol Ests'!G247))/'6. Data with Vol Ests'!D246</f>
        <v>10976.562882545468</v>
      </c>
      <c r="C246" s="8">
        <f>'6. Data with Vol Ests'!I$502*('6. Data with Vol Ests'!I246+('6. Data with Vol Ests'!I247-'6. Data with Vol Ests'!I246)*('6. Data with Vol Ests'!L$503/'6. Data with Vol Ests'!L247))/'6. Data with Vol Ests'!I246</f>
        <v>9600.7394487875645</v>
      </c>
      <c r="D246" s="8">
        <f>'6. Data with Vol Ests'!N$502*('6. Data with Vol Ests'!N246+('6. Data with Vol Ests'!N247-'6. Data with Vol Ests'!N246)*('6. Data with Vol Ests'!Q$503/'6. Data with Vol Ests'!Q247))/'6. Data with Vol Ests'!N246</f>
        <v>6245.3254128485687</v>
      </c>
      <c r="E246" s="8">
        <f>'6. Data with Vol Ests'!S$502*('6. Data with Vol Ests'!S246+('6. Data with Vol Ests'!S247-'6. Data with Vol Ests'!S246)*('6. Data with Vol Ests'!V$503/'6. Data with Vol Ests'!V247))/'6. Data with Vol Ests'!S246</f>
        <v>114.54107379127913</v>
      </c>
      <c r="G246" s="9">
        <f>$L$2*B246/'1. Data'!D$504+$M$2*C246/'1. Data'!H$504+$N$2*D246/'1. Data'!L$504+$O$2*E246/'1. Data'!P$504</f>
        <v>10021.469672681951</v>
      </c>
      <c r="I246" s="9">
        <f t="shared" si="3"/>
        <v>-21.469672681951124</v>
      </c>
    </row>
    <row r="247" spans="1:9" ht="15" customHeight="1" x14ac:dyDescent="0.2">
      <c r="A247">
        <v>246</v>
      </c>
      <c r="B247" s="8">
        <f>'6. Data with Vol Ests'!D$502*('6. Data with Vol Ests'!D247+('6. Data with Vol Ests'!D248-'6. Data with Vol Ests'!D247)*('6. Data with Vol Ests'!G$503/'6. Data with Vol Ests'!G248))/'6. Data with Vol Ests'!D247</f>
        <v>11245.910170334539</v>
      </c>
      <c r="C247" s="8">
        <f>'6. Data with Vol Ests'!I$502*('6. Data with Vol Ests'!I247+('6. Data with Vol Ests'!I248-'6. Data with Vol Ests'!I247)*('6. Data with Vol Ests'!L$503/'6. Data with Vol Ests'!L248))/'6. Data with Vol Ests'!I247</f>
        <v>9932.4943886144774</v>
      </c>
      <c r="D247" s="8">
        <f>'6. Data with Vol Ests'!N$502*('6. Data with Vol Ests'!N247+('6. Data with Vol Ests'!N248-'6. Data with Vol Ests'!N247)*('6. Data with Vol Ests'!Q$503/'6. Data with Vol Ests'!Q248))/'6. Data with Vol Ests'!N247</f>
        <v>6413.2332543666635</v>
      </c>
      <c r="E247" s="8">
        <f>'6. Data with Vol Ests'!S$502*('6. Data with Vol Ests'!S247+('6. Data with Vol Ests'!S248-'6. Data with Vol Ests'!S247)*('6. Data with Vol Ests'!V$503/'6. Data with Vol Ests'!V248))/'6. Data with Vol Ests'!S247</f>
        <v>112.13088006708237</v>
      </c>
      <c r="G247" s="9">
        <f>$L$2*B247/'1. Data'!D$504+$M$2*C247/'1. Data'!H$504+$N$2*D247/'1. Data'!L$504+$O$2*E247/'1. Data'!P$504</f>
        <v>10207.247253955613</v>
      </c>
      <c r="I247" s="9">
        <f t="shared" si="3"/>
        <v>-207.2472539556129</v>
      </c>
    </row>
    <row r="248" spans="1:9" ht="15" customHeight="1" x14ac:dyDescent="0.2">
      <c r="A248">
        <v>247</v>
      </c>
      <c r="B248" s="8">
        <f>'6. Data with Vol Ests'!D$502*('6. Data with Vol Ests'!D248+('6. Data with Vol Ests'!D249-'6. Data with Vol Ests'!D248)*('6. Data with Vol Ests'!G$503/'6. Data with Vol Ests'!G249))/'6. Data with Vol Ests'!D248</f>
        <v>11021.677376779338</v>
      </c>
      <c r="C248" s="8">
        <f>'6. Data with Vol Ests'!I$502*('6. Data with Vol Ests'!I248+('6. Data with Vol Ests'!I249-'6. Data with Vol Ests'!I248)*('6. Data with Vol Ests'!L$503/'6. Data with Vol Ests'!L249))/'6. Data with Vol Ests'!I248</f>
        <v>9710.3264653834485</v>
      </c>
      <c r="D248" s="8">
        <f>'6. Data with Vol Ests'!N$502*('6. Data with Vol Ests'!N248+('6. Data with Vol Ests'!N249-'6. Data with Vol Ests'!N248)*('6. Data with Vol Ests'!Q$503/'6. Data with Vol Ests'!Q249))/'6. Data with Vol Ests'!N248</f>
        <v>6255.4876223461033</v>
      </c>
      <c r="E248" s="8">
        <f>'6. Data with Vol Ests'!S$502*('6. Data with Vol Ests'!S248+('6. Data with Vol Ests'!S249-'6. Data with Vol Ests'!S248)*('6. Data with Vol Ests'!V$503/'6. Data with Vol Ests'!V249))/'6. Data with Vol Ests'!S248</f>
        <v>114.62763581036106</v>
      </c>
      <c r="G248" s="9">
        <f>$L$2*B248/'1. Data'!D$504+$M$2*C248/'1. Data'!H$504+$N$2*D248/'1. Data'!L$504+$O$2*E248/'1. Data'!P$504</f>
        <v>10075.261862271373</v>
      </c>
      <c r="I248" s="9">
        <f t="shared" si="3"/>
        <v>-75.261862271372593</v>
      </c>
    </row>
    <row r="249" spans="1:9" ht="15" customHeight="1" x14ac:dyDescent="0.2">
      <c r="A249">
        <v>248</v>
      </c>
      <c r="B249" s="8">
        <f>'6. Data with Vol Ests'!D$502*('6. Data with Vol Ests'!D249+('6. Data with Vol Ests'!D250-'6. Data with Vol Ests'!D249)*('6. Data with Vol Ests'!G$503/'6. Data with Vol Ests'!G250))/'6. Data with Vol Ests'!D249</f>
        <v>11247.785810854251</v>
      </c>
      <c r="C249" s="8">
        <f>'6. Data with Vol Ests'!I$502*('6. Data with Vol Ests'!I249+('6. Data with Vol Ests'!I250-'6. Data with Vol Ests'!I249)*('6. Data with Vol Ests'!L$503/'6. Data with Vol Ests'!L250))/'6. Data with Vol Ests'!I249</f>
        <v>9687.4683731363275</v>
      </c>
      <c r="D249" s="8">
        <f>'6. Data with Vol Ests'!N$502*('6. Data with Vol Ests'!N249+('6. Data with Vol Ests'!N250-'6. Data with Vol Ests'!N249)*('6. Data with Vol Ests'!Q$503/'6. Data with Vol Ests'!Q250))/'6. Data with Vol Ests'!N249</f>
        <v>6339.9830649742089</v>
      </c>
      <c r="E249" s="8">
        <f>'6. Data with Vol Ests'!S$502*('6. Data with Vol Ests'!S249+('6. Data with Vol Ests'!S250-'6. Data with Vol Ests'!S249)*('6. Data with Vol Ests'!V$503/'6. Data with Vol Ests'!V250))/'6. Data with Vol Ests'!S249</f>
        <v>112.6804487350139</v>
      </c>
      <c r="G249" s="9">
        <f>$L$2*B249/'1. Data'!D$504+$M$2*C249/'1. Data'!H$504+$N$2*D249/'1. Data'!L$504+$O$2*E249/'1. Data'!P$504</f>
        <v>10129.284922648716</v>
      </c>
      <c r="I249" s="9">
        <f t="shared" si="3"/>
        <v>-129.28492264871602</v>
      </c>
    </row>
    <row r="250" spans="1:9" ht="15" customHeight="1" x14ac:dyDescent="0.2">
      <c r="A250">
        <v>249</v>
      </c>
      <c r="B250" s="8">
        <f>'6. Data with Vol Ests'!D$502*('6. Data with Vol Ests'!D250+('6. Data with Vol Ests'!D251-'6. Data with Vol Ests'!D250)*('6. Data with Vol Ests'!G$503/'6. Data with Vol Ests'!G251))/'6. Data with Vol Ests'!D250</f>
        <v>10493.71526029798</v>
      </c>
      <c r="C250" s="8">
        <f>'6. Data with Vol Ests'!I$502*('6. Data with Vol Ests'!I250+('6. Data with Vol Ests'!I251-'6. Data with Vol Ests'!I250)*('6. Data with Vol Ests'!L$503/'6. Data with Vol Ests'!L251))/'6. Data with Vol Ests'!I250</f>
        <v>9299.3086771597591</v>
      </c>
      <c r="D250" s="8">
        <f>'6. Data with Vol Ests'!N$502*('6. Data with Vol Ests'!N250+('6. Data with Vol Ests'!N251-'6. Data with Vol Ests'!N250)*('6. Data with Vol Ests'!Q$503/'6. Data with Vol Ests'!Q251))/'6. Data with Vol Ests'!N250</f>
        <v>6018.7677296271722</v>
      </c>
      <c r="E250" s="8">
        <f>'6. Data with Vol Ests'!S$502*('6. Data with Vol Ests'!S250+('6. Data with Vol Ests'!S251-'6. Data with Vol Ests'!S250)*('6. Data with Vol Ests'!V$503/'6. Data with Vol Ests'!V251))/'6. Data with Vol Ests'!S250</f>
        <v>114.12276853739128</v>
      </c>
      <c r="G250" s="9">
        <f>$L$2*B250/'1. Data'!D$504+$M$2*C250/'1. Data'!H$504+$N$2*D250/'1. Data'!L$504+$O$2*E250/'1. Data'!P$504</f>
        <v>9708.0874876480902</v>
      </c>
      <c r="I250" s="9">
        <f t="shared" si="3"/>
        <v>291.91251235190975</v>
      </c>
    </row>
    <row r="251" spans="1:9" ht="15" customHeight="1" x14ac:dyDescent="0.2">
      <c r="A251">
        <v>250</v>
      </c>
      <c r="B251" s="8">
        <f>'6. Data with Vol Ests'!D$502*('6. Data with Vol Ests'!D251+('6. Data with Vol Ests'!D252-'6. Data with Vol Ests'!D251)*('6. Data with Vol Ests'!G$503/'6. Data with Vol Ests'!G252))/'6. Data with Vol Ests'!D251</f>
        <v>11381.278148555153</v>
      </c>
      <c r="C251" s="8">
        <f>'6. Data with Vol Ests'!I$502*('6. Data with Vol Ests'!I251+('6. Data with Vol Ests'!I252-'6. Data with Vol Ests'!I251)*('6. Data with Vol Ests'!L$503/'6. Data with Vol Ests'!L252))/'6. Data with Vol Ests'!I251</f>
        <v>9716.5944399685359</v>
      </c>
      <c r="D251" s="8">
        <f>'6. Data with Vol Ests'!N$502*('6. Data with Vol Ests'!N251+('6. Data with Vol Ests'!N252-'6. Data with Vol Ests'!N251)*('6. Data with Vol Ests'!Q$503/'6. Data with Vol Ests'!Q252))/'6. Data with Vol Ests'!N251</f>
        <v>6296.3097620612052</v>
      </c>
      <c r="E251" s="8">
        <f>'6. Data with Vol Ests'!S$502*('6. Data with Vol Ests'!S251+('6. Data with Vol Ests'!S252-'6. Data with Vol Ests'!S251)*('6. Data with Vol Ests'!V$503/'6. Data with Vol Ests'!V252))/'6. Data with Vol Ests'!S251</f>
        <v>110.60349753822466</v>
      </c>
      <c r="G251" s="9">
        <f>$L$2*B251/'1. Data'!D$504+$M$2*C251/'1. Data'!H$504+$N$2*D251/'1. Data'!L$504+$O$2*E251/'1. Data'!P$504</f>
        <v>10142.970640843145</v>
      </c>
      <c r="I251" s="9">
        <f t="shared" si="3"/>
        <v>-142.97064084314479</v>
      </c>
    </row>
    <row r="252" spans="1:9" ht="15" customHeight="1" x14ac:dyDescent="0.2">
      <c r="A252">
        <v>251</v>
      </c>
      <c r="B252" s="8">
        <f>'6. Data with Vol Ests'!D$502*('6. Data with Vol Ests'!D252+('6. Data with Vol Ests'!D253-'6. Data with Vol Ests'!D252)*('6. Data with Vol Ests'!G$503/'6. Data with Vol Ests'!G253))/'6. Data with Vol Ests'!D252</f>
        <v>10952.512136654244</v>
      </c>
      <c r="C252" s="8">
        <f>'6. Data with Vol Ests'!I$502*('6. Data with Vol Ests'!I252+('6. Data with Vol Ests'!I253-'6. Data with Vol Ests'!I252)*('6. Data with Vol Ests'!L$503/'6. Data with Vol Ests'!L253))/'6. Data with Vol Ests'!I252</f>
        <v>9819.7338864570575</v>
      </c>
      <c r="D252" s="8">
        <f>'6. Data with Vol Ests'!N$502*('6. Data with Vol Ests'!N252+('6. Data with Vol Ests'!N253-'6. Data with Vol Ests'!N252)*('6. Data with Vol Ests'!Q$503/'6. Data with Vol Ests'!Q253))/'6. Data with Vol Ests'!N252</f>
        <v>6337.828099650078</v>
      </c>
      <c r="E252" s="8">
        <f>'6. Data with Vol Ests'!S$502*('6. Data with Vol Ests'!S252+('6. Data with Vol Ests'!S253-'6. Data with Vol Ests'!S252)*('6. Data with Vol Ests'!V$503/'6. Data with Vol Ests'!V253))/'6. Data with Vol Ests'!S252</f>
        <v>113.13901908057363</v>
      </c>
      <c r="G252" s="9">
        <f>$L$2*B252/'1. Data'!D$504+$M$2*C252/'1. Data'!H$504+$N$2*D252/'1. Data'!L$504+$O$2*E252/'1. Data'!P$504</f>
        <v>10071.242519964637</v>
      </c>
      <c r="I252" s="9">
        <f t="shared" si="3"/>
        <v>-71.242519964636813</v>
      </c>
    </row>
    <row r="253" spans="1:9" ht="15" customHeight="1" x14ac:dyDescent="0.2">
      <c r="A253">
        <v>252</v>
      </c>
      <c r="B253" s="8">
        <f>'6. Data with Vol Ests'!D$502*('6. Data with Vol Ests'!D253+('6. Data with Vol Ests'!D254-'6. Data with Vol Ests'!D253)*('6. Data with Vol Ests'!G$503/'6. Data with Vol Ests'!G254))/'6. Data with Vol Ests'!D253</f>
        <v>11191.106133342053</v>
      </c>
      <c r="C253" s="8">
        <f>'6. Data with Vol Ests'!I$502*('6. Data with Vol Ests'!I253+('6. Data with Vol Ests'!I254-'6. Data with Vol Ests'!I253)*('6. Data with Vol Ests'!L$503/'6. Data with Vol Ests'!L254))/'6. Data with Vol Ests'!I253</f>
        <v>9856.6816477260818</v>
      </c>
      <c r="D253" s="8">
        <f>'6. Data with Vol Ests'!N$502*('6. Data with Vol Ests'!N253+('6. Data with Vol Ests'!N254-'6. Data with Vol Ests'!N253)*('6. Data with Vol Ests'!Q$503/'6. Data with Vol Ests'!Q254))/'6. Data with Vol Ests'!N253</f>
        <v>6337.9020330427365</v>
      </c>
      <c r="E253" s="8">
        <f>'6. Data with Vol Ests'!S$502*('6. Data with Vol Ests'!S253+('6. Data with Vol Ests'!S254-'6. Data with Vol Ests'!S253)*('6. Data with Vol Ests'!V$503/'6. Data with Vol Ests'!V254))/'6. Data with Vol Ests'!S253</f>
        <v>115.89420806267619</v>
      </c>
      <c r="G253" s="9">
        <f>$L$2*B253/'1. Data'!D$504+$M$2*C253/'1. Data'!H$504+$N$2*D253/'1. Data'!L$504+$O$2*E253/'1. Data'!P$504</f>
        <v>10218.229837748409</v>
      </c>
      <c r="I253" s="9">
        <f t="shared" si="3"/>
        <v>-218.22983774840941</v>
      </c>
    </row>
    <row r="254" spans="1:9" ht="15" customHeight="1" x14ac:dyDescent="0.2">
      <c r="A254">
        <v>253</v>
      </c>
      <c r="B254" s="8">
        <f>'6. Data with Vol Ests'!D$502*('6. Data with Vol Ests'!D254+('6. Data with Vol Ests'!D255-'6. Data with Vol Ests'!D254)*('6. Data with Vol Ests'!G$503/'6. Data with Vol Ests'!G255))/'6. Data with Vol Ests'!D254</f>
        <v>11152.345974094715</v>
      </c>
      <c r="C254" s="8">
        <f>'6. Data with Vol Ests'!I$502*('6. Data with Vol Ests'!I254+('6. Data with Vol Ests'!I255-'6. Data with Vol Ests'!I254)*('6. Data with Vol Ests'!L$503/'6. Data with Vol Ests'!L255))/'6. Data with Vol Ests'!I254</f>
        <v>9736.5398138610071</v>
      </c>
      <c r="D254" s="8">
        <f>'6. Data with Vol Ests'!N$502*('6. Data with Vol Ests'!N254+('6. Data with Vol Ests'!N255-'6. Data with Vol Ests'!N254)*('6. Data with Vol Ests'!Q$503/'6. Data with Vol Ests'!Q255))/'6. Data with Vol Ests'!N254</f>
        <v>6181.6108436286486</v>
      </c>
      <c r="E254" s="8">
        <f>'6. Data with Vol Ests'!S$502*('6. Data with Vol Ests'!S254+('6. Data with Vol Ests'!S255-'6. Data with Vol Ests'!S254)*('6. Data with Vol Ests'!V$503/'6. Data with Vol Ests'!V255))/'6. Data with Vol Ests'!S254</f>
        <v>111.48139924277403</v>
      </c>
      <c r="G254" s="9">
        <f>$L$2*B254/'1. Data'!D$504+$M$2*C254/'1. Data'!H$504+$N$2*D254/'1. Data'!L$504+$O$2*E254/'1. Data'!P$504</f>
        <v>10063.186126215727</v>
      </c>
      <c r="I254" s="9">
        <f t="shared" si="3"/>
        <v>-63.186126215727199</v>
      </c>
    </row>
    <row r="255" spans="1:9" ht="15" customHeight="1" x14ac:dyDescent="0.2">
      <c r="A255">
        <v>254</v>
      </c>
      <c r="B255" s="8">
        <f>'6. Data with Vol Ests'!D$502*('6. Data with Vol Ests'!D255+('6. Data with Vol Ests'!D256-'6. Data with Vol Ests'!D255)*('6. Data with Vol Ests'!G$503/'6. Data with Vol Ests'!G256))/'6. Data with Vol Ests'!D255</f>
        <v>10813.951695177106</v>
      </c>
      <c r="C255" s="8">
        <f>'6. Data with Vol Ests'!I$502*('6. Data with Vol Ests'!I255+('6. Data with Vol Ests'!I256-'6. Data with Vol Ests'!I255)*('6. Data with Vol Ests'!L$503/'6. Data with Vol Ests'!L256))/'6. Data with Vol Ests'!I255</f>
        <v>9396.7530643818391</v>
      </c>
      <c r="D255" s="8">
        <f>'6. Data with Vol Ests'!N$502*('6. Data with Vol Ests'!N255+('6. Data with Vol Ests'!N256-'6. Data with Vol Ests'!N255)*('6. Data with Vol Ests'!Q$503/'6. Data with Vol Ests'!Q256))/'6. Data with Vol Ests'!N255</f>
        <v>6002.5349175353595</v>
      </c>
      <c r="E255" s="8">
        <f>'6. Data with Vol Ests'!S$502*('6. Data with Vol Ests'!S255+('6. Data with Vol Ests'!S256-'6. Data with Vol Ests'!S255)*('6. Data with Vol Ests'!V$503/'6. Data with Vol Ests'!V256))/'6. Data with Vol Ests'!S255</f>
        <v>111.78049131417551</v>
      </c>
      <c r="G255" s="9">
        <f>$L$2*B255/'1. Data'!D$504+$M$2*C255/'1. Data'!H$504+$N$2*D255/'1. Data'!L$504+$O$2*E255/'1. Data'!P$504</f>
        <v>9810.6161026844529</v>
      </c>
      <c r="I255" s="9">
        <f t="shared" si="3"/>
        <v>189.38389731554707</v>
      </c>
    </row>
    <row r="256" spans="1:9" ht="15" customHeight="1" x14ac:dyDescent="0.2">
      <c r="A256">
        <v>255</v>
      </c>
      <c r="B256" s="8">
        <f>'6. Data with Vol Ests'!D$502*('6. Data with Vol Ests'!D256+('6. Data with Vol Ests'!D257-'6. Data with Vol Ests'!D256)*('6. Data with Vol Ests'!G$503/'6. Data with Vol Ests'!G257))/'6. Data with Vol Ests'!D256</f>
        <v>11107.63253484316</v>
      </c>
      <c r="C256" s="8">
        <f>'6. Data with Vol Ests'!I$502*('6. Data with Vol Ests'!I256+('6. Data with Vol Ests'!I257-'6. Data with Vol Ests'!I256)*('6. Data with Vol Ests'!L$503/'6. Data with Vol Ests'!L257))/'6. Data with Vol Ests'!I256</f>
        <v>9733.5482347289089</v>
      </c>
      <c r="D256" s="8">
        <f>'6. Data with Vol Ests'!N$502*('6. Data with Vol Ests'!N256+('6. Data with Vol Ests'!N257-'6. Data with Vol Ests'!N256)*('6. Data with Vol Ests'!Q$503/'6. Data with Vol Ests'!Q257))/'6. Data with Vol Ests'!N256</f>
        <v>6288.0237739229497</v>
      </c>
      <c r="E256" s="8">
        <f>'6. Data with Vol Ests'!S$502*('6. Data with Vol Ests'!S256+('6. Data with Vol Ests'!S257-'6. Data with Vol Ests'!S256)*('6. Data with Vol Ests'!V$503/'6. Data with Vol Ests'!V257))/'6. Data with Vol Ests'!S256</f>
        <v>113.67345992278663</v>
      </c>
      <c r="G256" s="9">
        <f>$L$2*B256/'1. Data'!D$504+$M$2*C256/'1. Data'!H$504+$N$2*D256/'1. Data'!L$504+$O$2*E256/'1. Data'!P$504</f>
        <v>10102.045341153902</v>
      </c>
      <c r="I256" s="9">
        <f t="shared" si="3"/>
        <v>-102.04534115390197</v>
      </c>
    </row>
    <row r="257" spans="1:9" ht="15" customHeight="1" x14ac:dyDescent="0.2">
      <c r="A257">
        <v>256</v>
      </c>
      <c r="B257" s="8">
        <f>'6. Data with Vol Ests'!D$502*('6. Data with Vol Ests'!D257+('6. Data with Vol Ests'!D258-'6. Data with Vol Ests'!D257)*('6. Data with Vol Ests'!G$503/'6. Data with Vol Ests'!G258))/'6. Data with Vol Ests'!D257</f>
        <v>10644.042933333067</v>
      </c>
      <c r="C257" s="8">
        <f>'6. Data with Vol Ests'!I$502*('6. Data with Vol Ests'!I257+('6. Data with Vol Ests'!I258-'6. Data with Vol Ests'!I257)*('6. Data with Vol Ests'!L$503/'6. Data with Vol Ests'!L258))/'6. Data with Vol Ests'!I257</f>
        <v>9285.5527087169648</v>
      </c>
      <c r="D257" s="8">
        <f>'6. Data with Vol Ests'!N$502*('6. Data with Vol Ests'!N257+('6. Data with Vol Ests'!N258-'6. Data with Vol Ests'!N257)*('6. Data with Vol Ests'!Q$503/'6. Data with Vol Ests'!Q258))/'6. Data with Vol Ests'!N257</f>
        <v>5945.1759102175893</v>
      </c>
      <c r="E257" s="8">
        <f>'6. Data with Vol Ests'!S$502*('6. Data with Vol Ests'!S257+('6. Data with Vol Ests'!S258-'6. Data with Vol Ests'!S257)*('6. Data with Vol Ests'!V$503/'6. Data with Vol Ests'!V258))/'6. Data with Vol Ests'!S257</f>
        <v>113.75254821876899</v>
      </c>
      <c r="G257" s="9">
        <f>$L$2*B257/'1. Data'!D$504+$M$2*C257/'1. Data'!H$504+$N$2*D257/'1. Data'!L$504+$O$2*E257/'1. Data'!P$504</f>
        <v>9739.9121092615151</v>
      </c>
      <c r="I257" s="9">
        <f t="shared" si="3"/>
        <v>260.08789073848493</v>
      </c>
    </row>
    <row r="258" spans="1:9" ht="15" customHeight="1" x14ac:dyDescent="0.2">
      <c r="A258">
        <v>257</v>
      </c>
      <c r="B258" s="8">
        <f>'6. Data with Vol Ests'!D$502*('6. Data with Vol Ests'!D258+('6. Data with Vol Ests'!D259-'6. Data with Vol Ests'!D258)*('6. Data with Vol Ests'!G$503/'6. Data with Vol Ests'!G259))/'6. Data with Vol Ests'!D258</f>
        <v>11043.448316810511</v>
      </c>
      <c r="C258" s="8">
        <f>'6. Data with Vol Ests'!I$502*('6. Data with Vol Ests'!I258+('6. Data with Vol Ests'!I259-'6. Data with Vol Ests'!I258)*('6. Data with Vol Ests'!L$503/'6. Data with Vol Ests'!L259))/'6. Data with Vol Ests'!I258</f>
        <v>9464.49672225221</v>
      </c>
      <c r="D258" s="8">
        <f>'6. Data with Vol Ests'!N$502*('6. Data with Vol Ests'!N258+('6. Data with Vol Ests'!N259-'6. Data with Vol Ests'!N258)*('6. Data with Vol Ests'!Q$503/'6. Data with Vol Ests'!Q259))/'6. Data with Vol Ests'!N258</f>
        <v>6129.3967486907723</v>
      </c>
      <c r="E258" s="8">
        <f>'6. Data with Vol Ests'!S$502*('6. Data with Vol Ests'!S258+('6. Data with Vol Ests'!S259-'6. Data with Vol Ests'!S258)*('6. Data with Vol Ests'!V$503/'6. Data with Vol Ests'!V259))/'6. Data with Vol Ests'!S258</f>
        <v>110.16516991322054</v>
      </c>
      <c r="G258" s="9">
        <f>$L$2*B258/'1. Data'!D$504+$M$2*C258/'1. Data'!H$504+$N$2*D258/'1. Data'!L$504+$O$2*E258/'1. Data'!P$504</f>
        <v>9906.8979534083046</v>
      </c>
      <c r="I258" s="9">
        <f t="shared" ref="I258:I321" si="4">10000-G258</f>
        <v>93.102046591695398</v>
      </c>
    </row>
    <row r="259" spans="1:9" ht="15" customHeight="1" x14ac:dyDescent="0.2">
      <c r="A259">
        <v>258</v>
      </c>
      <c r="B259" s="8">
        <f>'6. Data with Vol Ests'!D$502*('6. Data with Vol Ests'!D259+('6. Data with Vol Ests'!D260-'6. Data with Vol Ests'!D259)*('6. Data with Vol Ests'!G$503/'6. Data with Vol Ests'!G260))/'6. Data with Vol Ests'!D259</f>
        <v>11296.931644136943</v>
      </c>
      <c r="C259" s="8">
        <f>'6. Data with Vol Ests'!I$502*('6. Data with Vol Ests'!I259+('6. Data with Vol Ests'!I260-'6. Data with Vol Ests'!I259)*('6. Data with Vol Ests'!L$503/'6. Data with Vol Ests'!L260))/'6. Data with Vol Ests'!I259</f>
        <v>10051.563562520576</v>
      </c>
      <c r="D259" s="8">
        <f>'6. Data with Vol Ests'!N$502*('6. Data with Vol Ests'!N259+('6. Data with Vol Ests'!N260-'6. Data with Vol Ests'!N259)*('6. Data with Vol Ests'!Q$503/'6. Data with Vol Ests'!Q260))/'6. Data with Vol Ests'!N259</f>
        <v>6447.1372687862904</v>
      </c>
      <c r="E259" s="8">
        <f>'6. Data with Vol Ests'!S$502*('6. Data with Vol Ests'!S259+('6. Data with Vol Ests'!S260-'6. Data with Vol Ests'!S259)*('6. Data with Vol Ests'!V$503/'6. Data with Vol Ests'!V260))/'6. Data with Vol Ests'!S259</f>
        <v>112.82199329754154</v>
      </c>
      <c r="G259" s="9">
        <f>$L$2*B259/'1. Data'!D$504+$M$2*C259/'1. Data'!H$504+$N$2*D259/'1. Data'!L$504+$O$2*E259/'1. Data'!P$504</f>
        <v>10280.692312864734</v>
      </c>
      <c r="I259" s="9">
        <f t="shared" si="4"/>
        <v>-280.69231286473405</v>
      </c>
    </row>
    <row r="260" spans="1:9" ht="15" customHeight="1" x14ac:dyDescent="0.2">
      <c r="A260">
        <v>259</v>
      </c>
      <c r="B260" s="8">
        <f>'6. Data with Vol Ests'!D$502*('6. Data with Vol Ests'!D260+('6. Data with Vol Ests'!D261-'6. Data with Vol Ests'!D260)*('6. Data with Vol Ests'!G$503/'6. Data with Vol Ests'!G261))/'6. Data with Vol Ests'!D260</f>
        <v>10997.139067342336</v>
      </c>
      <c r="C260" s="8">
        <f>'6. Data with Vol Ests'!I$502*('6. Data with Vol Ests'!I260+('6. Data with Vol Ests'!I261-'6. Data with Vol Ests'!I260)*('6. Data with Vol Ests'!L$503/'6. Data with Vol Ests'!L261))/'6. Data with Vol Ests'!I260</f>
        <v>9675.9099314138257</v>
      </c>
      <c r="D260" s="8">
        <f>'6. Data with Vol Ests'!N$502*('6. Data with Vol Ests'!N260+('6. Data with Vol Ests'!N261-'6. Data with Vol Ests'!N260)*('6. Data with Vol Ests'!Q$503/'6. Data with Vol Ests'!Q261))/'6. Data with Vol Ests'!N260</f>
        <v>6308.7352010103568</v>
      </c>
      <c r="E260" s="8">
        <f>'6. Data with Vol Ests'!S$502*('6. Data with Vol Ests'!S260+('6. Data with Vol Ests'!S261-'6. Data with Vol Ests'!S260)*('6. Data with Vol Ests'!V$503/'6. Data with Vol Ests'!V261))/'6. Data with Vol Ests'!S260</f>
        <v>112.06823657628679</v>
      </c>
      <c r="G260" s="9">
        <f>$L$2*B260/'1. Data'!D$504+$M$2*C260/'1. Data'!H$504+$N$2*D260/'1. Data'!L$504+$O$2*E260/'1. Data'!P$504</f>
        <v>10018.818667443824</v>
      </c>
      <c r="I260" s="9">
        <f t="shared" si="4"/>
        <v>-18.81866744382387</v>
      </c>
    </row>
    <row r="261" spans="1:9" ht="15" customHeight="1" x14ac:dyDescent="0.2">
      <c r="A261">
        <v>260</v>
      </c>
      <c r="B261" s="8">
        <f>'6. Data with Vol Ests'!D$502*('6. Data with Vol Ests'!D261+('6. Data with Vol Ests'!D262-'6. Data with Vol Ests'!D261)*('6. Data with Vol Ests'!G$503/'6. Data with Vol Ests'!G262))/'6. Data with Vol Ests'!D261</f>
        <v>11226.820422674064</v>
      </c>
      <c r="C261" s="8">
        <f>'6. Data with Vol Ests'!I$502*('6. Data with Vol Ests'!I261+('6. Data with Vol Ests'!I262-'6. Data with Vol Ests'!I261)*('6. Data with Vol Ests'!L$503/'6. Data with Vol Ests'!L262))/'6. Data with Vol Ests'!I261</f>
        <v>9735.420692454205</v>
      </c>
      <c r="D261" s="8">
        <f>'6. Data with Vol Ests'!N$502*('6. Data with Vol Ests'!N261+('6. Data with Vol Ests'!N262-'6. Data with Vol Ests'!N261)*('6. Data with Vol Ests'!Q$503/'6. Data with Vol Ests'!Q262))/'6. Data with Vol Ests'!N261</f>
        <v>6323.5317415310801</v>
      </c>
      <c r="E261" s="8">
        <f>'6. Data with Vol Ests'!S$502*('6. Data with Vol Ests'!S261+('6. Data with Vol Ests'!S262-'6. Data with Vol Ests'!S261)*('6. Data with Vol Ests'!V$503/'6. Data with Vol Ests'!V262))/'6. Data with Vol Ests'!S261</f>
        <v>111.64453419752387</v>
      </c>
      <c r="G261" s="9">
        <f>$L$2*B261/'1. Data'!D$504+$M$2*C261/'1. Data'!H$504+$N$2*D261/'1. Data'!L$504+$O$2*E261/'1. Data'!P$504</f>
        <v>10115.644714334512</v>
      </c>
      <c r="I261" s="9">
        <f t="shared" si="4"/>
        <v>-115.64471433451217</v>
      </c>
    </row>
    <row r="262" spans="1:9" ht="15" customHeight="1" x14ac:dyDescent="0.2">
      <c r="A262">
        <v>261</v>
      </c>
      <c r="B262" s="8">
        <f>'6. Data with Vol Ests'!D$502*('6. Data with Vol Ests'!D262+('6. Data with Vol Ests'!D263-'6. Data with Vol Ests'!D262)*('6. Data with Vol Ests'!G$503/'6. Data with Vol Ests'!G263))/'6. Data with Vol Ests'!D262</f>
        <v>11049.131042571576</v>
      </c>
      <c r="C262" s="8">
        <f>'6. Data with Vol Ests'!I$502*('6. Data with Vol Ests'!I262+('6. Data with Vol Ests'!I263-'6. Data with Vol Ests'!I262)*('6. Data with Vol Ests'!L$503/'6. Data with Vol Ests'!L263))/'6. Data with Vol Ests'!I262</f>
        <v>9239.9772805155553</v>
      </c>
      <c r="D262" s="8">
        <f>'6. Data with Vol Ests'!N$502*('6. Data with Vol Ests'!N262+('6. Data with Vol Ests'!N263-'6. Data with Vol Ests'!N262)*('6. Data with Vol Ests'!Q$503/'6. Data with Vol Ests'!Q263))/'6. Data with Vol Ests'!N262</f>
        <v>6129.8108401854824</v>
      </c>
      <c r="E262" s="8">
        <f>'6. Data with Vol Ests'!S$502*('6. Data with Vol Ests'!S262+('6. Data with Vol Ests'!S263-'6. Data with Vol Ests'!S262)*('6. Data with Vol Ests'!V$503/'6. Data with Vol Ests'!V263))/'6. Data with Vol Ests'!S262</f>
        <v>115.7980134062767</v>
      </c>
      <c r="G262" s="9">
        <f>$L$2*B262/'1. Data'!D$504+$M$2*C262/'1. Data'!H$504+$N$2*D262/'1. Data'!L$504+$O$2*E262/'1. Data'!P$504</f>
        <v>9938.7175103125046</v>
      </c>
      <c r="I262" s="9">
        <f t="shared" si="4"/>
        <v>61.282489687495399</v>
      </c>
    </row>
    <row r="263" spans="1:9" ht="15" customHeight="1" x14ac:dyDescent="0.2">
      <c r="A263">
        <v>262</v>
      </c>
      <c r="B263" s="8">
        <f>'6. Data with Vol Ests'!D$502*('6. Data with Vol Ests'!D263+('6. Data with Vol Ests'!D264-'6. Data with Vol Ests'!D263)*('6. Data with Vol Ests'!G$503/'6. Data with Vol Ests'!G264))/'6. Data with Vol Ests'!D263</f>
        <v>11491.158902108362</v>
      </c>
      <c r="C263" s="8">
        <f>'6. Data with Vol Ests'!I$502*('6. Data with Vol Ests'!I263+('6. Data with Vol Ests'!I264-'6. Data with Vol Ests'!I263)*('6. Data with Vol Ests'!L$503/'6. Data with Vol Ests'!L264))/'6. Data with Vol Ests'!I263</f>
        <v>9445.9991503257261</v>
      </c>
      <c r="D263" s="8">
        <f>'6. Data with Vol Ests'!N$502*('6. Data with Vol Ests'!N263+('6. Data with Vol Ests'!N264-'6. Data with Vol Ests'!N263)*('6. Data with Vol Ests'!Q$503/'6. Data with Vol Ests'!Q264))/'6. Data with Vol Ests'!N263</f>
        <v>6224.3939080253031</v>
      </c>
      <c r="E263" s="8">
        <f>'6. Data with Vol Ests'!S$502*('6. Data with Vol Ests'!S263+('6. Data with Vol Ests'!S264-'6. Data with Vol Ests'!S263)*('6. Data with Vol Ests'!V$503/'6. Data with Vol Ests'!V264))/'6. Data with Vol Ests'!S263</f>
        <v>109.47320105205222</v>
      </c>
      <c r="G263" s="9">
        <f>$L$2*B263/'1. Data'!D$504+$M$2*C263/'1. Data'!H$504+$N$2*D263/'1. Data'!L$504+$O$2*E263/'1. Data'!P$504</f>
        <v>10066.650005684</v>
      </c>
      <c r="I263" s="9">
        <f t="shared" si="4"/>
        <v>-66.650005683999552</v>
      </c>
    </row>
    <row r="264" spans="1:9" ht="15" customHeight="1" x14ac:dyDescent="0.2">
      <c r="A264">
        <v>263</v>
      </c>
      <c r="B264" s="8">
        <f>'6. Data with Vol Ests'!D$502*('6. Data with Vol Ests'!D264+('6. Data with Vol Ests'!D265-'6. Data with Vol Ests'!D264)*('6. Data with Vol Ests'!G$503/'6. Data with Vol Ests'!G265))/'6. Data with Vol Ests'!D264</f>
        <v>11131.097211223747</v>
      </c>
      <c r="C264" s="8">
        <f>'6. Data with Vol Ests'!I$502*('6. Data with Vol Ests'!I264+('6. Data with Vol Ests'!I265-'6. Data with Vol Ests'!I264)*('6. Data with Vol Ests'!L$503/'6. Data with Vol Ests'!L265))/'6. Data with Vol Ests'!I264</f>
        <v>10154.342496201005</v>
      </c>
      <c r="D264" s="8">
        <f>'6. Data with Vol Ests'!N$502*('6. Data with Vol Ests'!N264+('6. Data with Vol Ests'!N265-'6. Data with Vol Ests'!N264)*('6. Data with Vol Ests'!Q$503/'6. Data with Vol Ests'!Q265))/'6. Data with Vol Ests'!N264</f>
        <v>6717.14363893682</v>
      </c>
      <c r="E264" s="8">
        <f>'6. Data with Vol Ests'!S$502*('6. Data with Vol Ests'!S264+('6. Data with Vol Ests'!S265-'6. Data with Vol Ests'!S264)*('6. Data with Vol Ests'!V$503/'6. Data with Vol Ests'!V265))/'6. Data with Vol Ests'!S264</f>
        <v>116.67265549296179</v>
      </c>
      <c r="G264" s="9">
        <f>$L$2*B264/'1. Data'!D$504+$M$2*C264/'1. Data'!H$504+$N$2*D264/'1. Data'!L$504+$O$2*E264/'1. Data'!P$504</f>
        <v>10364.435732420356</v>
      </c>
      <c r="I264" s="9">
        <f t="shared" si="4"/>
        <v>-364.43573242035563</v>
      </c>
    </row>
    <row r="265" spans="1:9" ht="15" customHeight="1" x14ac:dyDescent="0.2">
      <c r="A265">
        <v>264</v>
      </c>
      <c r="B265" s="8">
        <f>'6. Data with Vol Ests'!D$502*('6. Data with Vol Ests'!D265+('6. Data with Vol Ests'!D266-'6. Data with Vol Ests'!D265)*('6. Data with Vol Ests'!G$503/'6. Data with Vol Ests'!G266))/'6. Data with Vol Ests'!D265</f>
        <v>10950.779288130414</v>
      </c>
      <c r="C265" s="8">
        <f>'6. Data with Vol Ests'!I$502*('6. Data with Vol Ests'!I265+('6. Data with Vol Ests'!I266-'6. Data with Vol Ests'!I265)*('6. Data with Vol Ests'!L$503/'6. Data with Vol Ests'!L266))/'6. Data with Vol Ests'!I265</f>
        <v>9643.603582549862</v>
      </c>
      <c r="D265" s="8">
        <f>'6. Data with Vol Ests'!N$502*('6. Data with Vol Ests'!N265+('6. Data with Vol Ests'!N266-'6. Data with Vol Ests'!N265)*('6. Data with Vol Ests'!Q$503/'6. Data with Vol Ests'!Q266))/'6. Data with Vol Ests'!N265</f>
        <v>6219.9860625908641</v>
      </c>
      <c r="E265" s="8">
        <f>'6. Data with Vol Ests'!S$502*('6. Data with Vol Ests'!S265+('6. Data with Vol Ests'!S266-'6. Data with Vol Ests'!S265)*('6. Data with Vol Ests'!V$503/'6. Data with Vol Ests'!V266))/'6. Data with Vol Ests'!S265</f>
        <v>114.64593100302395</v>
      </c>
      <c r="G265" s="9">
        <f>$L$2*B265/'1. Data'!D$504+$M$2*C265/'1. Data'!H$504+$N$2*D265/'1. Data'!L$504+$O$2*E265/'1. Data'!P$504</f>
        <v>10023.279843950815</v>
      </c>
      <c r="I265" s="9">
        <f t="shared" si="4"/>
        <v>-23.27984395081512</v>
      </c>
    </row>
    <row r="266" spans="1:9" ht="15" customHeight="1" x14ac:dyDescent="0.2">
      <c r="A266">
        <v>265</v>
      </c>
      <c r="B266" s="8">
        <f>'6. Data with Vol Ests'!D$502*('6. Data with Vol Ests'!D266+('6. Data with Vol Ests'!D267-'6. Data with Vol Ests'!D266)*('6. Data with Vol Ests'!G$503/'6. Data with Vol Ests'!G267))/'6. Data with Vol Ests'!D266</f>
        <v>11102.60929279222</v>
      </c>
      <c r="C266" s="8">
        <f>'6. Data with Vol Ests'!I$502*('6. Data with Vol Ests'!I266+('6. Data with Vol Ests'!I267-'6. Data with Vol Ests'!I266)*('6. Data with Vol Ests'!L$503/'6. Data with Vol Ests'!L267))/'6. Data with Vol Ests'!I266</f>
        <v>9739.4915879153868</v>
      </c>
      <c r="D266" s="8">
        <f>'6. Data with Vol Ests'!N$502*('6. Data with Vol Ests'!N266+('6. Data with Vol Ests'!N267-'6. Data with Vol Ests'!N266)*('6. Data with Vol Ests'!Q$503/'6. Data with Vol Ests'!Q267))/'6. Data with Vol Ests'!N266</f>
        <v>6231.0452852548415</v>
      </c>
      <c r="E266" s="8">
        <f>'6. Data with Vol Ests'!S$502*('6. Data with Vol Ests'!S266+('6. Data with Vol Ests'!S267-'6. Data with Vol Ests'!S266)*('6. Data with Vol Ests'!V$503/'6. Data with Vol Ests'!V267))/'6. Data with Vol Ests'!S266</f>
        <v>111.36867341291293</v>
      </c>
      <c r="G266" s="9">
        <f>$L$2*B266/'1. Data'!D$504+$M$2*C266/'1. Data'!H$504+$N$2*D266/'1. Data'!L$504+$O$2*E266/'1. Data'!P$504</f>
        <v>10052.033192285364</v>
      </c>
      <c r="I266" s="9">
        <f t="shared" si="4"/>
        <v>-52.033192285363839</v>
      </c>
    </row>
    <row r="267" spans="1:9" ht="15" customHeight="1" x14ac:dyDescent="0.2">
      <c r="A267">
        <v>266</v>
      </c>
      <c r="B267" s="8">
        <f>'6. Data with Vol Ests'!D$502*('6. Data with Vol Ests'!D267+('6. Data with Vol Ests'!D268-'6. Data with Vol Ests'!D267)*('6. Data with Vol Ests'!G$503/'6. Data with Vol Ests'!G268))/'6. Data with Vol Ests'!D267</f>
        <v>10958.017090661231</v>
      </c>
      <c r="C267" s="8">
        <f>'6. Data with Vol Ests'!I$502*('6. Data with Vol Ests'!I267+('6. Data with Vol Ests'!I268-'6. Data with Vol Ests'!I267)*('6. Data with Vol Ests'!L$503/'6. Data with Vol Ests'!L268))/'6. Data with Vol Ests'!I267</f>
        <v>9385.4518877104383</v>
      </c>
      <c r="D267" s="8">
        <f>'6. Data with Vol Ests'!N$502*('6. Data with Vol Ests'!N267+('6. Data with Vol Ests'!N268-'6. Data with Vol Ests'!N267)*('6. Data with Vol Ests'!Q$503/'6. Data with Vol Ests'!Q268))/'6. Data with Vol Ests'!N267</f>
        <v>6102.0867584949283</v>
      </c>
      <c r="E267" s="8">
        <f>'6. Data with Vol Ests'!S$502*('6. Data with Vol Ests'!S267+('6. Data with Vol Ests'!S268-'6. Data with Vol Ests'!S267)*('6. Data with Vol Ests'!V$503/'6. Data with Vol Ests'!V268))/'6. Data with Vol Ests'!S267</f>
        <v>114.41268600890243</v>
      </c>
      <c r="G267" s="9">
        <f>$L$2*B267/'1. Data'!D$504+$M$2*C267/'1. Data'!H$504+$N$2*D267/'1. Data'!L$504+$O$2*E267/'1. Data'!P$504</f>
        <v>9922.0837052554853</v>
      </c>
      <c r="I267" s="9">
        <f t="shared" si="4"/>
        <v>77.916294744514744</v>
      </c>
    </row>
    <row r="268" spans="1:9" ht="15" customHeight="1" x14ac:dyDescent="0.2">
      <c r="A268">
        <v>267</v>
      </c>
      <c r="B268" s="8">
        <f>'6. Data with Vol Ests'!D$502*('6. Data with Vol Ests'!D268+('6. Data with Vol Ests'!D269-'6. Data with Vol Ests'!D268)*('6. Data with Vol Ests'!G$503/'6. Data with Vol Ests'!G269))/'6. Data with Vol Ests'!D268</f>
        <v>11180.402870358885</v>
      </c>
      <c r="C268" s="8">
        <f>'6. Data with Vol Ests'!I$502*('6. Data with Vol Ests'!I268+('6. Data with Vol Ests'!I269-'6. Data with Vol Ests'!I268)*('6. Data with Vol Ests'!L$503/'6. Data with Vol Ests'!L269))/'6. Data with Vol Ests'!I268</f>
        <v>9699.5183832013772</v>
      </c>
      <c r="D268" s="8">
        <f>'6. Data with Vol Ests'!N$502*('6. Data with Vol Ests'!N268+('6. Data with Vol Ests'!N269-'6. Data with Vol Ests'!N268)*('6. Data with Vol Ests'!Q$503/'6. Data with Vol Ests'!Q269))/'6. Data with Vol Ests'!N268</f>
        <v>6304.7413718792986</v>
      </c>
      <c r="E268" s="8">
        <f>'6. Data with Vol Ests'!S$502*('6. Data with Vol Ests'!S268+('6. Data with Vol Ests'!S269-'6. Data with Vol Ests'!S268)*('6. Data with Vol Ests'!V$503/'6. Data with Vol Ests'!V269))/'6. Data with Vol Ests'!S268</f>
        <v>111.7835625999805</v>
      </c>
      <c r="G268" s="9">
        <f>$L$2*B268/'1. Data'!D$504+$M$2*C268/'1. Data'!H$504+$N$2*D268/'1. Data'!L$504+$O$2*E268/'1. Data'!P$504</f>
        <v>10087.013844671184</v>
      </c>
      <c r="I268" s="9">
        <f t="shared" si="4"/>
        <v>-87.013844671184415</v>
      </c>
    </row>
    <row r="269" spans="1:9" ht="15" customHeight="1" x14ac:dyDescent="0.2">
      <c r="A269">
        <v>268</v>
      </c>
      <c r="B269" s="8">
        <f>'6. Data with Vol Ests'!D$502*('6. Data with Vol Ests'!D269+('6. Data with Vol Ests'!D270-'6. Data with Vol Ests'!D269)*('6. Data with Vol Ests'!G$503/'6. Data with Vol Ests'!G270))/'6. Data with Vol Ests'!D269</f>
        <v>11077.992314905787</v>
      </c>
      <c r="C269" s="8">
        <f>'6. Data with Vol Ests'!I$502*('6. Data with Vol Ests'!I269+('6. Data with Vol Ests'!I270-'6. Data with Vol Ests'!I269)*('6. Data with Vol Ests'!L$503/'6. Data with Vol Ests'!L270))/'6. Data with Vol Ests'!I269</f>
        <v>9846.0204251600881</v>
      </c>
      <c r="D269" s="8">
        <f>'6. Data with Vol Ests'!N$502*('6. Data with Vol Ests'!N269+('6. Data with Vol Ests'!N270-'6. Data with Vol Ests'!N269)*('6. Data with Vol Ests'!Q$503/'6. Data with Vol Ests'!Q270))/'6. Data with Vol Ests'!N269</f>
        <v>6320.0644397599972</v>
      </c>
      <c r="E269" s="8">
        <f>'6. Data with Vol Ests'!S$502*('6. Data with Vol Ests'!S269+('6. Data with Vol Ests'!S270-'6. Data with Vol Ests'!S269)*('6. Data with Vol Ests'!V$503/'6. Data with Vol Ests'!V270))/'6. Data with Vol Ests'!S269</f>
        <v>115.53412747873567</v>
      </c>
      <c r="G269" s="9">
        <f>$L$2*B269/'1. Data'!D$504+$M$2*C269/'1. Data'!H$504+$N$2*D269/'1. Data'!L$504+$O$2*E269/'1. Data'!P$504</f>
        <v>10164.588193494028</v>
      </c>
      <c r="I269" s="9">
        <f t="shared" si="4"/>
        <v>-164.58819349402802</v>
      </c>
    </row>
    <row r="270" spans="1:9" ht="15" customHeight="1" x14ac:dyDescent="0.2">
      <c r="A270">
        <v>269</v>
      </c>
      <c r="B270" s="8">
        <f>'6. Data with Vol Ests'!D$502*('6. Data with Vol Ests'!D270+('6. Data with Vol Ests'!D271-'6. Data with Vol Ests'!D270)*('6. Data with Vol Ests'!G$503/'6. Data with Vol Ests'!G271))/'6. Data with Vol Ests'!D270</f>
        <v>10993.476726451943</v>
      </c>
      <c r="C270" s="8">
        <f>'6. Data with Vol Ests'!I$502*('6. Data with Vol Ests'!I270+('6. Data with Vol Ests'!I271-'6. Data with Vol Ests'!I270)*('6. Data with Vol Ests'!L$503/'6. Data with Vol Ests'!L271))/'6. Data with Vol Ests'!I270</f>
        <v>9671.5370806955343</v>
      </c>
      <c r="D270" s="8">
        <f>'6. Data with Vol Ests'!N$502*('6. Data with Vol Ests'!N270+('6. Data with Vol Ests'!N271-'6. Data with Vol Ests'!N270)*('6. Data with Vol Ests'!Q$503/'6. Data with Vol Ests'!Q271))/'6. Data with Vol Ests'!N270</f>
        <v>6226.0021742484423</v>
      </c>
      <c r="E270" s="8">
        <f>'6. Data with Vol Ests'!S$502*('6. Data with Vol Ests'!S270+('6. Data with Vol Ests'!S271-'6. Data with Vol Ests'!S270)*('6. Data with Vol Ests'!V$503/'6. Data with Vol Ests'!V271))/'6. Data with Vol Ests'!S270</f>
        <v>113.12985490400644</v>
      </c>
      <c r="G270" s="9">
        <f>$L$2*B270/'1. Data'!D$504+$M$2*C270/'1. Data'!H$504+$N$2*D270/'1. Data'!L$504+$O$2*E270/'1. Data'!P$504</f>
        <v>10021.599187616996</v>
      </c>
      <c r="I270" s="9">
        <f t="shared" si="4"/>
        <v>-21.59918761699555</v>
      </c>
    </row>
    <row r="271" spans="1:9" ht="15" customHeight="1" x14ac:dyDescent="0.2">
      <c r="A271">
        <v>270</v>
      </c>
      <c r="B271" s="8">
        <f>'6. Data with Vol Ests'!D$502*('6. Data with Vol Ests'!D271+('6. Data with Vol Ests'!D272-'6. Data with Vol Ests'!D271)*('6. Data with Vol Ests'!G$503/'6. Data with Vol Ests'!G272))/'6. Data with Vol Ests'!D271</f>
        <v>11349.188062093033</v>
      </c>
      <c r="C271" s="8">
        <f>'6. Data with Vol Ests'!I$502*('6. Data with Vol Ests'!I271+('6. Data with Vol Ests'!I272-'6. Data with Vol Ests'!I271)*('6. Data with Vol Ests'!L$503/'6. Data with Vol Ests'!L272))/'6. Data with Vol Ests'!I271</f>
        <v>9779.9736626111189</v>
      </c>
      <c r="D271" s="8">
        <f>'6. Data with Vol Ests'!N$502*('6. Data with Vol Ests'!N271+('6. Data with Vol Ests'!N272-'6. Data with Vol Ests'!N271)*('6. Data with Vol Ests'!Q$503/'6. Data with Vol Ests'!Q272))/'6. Data with Vol Ests'!N271</f>
        <v>6348.8267579670837</v>
      </c>
      <c r="E271" s="8">
        <f>'6. Data with Vol Ests'!S$502*('6. Data with Vol Ests'!S271+('6. Data with Vol Ests'!S272-'6. Data with Vol Ests'!S271)*('6. Data with Vol Ests'!V$503/'6. Data with Vol Ests'!V272))/'6. Data with Vol Ests'!S271</f>
        <v>112.60534487186654</v>
      </c>
      <c r="G271" s="9">
        <f>$L$2*B271/'1. Data'!D$504+$M$2*C271/'1. Data'!H$504+$N$2*D271/'1. Data'!L$504+$O$2*E271/'1. Data'!P$504</f>
        <v>10195.087820522418</v>
      </c>
      <c r="I271" s="9">
        <f t="shared" si="4"/>
        <v>-195.08782052241804</v>
      </c>
    </row>
    <row r="272" spans="1:9" ht="15" customHeight="1" x14ac:dyDescent="0.2">
      <c r="A272">
        <v>271</v>
      </c>
      <c r="B272" s="8">
        <f>'6. Data with Vol Ests'!D$502*('6. Data with Vol Ests'!D272+('6. Data with Vol Ests'!D273-'6. Data with Vol Ests'!D272)*('6. Data with Vol Ests'!G$503/'6. Data with Vol Ests'!G273))/'6. Data with Vol Ests'!D272</f>
        <v>10956.038571020825</v>
      </c>
      <c r="C272" s="8">
        <f>'6. Data with Vol Ests'!I$502*('6. Data with Vol Ests'!I272+('6. Data with Vol Ests'!I273-'6. Data with Vol Ests'!I272)*('6. Data with Vol Ests'!L$503/'6. Data with Vol Ests'!L273))/'6. Data with Vol Ests'!I272</f>
        <v>9559.0893124475315</v>
      </c>
      <c r="D272" s="8">
        <f>'6. Data with Vol Ests'!N$502*('6. Data with Vol Ests'!N272+('6. Data with Vol Ests'!N273-'6. Data with Vol Ests'!N272)*('6. Data with Vol Ests'!Q$503/'6. Data with Vol Ests'!Q273))/'6. Data with Vol Ests'!N272</f>
        <v>6175.3897130358682</v>
      </c>
      <c r="E272" s="8">
        <f>'6. Data with Vol Ests'!S$502*('6. Data with Vol Ests'!S272+('6. Data with Vol Ests'!S273-'6. Data with Vol Ests'!S272)*('6. Data with Vol Ests'!V$503/'6. Data with Vol Ests'!V273))/'6. Data with Vol Ests'!S272</f>
        <v>113.9408629068983</v>
      </c>
      <c r="G272" s="9">
        <f>$L$2*B272/'1. Data'!D$504+$M$2*C272/'1. Data'!H$504+$N$2*D272/'1. Data'!L$504+$O$2*E272/'1. Data'!P$504</f>
        <v>9979.0862373190121</v>
      </c>
      <c r="I272" s="9">
        <f t="shared" si="4"/>
        <v>20.913762680987929</v>
      </c>
    </row>
    <row r="273" spans="1:9" ht="15" customHeight="1" x14ac:dyDescent="0.2">
      <c r="A273">
        <v>272</v>
      </c>
      <c r="B273" s="8">
        <f>'6. Data with Vol Ests'!D$502*('6. Data with Vol Ests'!D273+('6. Data with Vol Ests'!D274-'6. Data with Vol Ests'!D273)*('6. Data with Vol Ests'!G$503/'6. Data with Vol Ests'!G274))/'6. Data with Vol Ests'!D273</f>
        <v>10887.868201900532</v>
      </c>
      <c r="C273" s="8">
        <f>'6. Data with Vol Ests'!I$502*('6. Data with Vol Ests'!I273+('6. Data with Vol Ests'!I274-'6. Data with Vol Ests'!I273)*('6. Data with Vol Ests'!L$503/'6. Data with Vol Ests'!L274))/'6. Data with Vol Ests'!I273</f>
        <v>9674.3442085044335</v>
      </c>
      <c r="D273" s="8">
        <f>'6. Data with Vol Ests'!N$502*('6. Data with Vol Ests'!N273+('6. Data with Vol Ests'!N274-'6. Data with Vol Ests'!N273)*('6. Data with Vol Ests'!Q$503/'6. Data with Vol Ests'!Q274))/'6. Data with Vol Ests'!N273</f>
        <v>6210.8414977036964</v>
      </c>
      <c r="E273" s="8">
        <f>'6. Data with Vol Ests'!S$502*('6. Data with Vol Ests'!S273+('6. Data with Vol Ests'!S274-'6. Data with Vol Ests'!S273)*('6. Data with Vol Ests'!V$503/'6. Data with Vol Ests'!V274))/'6. Data with Vol Ests'!S273</f>
        <v>113.01190227661185</v>
      </c>
      <c r="G273" s="9">
        <f>$L$2*B273/'1. Data'!D$504+$M$2*C273/'1. Data'!H$504+$N$2*D273/'1. Data'!L$504+$O$2*E273/'1. Data'!P$504</f>
        <v>9979.614123211737</v>
      </c>
      <c r="I273" s="9">
        <f t="shared" si="4"/>
        <v>20.385876788262976</v>
      </c>
    </row>
    <row r="274" spans="1:9" ht="15" customHeight="1" x14ac:dyDescent="0.2">
      <c r="A274">
        <v>273</v>
      </c>
      <c r="B274" s="8">
        <f>'6. Data with Vol Ests'!D$502*('6. Data with Vol Ests'!D274+('6. Data with Vol Ests'!D275-'6. Data with Vol Ests'!D274)*('6. Data with Vol Ests'!G$503/'6. Data with Vol Ests'!G275))/'6. Data with Vol Ests'!D274</f>
        <v>11032.946839476079</v>
      </c>
      <c r="C274" s="8">
        <f>'6. Data with Vol Ests'!I$502*('6. Data with Vol Ests'!I274+('6. Data with Vol Ests'!I275-'6. Data with Vol Ests'!I274)*('6. Data with Vol Ests'!L$503/'6. Data with Vol Ests'!L275))/'6. Data with Vol Ests'!I274</f>
        <v>9689.2394241442107</v>
      </c>
      <c r="D274" s="8">
        <f>'6. Data with Vol Ests'!N$502*('6. Data with Vol Ests'!N274+('6. Data with Vol Ests'!N275-'6. Data with Vol Ests'!N274)*('6. Data with Vol Ests'!Q$503/'6. Data with Vol Ests'!Q275))/'6. Data with Vol Ests'!N274</f>
        <v>6184.15095159663</v>
      </c>
      <c r="E274" s="8">
        <f>'6. Data with Vol Ests'!S$502*('6. Data with Vol Ests'!S274+('6. Data with Vol Ests'!S275-'6. Data with Vol Ests'!S274)*('6. Data with Vol Ests'!V$503/'6. Data with Vol Ests'!V275))/'6. Data with Vol Ests'!S274</f>
        <v>112.37120418825974</v>
      </c>
      <c r="G274" s="9">
        <f>$L$2*B274/'1. Data'!D$504+$M$2*C274/'1. Data'!H$504+$N$2*D274/'1. Data'!L$504+$O$2*E274/'1. Data'!P$504</f>
        <v>10021.256888063246</v>
      </c>
      <c r="I274" s="9">
        <f t="shared" si="4"/>
        <v>-21.256888063246151</v>
      </c>
    </row>
    <row r="275" spans="1:9" ht="15" customHeight="1" x14ac:dyDescent="0.2">
      <c r="A275">
        <v>274</v>
      </c>
      <c r="B275" s="8">
        <f>'6. Data with Vol Ests'!D$502*('6. Data with Vol Ests'!D275+('6. Data with Vol Ests'!D276-'6. Data with Vol Ests'!D275)*('6. Data with Vol Ests'!G$503/'6. Data with Vol Ests'!G276))/'6. Data with Vol Ests'!D275</f>
        <v>11186.46315109337</v>
      </c>
      <c r="C275" s="8">
        <f>'6. Data with Vol Ests'!I$502*('6. Data with Vol Ests'!I275+('6. Data with Vol Ests'!I276-'6. Data with Vol Ests'!I275)*('6. Data with Vol Ests'!L$503/'6. Data with Vol Ests'!L276))/'6. Data with Vol Ests'!I275</f>
        <v>9770.0244863980643</v>
      </c>
      <c r="D275" s="8">
        <f>'6. Data with Vol Ests'!N$502*('6. Data with Vol Ests'!N275+('6. Data with Vol Ests'!N276-'6. Data with Vol Ests'!N275)*('6. Data with Vol Ests'!Q$503/'6. Data with Vol Ests'!Q276))/'6. Data with Vol Ests'!N275</f>
        <v>6305.6324387010773</v>
      </c>
      <c r="E275" s="8">
        <f>'6. Data with Vol Ests'!S$502*('6. Data with Vol Ests'!S275+('6. Data with Vol Ests'!S276-'6. Data with Vol Ests'!S275)*('6. Data with Vol Ests'!V$503/'6. Data with Vol Ests'!V276))/'6. Data with Vol Ests'!S275</f>
        <v>112.37156308591005</v>
      </c>
      <c r="G275" s="9">
        <f>$L$2*B275/'1. Data'!D$504+$M$2*C275/'1. Data'!H$504+$N$2*D275/'1. Data'!L$504+$O$2*E275/'1. Data'!P$504</f>
        <v>10121.813770677823</v>
      </c>
      <c r="I275" s="9">
        <f t="shared" si="4"/>
        <v>-121.81377067782341</v>
      </c>
    </row>
    <row r="276" spans="1:9" ht="15" customHeight="1" x14ac:dyDescent="0.2">
      <c r="A276">
        <v>275</v>
      </c>
      <c r="B276" s="8">
        <f>'6. Data with Vol Ests'!D$502*('6. Data with Vol Ests'!D276+('6. Data with Vol Ests'!D277-'6. Data with Vol Ests'!D276)*('6. Data with Vol Ests'!G$503/'6. Data with Vol Ests'!G277))/'6. Data with Vol Ests'!D276</f>
        <v>11200.433589505532</v>
      </c>
      <c r="C276" s="8">
        <f>'6. Data with Vol Ests'!I$502*('6. Data with Vol Ests'!I276+('6. Data with Vol Ests'!I277-'6. Data with Vol Ests'!I276)*('6. Data with Vol Ests'!L$503/'6. Data with Vol Ests'!L277))/'6. Data with Vol Ests'!I276</f>
        <v>9576.5923755634194</v>
      </c>
      <c r="D276" s="8">
        <f>'6. Data with Vol Ests'!N$502*('6. Data with Vol Ests'!N276+('6. Data with Vol Ests'!N277-'6. Data with Vol Ests'!N276)*('6. Data with Vol Ests'!Q$503/'6. Data with Vol Ests'!Q277))/'6. Data with Vol Ests'!N276</f>
        <v>6191.2552439631409</v>
      </c>
      <c r="E276" s="8">
        <f>'6. Data with Vol Ests'!S$502*('6. Data with Vol Ests'!S276+('6. Data with Vol Ests'!S277-'6. Data with Vol Ests'!S276)*('6. Data with Vol Ests'!V$503/'6. Data with Vol Ests'!V277))/'6. Data with Vol Ests'!S276</f>
        <v>113.21073214735192</v>
      </c>
      <c r="G276" s="9">
        <f>$L$2*B276/'1. Data'!D$504+$M$2*C276/'1. Data'!H$504+$N$2*D276/'1. Data'!L$504+$O$2*E276/'1. Data'!P$504</f>
        <v>10062.864798779075</v>
      </c>
      <c r="I276" s="9">
        <f t="shared" si="4"/>
        <v>-62.8647987790755</v>
      </c>
    </row>
    <row r="277" spans="1:9" ht="15" customHeight="1" x14ac:dyDescent="0.2">
      <c r="A277">
        <v>276</v>
      </c>
      <c r="B277" s="8">
        <f>'6. Data with Vol Ests'!D$502*('6. Data with Vol Ests'!D277+('6. Data with Vol Ests'!D278-'6. Data with Vol Ests'!D277)*('6. Data with Vol Ests'!G$503/'6. Data with Vol Ests'!G278))/'6. Data with Vol Ests'!D277</f>
        <v>10865.576715025514</v>
      </c>
      <c r="C277" s="8">
        <f>'6. Data with Vol Ests'!I$502*('6. Data with Vol Ests'!I277+('6. Data with Vol Ests'!I278-'6. Data with Vol Ests'!I277)*('6. Data with Vol Ests'!L$503/'6. Data with Vol Ests'!L278))/'6. Data with Vol Ests'!I277</f>
        <v>9782.1594539684138</v>
      </c>
      <c r="D277" s="8">
        <f>'6. Data with Vol Ests'!N$502*('6. Data with Vol Ests'!N277+('6. Data with Vol Ests'!N278-'6. Data with Vol Ests'!N277)*('6. Data with Vol Ests'!Q$503/'6. Data with Vol Ests'!Q278))/'6. Data with Vol Ests'!N277</f>
        <v>6221.1936254829498</v>
      </c>
      <c r="E277" s="8">
        <f>'6. Data with Vol Ests'!S$502*('6. Data with Vol Ests'!S277+('6. Data with Vol Ests'!S278-'6. Data with Vol Ests'!S277)*('6. Data with Vol Ests'!V$503/'6. Data with Vol Ests'!V278))/'6. Data with Vol Ests'!S277</f>
        <v>112.85852063968665</v>
      </c>
      <c r="G277" s="9">
        <f>$L$2*B277/'1. Data'!D$504+$M$2*C277/'1. Data'!H$504+$N$2*D277/'1. Data'!L$504+$O$2*E277/'1. Data'!P$504</f>
        <v>10004.167564435236</v>
      </c>
      <c r="I277" s="9">
        <f t="shared" si="4"/>
        <v>-4.1675644352362724</v>
      </c>
    </row>
    <row r="278" spans="1:9" ht="15" customHeight="1" x14ac:dyDescent="0.2">
      <c r="A278">
        <v>277</v>
      </c>
      <c r="B278" s="8">
        <f>'6. Data with Vol Ests'!D$502*('6. Data with Vol Ests'!D278+('6. Data with Vol Ests'!D279-'6. Data with Vol Ests'!D278)*('6. Data with Vol Ests'!G$503/'6. Data with Vol Ests'!G279))/'6. Data with Vol Ests'!D278</f>
        <v>10903.383786977523</v>
      </c>
      <c r="C278" s="8">
        <f>'6. Data with Vol Ests'!I$502*('6. Data with Vol Ests'!I278+('6. Data with Vol Ests'!I279-'6. Data with Vol Ests'!I278)*('6. Data with Vol Ests'!L$503/'6. Data with Vol Ests'!L279))/'6. Data with Vol Ests'!I278</f>
        <v>9872.8199642023646</v>
      </c>
      <c r="D278" s="8">
        <f>'6. Data with Vol Ests'!N$502*('6. Data with Vol Ests'!N278+('6. Data with Vol Ests'!N279-'6. Data with Vol Ests'!N278)*('6. Data with Vol Ests'!Q$503/'6. Data with Vol Ests'!Q279))/'6. Data with Vol Ests'!N278</f>
        <v>6349.2948513057854</v>
      </c>
      <c r="E278" s="8">
        <f>'6. Data with Vol Ests'!S$502*('6. Data with Vol Ests'!S278+('6. Data with Vol Ests'!S279-'6. Data with Vol Ests'!S278)*('6. Data with Vol Ests'!V$503/'6. Data with Vol Ests'!V279))/'6. Data with Vol Ests'!S278</f>
        <v>114.44328993786453</v>
      </c>
      <c r="G278" s="9">
        <f>$L$2*B278/'1. Data'!D$504+$M$2*C278/'1. Data'!H$504+$N$2*D278/'1. Data'!L$504+$O$2*E278/'1. Data'!P$504</f>
        <v>10094.973189636123</v>
      </c>
      <c r="I278" s="9">
        <f t="shared" si="4"/>
        <v>-94.973189636122697</v>
      </c>
    </row>
    <row r="279" spans="1:9" ht="15" customHeight="1" x14ac:dyDescent="0.2">
      <c r="A279">
        <v>278</v>
      </c>
      <c r="B279" s="8">
        <f>'6. Data with Vol Ests'!D$502*('6. Data with Vol Ests'!D279+('6. Data with Vol Ests'!D280-'6. Data with Vol Ests'!D279)*('6. Data with Vol Ests'!G$503/'6. Data with Vol Ests'!G280))/'6. Data with Vol Ests'!D279</f>
        <v>11171.70535212793</v>
      </c>
      <c r="C279" s="8">
        <f>'6. Data with Vol Ests'!I$502*('6. Data with Vol Ests'!I279+('6. Data with Vol Ests'!I280-'6. Data with Vol Ests'!I279)*('6. Data with Vol Ests'!L$503/'6. Data with Vol Ests'!L280))/'6. Data with Vol Ests'!I279</f>
        <v>9576.7796321927945</v>
      </c>
      <c r="D279" s="8">
        <f>'6. Data with Vol Ests'!N$502*('6. Data with Vol Ests'!N279+('6. Data with Vol Ests'!N280-'6. Data with Vol Ests'!N279)*('6. Data with Vol Ests'!Q$503/'6. Data with Vol Ests'!Q280))/'6. Data with Vol Ests'!N279</f>
        <v>6072.585968189348</v>
      </c>
      <c r="E279" s="8">
        <f>'6. Data with Vol Ests'!S$502*('6. Data with Vol Ests'!S279+('6. Data with Vol Ests'!S280-'6. Data with Vol Ests'!S279)*('6. Data with Vol Ests'!V$503/'6. Data with Vol Ests'!V280))/'6. Data with Vol Ests'!S279</f>
        <v>112.00262558336453</v>
      </c>
      <c r="G279" s="9">
        <f>$L$2*B279/'1. Data'!D$504+$M$2*C279/'1. Data'!H$504+$N$2*D279/'1. Data'!L$504+$O$2*E279/'1. Data'!P$504</f>
        <v>10011.942481023769</v>
      </c>
      <c r="I279" s="9">
        <f t="shared" si="4"/>
        <v>-11.942481023768778</v>
      </c>
    </row>
    <row r="280" spans="1:9" ht="15" customHeight="1" x14ac:dyDescent="0.2">
      <c r="A280">
        <v>279</v>
      </c>
      <c r="B280" s="8">
        <f>'6. Data with Vol Ests'!D$502*('6. Data with Vol Ests'!D280+('6. Data with Vol Ests'!D281-'6. Data with Vol Ests'!D280)*('6. Data with Vol Ests'!G$503/'6. Data with Vol Ests'!G281))/'6. Data with Vol Ests'!D280</f>
        <v>10811.4355017529</v>
      </c>
      <c r="C280" s="8">
        <f>'6. Data with Vol Ests'!I$502*('6. Data with Vol Ests'!I280+('6. Data with Vol Ests'!I281-'6. Data with Vol Ests'!I280)*('6. Data with Vol Ests'!L$503/'6. Data with Vol Ests'!L281))/'6. Data with Vol Ests'!I280</f>
        <v>9368.3139465691547</v>
      </c>
      <c r="D280" s="8">
        <f>'6. Data with Vol Ests'!N$502*('6. Data with Vol Ests'!N280+('6. Data with Vol Ests'!N281-'6. Data with Vol Ests'!N280)*('6. Data with Vol Ests'!Q$503/'6. Data with Vol Ests'!Q281))/'6. Data with Vol Ests'!N280</f>
        <v>6161.0101994375109</v>
      </c>
      <c r="E280" s="8">
        <f>'6. Data with Vol Ests'!S$502*('6. Data with Vol Ests'!S280+('6. Data with Vol Ests'!S281-'6. Data with Vol Ests'!S280)*('6. Data with Vol Ests'!V$503/'6. Data with Vol Ests'!V281))/'6. Data with Vol Ests'!S280</f>
        <v>113.00260278857203</v>
      </c>
      <c r="G280" s="9">
        <f>$L$2*B280/'1. Data'!D$504+$M$2*C280/'1. Data'!H$504+$N$2*D280/'1. Data'!L$504+$O$2*E280/'1. Data'!P$504</f>
        <v>9848.0389275546167</v>
      </c>
      <c r="I280" s="9">
        <f t="shared" si="4"/>
        <v>151.96107244538325</v>
      </c>
    </row>
    <row r="281" spans="1:9" ht="15" customHeight="1" x14ac:dyDescent="0.2">
      <c r="A281">
        <v>280</v>
      </c>
      <c r="B281" s="8">
        <f>'6. Data with Vol Ests'!D$502*('6. Data with Vol Ests'!D281+('6. Data with Vol Ests'!D282-'6. Data with Vol Ests'!D281)*('6. Data with Vol Ests'!G$503/'6. Data with Vol Ests'!G282))/'6. Data with Vol Ests'!D281</f>
        <v>10880.17429203028</v>
      </c>
      <c r="C281" s="8">
        <f>'6. Data with Vol Ests'!I$502*('6. Data with Vol Ests'!I281+('6. Data with Vol Ests'!I282-'6. Data with Vol Ests'!I281)*('6. Data with Vol Ests'!L$503/'6. Data with Vol Ests'!L282))/'6. Data with Vol Ests'!I281</f>
        <v>9355.0481465141347</v>
      </c>
      <c r="D281" s="8">
        <f>'6. Data with Vol Ests'!N$502*('6. Data with Vol Ests'!N281+('6. Data with Vol Ests'!N282-'6. Data with Vol Ests'!N281)*('6. Data with Vol Ests'!Q$503/'6. Data with Vol Ests'!Q282))/'6. Data with Vol Ests'!N281</f>
        <v>6025.4596371410416</v>
      </c>
      <c r="E281" s="8">
        <f>'6. Data with Vol Ests'!S$502*('6. Data with Vol Ests'!S281+('6. Data with Vol Ests'!S282-'6. Data with Vol Ests'!S281)*('6. Data with Vol Ests'!V$503/'6. Data with Vol Ests'!V282))/'6. Data with Vol Ests'!S281</f>
        <v>112.08551599332057</v>
      </c>
      <c r="G281" s="9">
        <f>$L$2*B281/'1. Data'!D$504+$M$2*C281/'1. Data'!H$504+$N$2*D281/'1. Data'!L$504+$O$2*E281/'1. Data'!P$504</f>
        <v>9830.7204035280538</v>
      </c>
      <c r="I281" s="9">
        <f t="shared" si="4"/>
        <v>169.27959647194621</v>
      </c>
    </row>
    <row r="282" spans="1:9" ht="15" customHeight="1" x14ac:dyDescent="0.2">
      <c r="A282">
        <v>281</v>
      </c>
      <c r="B282" s="8">
        <f>'6. Data with Vol Ests'!D$502*('6. Data with Vol Ests'!D282+('6. Data with Vol Ests'!D283-'6. Data with Vol Ests'!D282)*('6. Data with Vol Ests'!G$503/'6. Data with Vol Ests'!G283))/'6. Data with Vol Ests'!D282</f>
        <v>10980.753093686473</v>
      </c>
      <c r="C282" s="8">
        <f>'6. Data with Vol Ests'!I$502*('6. Data with Vol Ests'!I282+('6. Data with Vol Ests'!I283-'6. Data with Vol Ests'!I282)*('6. Data with Vol Ests'!L$503/'6. Data with Vol Ests'!L283))/'6. Data with Vol Ests'!I282</f>
        <v>9922.6081454478517</v>
      </c>
      <c r="D282" s="8">
        <f>'6. Data with Vol Ests'!N$502*('6. Data with Vol Ests'!N282+('6. Data with Vol Ests'!N283-'6. Data with Vol Ests'!N282)*('6. Data with Vol Ests'!Q$503/'6. Data with Vol Ests'!Q283))/'6. Data with Vol Ests'!N282</f>
        <v>6377.4702678228496</v>
      </c>
      <c r="E282" s="8">
        <f>'6. Data with Vol Ests'!S$502*('6. Data with Vol Ests'!S282+('6. Data with Vol Ests'!S283-'6. Data with Vol Ests'!S282)*('6. Data with Vol Ests'!V$503/'6. Data with Vol Ests'!V283))/'6. Data with Vol Ests'!S282</f>
        <v>111.12148283194067</v>
      </c>
      <c r="G282" s="9">
        <f>$L$2*B282/'1. Data'!D$504+$M$2*C282/'1. Data'!H$504+$N$2*D282/'1. Data'!L$504+$O$2*E282/'1. Data'!P$504</f>
        <v>10084.268535188246</v>
      </c>
      <c r="I282" s="9">
        <f t="shared" si="4"/>
        <v>-84.26853518824646</v>
      </c>
    </row>
    <row r="283" spans="1:9" ht="15" customHeight="1" x14ac:dyDescent="0.2">
      <c r="A283">
        <v>282</v>
      </c>
      <c r="B283" s="8">
        <f>'6. Data with Vol Ests'!D$502*('6. Data with Vol Ests'!D283+('6. Data with Vol Ests'!D284-'6. Data with Vol Ests'!D283)*('6. Data with Vol Ests'!G$503/'6. Data with Vol Ests'!G284))/'6. Data with Vol Ests'!D283</f>
        <v>11014.579274126392</v>
      </c>
      <c r="C283" s="8">
        <f>'6. Data with Vol Ests'!I$502*('6. Data with Vol Ests'!I283+('6. Data with Vol Ests'!I284-'6. Data with Vol Ests'!I283)*('6. Data with Vol Ests'!L$503/'6. Data with Vol Ests'!L284))/'6. Data with Vol Ests'!I283</f>
        <v>9444.9756712133421</v>
      </c>
      <c r="D283" s="8">
        <f>'6. Data with Vol Ests'!N$502*('6. Data with Vol Ests'!N283+('6. Data with Vol Ests'!N284-'6. Data with Vol Ests'!N283)*('6. Data with Vol Ests'!Q$503/'6. Data with Vol Ests'!Q284))/'6. Data with Vol Ests'!N283</f>
        <v>6151.2763873901577</v>
      </c>
      <c r="E283" s="8">
        <f>'6. Data with Vol Ests'!S$502*('6. Data with Vol Ests'!S283+('6. Data with Vol Ests'!S284-'6. Data with Vol Ests'!S283)*('6. Data with Vol Ests'!V$503/'6. Data with Vol Ests'!V284))/'6. Data with Vol Ests'!S283</f>
        <v>115.42834735870868</v>
      </c>
      <c r="G283" s="9">
        <f>$L$2*B283/'1. Data'!D$504+$M$2*C283/'1. Data'!H$504+$N$2*D283/'1. Data'!L$504+$O$2*E283/'1. Data'!P$504</f>
        <v>9987.1499390067474</v>
      </c>
      <c r="I283" s="9">
        <f t="shared" si="4"/>
        <v>12.850060993252555</v>
      </c>
    </row>
    <row r="284" spans="1:9" ht="15" customHeight="1" x14ac:dyDescent="0.2">
      <c r="A284">
        <v>283</v>
      </c>
      <c r="B284" s="8">
        <f>'6. Data with Vol Ests'!D$502*('6. Data with Vol Ests'!D284+('6. Data with Vol Ests'!D285-'6. Data with Vol Ests'!D284)*('6. Data with Vol Ests'!G$503/'6. Data with Vol Ests'!G285))/'6. Data with Vol Ests'!D284</f>
        <v>10231.034518729666</v>
      </c>
      <c r="C284" s="8">
        <f>'6. Data with Vol Ests'!I$502*('6. Data with Vol Ests'!I284+('6. Data with Vol Ests'!I285-'6. Data with Vol Ests'!I284)*('6. Data with Vol Ests'!L$503/'6. Data with Vol Ests'!L285))/'6. Data with Vol Ests'!I284</f>
        <v>9266.5918183120575</v>
      </c>
      <c r="D284" s="8">
        <f>'6. Data with Vol Ests'!N$502*('6. Data with Vol Ests'!N284+('6. Data with Vol Ests'!N285-'6. Data with Vol Ests'!N284)*('6. Data with Vol Ests'!Q$503/'6. Data with Vol Ests'!Q285))/'6. Data with Vol Ests'!N284</f>
        <v>6078.1429769738315</v>
      </c>
      <c r="E284" s="8">
        <f>'6. Data with Vol Ests'!S$502*('6. Data with Vol Ests'!S284+('6. Data with Vol Ests'!S285-'6. Data with Vol Ests'!S284)*('6. Data with Vol Ests'!V$503/'6. Data with Vol Ests'!V285))/'6. Data with Vol Ests'!S284</f>
        <v>111.28055122790576</v>
      </c>
      <c r="G284" s="9">
        <f>$L$2*B284/'1. Data'!D$504+$M$2*C284/'1. Data'!H$504+$N$2*D284/'1. Data'!L$504+$O$2*E284/'1. Data'!P$504</f>
        <v>9561.7262669168449</v>
      </c>
      <c r="I284" s="9">
        <f t="shared" si="4"/>
        <v>438.27373308315509</v>
      </c>
    </row>
    <row r="285" spans="1:9" ht="15" customHeight="1" x14ac:dyDescent="0.2">
      <c r="A285">
        <v>284</v>
      </c>
      <c r="B285" s="8">
        <f>'6. Data with Vol Ests'!D$502*('6. Data with Vol Ests'!D285+('6. Data with Vol Ests'!D286-'6. Data with Vol Ests'!D285)*('6. Data with Vol Ests'!G$503/'6. Data with Vol Ests'!G286))/'6. Data with Vol Ests'!D285</f>
        <v>11101.148682301717</v>
      </c>
      <c r="C285" s="8">
        <f>'6. Data with Vol Ests'!I$502*('6. Data with Vol Ests'!I285+('6. Data with Vol Ests'!I286-'6. Data with Vol Ests'!I285)*('6. Data with Vol Ests'!L$503/'6. Data with Vol Ests'!L286))/'6. Data with Vol Ests'!I285</f>
        <v>9092.4455926231858</v>
      </c>
      <c r="D285" s="8">
        <f>'6. Data with Vol Ests'!N$502*('6. Data with Vol Ests'!N285+('6. Data with Vol Ests'!N286-'6. Data with Vol Ests'!N285)*('6. Data with Vol Ests'!Q$503/'6. Data with Vol Ests'!Q286))/'6. Data with Vol Ests'!N285</f>
        <v>5833.6189761359401</v>
      </c>
      <c r="E285" s="8">
        <f>'6. Data with Vol Ests'!S$502*('6. Data with Vol Ests'!S285+('6. Data with Vol Ests'!S286-'6. Data with Vol Ests'!S285)*('6. Data with Vol Ests'!V$503/'6. Data with Vol Ests'!V286))/'6. Data with Vol Ests'!S285</f>
        <v>110.69281434611027</v>
      </c>
      <c r="G285" s="9">
        <f>$L$2*B285/'1. Data'!D$504+$M$2*C285/'1. Data'!H$504+$N$2*D285/'1. Data'!L$504+$O$2*E285/'1. Data'!P$504</f>
        <v>9773.2212204079715</v>
      </c>
      <c r="I285" s="9">
        <f t="shared" si="4"/>
        <v>226.77877959202851</v>
      </c>
    </row>
    <row r="286" spans="1:9" ht="15" customHeight="1" x14ac:dyDescent="0.2">
      <c r="A286">
        <v>285</v>
      </c>
      <c r="B286" s="8">
        <f>'6. Data with Vol Ests'!D$502*('6. Data with Vol Ests'!D286+('6. Data with Vol Ests'!D287-'6. Data with Vol Ests'!D286)*('6. Data with Vol Ests'!G$503/'6. Data with Vol Ests'!G287))/'6. Data with Vol Ests'!D286</f>
        <v>11219.011444550071</v>
      </c>
      <c r="C286" s="8">
        <f>'6. Data with Vol Ests'!I$502*('6. Data with Vol Ests'!I286+('6. Data with Vol Ests'!I287-'6. Data with Vol Ests'!I286)*('6. Data with Vol Ests'!L$503/'6. Data with Vol Ests'!L287))/'6. Data with Vol Ests'!I286</f>
        <v>10070.717591073508</v>
      </c>
      <c r="D286" s="8">
        <f>'6. Data with Vol Ests'!N$502*('6. Data with Vol Ests'!N286+('6. Data with Vol Ests'!N287-'6. Data with Vol Ests'!N286)*('6. Data with Vol Ests'!Q$503/'6. Data with Vol Ests'!Q287))/'6. Data with Vol Ests'!N286</f>
        <v>6442.4540608076368</v>
      </c>
      <c r="E286" s="8">
        <f>'6. Data with Vol Ests'!S$502*('6. Data with Vol Ests'!S286+('6. Data with Vol Ests'!S287-'6. Data with Vol Ests'!S286)*('6. Data with Vol Ests'!V$503/'6. Data with Vol Ests'!V287))/'6. Data with Vol Ests'!S286</f>
        <v>112.17059149115155</v>
      </c>
      <c r="G286" s="9">
        <f>$L$2*B286/'1. Data'!D$504+$M$2*C286/'1. Data'!H$504+$N$2*D286/'1. Data'!L$504+$O$2*E286/'1. Data'!P$504</f>
        <v>10246.097381299895</v>
      </c>
      <c r="I286" s="9">
        <f t="shared" si="4"/>
        <v>-246.09738129989455</v>
      </c>
    </row>
    <row r="287" spans="1:9" ht="15" customHeight="1" x14ac:dyDescent="0.2">
      <c r="A287">
        <v>286</v>
      </c>
      <c r="B287" s="8">
        <f>'6. Data with Vol Ests'!D$502*('6. Data with Vol Ests'!D287+('6. Data with Vol Ests'!D288-'6. Data with Vol Ests'!D287)*('6. Data with Vol Ests'!G$503/'6. Data with Vol Ests'!G288))/'6. Data with Vol Ests'!D287</f>
        <v>11020.289693698722</v>
      </c>
      <c r="C287" s="8">
        <f>'6. Data with Vol Ests'!I$502*('6. Data with Vol Ests'!I287+('6. Data with Vol Ests'!I288-'6. Data with Vol Ests'!I287)*('6. Data with Vol Ests'!L$503/'6. Data with Vol Ests'!L288))/'6. Data with Vol Ests'!I287</f>
        <v>9462.881043596386</v>
      </c>
      <c r="D287" s="8">
        <f>'6. Data with Vol Ests'!N$502*('6. Data with Vol Ests'!N287+('6. Data with Vol Ests'!N288-'6. Data with Vol Ests'!N287)*('6. Data with Vol Ests'!Q$503/'6. Data with Vol Ests'!Q288))/'6. Data with Vol Ests'!N287</f>
        <v>6094.1241388991357</v>
      </c>
      <c r="E287" s="8">
        <f>'6. Data with Vol Ests'!S$502*('6. Data with Vol Ests'!S287+('6. Data with Vol Ests'!S288-'6. Data with Vol Ests'!S287)*('6. Data with Vol Ests'!V$503/'6. Data with Vol Ests'!V288))/'6. Data with Vol Ests'!S287</f>
        <v>112.75482797578542</v>
      </c>
      <c r="G287" s="9">
        <f>$L$2*B287/'1. Data'!D$504+$M$2*C287/'1. Data'!H$504+$N$2*D287/'1. Data'!L$504+$O$2*E287/'1. Data'!P$504</f>
        <v>9938.2067393763482</v>
      </c>
      <c r="I287" s="9">
        <f t="shared" si="4"/>
        <v>61.793260623651804</v>
      </c>
    </row>
    <row r="288" spans="1:9" ht="15" customHeight="1" x14ac:dyDescent="0.2">
      <c r="A288">
        <v>287</v>
      </c>
      <c r="B288" s="8">
        <f>'6. Data with Vol Ests'!D$502*('6. Data with Vol Ests'!D288+('6. Data with Vol Ests'!D289-'6. Data with Vol Ests'!D288)*('6. Data with Vol Ests'!G$503/'6. Data with Vol Ests'!G289))/'6. Data with Vol Ests'!D288</f>
        <v>11015.855125200234</v>
      </c>
      <c r="C288" s="8">
        <f>'6. Data with Vol Ests'!I$502*('6. Data with Vol Ests'!I288+('6. Data with Vol Ests'!I289-'6. Data with Vol Ests'!I288)*('6. Data with Vol Ests'!L$503/'6. Data with Vol Ests'!L289))/'6. Data with Vol Ests'!I288</f>
        <v>9994.4664880676901</v>
      </c>
      <c r="D288" s="8">
        <f>'6. Data with Vol Ests'!N$502*('6. Data with Vol Ests'!N288+('6. Data with Vol Ests'!N289-'6. Data with Vol Ests'!N288)*('6. Data with Vol Ests'!Q$503/'6. Data with Vol Ests'!Q289))/'6. Data with Vol Ests'!N288</f>
        <v>6541.7918692079274</v>
      </c>
      <c r="E288" s="8">
        <f>'6. Data with Vol Ests'!S$502*('6. Data with Vol Ests'!S288+('6. Data with Vol Ests'!S289-'6. Data with Vol Ests'!S288)*('6. Data with Vol Ests'!V$503/'6. Data with Vol Ests'!V289))/'6. Data with Vol Ests'!S288</f>
        <v>111.91651876000634</v>
      </c>
      <c r="G288" s="9">
        <f>$L$2*B288/'1. Data'!D$504+$M$2*C288/'1. Data'!H$504+$N$2*D288/'1. Data'!L$504+$O$2*E288/'1. Data'!P$504</f>
        <v>10160.058741944333</v>
      </c>
      <c r="I288" s="9">
        <f t="shared" si="4"/>
        <v>-160.05874194433272</v>
      </c>
    </row>
    <row r="289" spans="1:9" ht="15" customHeight="1" x14ac:dyDescent="0.2">
      <c r="A289">
        <v>288</v>
      </c>
      <c r="B289" s="8">
        <f>'6. Data with Vol Ests'!D$502*('6. Data with Vol Ests'!D289+('6. Data with Vol Ests'!D290-'6. Data with Vol Ests'!D289)*('6. Data with Vol Ests'!G$503/'6. Data with Vol Ests'!G290))/'6. Data with Vol Ests'!D289</f>
        <v>11281.147780788753</v>
      </c>
      <c r="C289" s="8">
        <f>'6. Data with Vol Ests'!I$502*('6. Data with Vol Ests'!I289+('6. Data with Vol Ests'!I290-'6. Data with Vol Ests'!I289)*('6. Data with Vol Ests'!L$503/'6. Data with Vol Ests'!L290))/'6. Data with Vol Ests'!I289</f>
        <v>9944.119547223032</v>
      </c>
      <c r="D289" s="8">
        <f>'6. Data with Vol Ests'!N$502*('6. Data with Vol Ests'!N289+('6. Data with Vol Ests'!N290-'6. Data with Vol Ests'!N289)*('6. Data with Vol Ests'!Q$503/'6. Data with Vol Ests'!Q290))/'6. Data with Vol Ests'!N289</f>
        <v>6382.8051180401826</v>
      </c>
      <c r="E289" s="8">
        <f>'6. Data with Vol Ests'!S$502*('6. Data with Vol Ests'!S289+('6. Data with Vol Ests'!S290-'6. Data with Vol Ests'!S289)*('6. Data with Vol Ests'!V$503/'6. Data with Vol Ests'!V290))/'6. Data with Vol Ests'!S289</f>
        <v>115.05265389971508</v>
      </c>
      <c r="G289" s="9">
        <f>$L$2*B289/'1. Data'!D$504+$M$2*C289/'1. Data'!H$504+$N$2*D289/'1. Data'!L$504+$O$2*E289/'1. Data'!P$504</f>
        <v>10270.55507854717</v>
      </c>
      <c r="I289" s="9">
        <f t="shared" si="4"/>
        <v>-270.55507854716961</v>
      </c>
    </row>
    <row r="290" spans="1:9" ht="15" customHeight="1" x14ac:dyDescent="0.2">
      <c r="A290">
        <v>289</v>
      </c>
      <c r="B290" s="8">
        <f>'6. Data with Vol Ests'!D$502*('6. Data with Vol Ests'!D290+('6. Data with Vol Ests'!D291-'6. Data with Vol Ests'!D290)*('6. Data with Vol Ests'!G$503/'6. Data with Vol Ests'!G291))/'6. Data with Vol Ests'!D290</f>
        <v>11142.504537554822</v>
      </c>
      <c r="C290" s="8">
        <f>'6. Data with Vol Ests'!I$502*('6. Data with Vol Ests'!I290+('6. Data with Vol Ests'!I291-'6. Data with Vol Ests'!I290)*('6. Data with Vol Ests'!L$503/'6. Data with Vol Ests'!L291))/'6. Data with Vol Ests'!I290</f>
        <v>9862.7012261518485</v>
      </c>
      <c r="D290" s="8">
        <f>'6. Data with Vol Ests'!N$502*('6. Data with Vol Ests'!N290+('6. Data with Vol Ests'!N291-'6. Data with Vol Ests'!N290)*('6. Data with Vol Ests'!Q$503/'6. Data with Vol Ests'!Q291))/'6. Data with Vol Ests'!N290</f>
        <v>6329.0134452283701</v>
      </c>
      <c r="E290" s="8">
        <f>'6. Data with Vol Ests'!S$502*('6. Data with Vol Ests'!S290+('6. Data with Vol Ests'!S291-'6. Data with Vol Ests'!S290)*('6. Data with Vol Ests'!V$503/'6. Data with Vol Ests'!V291))/'6. Data with Vol Ests'!S290</f>
        <v>113.85385714024964</v>
      </c>
      <c r="G290" s="9">
        <f>$L$2*B290/'1. Data'!D$504+$M$2*C290/'1. Data'!H$504+$N$2*D290/'1. Data'!L$504+$O$2*E290/'1. Data'!P$504</f>
        <v>10164.870146772591</v>
      </c>
      <c r="I290" s="9">
        <f t="shared" si="4"/>
        <v>-164.8701467725914</v>
      </c>
    </row>
    <row r="291" spans="1:9" ht="15" customHeight="1" x14ac:dyDescent="0.2">
      <c r="A291">
        <v>290</v>
      </c>
      <c r="B291" s="8">
        <f>'6. Data with Vol Ests'!D$502*('6. Data with Vol Ests'!D291+('6. Data with Vol Ests'!D292-'6. Data with Vol Ests'!D291)*('6. Data with Vol Ests'!G$503/'6. Data with Vol Ests'!G292))/'6. Data with Vol Ests'!D291</f>
        <v>10871.902217985287</v>
      </c>
      <c r="C291" s="8">
        <f>'6. Data with Vol Ests'!I$502*('6. Data with Vol Ests'!I291+('6. Data with Vol Ests'!I292-'6. Data with Vol Ests'!I291)*('6. Data with Vol Ests'!L$503/'6. Data with Vol Ests'!L292))/'6. Data with Vol Ests'!I291</f>
        <v>9502.3963019865605</v>
      </c>
      <c r="D291" s="8">
        <f>'6. Data with Vol Ests'!N$502*('6. Data with Vol Ests'!N291+('6. Data with Vol Ests'!N292-'6. Data with Vol Ests'!N291)*('6. Data with Vol Ests'!Q$503/'6. Data with Vol Ests'!Q292))/'6. Data with Vol Ests'!N291</f>
        <v>6133.5650490940106</v>
      </c>
      <c r="E291" s="8">
        <f>'6. Data with Vol Ests'!S$502*('6. Data with Vol Ests'!S291+('6. Data with Vol Ests'!S292-'6. Data with Vol Ests'!S291)*('6. Data with Vol Ests'!V$503/'6. Data with Vol Ests'!V292))/'6. Data with Vol Ests'!S291</f>
        <v>112.35920717686744</v>
      </c>
      <c r="G291" s="9">
        <f>$L$2*B291/'1. Data'!D$504+$M$2*C291/'1. Data'!H$504+$N$2*D291/'1. Data'!L$504+$O$2*E291/'1. Data'!P$504</f>
        <v>9896.0521550144858</v>
      </c>
      <c r="I291" s="9">
        <f t="shared" si="4"/>
        <v>103.94784498551417</v>
      </c>
    </row>
    <row r="292" spans="1:9" ht="15" customHeight="1" x14ac:dyDescent="0.2">
      <c r="A292">
        <v>291</v>
      </c>
      <c r="B292" s="8">
        <f>'6. Data with Vol Ests'!D$502*('6. Data with Vol Ests'!D292+('6. Data with Vol Ests'!D293-'6. Data with Vol Ests'!D292)*('6. Data with Vol Ests'!G$503/'6. Data with Vol Ests'!G293))/'6. Data with Vol Ests'!D292</f>
        <v>11294.103494351742</v>
      </c>
      <c r="C292" s="8">
        <f>'6. Data with Vol Ests'!I$502*('6. Data with Vol Ests'!I292+('6. Data with Vol Ests'!I293-'6. Data with Vol Ests'!I292)*('6. Data with Vol Ests'!L$503/'6. Data with Vol Ests'!L293))/'6. Data with Vol Ests'!I292</f>
        <v>9959.6296711604155</v>
      </c>
      <c r="D292" s="8">
        <f>'6. Data with Vol Ests'!N$502*('6. Data with Vol Ests'!N292+('6. Data with Vol Ests'!N293-'6. Data with Vol Ests'!N292)*('6. Data with Vol Ests'!Q$503/'6. Data with Vol Ests'!Q293))/'6. Data with Vol Ests'!N292</f>
        <v>6375.3060356496253</v>
      </c>
      <c r="E292" s="8">
        <f>'6. Data with Vol Ests'!S$502*('6. Data with Vol Ests'!S292+('6. Data with Vol Ests'!S293-'6. Data with Vol Ests'!S292)*('6. Data with Vol Ests'!V$503/'6. Data with Vol Ests'!V293))/'6. Data with Vol Ests'!S292</f>
        <v>112.85910484851186</v>
      </c>
      <c r="G292" s="9">
        <f>$L$2*B292/'1. Data'!D$504+$M$2*C292/'1. Data'!H$504+$N$2*D292/'1. Data'!L$504+$O$2*E292/'1. Data'!P$504</f>
        <v>10240.009242493456</v>
      </c>
      <c r="I292" s="9">
        <f t="shared" si="4"/>
        <v>-240.00924249345553</v>
      </c>
    </row>
    <row r="293" spans="1:9" ht="15" customHeight="1" x14ac:dyDescent="0.2">
      <c r="A293">
        <v>292</v>
      </c>
      <c r="B293" s="8">
        <f>'6. Data with Vol Ests'!D$502*('6. Data with Vol Ests'!D293+('6. Data with Vol Ests'!D294-'6. Data with Vol Ests'!D293)*('6. Data with Vol Ests'!G$503/'6. Data with Vol Ests'!G294))/'6. Data with Vol Ests'!D293</f>
        <v>10318.501081662451</v>
      </c>
      <c r="C293" s="8">
        <f>'6. Data with Vol Ests'!I$502*('6. Data with Vol Ests'!I293+('6. Data with Vol Ests'!I294-'6. Data with Vol Ests'!I293)*('6. Data with Vol Ests'!L$503/'6. Data with Vol Ests'!L294))/'6. Data with Vol Ests'!I293</f>
        <v>9152.7481814139592</v>
      </c>
      <c r="D293" s="8">
        <f>'6. Data with Vol Ests'!N$502*('6. Data with Vol Ests'!N293+('6. Data with Vol Ests'!N294-'6. Data with Vol Ests'!N293)*('6. Data with Vol Ests'!Q$503/'6. Data with Vol Ests'!Q294))/'6. Data with Vol Ests'!N293</f>
        <v>5837.5593869394006</v>
      </c>
      <c r="E293" s="8">
        <f>'6. Data with Vol Ests'!S$502*('6. Data with Vol Ests'!S293+('6. Data with Vol Ests'!S294-'6. Data with Vol Ests'!S293)*('6. Data with Vol Ests'!V$503/'6. Data with Vol Ests'!V294))/'6. Data with Vol Ests'!S293</f>
        <v>114.71532752865667</v>
      </c>
      <c r="G293" s="9">
        <f>$L$2*B293/'1. Data'!D$504+$M$2*C293/'1. Data'!H$504+$N$2*D293/'1. Data'!L$504+$O$2*E293/'1. Data'!P$504</f>
        <v>9579.9791416572898</v>
      </c>
      <c r="I293" s="9">
        <f t="shared" si="4"/>
        <v>420.0208583427102</v>
      </c>
    </row>
    <row r="294" spans="1:9" ht="15" customHeight="1" x14ac:dyDescent="0.2">
      <c r="A294">
        <v>293</v>
      </c>
      <c r="B294" s="8">
        <f>'6. Data with Vol Ests'!D$502*('6. Data with Vol Ests'!D294+('6. Data with Vol Ests'!D295-'6. Data with Vol Ests'!D294)*('6. Data with Vol Ests'!G$503/'6. Data with Vol Ests'!G295))/'6. Data with Vol Ests'!D294</f>
        <v>11067.177229144616</v>
      </c>
      <c r="C294" s="8">
        <f>'6. Data with Vol Ests'!I$502*('6. Data with Vol Ests'!I294+('6. Data with Vol Ests'!I295-'6. Data with Vol Ests'!I294)*('6. Data with Vol Ests'!L$503/'6. Data with Vol Ests'!L295))/'6. Data with Vol Ests'!I294</f>
        <v>9402.0406367584328</v>
      </c>
      <c r="D294" s="8">
        <f>'6. Data with Vol Ests'!N$502*('6. Data with Vol Ests'!N294+('6. Data with Vol Ests'!N295-'6. Data with Vol Ests'!N294)*('6. Data with Vol Ests'!Q$503/'6. Data with Vol Ests'!Q295))/'6. Data with Vol Ests'!N294</f>
        <v>6220.8237613341116</v>
      </c>
      <c r="E294" s="8">
        <f>'6. Data with Vol Ests'!S$502*('6. Data with Vol Ests'!S294+('6. Data with Vol Ests'!S295-'6. Data with Vol Ests'!S294)*('6. Data with Vol Ests'!V$503/'6. Data with Vol Ests'!V295))/'6. Data with Vol Ests'!S294</f>
        <v>109.56573285380868</v>
      </c>
      <c r="G294" s="9">
        <f>$L$2*B294/'1. Data'!D$504+$M$2*C294/'1. Data'!H$504+$N$2*D294/'1. Data'!L$504+$O$2*E294/'1. Data'!P$504</f>
        <v>9900.1107632305266</v>
      </c>
      <c r="I294" s="9">
        <f t="shared" si="4"/>
        <v>99.889236769473428</v>
      </c>
    </row>
    <row r="295" spans="1:9" ht="15" customHeight="1" x14ac:dyDescent="0.2">
      <c r="A295">
        <v>294</v>
      </c>
      <c r="B295" s="8">
        <f>'6. Data with Vol Ests'!D$502*('6. Data with Vol Ests'!D295+('6. Data with Vol Ests'!D296-'6. Data with Vol Ests'!D295)*('6. Data with Vol Ests'!G$503/'6. Data with Vol Ests'!G296))/'6. Data with Vol Ests'!D295</f>
        <v>10933.981999994294</v>
      </c>
      <c r="C295" s="8">
        <f>'6. Data with Vol Ests'!I$502*('6. Data with Vol Ests'!I295+('6. Data with Vol Ests'!I296-'6. Data with Vol Ests'!I295)*('6. Data with Vol Ests'!L$503/'6. Data with Vol Ests'!L296))/'6. Data with Vol Ests'!I295</f>
        <v>9326.0460504764815</v>
      </c>
      <c r="D295" s="8">
        <f>'6. Data with Vol Ests'!N$502*('6. Data with Vol Ests'!N295+('6. Data with Vol Ests'!N296-'6. Data with Vol Ests'!N295)*('6. Data with Vol Ests'!Q$503/'6. Data with Vol Ests'!Q296))/'6. Data with Vol Ests'!N295</f>
        <v>6089.140795331371</v>
      </c>
      <c r="E295" s="8">
        <f>'6. Data with Vol Ests'!S$502*('6. Data with Vol Ests'!S295+('6. Data with Vol Ests'!S296-'6. Data with Vol Ests'!S295)*('6. Data with Vol Ests'!V$503/'6. Data with Vol Ests'!V296))/'6. Data with Vol Ests'!S295</f>
        <v>110.85531724671951</v>
      </c>
      <c r="G295" s="9">
        <f>$L$2*B295/'1. Data'!D$504+$M$2*C295/'1. Data'!H$504+$N$2*D295/'1. Data'!L$504+$O$2*E295/'1. Data'!P$504</f>
        <v>9829.6471711869344</v>
      </c>
      <c r="I295" s="9">
        <f t="shared" si="4"/>
        <v>170.35282881306557</v>
      </c>
    </row>
    <row r="296" spans="1:9" ht="15" customHeight="1" x14ac:dyDescent="0.2">
      <c r="A296">
        <v>295</v>
      </c>
      <c r="B296" s="8">
        <f>'6. Data with Vol Ests'!D$502*('6. Data with Vol Ests'!D296+('6. Data with Vol Ests'!D297-'6. Data with Vol Ests'!D296)*('6. Data with Vol Ests'!G$503/'6. Data with Vol Ests'!G297))/'6. Data with Vol Ests'!D296</f>
        <v>11228.511244316061</v>
      </c>
      <c r="C296" s="8">
        <f>'6. Data with Vol Ests'!I$502*('6. Data with Vol Ests'!I296+('6. Data with Vol Ests'!I297-'6. Data with Vol Ests'!I296)*('6. Data with Vol Ests'!L$503/'6. Data with Vol Ests'!L297))/'6. Data with Vol Ests'!I296</f>
        <v>9733.5388878615231</v>
      </c>
      <c r="D296" s="8">
        <f>'6. Data with Vol Ests'!N$502*('6. Data with Vol Ests'!N296+('6. Data with Vol Ests'!N297-'6. Data with Vol Ests'!N296)*('6. Data with Vol Ests'!Q$503/'6. Data with Vol Ests'!Q297))/'6. Data with Vol Ests'!N296</f>
        <v>6360.8293171066234</v>
      </c>
      <c r="E296" s="8">
        <f>'6. Data with Vol Ests'!S$502*('6. Data with Vol Ests'!S296+('6. Data with Vol Ests'!S297-'6. Data with Vol Ests'!S296)*('6. Data with Vol Ests'!V$503/'6. Data with Vol Ests'!V297))/'6. Data with Vol Ests'!S296</f>
        <v>112.89453555589182</v>
      </c>
      <c r="G296" s="9">
        <f>$L$2*B296/'1. Data'!D$504+$M$2*C296/'1. Data'!H$504+$N$2*D296/'1. Data'!L$504+$O$2*E296/'1. Data'!P$504</f>
        <v>10143.844410903966</v>
      </c>
      <c r="I296" s="9">
        <f t="shared" si="4"/>
        <v>-143.84441090396649</v>
      </c>
    </row>
    <row r="297" spans="1:9" ht="15" customHeight="1" x14ac:dyDescent="0.2">
      <c r="A297">
        <v>296</v>
      </c>
      <c r="B297" s="8">
        <f>'6. Data with Vol Ests'!D$502*('6. Data with Vol Ests'!D297+('6. Data with Vol Ests'!D298-'6. Data with Vol Ests'!D297)*('6. Data with Vol Ests'!G$503/'6. Data with Vol Ests'!G298))/'6. Data with Vol Ests'!D297</f>
        <v>10388.444362955295</v>
      </c>
      <c r="C297" s="8">
        <f>'6. Data with Vol Ests'!I$502*('6. Data with Vol Ests'!I297+('6. Data with Vol Ests'!I298-'6. Data with Vol Ests'!I297)*('6. Data with Vol Ests'!L$503/'6. Data with Vol Ests'!L298))/'6. Data with Vol Ests'!I297</f>
        <v>9446.2871211771871</v>
      </c>
      <c r="D297" s="8">
        <f>'6. Data with Vol Ests'!N$502*('6. Data with Vol Ests'!N297+('6. Data with Vol Ests'!N298-'6. Data with Vol Ests'!N297)*('6. Data with Vol Ests'!Q$503/'6. Data with Vol Ests'!Q298))/'6. Data with Vol Ests'!N297</f>
        <v>6253.4050949082093</v>
      </c>
      <c r="E297" s="8">
        <f>'6. Data with Vol Ests'!S$502*('6. Data with Vol Ests'!S297+('6. Data with Vol Ests'!S298-'6. Data with Vol Ests'!S297)*('6. Data with Vol Ests'!V$503/'6. Data with Vol Ests'!V298))/'6. Data with Vol Ests'!S297</f>
        <v>112.799957058629</v>
      </c>
      <c r="G297" s="9">
        <f>$L$2*B297/'1. Data'!D$504+$M$2*C297/'1. Data'!H$504+$N$2*D297/'1. Data'!L$504+$O$2*E297/'1. Data'!P$504</f>
        <v>9730.2078400765804</v>
      </c>
      <c r="I297" s="9">
        <f t="shared" si="4"/>
        <v>269.7921599234196</v>
      </c>
    </row>
    <row r="298" spans="1:9" ht="15" customHeight="1" x14ac:dyDescent="0.2">
      <c r="A298">
        <v>297</v>
      </c>
      <c r="B298" s="8">
        <f>'6. Data with Vol Ests'!D$502*('6. Data with Vol Ests'!D298+('6. Data with Vol Ests'!D299-'6. Data with Vol Ests'!D298)*('6. Data with Vol Ests'!G$503/'6. Data with Vol Ests'!G299))/'6. Data with Vol Ests'!D298</f>
        <v>10969.771261612599</v>
      </c>
      <c r="C298" s="8">
        <f>'6. Data with Vol Ests'!I$502*('6. Data with Vol Ests'!I298+('6. Data with Vol Ests'!I299-'6. Data with Vol Ests'!I298)*('6. Data with Vol Ests'!L$503/'6. Data with Vol Ests'!L299))/'6. Data with Vol Ests'!I298</f>
        <v>9637.0416052905966</v>
      </c>
      <c r="D298" s="8">
        <f>'6. Data with Vol Ests'!N$502*('6. Data with Vol Ests'!N298+('6. Data with Vol Ests'!N299-'6. Data with Vol Ests'!N298)*('6. Data with Vol Ests'!Q$503/'6. Data with Vol Ests'!Q299))/'6. Data with Vol Ests'!N298</f>
        <v>6074.2280574022016</v>
      </c>
      <c r="E298" s="8">
        <f>'6. Data with Vol Ests'!S$502*('6. Data with Vol Ests'!S298+('6. Data with Vol Ests'!S299-'6. Data with Vol Ests'!S298)*('6. Data with Vol Ests'!V$503/'6. Data with Vol Ests'!V299))/'6. Data with Vol Ests'!S298</f>
        <v>110.2342670333705</v>
      </c>
      <c r="G298" s="9">
        <f>$L$2*B298/'1. Data'!D$504+$M$2*C298/'1. Data'!H$504+$N$2*D298/'1. Data'!L$504+$O$2*E298/'1. Data'!P$504</f>
        <v>9926.408043925976</v>
      </c>
      <c r="I298" s="9">
        <f t="shared" si="4"/>
        <v>73.591956074023983</v>
      </c>
    </row>
    <row r="299" spans="1:9" ht="15" customHeight="1" x14ac:dyDescent="0.2">
      <c r="A299">
        <v>298</v>
      </c>
      <c r="B299" s="8">
        <f>'6. Data with Vol Ests'!D$502*('6. Data with Vol Ests'!D299+('6. Data with Vol Ests'!D300-'6. Data with Vol Ests'!D299)*('6. Data with Vol Ests'!G$503/'6. Data with Vol Ests'!G300))/'6. Data with Vol Ests'!D299</f>
        <v>10664.246616770648</v>
      </c>
      <c r="C299" s="8">
        <f>'6. Data with Vol Ests'!I$502*('6. Data with Vol Ests'!I299+('6. Data with Vol Ests'!I300-'6. Data with Vol Ests'!I299)*('6. Data with Vol Ests'!L$503/'6. Data with Vol Ests'!L300))/'6. Data with Vol Ests'!I299</f>
        <v>9115.5055242690614</v>
      </c>
      <c r="D299" s="8">
        <f>'6. Data with Vol Ests'!N$502*('6. Data with Vol Ests'!N299+('6. Data with Vol Ests'!N300-'6. Data with Vol Ests'!N299)*('6. Data with Vol Ests'!Q$503/'6. Data with Vol Ests'!Q300))/'6. Data with Vol Ests'!N299</f>
        <v>5866.9448091020631</v>
      </c>
      <c r="E299" s="8">
        <f>'6. Data with Vol Ests'!S$502*('6. Data with Vol Ests'!S299+('6. Data with Vol Ests'!S300-'6. Data with Vol Ests'!S299)*('6. Data with Vol Ests'!V$503/'6. Data with Vol Ests'!V300))/'6. Data with Vol Ests'!S299</f>
        <v>113.9099118558694</v>
      </c>
      <c r="G299" s="9">
        <f>$L$2*B299/'1. Data'!D$504+$M$2*C299/'1. Data'!H$504+$N$2*D299/'1. Data'!L$504+$O$2*E299/'1. Data'!P$504</f>
        <v>9684.2763663723272</v>
      </c>
      <c r="I299" s="9">
        <f t="shared" si="4"/>
        <v>315.72363362767283</v>
      </c>
    </row>
    <row r="300" spans="1:9" ht="15" customHeight="1" x14ac:dyDescent="0.2">
      <c r="A300">
        <v>299</v>
      </c>
      <c r="B300" s="8">
        <f>'6. Data with Vol Ests'!D$502*('6. Data with Vol Ests'!D300+('6. Data with Vol Ests'!D301-'6. Data with Vol Ests'!D300)*('6. Data with Vol Ests'!G$503/'6. Data with Vol Ests'!G301))/'6. Data with Vol Ests'!D300</f>
        <v>10935.267190216615</v>
      </c>
      <c r="C300" s="8">
        <f>'6. Data with Vol Ests'!I$502*('6. Data with Vol Ests'!I300+('6. Data with Vol Ests'!I301-'6. Data with Vol Ests'!I300)*('6. Data with Vol Ests'!L$503/'6. Data with Vol Ests'!L301))/'6. Data with Vol Ests'!I300</f>
        <v>9299.1890730999512</v>
      </c>
      <c r="D300" s="8">
        <f>'6. Data with Vol Ests'!N$502*('6. Data with Vol Ests'!N300+('6. Data with Vol Ests'!N301-'6. Data with Vol Ests'!N300)*('6. Data with Vol Ests'!Q$503/'6. Data with Vol Ests'!Q301))/'6. Data with Vol Ests'!N300</f>
        <v>6080.2893245275209</v>
      </c>
      <c r="E300" s="8">
        <f>'6. Data with Vol Ests'!S$502*('6. Data with Vol Ests'!S300+('6. Data with Vol Ests'!S301-'6. Data with Vol Ests'!S300)*('6. Data with Vol Ests'!V$503/'6. Data with Vol Ests'!V301))/'6. Data with Vol Ests'!S300</f>
        <v>110.66102832695999</v>
      </c>
      <c r="G300" s="9">
        <f>$L$2*B300/'1. Data'!D$504+$M$2*C300/'1. Data'!H$504+$N$2*D300/'1. Data'!L$504+$O$2*E300/'1. Data'!P$504</f>
        <v>9816.8489544806289</v>
      </c>
      <c r="I300" s="9">
        <f t="shared" si="4"/>
        <v>183.15104551937111</v>
      </c>
    </row>
    <row r="301" spans="1:9" ht="15" customHeight="1" x14ac:dyDescent="0.2">
      <c r="A301">
        <v>300</v>
      </c>
      <c r="B301" s="8">
        <f>'6. Data with Vol Ests'!D$502*('6. Data with Vol Ests'!D301+('6. Data with Vol Ests'!D302-'6. Data with Vol Ests'!D301)*('6. Data with Vol Ests'!G$503/'6. Data with Vol Ests'!G302))/'6. Data with Vol Ests'!D301</f>
        <v>11540.434193377396</v>
      </c>
      <c r="C301" s="8">
        <f>'6. Data with Vol Ests'!I$502*('6. Data with Vol Ests'!I301+('6. Data with Vol Ests'!I302-'6. Data with Vol Ests'!I301)*('6. Data with Vol Ests'!L$503/'6. Data with Vol Ests'!L302))/'6. Data with Vol Ests'!I301</f>
        <v>9861.6872625792967</v>
      </c>
      <c r="D301" s="8">
        <f>'6. Data with Vol Ests'!N$502*('6. Data with Vol Ests'!N301+('6. Data with Vol Ests'!N302-'6. Data with Vol Ests'!N301)*('6. Data with Vol Ests'!Q$503/'6. Data with Vol Ests'!Q302))/'6. Data with Vol Ests'!N301</f>
        <v>6283.5635464971192</v>
      </c>
      <c r="E301" s="8">
        <f>'6. Data with Vol Ests'!S$502*('6. Data with Vol Ests'!S301+('6. Data with Vol Ests'!S302-'6. Data with Vol Ests'!S301)*('6. Data with Vol Ests'!V$503/'6. Data with Vol Ests'!V302))/'6. Data with Vol Ests'!S301</f>
        <v>110.87235244612263</v>
      </c>
      <c r="G301" s="9">
        <f>$L$2*B301/'1. Data'!D$504+$M$2*C301/'1. Data'!H$504+$N$2*D301/'1. Data'!L$504+$O$2*E301/'1. Data'!P$504</f>
        <v>10248.782006424015</v>
      </c>
      <c r="I301" s="9">
        <f t="shared" si="4"/>
        <v>-248.78200642401498</v>
      </c>
    </row>
    <row r="302" spans="1:9" ht="15" customHeight="1" x14ac:dyDescent="0.2">
      <c r="A302">
        <v>301</v>
      </c>
      <c r="B302" s="8">
        <f>'6. Data with Vol Ests'!D$502*('6. Data with Vol Ests'!D302+('6. Data with Vol Ests'!D303-'6. Data with Vol Ests'!D302)*('6. Data with Vol Ests'!G$503/'6. Data with Vol Ests'!G303))/'6. Data with Vol Ests'!D302</f>
        <v>10912.843721685565</v>
      </c>
      <c r="C302" s="8">
        <f>'6. Data with Vol Ests'!I$502*('6. Data with Vol Ests'!I302+('6. Data with Vol Ests'!I303-'6. Data with Vol Ests'!I302)*('6. Data with Vol Ests'!L$503/'6. Data with Vol Ests'!L303))/'6. Data with Vol Ests'!I302</f>
        <v>9793.1563036432071</v>
      </c>
      <c r="D302" s="8">
        <f>'6. Data with Vol Ests'!N$502*('6. Data with Vol Ests'!N302+('6. Data with Vol Ests'!N303-'6. Data with Vol Ests'!N302)*('6. Data with Vol Ests'!Q$503/'6. Data with Vol Ests'!Q303))/'6. Data with Vol Ests'!N302</f>
        <v>6528.1812180832294</v>
      </c>
      <c r="E302" s="8">
        <f>'6. Data with Vol Ests'!S$502*('6. Data with Vol Ests'!S302+('6. Data with Vol Ests'!S303-'6. Data with Vol Ests'!S302)*('6. Data with Vol Ests'!V$503/'6. Data with Vol Ests'!V303))/'6. Data with Vol Ests'!S302</f>
        <v>115.01069285915068</v>
      </c>
      <c r="G302" s="9">
        <f>$L$2*B302/'1. Data'!D$504+$M$2*C302/'1. Data'!H$504+$N$2*D302/'1. Data'!L$504+$O$2*E302/'1. Data'!P$504</f>
        <v>10112.42028339615</v>
      </c>
      <c r="I302" s="9">
        <f t="shared" si="4"/>
        <v>-112.4202833961499</v>
      </c>
    </row>
    <row r="303" spans="1:9" ht="15" customHeight="1" x14ac:dyDescent="0.2">
      <c r="A303">
        <v>302</v>
      </c>
      <c r="B303" s="8">
        <f>'6. Data with Vol Ests'!D$502*('6. Data with Vol Ests'!D303+('6. Data with Vol Ests'!D304-'6. Data with Vol Ests'!D303)*('6. Data with Vol Ests'!G$503/'6. Data with Vol Ests'!G304))/'6. Data with Vol Ests'!D303</f>
        <v>10843.09487691275</v>
      </c>
      <c r="C303" s="8">
        <f>'6. Data with Vol Ests'!I$502*('6. Data with Vol Ests'!I303+('6. Data with Vol Ests'!I304-'6. Data with Vol Ests'!I303)*('6. Data with Vol Ests'!L$503/'6. Data with Vol Ests'!L304))/'6. Data with Vol Ests'!I303</f>
        <v>9054.3631336023627</v>
      </c>
      <c r="D303" s="8">
        <f>'6. Data with Vol Ests'!N$502*('6. Data with Vol Ests'!N303+('6. Data with Vol Ests'!N304-'6. Data with Vol Ests'!N303)*('6. Data with Vol Ests'!Q$503/'6. Data with Vol Ests'!Q304))/'6. Data with Vol Ests'!N303</f>
        <v>5982.8456818282239</v>
      </c>
      <c r="E303" s="8">
        <f>'6. Data with Vol Ests'!S$502*('6. Data with Vol Ests'!S303+('6. Data with Vol Ests'!S304-'6. Data with Vol Ests'!S303)*('6. Data with Vol Ests'!V$503/'6. Data with Vol Ests'!V304))/'6. Data with Vol Ests'!S303</f>
        <v>112.44106413781189</v>
      </c>
      <c r="G303" s="9">
        <f>$L$2*B303/'1. Data'!D$504+$M$2*C303/'1. Data'!H$504+$N$2*D303/'1. Data'!L$504+$O$2*E303/'1. Data'!P$504</f>
        <v>9722.7289347165151</v>
      </c>
      <c r="I303" s="9">
        <f t="shared" si="4"/>
        <v>277.27106528348486</v>
      </c>
    </row>
    <row r="304" spans="1:9" ht="15" customHeight="1" x14ac:dyDescent="0.2">
      <c r="A304">
        <v>303</v>
      </c>
      <c r="B304" s="8">
        <f>'6. Data with Vol Ests'!D$502*('6. Data with Vol Ests'!D304+('6. Data with Vol Ests'!D305-'6. Data with Vol Ests'!D304)*('6. Data with Vol Ests'!G$503/'6. Data with Vol Ests'!G305))/'6. Data with Vol Ests'!D304</f>
        <v>11123.091379321473</v>
      </c>
      <c r="C304" s="8">
        <f>'6. Data with Vol Ests'!I$502*('6. Data with Vol Ests'!I304+('6. Data with Vol Ests'!I305-'6. Data with Vol Ests'!I304)*('6. Data with Vol Ests'!L$503/'6. Data with Vol Ests'!L305))/'6. Data with Vol Ests'!I304</f>
        <v>9340.2278608859051</v>
      </c>
      <c r="D304" s="8">
        <f>'6. Data with Vol Ests'!N$502*('6. Data with Vol Ests'!N304+('6. Data with Vol Ests'!N305-'6. Data with Vol Ests'!N304)*('6. Data with Vol Ests'!Q$503/'6. Data with Vol Ests'!Q305))/'6. Data with Vol Ests'!N304</f>
        <v>6102.098594892138</v>
      </c>
      <c r="E304" s="8">
        <f>'6. Data with Vol Ests'!S$502*('6. Data with Vol Ests'!S304+('6. Data with Vol Ests'!S305-'6. Data with Vol Ests'!S304)*('6. Data with Vol Ests'!V$503/'6. Data with Vol Ests'!V305))/'6. Data with Vol Ests'!S304</f>
        <v>110.7665133623823</v>
      </c>
      <c r="G304" s="9">
        <f>$L$2*B304/'1. Data'!D$504+$M$2*C304/'1. Data'!H$504+$N$2*D304/'1. Data'!L$504+$O$2*E304/'1. Data'!P$504</f>
        <v>9903.2240536174158</v>
      </c>
      <c r="I304" s="9">
        <f t="shared" si="4"/>
        <v>96.775946382584152</v>
      </c>
    </row>
    <row r="305" spans="1:9" ht="15" customHeight="1" x14ac:dyDescent="0.2">
      <c r="A305">
        <v>304</v>
      </c>
      <c r="B305" s="8">
        <f>'6. Data with Vol Ests'!D$502*('6. Data with Vol Ests'!D305+('6. Data with Vol Ests'!D306-'6. Data with Vol Ests'!D305)*('6. Data with Vol Ests'!G$503/'6. Data with Vol Ests'!G306))/'6. Data with Vol Ests'!D305</f>
        <v>10684.740281495624</v>
      </c>
      <c r="C305" s="8">
        <f>'6. Data with Vol Ests'!I$502*('6. Data with Vol Ests'!I305+('6. Data with Vol Ests'!I306-'6. Data with Vol Ests'!I305)*('6. Data with Vol Ests'!L$503/'6. Data with Vol Ests'!L306))/'6. Data with Vol Ests'!I305</f>
        <v>9001.2406157383466</v>
      </c>
      <c r="D305" s="8">
        <f>'6. Data with Vol Ests'!N$502*('6. Data with Vol Ests'!N305+('6. Data with Vol Ests'!N306-'6. Data with Vol Ests'!N305)*('6. Data with Vol Ests'!Q$503/'6. Data with Vol Ests'!Q306))/'6. Data with Vol Ests'!N305</f>
        <v>5960.5738434915866</v>
      </c>
      <c r="E305" s="8">
        <f>'6. Data with Vol Ests'!S$502*('6. Data with Vol Ests'!S305+('6. Data with Vol Ests'!S306-'6. Data with Vol Ests'!S305)*('6. Data with Vol Ests'!V$503/'6. Data with Vol Ests'!V306))/'6. Data with Vol Ests'!S305</f>
        <v>112.26415529327886</v>
      </c>
      <c r="G305" s="9">
        <f>$L$2*B305/'1. Data'!D$504+$M$2*C305/'1. Data'!H$504+$N$2*D305/'1. Data'!L$504+$O$2*E305/'1. Data'!P$504</f>
        <v>9641.9316637013708</v>
      </c>
      <c r="I305" s="9">
        <f t="shared" si="4"/>
        <v>358.06833629862922</v>
      </c>
    </row>
    <row r="306" spans="1:9" ht="15" customHeight="1" x14ac:dyDescent="0.2">
      <c r="A306">
        <v>305</v>
      </c>
      <c r="B306" s="8">
        <f>'6. Data with Vol Ests'!D$502*('6. Data with Vol Ests'!D306+('6. Data with Vol Ests'!D307-'6. Data with Vol Ests'!D306)*('6. Data with Vol Ests'!G$503/'6. Data with Vol Ests'!G307))/'6. Data with Vol Ests'!D306</f>
        <v>11101.052658865327</v>
      </c>
      <c r="C306" s="8">
        <f>'6. Data with Vol Ests'!I$502*('6. Data with Vol Ests'!I306+('6. Data with Vol Ests'!I307-'6. Data with Vol Ests'!I306)*('6. Data with Vol Ests'!L$503/'6. Data with Vol Ests'!L307))/'6. Data with Vol Ests'!I306</f>
        <v>10141.124019059193</v>
      </c>
      <c r="D306" s="8">
        <f>'6. Data with Vol Ests'!N$502*('6. Data with Vol Ests'!N306+('6. Data with Vol Ests'!N307-'6. Data with Vol Ests'!N306)*('6. Data with Vol Ests'!Q$503/'6. Data with Vol Ests'!Q307))/'6. Data with Vol Ests'!N306</f>
        <v>6552.8212513577082</v>
      </c>
      <c r="E306" s="8">
        <f>'6. Data with Vol Ests'!S$502*('6. Data with Vol Ests'!S306+('6. Data with Vol Ests'!S307-'6. Data with Vol Ests'!S306)*('6. Data with Vol Ests'!V$503/'6. Data with Vol Ests'!V307))/'6. Data with Vol Ests'!S306</f>
        <v>114.6828390204482</v>
      </c>
      <c r="G306" s="9">
        <f>$L$2*B306/'1. Data'!D$504+$M$2*C306/'1. Data'!H$504+$N$2*D306/'1. Data'!L$504+$O$2*E306/'1. Data'!P$504</f>
        <v>10287.626054421131</v>
      </c>
      <c r="I306" s="9">
        <f t="shared" si="4"/>
        <v>-287.6260544211309</v>
      </c>
    </row>
    <row r="307" spans="1:9" ht="15" customHeight="1" x14ac:dyDescent="0.2">
      <c r="A307">
        <v>306</v>
      </c>
      <c r="B307" s="8">
        <f>'6. Data with Vol Ests'!D$502*('6. Data with Vol Ests'!D307+('6. Data with Vol Ests'!D308-'6. Data with Vol Ests'!D307)*('6. Data with Vol Ests'!G$503/'6. Data with Vol Ests'!G308))/'6. Data with Vol Ests'!D307</f>
        <v>10691.832391823238</v>
      </c>
      <c r="C307" s="8">
        <f>'6. Data with Vol Ests'!I$502*('6. Data with Vol Ests'!I307+('6. Data with Vol Ests'!I308-'6. Data with Vol Ests'!I307)*('6. Data with Vol Ests'!L$503/'6. Data with Vol Ests'!L308))/'6. Data with Vol Ests'!I307</f>
        <v>8961.6036102815651</v>
      </c>
      <c r="D307" s="8">
        <f>'6. Data with Vol Ests'!N$502*('6. Data with Vol Ests'!N307+('6. Data with Vol Ests'!N308-'6. Data with Vol Ests'!N307)*('6. Data with Vol Ests'!Q$503/'6. Data with Vol Ests'!Q308))/'6. Data with Vol Ests'!N307</f>
        <v>5909.0740172858623</v>
      </c>
      <c r="E307" s="8">
        <f>'6. Data with Vol Ests'!S$502*('6. Data with Vol Ests'!S307+('6. Data with Vol Ests'!S308-'6. Data with Vol Ests'!S307)*('6. Data with Vol Ests'!V$503/'6. Data with Vol Ests'!V308))/'6. Data with Vol Ests'!S307</f>
        <v>111.37074173106781</v>
      </c>
      <c r="G307" s="9">
        <f>$L$2*B307/'1. Data'!D$504+$M$2*C307/'1. Data'!H$504+$N$2*D307/'1. Data'!L$504+$O$2*E307/'1. Data'!P$504</f>
        <v>9607.9753027393981</v>
      </c>
      <c r="I307" s="9">
        <f t="shared" si="4"/>
        <v>392.0246972606019</v>
      </c>
    </row>
    <row r="308" spans="1:9" ht="15" customHeight="1" x14ac:dyDescent="0.2">
      <c r="A308">
        <v>307</v>
      </c>
      <c r="B308" s="8">
        <f>'6. Data with Vol Ests'!D$502*('6. Data with Vol Ests'!D308+('6. Data with Vol Ests'!D309-'6. Data with Vol Ests'!D308)*('6. Data with Vol Ests'!G$503/'6. Data with Vol Ests'!G309))/'6. Data with Vol Ests'!D308</f>
        <v>10935.869757606155</v>
      </c>
      <c r="C308" s="8">
        <f>'6. Data with Vol Ests'!I$502*('6. Data with Vol Ests'!I308+('6. Data with Vol Ests'!I309-'6. Data with Vol Ests'!I308)*('6. Data with Vol Ests'!L$503/'6. Data with Vol Ests'!L309))/'6. Data with Vol Ests'!I308</f>
        <v>10081.702817344167</v>
      </c>
      <c r="D308" s="8">
        <f>'6. Data with Vol Ests'!N$502*('6. Data with Vol Ests'!N308+('6. Data with Vol Ests'!N309-'6. Data with Vol Ests'!N308)*('6. Data with Vol Ests'!Q$503/'6. Data with Vol Ests'!Q309))/'6. Data with Vol Ests'!N308</f>
        <v>6415.3381428710209</v>
      </c>
      <c r="E308" s="8">
        <f>'6. Data with Vol Ests'!S$502*('6. Data with Vol Ests'!S308+('6. Data with Vol Ests'!S309-'6. Data with Vol Ests'!S308)*('6. Data with Vol Ests'!V$503/'6. Data with Vol Ests'!V309))/'6. Data with Vol Ests'!S308</f>
        <v>116.36639907184471</v>
      </c>
      <c r="G308" s="9">
        <f>$L$2*B308/'1. Data'!D$504+$M$2*C308/'1. Data'!H$504+$N$2*D308/'1. Data'!L$504+$O$2*E308/'1. Data'!P$504</f>
        <v>10216.781666989064</v>
      </c>
      <c r="I308" s="9">
        <f t="shared" si="4"/>
        <v>-216.78166698906352</v>
      </c>
    </row>
    <row r="309" spans="1:9" ht="15" customHeight="1" x14ac:dyDescent="0.2">
      <c r="A309">
        <v>308</v>
      </c>
      <c r="B309" s="8">
        <f>'6. Data with Vol Ests'!D$502*('6. Data with Vol Ests'!D309+('6. Data with Vol Ests'!D310-'6. Data with Vol Ests'!D309)*('6. Data with Vol Ests'!G$503/'6. Data with Vol Ests'!G310))/'6. Data with Vol Ests'!D309</f>
        <v>11365.926795660396</v>
      </c>
      <c r="C309" s="8">
        <f>'6. Data with Vol Ests'!I$502*('6. Data with Vol Ests'!I309+('6. Data with Vol Ests'!I310-'6. Data with Vol Ests'!I309)*('6. Data with Vol Ests'!L$503/'6. Data with Vol Ests'!L310))/'6. Data with Vol Ests'!I309</f>
        <v>9495.878373633248</v>
      </c>
      <c r="D309" s="8">
        <f>'6. Data with Vol Ests'!N$502*('6. Data with Vol Ests'!N309+('6. Data with Vol Ests'!N310-'6. Data with Vol Ests'!N309)*('6. Data with Vol Ests'!Q$503/'6. Data with Vol Ests'!Q310))/'6. Data with Vol Ests'!N309</f>
        <v>6158.9723357633493</v>
      </c>
      <c r="E309" s="8">
        <f>'6. Data with Vol Ests'!S$502*('6. Data with Vol Ests'!S309+('6. Data with Vol Ests'!S310-'6. Data with Vol Ests'!S309)*('6. Data with Vol Ests'!V$503/'6. Data with Vol Ests'!V310))/'6. Data with Vol Ests'!S309</f>
        <v>113.26509625933942</v>
      </c>
      <c r="G309" s="9">
        <f>$L$2*B309/'1. Data'!D$504+$M$2*C309/'1. Data'!H$504+$N$2*D309/'1. Data'!L$504+$O$2*E309/'1. Data'!P$504</f>
        <v>10093.457434164562</v>
      </c>
      <c r="I309" s="9">
        <f t="shared" si="4"/>
        <v>-93.457434164562073</v>
      </c>
    </row>
    <row r="310" spans="1:9" ht="15" customHeight="1" x14ac:dyDescent="0.2">
      <c r="A310">
        <v>309</v>
      </c>
      <c r="B310" s="8">
        <f>'6. Data with Vol Ests'!D$502*('6. Data with Vol Ests'!D310+('6. Data with Vol Ests'!D311-'6. Data with Vol Ests'!D310)*('6. Data with Vol Ests'!G$503/'6. Data with Vol Ests'!G311))/'6. Data with Vol Ests'!D310</f>
        <v>11527.345853948773</v>
      </c>
      <c r="C310" s="8">
        <f>'6. Data with Vol Ests'!I$502*('6. Data with Vol Ests'!I310+('6. Data with Vol Ests'!I311-'6. Data with Vol Ests'!I310)*('6. Data with Vol Ests'!L$503/'6. Data with Vol Ests'!L311))/'6. Data with Vol Ests'!I310</f>
        <v>10139.335475846907</v>
      </c>
      <c r="D310" s="8">
        <f>'6. Data with Vol Ests'!N$502*('6. Data with Vol Ests'!N310+('6. Data with Vol Ests'!N311-'6. Data with Vol Ests'!N310)*('6. Data with Vol Ests'!Q$503/'6. Data with Vol Ests'!Q311))/'6. Data with Vol Ests'!N310</f>
        <v>6435.2120590857239</v>
      </c>
      <c r="E310" s="8">
        <f>'6. Data with Vol Ests'!S$502*('6. Data with Vol Ests'!S310+('6. Data with Vol Ests'!S311-'6. Data with Vol Ests'!S310)*('6. Data with Vol Ests'!V$503/'6. Data with Vol Ests'!V311))/'6. Data with Vol Ests'!S310</f>
        <v>110.14712517754096</v>
      </c>
      <c r="G310" s="9">
        <f>$L$2*B310/'1. Data'!D$504+$M$2*C310/'1. Data'!H$504+$N$2*D310/'1. Data'!L$504+$O$2*E310/'1. Data'!P$504</f>
        <v>10342.399877483052</v>
      </c>
      <c r="I310" s="9">
        <f t="shared" si="4"/>
        <v>-342.39987748305248</v>
      </c>
    </row>
    <row r="311" spans="1:9" ht="15" customHeight="1" x14ac:dyDescent="0.2">
      <c r="A311">
        <v>310</v>
      </c>
      <c r="B311" s="8">
        <f>'6. Data with Vol Ests'!D$502*('6. Data with Vol Ests'!D311+('6. Data with Vol Ests'!D312-'6. Data with Vol Ests'!D311)*('6. Data with Vol Ests'!G$503/'6. Data with Vol Ests'!G312))/'6. Data with Vol Ests'!D311</f>
        <v>11052.30029575797</v>
      </c>
      <c r="C311" s="8">
        <f>'6. Data with Vol Ests'!I$502*('6. Data with Vol Ests'!I311+('6. Data with Vol Ests'!I312-'6. Data with Vol Ests'!I311)*('6. Data with Vol Ests'!L$503/'6. Data with Vol Ests'!L312))/'6. Data with Vol Ests'!I311</f>
        <v>9647.2745226350617</v>
      </c>
      <c r="D311" s="8">
        <f>'6. Data with Vol Ests'!N$502*('6. Data with Vol Ests'!N311+('6. Data with Vol Ests'!N312-'6. Data with Vol Ests'!N311)*('6. Data with Vol Ests'!Q$503/'6. Data with Vol Ests'!Q312))/'6. Data with Vol Ests'!N311</f>
        <v>6307.3651100819325</v>
      </c>
      <c r="E311" s="8">
        <f>'6. Data with Vol Ests'!S$502*('6. Data with Vol Ests'!S311+('6. Data with Vol Ests'!S312-'6. Data with Vol Ests'!S311)*('6. Data with Vol Ests'!V$503/'6. Data with Vol Ests'!V312))/'6. Data with Vol Ests'!S311</f>
        <v>116.8138000416555</v>
      </c>
      <c r="G311" s="9">
        <f>$L$2*B311/'1. Data'!D$504+$M$2*C311/'1. Data'!H$504+$N$2*D311/'1. Data'!L$504+$O$2*E311/'1. Data'!P$504</f>
        <v>10113.7922210337</v>
      </c>
      <c r="I311" s="9">
        <f t="shared" si="4"/>
        <v>-113.79222103370012</v>
      </c>
    </row>
    <row r="312" spans="1:9" ht="15" customHeight="1" x14ac:dyDescent="0.2">
      <c r="A312">
        <v>311</v>
      </c>
      <c r="B312" s="8">
        <f>'6. Data with Vol Ests'!D$502*('6. Data with Vol Ests'!D312+('6. Data with Vol Ests'!D313-'6. Data with Vol Ests'!D312)*('6. Data with Vol Ests'!G$503/'6. Data with Vol Ests'!G313))/'6. Data with Vol Ests'!D312</f>
        <v>11105.859431452178</v>
      </c>
      <c r="C312" s="8">
        <f>'6. Data with Vol Ests'!I$502*('6. Data with Vol Ests'!I312+('6. Data with Vol Ests'!I313-'6. Data with Vol Ests'!I312)*('6. Data with Vol Ests'!L$503/'6. Data with Vol Ests'!L313))/'6. Data with Vol Ests'!I312</f>
        <v>9789.4575270115311</v>
      </c>
      <c r="D312" s="8">
        <f>'6. Data with Vol Ests'!N$502*('6. Data with Vol Ests'!N312+('6. Data with Vol Ests'!N313-'6. Data with Vol Ests'!N312)*('6. Data with Vol Ests'!Q$503/'6. Data with Vol Ests'!Q313))/'6. Data with Vol Ests'!N312</f>
        <v>6297.6098713465171</v>
      </c>
      <c r="E312" s="8">
        <f>'6. Data with Vol Ests'!S$502*('6. Data with Vol Ests'!S312+('6. Data with Vol Ests'!S313-'6. Data with Vol Ests'!S312)*('6. Data with Vol Ests'!V$503/'6. Data with Vol Ests'!V313))/'6. Data with Vol Ests'!S312</f>
        <v>112.78548020954355</v>
      </c>
      <c r="G312" s="9">
        <f>$L$2*B312/'1. Data'!D$504+$M$2*C312/'1. Data'!H$504+$N$2*D312/'1. Data'!L$504+$O$2*E312/'1. Data'!P$504</f>
        <v>10104.678517147371</v>
      </c>
      <c r="I312" s="9">
        <f t="shared" si="4"/>
        <v>-104.67851714737117</v>
      </c>
    </row>
    <row r="313" spans="1:9" ht="15" customHeight="1" x14ac:dyDescent="0.2">
      <c r="A313">
        <v>312</v>
      </c>
      <c r="B313" s="8">
        <f>'6. Data with Vol Ests'!D$502*('6. Data with Vol Ests'!D313+('6. Data with Vol Ests'!D314-'6. Data with Vol Ests'!D313)*('6. Data with Vol Ests'!G$503/'6. Data with Vol Ests'!G314))/'6. Data with Vol Ests'!D313</f>
        <v>10940.401903572758</v>
      </c>
      <c r="C313" s="8">
        <f>'6. Data with Vol Ests'!I$502*('6. Data with Vol Ests'!I313+('6. Data with Vol Ests'!I314-'6. Data with Vol Ests'!I313)*('6. Data with Vol Ests'!L$503/'6. Data with Vol Ests'!L314))/'6. Data with Vol Ests'!I313</f>
        <v>9566.500259092898</v>
      </c>
      <c r="D313" s="8">
        <f>'6. Data with Vol Ests'!N$502*('6. Data with Vol Ests'!N313+('6. Data with Vol Ests'!N314-'6. Data with Vol Ests'!N313)*('6. Data with Vol Ests'!Q$503/'6. Data with Vol Ests'!Q314))/'6. Data with Vol Ests'!N313</f>
        <v>6073.3060290784206</v>
      </c>
      <c r="E313" s="8">
        <f>'6. Data with Vol Ests'!S$502*('6. Data with Vol Ests'!S313+('6. Data with Vol Ests'!S314-'6. Data with Vol Ests'!S313)*('6. Data with Vol Ests'!V$503/'6. Data with Vol Ests'!V314))/'6. Data with Vol Ests'!S313</f>
        <v>112.87840706752282</v>
      </c>
      <c r="G313" s="9">
        <f>$L$2*B313/'1. Data'!D$504+$M$2*C313/'1. Data'!H$504+$N$2*D313/'1. Data'!L$504+$O$2*E313/'1. Data'!P$504</f>
        <v>9940.4292673815944</v>
      </c>
      <c r="I313" s="9">
        <f t="shared" si="4"/>
        <v>59.5707326184056</v>
      </c>
    </row>
    <row r="314" spans="1:9" ht="15" customHeight="1" x14ac:dyDescent="0.2">
      <c r="A314">
        <v>313</v>
      </c>
      <c r="B314" s="8">
        <f>'6. Data with Vol Ests'!D$502*('6. Data with Vol Ests'!D314+('6. Data with Vol Ests'!D315-'6. Data with Vol Ests'!D314)*('6. Data with Vol Ests'!G$503/'6. Data with Vol Ests'!G315))/'6. Data with Vol Ests'!D314</f>
        <v>10924.966507697662</v>
      </c>
      <c r="C314" s="8">
        <f>'6. Data with Vol Ests'!I$502*('6. Data with Vol Ests'!I314+('6. Data with Vol Ests'!I315-'6. Data with Vol Ests'!I314)*('6. Data with Vol Ests'!L$503/'6. Data with Vol Ests'!L315))/'6. Data with Vol Ests'!I314</f>
        <v>9295.0213813053433</v>
      </c>
      <c r="D314" s="8">
        <f>'6. Data with Vol Ests'!N$502*('6. Data with Vol Ests'!N314+('6. Data with Vol Ests'!N315-'6. Data with Vol Ests'!N314)*('6. Data with Vol Ests'!Q$503/'6. Data with Vol Ests'!Q315))/'6. Data with Vol Ests'!N314</f>
        <v>6074.1435593993174</v>
      </c>
      <c r="E314" s="8">
        <f>'6. Data with Vol Ests'!S$502*('6. Data with Vol Ests'!S314+('6. Data with Vol Ests'!S315-'6. Data with Vol Ests'!S314)*('6. Data with Vol Ests'!V$503/'6. Data with Vol Ests'!V315))/'6. Data with Vol Ests'!S314</f>
        <v>112.55659028295602</v>
      </c>
      <c r="G314" s="9">
        <f>$L$2*B314/'1. Data'!D$504+$M$2*C314/'1. Data'!H$504+$N$2*D314/'1. Data'!L$504+$O$2*E314/'1. Data'!P$504</f>
        <v>9844.4198070672119</v>
      </c>
      <c r="I314" s="9">
        <f t="shared" si="4"/>
        <v>155.58019293278812</v>
      </c>
    </row>
    <row r="315" spans="1:9" ht="15" customHeight="1" x14ac:dyDescent="0.2">
      <c r="A315">
        <v>314</v>
      </c>
      <c r="B315" s="8">
        <f>'6. Data with Vol Ests'!D$502*('6. Data with Vol Ests'!D315+('6. Data with Vol Ests'!D316-'6. Data with Vol Ests'!D315)*('6. Data with Vol Ests'!G$503/'6. Data with Vol Ests'!G316))/'6. Data with Vol Ests'!D315</f>
        <v>11320.478520371833</v>
      </c>
      <c r="C315" s="8">
        <f>'6. Data with Vol Ests'!I$502*('6. Data with Vol Ests'!I315+('6. Data with Vol Ests'!I316-'6. Data with Vol Ests'!I315)*('6. Data with Vol Ests'!L$503/'6. Data with Vol Ests'!L316))/'6. Data with Vol Ests'!I315</f>
        <v>9854.1873368425513</v>
      </c>
      <c r="D315" s="8">
        <f>'6. Data with Vol Ests'!N$502*('6. Data with Vol Ests'!N315+('6. Data with Vol Ests'!N316-'6. Data with Vol Ests'!N315)*('6. Data with Vol Ests'!Q$503/'6. Data with Vol Ests'!Q316))/'6. Data with Vol Ests'!N315</f>
        <v>6406.8662955765831</v>
      </c>
      <c r="E315" s="8">
        <f>'6. Data with Vol Ests'!S$502*('6. Data with Vol Ests'!S315+('6. Data with Vol Ests'!S316-'6. Data with Vol Ests'!S315)*('6. Data with Vol Ests'!V$503/'6. Data with Vol Ests'!V316))/'6. Data with Vol Ests'!S315</f>
        <v>112.28729820461389</v>
      </c>
      <c r="G315" s="9">
        <f>$L$2*B315/'1. Data'!D$504+$M$2*C315/'1. Data'!H$504+$N$2*D315/'1. Data'!L$504+$O$2*E315/'1. Data'!P$504</f>
        <v>10211.583498592292</v>
      </c>
      <c r="I315" s="9">
        <f t="shared" si="4"/>
        <v>-211.58349859229202</v>
      </c>
    </row>
    <row r="316" spans="1:9" ht="15" customHeight="1" x14ac:dyDescent="0.2">
      <c r="A316">
        <v>315</v>
      </c>
      <c r="B316" s="8">
        <f>'6. Data with Vol Ests'!D$502*('6. Data with Vol Ests'!D316+('6. Data with Vol Ests'!D317-'6. Data with Vol Ests'!D316)*('6. Data with Vol Ests'!G$503/'6. Data with Vol Ests'!G317))/'6. Data with Vol Ests'!D316</f>
        <v>11280.155594044887</v>
      </c>
      <c r="C316" s="8">
        <f>'6. Data with Vol Ests'!I$502*('6. Data with Vol Ests'!I316+('6. Data with Vol Ests'!I317-'6. Data with Vol Ests'!I316)*('6. Data with Vol Ests'!L$503/'6. Data with Vol Ests'!L317))/'6. Data with Vol Ests'!I316</f>
        <v>9552.6352162322528</v>
      </c>
      <c r="D316" s="8">
        <f>'6. Data with Vol Ests'!N$502*('6. Data with Vol Ests'!N316+('6. Data with Vol Ests'!N317-'6. Data with Vol Ests'!N316)*('6. Data with Vol Ests'!Q$503/'6. Data with Vol Ests'!Q317))/'6. Data with Vol Ests'!N316</f>
        <v>6204.2225700219778</v>
      </c>
      <c r="E316" s="8">
        <f>'6. Data with Vol Ests'!S$502*('6. Data with Vol Ests'!S316+('6. Data with Vol Ests'!S317-'6. Data with Vol Ests'!S316)*('6. Data with Vol Ests'!V$503/'6. Data with Vol Ests'!V317))/'6. Data with Vol Ests'!S316</f>
        <v>114.82140128579444</v>
      </c>
      <c r="G316" s="9">
        <f>$L$2*B316/'1. Data'!D$504+$M$2*C316/'1. Data'!H$504+$N$2*D316/'1. Data'!L$504+$O$2*E316/'1. Data'!P$504</f>
        <v>10114.953640655678</v>
      </c>
      <c r="I316" s="9">
        <f t="shared" si="4"/>
        <v>-114.9536406556781</v>
      </c>
    </row>
    <row r="317" spans="1:9" ht="15" customHeight="1" x14ac:dyDescent="0.2">
      <c r="A317">
        <v>316</v>
      </c>
      <c r="B317" s="8">
        <f>'6. Data with Vol Ests'!D$502*('6. Data with Vol Ests'!D317+('6. Data with Vol Ests'!D318-'6. Data with Vol Ests'!D317)*('6. Data with Vol Ests'!G$503/'6. Data with Vol Ests'!G318))/'6. Data with Vol Ests'!D317</f>
        <v>11030.312209203756</v>
      </c>
      <c r="C317" s="8">
        <f>'6. Data with Vol Ests'!I$502*('6. Data with Vol Ests'!I317+('6. Data with Vol Ests'!I318-'6. Data with Vol Ests'!I317)*('6. Data with Vol Ests'!L$503/'6. Data with Vol Ests'!L318))/'6. Data with Vol Ests'!I317</f>
        <v>9864.1992840511557</v>
      </c>
      <c r="D317" s="8">
        <f>'6. Data with Vol Ests'!N$502*('6. Data with Vol Ests'!N317+('6. Data with Vol Ests'!N318-'6. Data with Vol Ests'!N317)*('6. Data with Vol Ests'!Q$503/'6. Data with Vol Ests'!Q318))/'6. Data with Vol Ests'!N317</f>
        <v>6358.067429667698</v>
      </c>
      <c r="E317" s="8">
        <f>'6. Data with Vol Ests'!S$502*('6. Data with Vol Ests'!S317+('6. Data with Vol Ests'!S318-'6. Data with Vol Ests'!S317)*('6. Data with Vol Ests'!V$503/'6. Data with Vol Ests'!V318))/'6. Data with Vol Ests'!S317</f>
        <v>113.18586806674404</v>
      </c>
      <c r="G317" s="9">
        <f>$L$2*B317/'1. Data'!D$504+$M$2*C317/'1. Data'!H$504+$N$2*D317/'1. Data'!L$504+$O$2*E317/'1. Data'!P$504</f>
        <v>10117.467109084351</v>
      </c>
      <c r="I317" s="9">
        <f t="shared" si="4"/>
        <v>-117.46710908435125</v>
      </c>
    </row>
    <row r="318" spans="1:9" ht="15" customHeight="1" x14ac:dyDescent="0.2">
      <c r="A318">
        <v>317</v>
      </c>
      <c r="B318" s="8">
        <f>'6. Data with Vol Ests'!D$502*('6. Data with Vol Ests'!D318+('6. Data with Vol Ests'!D319-'6. Data with Vol Ests'!D318)*('6. Data with Vol Ests'!G$503/'6. Data with Vol Ests'!G319))/'6. Data with Vol Ests'!D318</f>
        <v>11173.747050379798</v>
      </c>
      <c r="C318" s="8">
        <f>'6. Data with Vol Ests'!I$502*('6. Data with Vol Ests'!I318+('6. Data with Vol Ests'!I319-'6. Data with Vol Ests'!I318)*('6. Data with Vol Ests'!L$503/'6. Data with Vol Ests'!L319))/'6. Data with Vol Ests'!I318</f>
        <v>9805.8995673975078</v>
      </c>
      <c r="D318" s="8">
        <f>'6. Data with Vol Ests'!N$502*('6. Data with Vol Ests'!N318+('6. Data with Vol Ests'!N319-'6. Data with Vol Ests'!N318)*('6. Data with Vol Ests'!Q$503/'6. Data with Vol Ests'!Q319))/'6. Data with Vol Ests'!N318</f>
        <v>6358.330837046874</v>
      </c>
      <c r="E318" s="8">
        <f>'6. Data with Vol Ests'!S$502*('6. Data with Vol Ests'!S318+('6. Data with Vol Ests'!S319-'6. Data with Vol Ests'!S318)*('6. Data with Vol Ests'!V$503/'6. Data with Vol Ests'!V319))/'6. Data with Vol Ests'!S318</f>
        <v>112.45242925548766</v>
      </c>
      <c r="G318" s="9">
        <f>$L$2*B318/'1. Data'!D$504+$M$2*C318/'1. Data'!H$504+$N$2*D318/'1. Data'!L$504+$O$2*E318/'1. Data'!P$504</f>
        <v>10138.342785198138</v>
      </c>
      <c r="I318" s="9">
        <f t="shared" si="4"/>
        <v>-138.34278519813779</v>
      </c>
    </row>
    <row r="319" spans="1:9" ht="15" customHeight="1" x14ac:dyDescent="0.2">
      <c r="A319">
        <v>318</v>
      </c>
      <c r="B319" s="8">
        <f>'6. Data with Vol Ests'!D$502*('6. Data with Vol Ests'!D319+('6. Data with Vol Ests'!D320-'6. Data with Vol Ests'!D319)*('6. Data with Vol Ests'!G$503/'6. Data with Vol Ests'!G320))/'6. Data with Vol Ests'!D319</f>
        <v>10577.181143412705</v>
      </c>
      <c r="C319" s="8">
        <f>'6. Data with Vol Ests'!I$502*('6. Data with Vol Ests'!I319+('6. Data with Vol Ests'!I320-'6. Data with Vol Ests'!I319)*('6. Data with Vol Ests'!L$503/'6. Data with Vol Ests'!L320))/'6. Data with Vol Ests'!I319</f>
        <v>9432.9408674463666</v>
      </c>
      <c r="D319" s="8">
        <f>'6. Data with Vol Ests'!N$502*('6. Data with Vol Ests'!N319+('6. Data with Vol Ests'!N320-'6. Data with Vol Ests'!N319)*('6. Data with Vol Ests'!Q$503/'6. Data with Vol Ests'!Q320))/'6. Data with Vol Ests'!N319</f>
        <v>6103.7244131559737</v>
      </c>
      <c r="E319" s="8">
        <f>'6. Data with Vol Ests'!S$502*('6. Data with Vol Ests'!S319+('6. Data with Vol Ests'!S320-'6. Data with Vol Ests'!S319)*('6. Data with Vol Ests'!V$503/'6. Data with Vol Ests'!V320))/'6. Data with Vol Ests'!S319</f>
        <v>114.18611388128528</v>
      </c>
      <c r="G319" s="9">
        <f>$L$2*B319/'1. Data'!D$504+$M$2*C319/'1. Data'!H$504+$N$2*D319/'1. Data'!L$504+$O$2*E319/'1. Data'!P$504</f>
        <v>9794.9632128960275</v>
      </c>
      <c r="I319" s="9">
        <f t="shared" si="4"/>
        <v>205.03678710397253</v>
      </c>
    </row>
    <row r="320" spans="1:9" ht="15" customHeight="1" x14ac:dyDescent="0.2">
      <c r="A320">
        <v>319</v>
      </c>
      <c r="B320" s="8">
        <f>'6. Data with Vol Ests'!D$502*('6. Data with Vol Ests'!D320+('6. Data with Vol Ests'!D321-'6. Data with Vol Ests'!D320)*('6. Data with Vol Ests'!G$503/'6. Data with Vol Ests'!G321))/'6. Data with Vol Ests'!D320</f>
        <v>11081.481191209361</v>
      </c>
      <c r="C320" s="8">
        <f>'6. Data with Vol Ests'!I$502*('6. Data with Vol Ests'!I320+('6. Data with Vol Ests'!I321-'6. Data with Vol Ests'!I320)*('6. Data with Vol Ests'!L$503/'6. Data with Vol Ests'!L321))/'6. Data with Vol Ests'!I320</f>
        <v>9746.7405077199764</v>
      </c>
      <c r="D320" s="8">
        <f>'6. Data with Vol Ests'!N$502*('6. Data with Vol Ests'!N320+('6. Data with Vol Ests'!N321-'6. Data with Vol Ests'!N320)*('6. Data with Vol Ests'!Q$503/'6. Data with Vol Ests'!Q321))/'6. Data with Vol Ests'!N320</f>
        <v>6239.1994308522062</v>
      </c>
      <c r="E320" s="8">
        <f>'6. Data with Vol Ests'!S$502*('6. Data with Vol Ests'!S320+('6. Data with Vol Ests'!S321-'6. Data with Vol Ests'!S320)*('6. Data with Vol Ests'!V$503/'6. Data with Vol Ests'!V321))/'6. Data with Vol Ests'!S320</f>
        <v>110.76683207498806</v>
      </c>
      <c r="G320" s="9">
        <f>$L$2*B320/'1. Data'!D$504+$M$2*C320/'1. Data'!H$504+$N$2*D320/'1. Data'!L$504+$O$2*E320/'1. Data'!P$504</f>
        <v>10037.27718182989</v>
      </c>
      <c r="I320" s="9">
        <f t="shared" si="4"/>
        <v>-37.277181829889741</v>
      </c>
    </row>
    <row r="321" spans="1:9" ht="15" customHeight="1" x14ac:dyDescent="0.2">
      <c r="A321">
        <v>320</v>
      </c>
      <c r="B321" s="8">
        <f>'6. Data with Vol Ests'!D$502*('6. Data with Vol Ests'!D321+('6. Data with Vol Ests'!D322-'6. Data with Vol Ests'!D321)*('6. Data with Vol Ests'!G$503/'6. Data with Vol Ests'!G322))/'6. Data with Vol Ests'!D321</f>
        <v>11087.387790029681</v>
      </c>
      <c r="C321" s="8">
        <f>'6. Data with Vol Ests'!I$502*('6. Data with Vol Ests'!I321+('6. Data with Vol Ests'!I322-'6. Data with Vol Ests'!I321)*('6. Data with Vol Ests'!L$503/'6. Data with Vol Ests'!L322))/'6. Data with Vol Ests'!I321</f>
        <v>8852.3244452884683</v>
      </c>
      <c r="D321" s="8">
        <f>'6. Data with Vol Ests'!N$502*('6. Data with Vol Ests'!N321+('6. Data with Vol Ests'!N322-'6. Data with Vol Ests'!N321)*('6. Data with Vol Ests'!Q$503/'6. Data with Vol Ests'!Q322))/'6. Data with Vol Ests'!N321</f>
        <v>5666.3133683364777</v>
      </c>
      <c r="E321" s="8">
        <f>'6. Data with Vol Ests'!S$502*('6. Data with Vol Ests'!S321+('6. Data with Vol Ests'!S322-'6. Data with Vol Ests'!S321)*('6. Data with Vol Ests'!V$503/'6. Data with Vol Ests'!V322))/'6. Data with Vol Ests'!S321</f>
        <v>108.94239452912802</v>
      </c>
      <c r="G321" s="9">
        <f>$L$2*B321/'1. Data'!D$504+$M$2*C321/'1. Data'!H$504+$N$2*D321/'1. Data'!L$504+$O$2*E321/'1. Data'!P$504</f>
        <v>9635.1758428154026</v>
      </c>
      <c r="I321" s="9">
        <f t="shared" si="4"/>
        <v>364.82415718459742</v>
      </c>
    </row>
    <row r="322" spans="1:9" ht="15" customHeight="1" x14ac:dyDescent="0.2">
      <c r="A322">
        <v>321</v>
      </c>
      <c r="B322" s="8">
        <f>'6. Data with Vol Ests'!D$502*('6. Data with Vol Ests'!D322+('6. Data with Vol Ests'!D323-'6. Data with Vol Ests'!D322)*('6. Data with Vol Ests'!G$503/'6. Data with Vol Ests'!G323))/'6. Data with Vol Ests'!D322</f>
        <v>10751.197961113588</v>
      </c>
      <c r="C322" s="8">
        <f>'6. Data with Vol Ests'!I$502*('6. Data with Vol Ests'!I322+('6. Data with Vol Ests'!I323-'6. Data with Vol Ests'!I322)*('6. Data with Vol Ests'!L$503/'6. Data with Vol Ests'!L323))/'6. Data with Vol Ests'!I322</f>
        <v>9525.9602684117654</v>
      </c>
      <c r="D322" s="8">
        <f>'6. Data with Vol Ests'!N$502*('6. Data with Vol Ests'!N322+('6. Data with Vol Ests'!N323-'6. Data with Vol Ests'!N322)*('6. Data with Vol Ests'!Q$503/'6. Data with Vol Ests'!Q323))/'6. Data with Vol Ests'!N322</f>
        <v>6071.8789921247444</v>
      </c>
      <c r="E322" s="8">
        <f>'6. Data with Vol Ests'!S$502*('6. Data with Vol Ests'!S322+('6. Data with Vol Ests'!S323-'6. Data with Vol Ests'!S322)*('6. Data with Vol Ests'!V$503/'6. Data with Vol Ests'!V323))/'6. Data with Vol Ests'!S322</f>
        <v>111.03905907586483</v>
      </c>
      <c r="G322" s="9">
        <f>$L$2*B322/'1. Data'!D$504+$M$2*C322/'1. Data'!H$504+$N$2*D322/'1. Data'!L$504+$O$2*E322/'1. Data'!P$504</f>
        <v>9826.2603430107865</v>
      </c>
      <c r="I322" s="9">
        <f t="shared" ref="I322:I385" si="5">10000-G322</f>
        <v>173.73965698921347</v>
      </c>
    </row>
    <row r="323" spans="1:9" ht="15" customHeight="1" x14ac:dyDescent="0.2">
      <c r="A323">
        <v>322</v>
      </c>
      <c r="B323" s="8">
        <f>'6. Data with Vol Ests'!D$502*('6. Data with Vol Ests'!D323+('6. Data with Vol Ests'!D324-'6. Data with Vol Ests'!D323)*('6. Data with Vol Ests'!G$503/'6. Data with Vol Ests'!G324))/'6. Data with Vol Ests'!D323</f>
        <v>10758.030944196749</v>
      </c>
      <c r="C323" s="8">
        <f>'6. Data with Vol Ests'!I$502*('6. Data with Vol Ests'!I323+('6. Data with Vol Ests'!I324-'6. Data with Vol Ests'!I323)*('6. Data with Vol Ests'!L$503/'6. Data with Vol Ests'!L324))/'6. Data with Vol Ests'!I323</f>
        <v>9180.0075102305673</v>
      </c>
      <c r="D323" s="8">
        <f>'6. Data with Vol Ests'!N$502*('6. Data with Vol Ests'!N323+('6. Data with Vol Ests'!N324-'6. Data with Vol Ests'!N323)*('6. Data with Vol Ests'!Q$503/'6. Data with Vol Ests'!Q324))/'6. Data with Vol Ests'!N323</f>
        <v>5906.2539570789022</v>
      </c>
      <c r="E323" s="8">
        <f>'6. Data with Vol Ests'!S$502*('6. Data with Vol Ests'!S323+('6. Data with Vol Ests'!S324-'6. Data with Vol Ests'!S323)*('6. Data with Vol Ests'!V$503/'6. Data with Vol Ests'!V324))/'6. Data with Vol Ests'!S323</f>
        <v>110.47237996369816</v>
      </c>
      <c r="G323" s="9">
        <f>$L$2*B323/'1. Data'!D$504+$M$2*C323/'1. Data'!H$504+$N$2*D323/'1. Data'!L$504+$O$2*E323/'1. Data'!P$504</f>
        <v>9683.8711690113378</v>
      </c>
      <c r="I323" s="9">
        <f t="shared" si="5"/>
        <v>316.12883098866223</v>
      </c>
    </row>
    <row r="324" spans="1:9" ht="15" customHeight="1" x14ac:dyDescent="0.2">
      <c r="A324">
        <v>323</v>
      </c>
      <c r="B324" s="8">
        <f>'6. Data with Vol Ests'!D$502*('6. Data with Vol Ests'!D324+('6. Data with Vol Ests'!D325-'6. Data with Vol Ests'!D324)*('6. Data with Vol Ests'!G$503/'6. Data with Vol Ests'!G325))/'6. Data with Vol Ests'!D324</f>
        <v>11122.597222565189</v>
      </c>
      <c r="C324" s="8">
        <f>'6. Data with Vol Ests'!I$502*('6. Data with Vol Ests'!I324+('6. Data with Vol Ests'!I325-'6. Data with Vol Ests'!I324)*('6. Data with Vol Ests'!L$503/'6. Data with Vol Ests'!L325))/'6. Data with Vol Ests'!I324</f>
        <v>9632.911411611185</v>
      </c>
      <c r="D324" s="8">
        <f>'6. Data with Vol Ests'!N$502*('6. Data with Vol Ests'!N324+('6. Data with Vol Ests'!N325-'6. Data with Vol Ests'!N324)*('6. Data with Vol Ests'!Q$503/'6. Data with Vol Ests'!Q325))/'6. Data with Vol Ests'!N324</f>
        <v>6212.5707329353136</v>
      </c>
      <c r="E324" s="8">
        <f>'6. Data with Vol Ests'!S$502*('6. Data with Vol Ests'!S324+('6. Data with Vol Ests'!S325-'6. Data with Vol Ests'!S324)*('6. Data with Vol Ests'!V$503/'6. Data with Vol Ests'!V325))/'6. Data with Vol Ests'!S324</f>
        <v>112.46510939014294</v>
      </c>
      <c r="G324" s="9">
        <f>$L$2*B324/'1. Data'!D$504+$M$2*C324/'1. Data'!H$504+$N$2*D324/'1. Data'!L$504+$O$2*E324/'1. Data'!P$504</f>
        <v>10042.437292215123</v>
      </c>
      <c r="I324" s="9">
        <f t="shared" si="5"/>
        <v>-42.437292215123307</v>
      </c>
    </row>
    <row r="325" spans="1:9" ht="15" customHeight="1" x14ac:dyDescent="0.2">
      <c r="A325">
        <v>324</v>
      </c>
      <c r="B325" s="8">
        <f>'6. Data with Vol Ests'!D$502*('6. Data with Vol Ests'!D325+('6. Data with Vol Ests'!D326-'6. Data with Vol Ests'!D325)*('6. Data with Vol Ests'!G$503/'6. Data with Vol Ests'!G326))/'6. Data with Vol Ests'!D325</f>
        <v>10982.44009164926</v>
      </c>
      <c r="C325" s="8">
        <f>'6. Data with Vol Ests'!I$502*('6. Data with Vol Ests'!I325+('6. Data with Vol Ests'!I326-'6. Data with Vol Ests'!I325)*('6. Data with Vol Ests'!L$503/'6. Data with Vol Ests'!L326))/'6. Data with Vol Ests'!I325</f>
        <v>9469.8491659255487</v>
      </c>
      <c r="D325" s="8">
        <f>'6. Data with Vol Ests'!N$502*('6. Data with Vol Ests'!N325+('6. Data with Vol Ests'!N326-'6. Data with Vol Ests'!N325)*('6. Data with Vol Ests'!Q$503/'6. Data with Vol Ests'!Q326))/'6. Data with Vol Ests'!N325</f>
        <v>6154.6630043915575</v>
      </c>
      <c r="E325" s="8">
        <f>'6. Data with Vol Ests'!S$502*('6. Data with Vol Ests'!S325+('6. Data with Vol Ests'!S326-'6. Data with Vol Ests'!S325)*('6. Data with Vol Ests'!V$503/'6. Data with Vol Ests'!V326))/'6. Data with Vol Ests'!S325</f>
        <v>110.89003720079711</v>
      </c>
      <c r="G325" s="9">
        <f>$L$2*B325/'1. Data'!D$504+$M$2*C325/'1. Data'!H$504+$N$2*D325/'1. Data'!L$504+$O$2*E325/'1. Data'!P$504</f>
        <v>9903.3548814654478</v>
      </c>
      <c r="I325" s="9">
        <f t="shared" si="5"/>
        <v>96.645118534552239</v>
      </c>
    </row>
    <row r="326" spans="1:9" ht="15" customHeight="1" x14ac:dyDescent="0.2">
      <c r="A326">
        <v>325</v>
      </c>
      <c r="B326" s="8">
        <f>'6. Data with Vol Ests'!D$502*('6. Data with Vol Ests'!D326+('6. Data with Vol Ests'!D327-'6. Data with Vol Ests'!D326)*('6. Data with Vol Ests'!G$503/'6. Data with Vol Ests'!G327))/'6. Data with Vol Ests'!D326</f>
        <v>11084.346787039198</v>
      </c>
      <c r="C326" s="8">
        <f>'6. Data with Vol Ests'!I$502*('6. Data with Vol Ests'!I326+('6. Data with Vol Ests'!I327-'6. Data with Vol Ests'!I326)*('6. Data with Vol Ests'!L$503/'6. Data with Vol Ests'!L327))/'6. Data with Vol Ests'!I326</f>
        <v>9570.4433364374272</v>
      </c>
      <c r="D326" s="8">
        <f>'6. Data with Vol Ests'!N$502*('6. Data with Vol Ests'!N326+('6. Data with Vol Ests'!N327-'6. Data with Vol Ests'!N326)*('6. Data with Vol Ests'!Q$503/'6. Data with Vol Ests'!Q327))/'6. Data with Vol Ests'!N326</f>
        <v>6191.326048560627</v>
      </c>
      <c r="E326" s="8">
        <f>'6. Data with Vol Ests'!S$502*('6. Data with Vol Ests'!S326+('6. Data with Vol Ests'!S327-'6. Data with Vol Ests'!S326)*('6. Data with Vol Ests'!V$503/'6. Data with Vol Ests'!V327))/'6. Data with Vol Ests'!S326</f>
        <v>113.43294464174912</v>
      </c>
      <c r="G326" s="9">
        <f>$L$2*B326/'1. Data'!D$504+$M$2*C326/'1. Data'!H$504+$N$2*D326/'1. Data'!L$504+$O$2*E326/'1. Data'!P$504</f>
        <v>10022.764893331199</v>
      </c>
      <c r="I326" s="9">
        <f t="shared" si="5"/>
        <v>-22.764893331199346</v>
      </c>
    </row>
    <row r="327" spans="1:9" ht="15" customHeight="1" x14ac:dyDescent="0.2">
      <c r="A327">
        <v>326</v>
      </c>
      <c r="B327" s="8">
        <f>'6. Data with Vol Ests'!D$502*('6. Data with Vol Ests'!D327+('6. Data with Vol Ests'!D328-'6. Data with Vol Ests'!D327)*('6. Data with Vol Ests'!G$503/'6. Data with Vol Ests'!G328))/'6. Data with Vol Ests'!D327</f>
        <v>11363.595070023634</v>
      </c>
      <c r="C327" s="8">
        <f>'6. Data with Vol Ests'!I$502*('6. Data with Vol Ests'!I327+('6. Data with Vol Ests'!I328-'6. Data with Vol Ests'!I327)*('6. Data with Vol Ests'!L$503/'6. Data with Vol Ests'!L328))/'6. Data with Vol Ests'!I327</f>
        <v>9929.7366543632234</v>
      </c>
      <c r="D327" s="8">
        <f>'6. Data with Vol Ests'!N$502*('6. Data with Vol Ests'!N327+('6. Data with Vol Ests'!N328-'6. Data with Vol Ests'!N327)*('6. Data with Vol Ests'!Q$503/'6. Data with Vol Ests'!Q328))/'6. Data with Vol Ests'!N327</f>
        <v>6485.1842704481423</v>
      </c>
      <c r="E327" s="8">
        <f>'6. Data with Vol Ests'!S$502*('6. Data with Vol Ests'!S327+('6. Data with Vol Ests'!S328-'6. Data with Vol Ests'!S327)*('6. Data with Vol Ests'!V$503/'6. Data with Vol Ests'!V328))/'6. Data with Vol Ests'!S327</f>
        <v>113.72977607044595</v>
      </c>
      <c r="G327" s="9">
        <f>$L$2*B327/'1. Data'!D$504+$M$2*C327/'1. Data'!H$504+$N$2*D327/'1. Data'!L$504+$O$2*E327/'1. Data'!P$504</f>
        <v>10289.04223424548</v>
      </c>
      <c r="I327" s="9">
        <f t="shared" si="5"/>
        <v>-289.04223424548036</v>
      </c>
    </row>
    <row r="328" spans="1:9" ht="15" customHeight="1" x14ac:dyDescent="0.2">
      <c r="A328">
        <v>327</v>
      </c>
      <c r="B328" s="8">
        <f>'6. Data with Vol Ests'!D$502*('6. Data with Vol Ests'!D328+('6. Data with Vol Ests'!D329-'6. Data with Vol Ests'!D328)*('6. Data with Vol Ests'!G$503/'6. Data with Vol Ests'!G329))/'6. Data with Vol Ests'!D328</f>
        <v>10876.992869421862</v>
      </c>
      <c r="C328" s="8">
        <f>'6. Data with Vol Ests'!I$502*('6. Data with Vol Ests'!I328+('6. Data with Vol Ests'!I329-'6. Data with Vol Ests'!I328)*('6. Data with Vol Ests'!L$503/'6. Data with Vol Ests'!L329))/'6. Data with Vol Ests'!I328</f>
        <v>9855.8750409007771</v>
      </c>
      <c r="D328" s="8">
        <f>'6. Data with Vol Ests'!N$502*('6. Data with Vol Ests'!N328+('6. Data with Vol Ests'!N329-'6. Data with Vol Ests'!N328)*('6. Data with Vol Ests'!Q$503/'6. Data with Vol Ests'!Q329))/'6. Data with Vol Ests'!N328</f>
        <v>6468.7235674275698</v>
      </c>
      <c r="E328" s="8">
        <f>'6. Data with Vol Ests'!S$502*('6. Data with Vol Ests'!S328+('6. Data with Vol Ests'!S329-'6. Data with Vol Ests'!S328)*('6. Data with Vol Ests'!V$503/'6. Data with Vol Ests'!V329))/'6. Data with Vol Ests'!S328</f>
        <v>115.61330211187804</v>
      </c>
      <c r="G328" s="9">
        <f>$L$2*B328/'1. Data'!D$504+$M$2*C328/'1. Data'!H$504+$N$2*D328/'1. Data'!L$504+$O$2*E328/'1. Data'!P$504</f>
        <v>10120.102650135341</v>
      </c>
      <c r="I328" s="9">
        <f t="shared" si="5"/>
        <v>-120.10265013534081</v>
      </c>
    </row>
    <row r="329" spans="1:9" ht="15" customHeight="1" x14ac:dyDescent="0.2">
      <c r="A329">
        <v>328</v>
      </c>
      <c r="B329" s="8">
        <f>'6. Data with Vol Ests'!D$502*('6. Data with Vol Ests'!D329+('6. Data with Vol Ests'!D330-'6. Data with Vol Ests'!D329)*('6. Data with Vol Ests'!G$503/'6. Data with Vol Ests'!G330))/'6. Data with Vol Ests'!D329</f>
        <v>11032.30123040334</v>
      </c>
      <c r="C329" s="8">
        <f>'6. Data with Vol Ests'!I$502*('6. Data with Vol Ests'!I329+('6. Data with Vol Ests'!I330-'6. Data with Vol Ests'!I329)*('6. Data with Vol Ests'!L$503/'6. Data with Vol Ests'!L330))/'6. Data with Vol Ests'!I329</f>
        <v>9581.3575503525062</v>
      </c>
      <c r="D329" s="8">
        <f>'6. Data with Vol Ests'!N$502*('6. Data with Vol Ests'!N329+('6. Data with Vol Ests'!N330-'6. Data with Vol Ests'!N329)*('6. Data with Vol Ests'!Q$503/'6. Data with Vol Ests'!Q330))/'6. Data with Vol Ests'!N329</f>
        <v>6332.8425264577872</v>
      </c>
      <c r="E329" s="8">
        <f>'6. Data with Vol Ests'!S$502*('6. Data with Vol Ests'!S329+('6. Data with Vol Ests'!S330-'6. Data with Vol Ests'!S329)*('6. Data with Vol Ests'!V$503/'6. Data with Vol Ests'!V330))/'6. Data with Vol Ests'!S329</f>
        <v>111.69906979078094</v>
      </c>
      <c r="G329" s="9">
        <f>$L$2*B329/'1. Data'!D$504+$M$2*C329/'1. Data'!H$504+$N$2*D329/'1. Data'!L$504+$O$2*E329/'1. Data'!P$504</f>
        <v>9999.3751887096696</v>
      </c>
      <c r="I329" s="9">
        <f t="shared" si="5"/>
        <v>0.62481129033039906</v>
      </c>
    </row>
    <row r="330" spans="1:9" ht="15" customHeight="1" x14ac:dyDescent="0.2">
      <c r="A330">
        <v>329</v>
      </c>
      <c r="B330" s="8">
        <f>'6. Data with Vol Ests'!D$502*('6. Data with Vol Ests'!D330+('6. Data with Vol Ests'!D331-'6. Data with Vol Ests'!D330)*('6. Data with Vol Ests'!G$503/'6. Data with Vol Ests'!G331))/'6. Data with Vol Ests'!D330</f>
        <v>10068.025672130656</v>
      </c>
      <c r="C330" s="8">
        <f>'6. Data with Vol Ests'!I$502*('6. Data with Vol Ests'!I330+('6. Data with Vol Ests'!I331-'6. Data with Vol Ests'!I330)*('6. Data with Vol Ests'!L$503/'6. Data with Vol Ests'!L331))/'6. Data with Vol Ests'!I330</f>
        <v>8956.9169695603196</v>
      </c>
      <c r="D330" s="8">
        <f>'6. Data with Vol Ests'!N$502*('6. Data with Vol Ests'!N330+('6. Data with Vol Ests'!N331-'6. Data with Vol Ests'!N330)*('6. Data with Vol Ests'!Q$503/'6. Data with Vol Ests'!Q331))/'6. Data with Vol Ests'!N330</f>
        <v>5801.3143125702582</v>
      </c>
      <c r="E330" s="8">
        <f>'6. Data with Vol Ests'!S$502*('6. Data with Vol Ests'!S330+('6. Data with Vol Ests'!S331-'6. Data with Vol Ests'!S330)*('6. Data with Vol Ests'!V$503/'6. Data with Vol Ests'!V331))/'6. Data with Vol Ests'!S330</f>
        <v>113.30482172660753</v>
      </c>
      <c r="G330" s="9">
        <f>$L$2*B330/'1. Data'!D$504+$M$2*C330/'1. Data'!H$504+$N$2*D330/'1. Data'!L$504+$O$2*E330/'1. Data'!P$504</f>
        <v>9397.0318971616289</v>
      </c>
      <c r="I330" s="9">
        <f t="shared" si="5"/>
        <v>602.96810283837112</v>
      </c>
    </row>
    <row r="331" spans="1:9" ht="15" customHeight="1" x14ac:dyDescent="0.2">
      <c r="A331">
        <v>330</v>
      </c>
      <c r="B331" s="8">
        <f>'6. Data with Vol Ests'!D$502*('6. Data with Vol Ests'!D331+('6. Data with Vol Ests'!D332-'6. Data with Vol Ests'!D331)*('6. Data with Vol Ests'!G$503/'6. Data with Vol Ests'!G332))/'6. Data with Vol Ests'!D331</f>
        <v>11057.169957908352</v>
      </c>
      <c r="C331" s="8">
        <f>'6. Data with Vol Ests'!I$502*('6. Data with Vol Ests'!I331+('6. Data with Vol Ests'!I332-'6. Data with Vol Ests'!I331)*('6. Data with Vol Ests'!L$503/'6. Data with Vol Ests'!L332))/'6. Data with Vol Ests'!I331</f>
        <v>9570.2772366711124</v>
      </c>
      <c r="D331" s="8">
        <f>'6. Data with Vol Ests'!N$502*('6. Data with Vol Ests'!N331+('6. Data with Vol Ests'!N332-'6. Data with Vol Ests'!N331)*('6. Data with Vol Ests'!Q$503/'6. Data with Vol Ests'!Q332))/'6. Data with Vol Ests'!N331</f>
        <v>6164.1444239705597</v>
      </c>
      <c r="E331" s="8">
        <f>'6. Data with Vol Ests'!S$502*('6. Data with Vol Ests'!S331+('6. Data with Vol Ests'!S332-'6. Data with Vol Ests'!S331)*('6. Data with Vol Ests'!V$503/'6. Data with Vol Ests'!V332))/'6. Data with Vol Ests'!S331</f>
        <v>110.14525388498816</v>
      </c>
      <c r="G331" s="9">
        <f>$L$2*B331/'1. Data'!D$504+$M$2*C331/'1. Data'!H$504+$N$2*D331/'1. Data'!L$504+$O$2*E331/'1. Data'!P$504</f>
        <v>9950.1854690407017</v>
      </c>
      <c r="I331" s="9">
        <f t="shared" si="5"/>
        <v>49.814530959298281</v>
      </c>
    </row>
    <row r="332" spans="1:9" ht="15" customHeight="1" x14ac:dyDescent="0.2">
      <c r="A332">
        <v>331</v>
      </c>
      <c r="B332" s="8">
        <f>'6. Data with Vol Ests'!D$502*('6. Data with Vol Ests'!D332+('6. Data with Vol Ests'!D333-'6. Data with Vol Ests'!D332)*('6. Data with Vol Ests'!G$503/'6. Data with Vol Ests'!G333))/'6. Data with Vol Ests'!D332</f>
        <v>10706.799906901002</v>
      </c>
      <c r="C332" s="8">
        <f>'6. Data with Vol Ests'!I$502*('6. Data with Vol Ests'!I332+('6. Data with Vol Ests'!I333-'6. Data with Vol Ests'!I332)*('6. Data with Vol Ests'!L$503/'6. Data with Vol Ests'!L333))/'6. Data with Vol Ests'!I332</f>
        <v>9647.3219474446487</v>
      </c>
      <c r="D332" s="8">
        <f>'6. Data with Vol Ests'!N$502*('6. Data with Vol Ests'!N332+('6. Data with Vol Ests'!N333-'6. Data with Vol Ests'!N332)*('6. Data with Vol Ests'!Q$503/'6. Data with Vol Ests'!Q333))/'6. Data with Vol Ests'!N332</f>
        <v>6304.1143501342503</v>
      </c>
      <c r="E332" s="8">
        <f>'6. Data with Vol Ests'!S$502*('6. Data with Vol Ests'!S332+('6. Data with Vol Ests'!S333-'6. Data with Vol Ests'!S332)*('6. Data with Vol Ests'!V$503/'6. Data with Vol Ests'!V333))/'6. Data with Vol Ests'!S332</f>
        <v>111.711838964752</v>
      </c>
      <c r="G332" s="9">
        <f>$L$2*B332/'1. Data'!D$504+$M$2*C332/'1. Data'!H$504+$N$2*D332/'1. Data'!L$504+$O$2*E332/'1. Data'!P$504</f>
        <v>9897.4551406597329</v>
      </c>
      <c r="I332" s="9">
        <f t="shared" si="5"/>
        <v>102.54485934026707</v>
      </c>
    </row>
    <row r="333" spans="1:9" ht="15" customHeight="1" x14ac:dyDescent="0.2">
      <c r="A333">
        <v>332</v>
      </c>
      <c r="B333" s="8">
        <f>'6. Data with Vol Ests'!D$502*('6. Data with Vol Ests'!D333+('6. Data with Vol Ests'!D334-'6. Data with Vol Ests'!D333)*('6. Data with Vol Ests'!G$503/'6. Data with Vol Ests'!G334))/'6. Data with Vol Ests'!D333</f>
        <v>11215.059017965661</v>
      </c>
      <c r="C333" s="8">
        <f>'6. Data with Vol Ests'!I$502*('6. Data with Vol Ests'!I333+('6. Data with Vol Ests'!I334-'6. Data with Vol Ests'!I333)*('6. Data with Vol Ests'!L$503/'6. Data with Vol Ests'!L334))/'6. Data with Vol Ests'!I333</f>
        <v>9151.8470044259375</v>
      </c>
      <c r="D333" s="8">
        <f>'6. Data with Vol Ests'!N$502*('6. Data with Vol Ests'!N333+('6. Data with Vol Ests'!N334-'6. Data with Vol Ests'!N333)*('6. Data with Vol Ests'!Q$503/'6. Data with Vol Ests'!Q334))/'6. Data with Vol Ests'!N333</f>
        <v>6003.9769826266847</v>
      </c>
      <c r="E333" s="8">
        <f>'6. Data with Vol Ests'!S$502*('6. Data with Vol Ests'!S333+('6. Data with Vol Ests'!S334-'6. Data with Vol Ests'!S333)*('6. Data with Vol Ests'!V$503/'6. Data with Vol Ests'!V334))/'6. Data with Vol Ests'!S333</f>
        <v>113.80561096939356</v>
      </c>
      <c r="G333" s="9">
        <f>$L$2*B333/'1. Data'!D$504+$M$2*C333/'1. Data'!H$504+$N$2*D333/'1. Data'!L$504+$O$2*E333/'1. Data'!P$504</f>
        <v>9915.7793460391731</v>
      </c>
      <c r="I333" s="9">
        <f t="shared" si="5"/>
        <v>84.220653960826894</v>
      </c>
    </row>
    <row r="334" spans="1:9" ht="15" customHeight="1" x14ac:dyDescent="0.2">
      <c r="A334">
        <v>333</v>
      </c>
      <c r="B334" s="8">
        <f>'6. Data with Vol Ests'!D$502*('6. Data with Vol Ests'!D334+('6. Data with Vol Ests'!D335-'6. Data with Vol Ests'!D334)*('6. Data with Vol Ests'!G$503/'6. Data with Vol Ests'!G335))/'6. Data with Vol Ests'!D334</f>
        <v>11177.407455418008</v>
      </c>
      <c r="C334" s="8">
        <f>'6. Data with Vol Ests'!I$502*('6. Data with Vol Ests'!I334+('6. Data with Vol Ests'!I335-'6. Data with Vol Ests'!I334)*('6. Data with Vol Ests'!L$503/'6. Data with Vol Ests'!L335))/'6. Data with Vol Ests'!I334</f>
        <v>9425.0634158409302</v>
      </c>
      <c r="D334" s="8">
        <f>'6. Data with Vol Ests'!N$502*('6. Data with Vol Ests'!N334+('6. Data with Vol Ests'!N335-'6. Data with Vol Ests'!N334)*('6. Data with Vol Ests'!Q$503/'6. Data with Vol Ests'!Q335))/'6. Data with Vol Ests'!N334</f>
        <v>6173.8197144480755</v>
      </c>
      <c r="E334" s="8">
        <f>'6. Data with Vol Ests'!S$502*('6. Data with Vol Ests'!S334+('6. Data with Vol Ests'!S335-'6. Data with Vol Ests'!S334)*('6. Data with Vol Ests'!V$503/'6. Data with Vol Ests'!V335))/'6. Data with Vol Ests'!S334</f>
        <v>110.64100984030509</v>
      </c>
      <c r="G334" s="9">
        <f>$L$2*B334/'1. Data'!D$504+$M$2*C334/'1. Data'!H$504+$N$2*D334/'1. Data'!L$504+$O$2*E334/'1. Data'!P$504</f>
        <v>9958.7895945621149</v>
      </c>
      <c r="I334" s="9">
        <f t="shared" si="5"/>
        <v>41.210405437885129</v>
      </c>
    </row>
    <row r="335" spans="1:9" ht="15" customHeight="1" x14ac:dyDescent="0.2">
      <c r="A335">
        <v>334</v>
      </c>
      <c r="B335" s="8">
        <f>'6. Data with Vol Ests'!D$502*('6. Data with Vol Ests'!D335+('6. Data with Vol Ests'!D336-'6. Data with Vol Ests'!D335)*('6. Data with Vol Ests'!G$503/'6. Data with Vol Ests'!G336))/'6. Data with Vol Ests'!D335</f>
        <v>10693.709700943418</v>
      </c>
      <c r="C335" s="8">
        <f>'6. Data with Vol Ests'!I$502*('6. Data with Vol Ests'!I335+('6. Data with Vol Ests'!I336-'6. Data with Vol Ests'!I335)*('6. Data with Vol Ests'!L$503/'6. Data with Vol Ests'!L336))/'6. Data with Vol Ests'!I335</f>
        <v>9537.687857225199</v>
      </c>
      <c r="D335" s="8">
        <f>'6. Data with Vol Ests'!N$502*('6. Data with Vol Ests'!N335+('6. Data with Vol Ests'!N336-'6. Data with Vol Ests'!N335)*('6. Data with Vol Ests'!Q$503/'6. Data with Vol Ests'!Q336))/'6. Data with Vol Ests'!N335</f>
        <v>6178.0577383990376</v>
      </c>
      <c r="E335" s="8">
        <f>'6. Data with Vol Ests'!S$502*('6. Data with Vol Ests'!S335+('6. Data with Vol Ests'!S336-'6. Data with Vol Ests'!S335)*('6. Data with Vol Ests'!V$503/'6. Data with Vol Ests'!V336))/'6. Data with Vol Ests'!S335</f>
        <v>110.48261228922222</v>
      </c>
      <c r="G335" s="9">
        <f>$L$2*B335/'1. Data'!D$504+$M$2*C335/'1. Data'!H$504+$N$2*D335/'1. Data'!L$504+$O$2*E335/'1. Data'!P$504</f>
        <v>9816.3226380389697</v>
      </c>
      <c r="I335" s="9">
        <f t="shared" si="5"/>
        <v>183.67736196103033</v>
      </c>
    </row>
    <row r="336" spans="1:9" ht="15" customHeight="1" x14ac:dyDescent="0.2">
      <c r="A336">
        <v>335</v>
      </c>
      <c r="B336" s="8">
        <f>'6. Data with Vol Ests'!D$502*('6. Data with Vol Ests'!D336+('6. Data with Vol Ests'!D337-'6. Data with Vol Ests'!D336)*('6. Data with Vol Ests'!G$503/'6. Data with Vol Ests'!G337))/'6. Data with Vol Ests'!D336</f>
        <v>10882.866015268086</v>
      </c>
      <c r="C336" s="8">
        <f>'6. Data with Vol Ests'!I$502*('6. Data with Vol Ests'!I336+('6. Data with Vol Ests'!I337-'6. Data with Vol Ests'!I336)*('6. Data with Vol Ests'!L$503/'6. Data with Vol Ests'!L337))/'6. Data with Vol Ests'!I336</f>
        <v>9118.2032089176064</v>
      </c>
      <c r="D336" s="8">
        <f>'6. Data with Vol Ests'!N$502*('6. Data with Vol Ests'!N336+('6. Data with Vol Ests'!N337-'6. Data with Vol Ests'!N336)*('6. Data with Vol Ests'!Q$503/'6. Data with Vol Ests'!Q337))/'6. Data with Vol Ests'!N336</f>
        <v>5926.9109760668343</v>
      </c>
      <c r="E336" s="8">
        <f>'6. Data with Vol Ests'!S$502*('6. Data with Vol Ests'!S336+('6. Data with Vol Ests'!S337-'6. Data with Vol Ests'!S336)*('6. Data with Vol Ests'!V$503/'6. Data with Vol Ests'!V337))/'6. Data with Vol Ests'!S336</f>
        <v>114.42790499930997</v>
      </c>
      <c r="G336" s="9">
        <f>$L$2*B336/'1. Data'!D$504+$M$2*C336/'1. Data'!H$504+$N$2*D336/'1. Data'!L$504+$O$2*E336/'1. Data'!P$504</f>
        <v>9783.3120738869638</v>
      </c>
      <c r="I336" s="9">
        <f t="shared" si="5"/>
        <v>216.68792611303616</v>
      </c>
    </row>
    <row r="337" spans="1:9" ht="15" customHeight="1" x14ac:dyDescent="0.2">
      <c r="A337">
        <v>336</v>
      </c>
      <c r="B337" s="8">
        <f>'6. Data with Vol Ests'!D$502*('6. Data with Vol Ests'!D337+('6. Data with Vol Ests'!D338-'6. Data with Vol Ests'!D337)*('6. Data with Vol Ests'!G$503/'6. Data with Vol Ests'!G338))/'6. Data with Vol Ests'!D337</f>
        <v>10974.459450099053</v>
      </c>
      <c r="C337" s="8">
        <f>'6. Data with Vol Ests'!I$502*('6. Data with Vol Ests'!I337+('6. Data with Vol Ests'!I338-'6. Data with Vol Ests'!I337)*('6. Data with Vol Ests'!L$503/'6. Data with Vol Ests'!L338))/'6. Data with Vol Ests'!I337</f>
        <v>9242.3657428906972</v>
      </c>
      <c r="D337" s="8">
        <f>'6. Data with Vol Ests'!N$502*('6. Data with Vol Ests'!N337+('6. Data with Vol Ests'!N338-'6. Data with Vol Ests'!N337)*('6. Data with Vol Ests'!Q$503/'6. Data with Vol Ests'!Q338))/'6. Data with Vol Ests'!N337</f>
        <v>5965.9966896065516</v>
      </c>
      <c r="E337" s="8">
        <f>'6. Data with Vol Ests'!S$502*('6. Data with Vol Ests'!S337+('6. Data with Vol Ests'!S338-'6. Data with Vol Ests'!S337)*('6. Data with Vol Ests'!V$503/'6. Data with Vol Ests'!V338))/'6. Data with Vol Ests'!S337</f>
        <v>107.68937884106209</v>
      </c>
      <c r="G337" s="9">
        <f>$L$2*B337/'1. Data'!D$504+$M$2*C337/'1. Data'!H$504+$N$2*D337/'1. Data'!L$504+$O$2*E337/'1. Data'!P$504</f>
        <v>9742.2030738156554</v>
      </c>
      <c r="I337" s="9">
        <f t="shared" si="5"/>
        <v>257.79692618434456</v>
      </c>
    </row>
    <row r="338" spans="1:9" ht="15" customHeight="1" x14ac:dyDescent="0.2">
      <c r="A338">
        <v>337</v>
      </c>
      <c r="B338" s="8">
        <f>'6. Data with Vol Ests'!D$502*('6. Data with Vol Ests'!D338+('6. Data with Vol Ests'!D339-'6. Data with Vol Ests'!D338)*('6. Data with Vol Ests'!G$503/'6. Data with Vol Ests'!G339))/'6. Data with Vol Ests'!D338</f>
        <v>10590.19642773397</v>
      </c>
      <c r="C338" s="8">
        <f>'6. Data with Vol Ests'!I$502*('6. Data with Vol Ests'!I338+('6. Data with Vol Ests'!I339-'6. Data with Vol Ests'!I338)*('6. Data with Vol Ests'!L$503/'6. Data with Vol Ests'!L339))/'6. Data with Vol Ests'!I338</f>
        <v>9584.278883563391</v>
      </c>
      <c r="D338" s="8">
        <f>'6. Data with Vol Ests'!N$502*('6. Data with Vol Ests'!N338+('6. Data with Vol Ests'!N339-'6. Data with Vol Ests'!N338)*('6. Data with Vol Ests'!Q$503/'6. Data with Vol Ests'!Q339))/'6. Data with Vol Ests'!N338</f>
        <v>6018.638647952178</v>
      </c>
      <c r="E338" s="8">
        <f>'6. Data with Vol Ests'!S$502*('6. Data with Vol Ests'!S338+('6. Data with Vol Ests'!S339-'6. Data with Vol Ests'!S338)*('6. Data with Vol Ests'!V$503/'6. Data with Vol Ests'!V339))/'6. Data with Vol Ests'!S338</f>
        <v>115.10314396343242</v>
      </c>
      <c r="G338" s="9">
        <f>$L$2*B338/'1. Data'!D$504+$M$2*C338/'1. Data'!H$504+$N$2*D338/'1. Data'!L$504+$O$2*E338/'1. Data'!P$504</f>
        <v>9849.5137785544157</v>
      </c>
      <c r="I338" s="9">
        <f t="shared" si="5"/>
        <v>150.48622144558431</v>
      </c>
    </row>
    <row r="339" spans="1:9" ht="15" customHeight="1" x14ac:dyDescent="0.2">
      <c r="A339">
        <v>338</v>
      </c>
      <c r="B339" s="8">
        <f>'6. Data with Vol Ests'!D$502*('6. Data with Vol Ests'!D339+('6. Data with Vol Ests'!D340-'6. Data with Vol Ests'!D339)*('6. Data with Vol Ests'!G$503/'6. Data with Vol Ests'!G340))/'6. Data with Vol Ests'!D339</f>
        <v>10940.831721013719</v>
      </c>
      <c r="C339" s="8">
        <f>'6. Data with Vol Ests'!I$502*('6. Data with Vol Ests'!I339+('6. Data with Vol Ests'!I340-'6. Data with Vol Ests'!I339)*('6. Data with Vol Ests'!L$503/'6. Data with Vol Ests'!L340))/'6. Data with Vol Ests'!I339</f>
        <v>9346.1646758740244</v>
      </c>
      <c r="D339" s="8">
        <f>'6. Data with Vol Ests'!N$502*('6. Data with Vol Ests'!N339+('6. Data with Vol Ests'!N340-'6. Data with Vol Ests'!N339)*('6. Data with Vol Ests'!Q$503/'6. Data with Vol Ests'!Q340))/'6. Data with Vol Ests'!N339</f>
        <v>5961.7361034370206</v>
      </c>
      <c r="E339" s="8">
        <f>'6. Data with Vol Ests'!S$502*('6. Data with Vol Ests'!S339+('6. Data with Vol Ests'!S340-'6. Data with Vol Ests'!S339)*('6. Data with Vol Ests'!V$503/'6. Data with Vol Ests'!V340))/'6. Data with Vol Ests'!S339</f>
        <v>113.59984677226608</v>
      </c>
      <c r="G339" s="9">
        <f>$L$2*B339/'1. Data'!D$504+$M$2*C339/'1. Data'!H$504+$N$2*D339/'1. Data'!L$504+$O$2*E339/'1. Data'!P$504</f>
        <v>9866.5246297605081</v>
      </c>
      <c r="I339" s="9">
        <f t="shared" si="5"/>
        <v>133.47537023949189</v>
      </c>
    </row>
    <row r="340" spans="1:9" ht="15" customHeight="1" x14ac:dyDescent="0.2">
      <c r="A340">
        <v>339</v>
      </c>
      <c r="B340" s="8">
        <f>'6. Data with Vol Ests'!D$502*('6. Data with Vol Ests'!D340+('6. Data with Vol Ests'!D341-'6. Data with Vol Ests'!D340)*('6. Data with Vol Ests'!G$503/'6. Data with Vol Ests'!G341))/'6. Data with Vol Ests'!D340</f>
        <v>10842.665241320354</v>
      </c>
      <c r="C340" s="8">
        <f>'6. Data with Vol Ests'!I$502*('6. Data with Vol Ests'!I340+('6. Data with Vol Ests'!I341-'6. Data with Vol Ests'!I340)*('6. Data with Vol Ests'!L$503/'6. Data with Vol Ests'!L341))/'6. Data with Vol Ests'!I340</f>
        <v>9081.0865095825484</v>
      </c>
      <c r="D340" s="8">
        <f>'6. Data with Vol Ests'!N$502*('6. Data with Vol Ests'!N340+('6. Data with Vol Ests'!N341-'6. Data with Vol Ests'!N340)*('6. Data with Vol Ests'!Q$503/'6. Data with Vol Ests'!Q341))/'6. Data with Vol Ests'!N340</f>
        <v>5502.1504018644018</v>
      </c>
      <c r="E340" s="8">
        <f>'6. Data with Vol Ests'!S$502*('6. Data with Vol Ests'!S340+('6. Data with Vol Ests'!S341-'6. Data with Vol Ests'!S340)*('6. Data with Vol Ests'!V$503/'6. Data with Vol Ests'!V341))/'6. Data with Vol Ests'!S340</f>
        <v>101.16234489423726</v>
      </c>
      <c r="G340" s="9">
        <f>$L$2*B340/'1. Data'!D$504+$M$2*C340/'1. Data'!H$504+$N$2*D340/'1. Data'!L$504+$O$2*E340/'1. Data'!P$504</f>
        <v>9453.4595314320886</v>
      </c>
      <c r="I340" s="9">
        <f t="shared" si="5"/>
        <v>546.54046856791138</v>
      </c>
    </row>
    <row r="341" spans="1:9" ht="15" customHeight="1" x14ac:dyDescent="0.2">
      <c r="A341">
        <v>340</v>
      </c>
      <c r="B341" s="8">
        <f>'6. Data with Vol Ests'!D$502*('6. Data with Vol Ests'!D341+('6. Data with Vol Ests'!D342-'6. Data with Vol Ests'!D341)*('6. Data with Vol Ests'!G$503/'6. Data with Vol Ests'!G342))/'6. Data with Vol Ests'!D341</f>
        <v>11451.014506790289</v>
      </c>
      <c r="C341" s="8">
        <f>'6. Data with Vol Ests'!I$502*('6. Data with Vol Ests'!I341+('6. Data with Vol Ests'!I342-'6. Data with Vol Ests'!I341)*('6. Data with Vol Ests'!L$503/'6. Data with Vol Ests'!L342))/'6. Data with Vol Ests'!I341</f>
        <v>9014.2708125027675</v>
      </c>
      <c r="D341" s="8">
        <f>'6. Data with Vol Ests'!N$502*('6. Data with Vol Ests'!N341+('6. Data with Vol Ests'!N342-'6. Data with Vol Ests'!N341)*('6. Data with Vol Ests'!Q$503/'6. Data with Vol Ests'!Q342))/'6. Data with Vol Ests'!N341</f>
        <v>5706.5495194612886</v>
      </c>
      <c r="E341" s="8">
        <f>'6. Data with Vol Ests'!S$502*('6. Data with Vol Ests'!S341+('6. Data with Vol Ests'!S342-'6. Data with Vol Ests'!S341)*('6. Data with Vol Ests'!V$503/'6. Data with Vol Ests'!V342))/'6. Data with Vol Ests'!S341</f>
        <v>114.95304341090102</v>
      </c>
      <c r="G341" s="9">
        <f>$L$2*B341/'1. Data'!D$504+$M$2*C341/'1. Data'!H$504+$N$2*D341/'1. Data'!L$504+$O$2*E341/'1. Data'!P$504</f>
        <v>9930.788050349167</v>
      </c>
      <c r="I341" s="9">
        <f t="shared" si="5"/>
        <v>69.211949650833049</v>
      </c>
    </row>
    <row r="342" spans="1:9" ht="15" customHeight="1" x14ac:dyDescent="0.2">
      <c r="A342">
        <v>341</v>
      </c>
      <c r="B342" s="8">
        <f>'6. Data with Vol Ests'!D$502*('6. Data with Vol Ests'!D342+('6. Data with Vol Ests'!D343-'6. Data with Vol Ests'!D342)*('6. Data with Vol Ests'!G$503/'6. Data with Vol Ests'!G343))/'6. Data with Vol Ests'!D342</f>
        <v>11164.89735927346</v>
      </c>
      <c r="C342" s="8">
        <f>'6. Data with Vol Ests'!I$502*('6. Data with Vol Ests'!I342+('6. Data with Vol Ests'!I343-'6. Data with Vol Ests'!I342)*('6. Data with Vol Ests'!L$503/'6. Data with Vol Ests'!L343))/'6. Data with Vol Ests'!I342</f>
        <v>10737.851315175409</v>
      </c>
      <c r="D342" s="8">
        <f>'6. Data with Vol Ests'!N$502*('6. Data with Vol Ests'!N342+('6. Data with Vol Ests'!N343-'6. Data with Vol Ests'!N342)*('6. Data with Vol Ests'!Q$503/'6. Data with Vol Ests'!Q343))/'6. Data with Vol Ests'!N342</f>
        <v>6856.1813999238084</v>
      </c>
      <c r="E342" s="8">
        <f>'6. Data with Vol Ests'!S$502*('6. Data with Vol Ests'!S342+('6. Data with Vol Ests'!S343-'6. Data with Vol Ests'!S342)*('6. Data with Vol Ests'!V$503/'6. Data with Vol Ests'!V343))/'6. Data with Vol Ests'!S342</f>
        <v>113.61052768300611</v>
      </c>
      <c r="G342" s="9">
        <f>$L$2*B342/'1. Data'!D$504+$M$2*C342/'1. Data'!H$504+$N$2*D342/'1. Data'!L$504+$O$2*E342/'1. Data'!P$504</f>
        <v>10527.192142743677</v>
      </c>
      <c r="I342" s="9">
        <f t="shared" si="5"/>
        <v>-527.19214274367732</v>
      </c>
    </row>
    <row r="343" spans="1:9" ht="15" customHeight="1" x14ac:dyDescent="0.2">
      <c r="A343">
        <v>342</v>
      </c>
      <c r="B343" s="8">
        <f>'6. Data with Vol Ests'!D$502*('6. Data with Vol Ests'!D343+('6. Data with Vol Ests'!D344-'6. Data with Vol Ests'!D343)*('6. Data with Vol Ests'!G$503/'6. Data with Vol Ests'!G344))/'6. Data with Vol Ests'!D343</f>
        <v>10793.719009299264</v>
      </c>
      <c r="C343" s="8">
        <f>'6. Data with Vol Ests'!I$502*('6. Data with Vol Ests'!I343+('6. Data with Vol Ests'!I344-'6. Data with Vol Ests'!I343)*('6. Data with Vol Ests'!L$503/'6. Data with Vol Ests'!L344))/'6. Data with Vol Ests'!I343</f>
        <v>9668.1163315545073</v>
      </c>
      <c r="D343" s="8">
        <f>'6. Data with Vol Ests'!N$502*('6. Data with Vol Ests'!N343+('6. Data with Vol Ests'!N344-'6. Data with Vol Ests'!N343)*('6. Data with Vol Ests'!Q$503/'6. Data with Vol Ests'!Q344))/'6. Data with Vol Ests'!N343</f>
        <v>6139.8681765017682</v>
      </c>
      <c r="E343" s="8">
        <f>'6. Data with Vol Ests'!S$502*('6. Data with Vol Ests'!S343+('6. Data with Vol Ests'!S344-'6. Data with Vol Ests'!S343)*('6. Data with Vol Ests'!V$503/'6. Data with Vol Ests'!V344))/'6. Data with Vol Ests'!S343</f>
        <v>115.25846968613602</v>
      </c>
      <c r="G343" s="9">
        <f>$L$2*B343/'1. Data'!D$504+$M$2*C343/'1. Data'!H$504+$N$2*D343/'1. Data'!L$504+$O$2*E343/'1. Data'!P$504</f>
        <v>9971.8787097344266</v>
      </c>
      <c r="I343" s="9">
        <f t="shared" si="5"/>
        <v>28.121290265573407</v>
      </c>
    </row>
    <row r="344" spans="1:9" ht="15" customHeight="1" x14ac:dyDescent="0.2">
      <c r="A344">
        <v>343</v>
      </c>
      <c r="B344" s="8">
        <f>'6. Data with Vol Ests'!D$502*('6. Data with Vol Ests'!D344+('6. Data with Vol Ests'!D345-'6. Data with Vol Ests'!D344)*('6. Data with Vol Ests'!G$503/'6. Data with Vol Ests'!G345))/'6. Data with Vol Ests'!D344</f>
        <v>11261.501789937811</v>
      </c>
      <c r="C344" s="8">
        <f>'6. Data with Vol Ests'!I$502*('6. Data with Vol Ests'!I344+('6. Data with Vol Ests'!I345-'6. Data with Vol Ests'!I344)*('6. Data with Vol Ests'!L$503/'6. Data with Vol Ests'!L345))/'6. Data with Vol Ests'!I344</f>
        <v>9427.8345343317706</v>
      </c>
      <c r="D344" s="8">
        <f>'6. Data with Vol Ests'!N$502*('6. Data with Vol Ests'!N344+('6. Data with Vol Ests'!N345-'6. Data with Vol Ests'!N344)*('6. Data with Vol Ests'!Q$503/'6. Data with Vol Ests'!Q345))/'6. Data with Vol Ests'!N344</f>
        <v>6204.1140520199233</v>
      </c>
      <c r="E344" s="8">
        <f>'6. Data with Vol Ests'!S$502*('6. Data with Vol Ests'!S344+('6. Data with Vol Ests'!S345-'6. Data with Vol Ests'!S344)*('6. Data with Vol Ests'!V$503/'6. Data with Vol Ests'!V345))/'6. Data with Vol Ests'!S344</f>
        <v>110.42613234050003</v>
      </c>
      <c r="G344" s="9">
        <f>$L$2*B344/'1. Data'!D$504+$M$2*C344/'1. Data'!H$504+$N$2*D344/'1. Data'!L$504+$O$2*E344/'1. Data'!P$504</f>
        <v>9991.2508662664877</v>
      </c>
      <c r="I344" s="9">
        <f t="shared" si="5"/>
        <v>8.7491337335122807</v>
      </c>
    </row>
    <row r="345" spans="1:9" ht="15" customHeight="1" x14ac:dyDescent="0.2">
      <c r="A345">
        <v>344</v>
      </c>
      <c r="B345" s="8">
        <f>'6. Data with Vol Ests'!D$502*('6. Data with Vol Ests'!D345+('6. Data with Vol Ests'!D346-'6. Data with Vol Ests'!D345)*('6. Data with Vol Ests'!G$503/'6. Data with Vol Ests'!G346))/'6. Data with Vol Ests'!D345</f>
        <v>11150.889567896471</v>
      </c>
      <c r="C345" s="8">
        <f>'6. Data with Vol Ests'!I$502*('6. Data with Vol Ests'!I345+('6. Data with Vol Ests'!I346-'6. Data with Vol Ests'!I345)*('6. Data with Vol Ests'!L$503/'6. Data with Vol Ests'!L346))/'6. Data with Vol Ests'!I345</f>
        <v>9852.8033156262081</v>
      </c>
      <c r="D345" s="8">
        <f>'6. Data with Vol Ests'!N$502*('6. Data with Vol Ests'!N345+('6. Data with Vol Ests'!N346-'6. Data with Vol Ests'!N345)*('6. Data with Vol Ests'!Q$503/'6. Data with Vol Ests'!Q346))/'6. Data with Vol Ests'!N345</f>
        <v>6331.6730137892073</v>
      </c>
      <c r="E345" s="8">
        <f>'6. Data with Vol Ests'!S$502*('6. Data with Vol Ests'!S345+('6. Data with Vol Ests'!S346-'6. Data with Vol Ests'!S345)*('6. Data with Vol Ests'!V$503/'6. Data with Vol Ests'!V346))/'6. Data with Vol Ests'!S345</f>
        <v>114.73036411012782</v>
      </c>
      <c r="G345" s="9">
        <f>$L$2*B345/'1. Data'!D$504+$M$2*C345/'1. Data'!H$504+$N$2*D345/'1. Data'!L$504+$O$2*E345/'1. Data'!P$504</f>
        <v>10180.786808385108</v>
      </c>
      <c r="I345" s="9">
        <f t="shared" si="5"/>
        <v>-180.78680838510809</v>
      </c>
    </row>
    <row r="346" spans="1:9" ht="15" customHeight="1" x14ac:dyDescent="0.2">
      <c r="A346">
        <v>345</v>
      </c>
      <c r="B346" s="8">
        <f>'6. Data with Vol Ests'!D$502*('6. Data with Vol Ests'!D346+('6. Data with Vol Ests'!D347-'6. Data with Vol Ests'!D346)*('6. Data with Vol Ests'!G$503/'6. Data with Vol Ests'!G347))/'6. Data with Vol Ests'!D346</f>
        <v>10971.274893440454</v>
      </c>
      <c r="C346" s="8">
        <f>'6. Data with Vol Ests'!I$502*('6. Data with Vol Ests'!I346+('6. Data with Vol Ests'!I347-'6. Data with Vol Ests'!I346)*('6. Data with Vol Ests'!L$503/'6. Data with Vol Ests'!L347))/'6. Data with Vol Ests'!I346</f>
        <v>9483.3578292479033</v>
      </c>
      <c r="D346" s="8">
        <f>'6. Data with Vol Ests'!N$502*('6. Data with Vol Ests'!N346+('6. Data with Vol Ests'!N347-'6. Data with Vol Ests'!N346)*('6. Data with Vol Ests'!Q$503/'6. Data with Vol Ests'!Q347))/'6. Data with Vol Ests'!N346</f>
        <v>6104.3389818984297</v>
      </c>
      <c r="E346" s="8">
        <f>'6. Data with Vol Ests'!S$502*('6. Data with Vol Ests'!S346+('6. Data with Vol Ests'!S347-'6. Data with Vol Ests'!S346)*('6. Data with Vol Ests'!V$503/'6. Data with Vol Ests'!V347))/'6. Data with Vol Ests'!S346</f>
        <v>111.89912909329691</v>
      </c>
      <c r="G346" s="9">
        <f>$L$2*B346/'1. Data'!D$504+$M$2*C346/'1. Data'!H$504+$N$2*D346/'1. Data'!L$504+$O$2*E346/'1. Data'!P$504</f>
        <v>9913.2963703860296</v>
      </c>
      <c r="I346" s="9">
        <f t="shared" si="5"/>
        <v>86.703629613970406</v>
      </c>
    </row>
    <row r="347" spans="1:9" ht="15" customHeight="1" x14ac:dyDescent="0.2">
      <c r="A347">
        <v>346</v>
      </c>
      <c r="B347" s="8">
        <f>'6. Data with Vol Ests'!D$502*('6. Data with Vol Ests'!D347+('6. Data with Vol Ests'!D348-'6. Data with Vol Ests'!D347)*('6. Data with Vol Ests'!G$503/'6. Data with Vol Ests'!G348))/'6. Data with Vol Ests'!D347</f>
        <v>11312.638461993827</v>
      </c>
      <c r="C347" s="8">
        <f>'6. Data with Vol Ests'!I$502*('6. Data with Vol Ests'!I347+('6. Data with Vol Ests'!I348-'6. Data with Vol Ests'!I347)*('6. Data with Vol Ests'!L$503/'6. Data with Vol Ests'!L348))/'6. Data with Vol Ests'!I347</f>
        <v>9712.284257876825</v>
      </c>
      <c r="D347" s="8">
        <f>'6. Data with Vol Ests'!N$502*('6. Data with Vol Ests'!N347+('6. Data with Vol Ests'!N348-'6. Data with Vol Ests'!N347)*('6. Data with Vol Ests'!Q$503/'6. Data with Vol Ests'!Q348))/'6. Data with Vol Ests'!N347</f>
        <v>6204.7937661451315</v>
      </c>
      <c r="E347" s="8">
        <f>'6. Data with Vol Ests'!S$502*('6. Data with Vol Ests'!S347+('6. Data with Vol Ests'!S348-'6. Data with Vol Ests'!S347)*('6. Data with Vol Ests'!V$503/'6. Data with Vol Ests'!V348))/'6. Data with Vol Ests'!S347</f>
        <v>114.75240503792767</v>
      </c>
      <c r="G347" s="9">
        <f>$L$2*B347/'1. Data'!D$504+$M$2*C347/'1. Data'!H$504+$N$2*D347/'1. Data'!L$504+$O$2*E347/'1. Data'!P$504</f>
        <v>10175.501829881994</v>
      </c>
      <c r="I347" s="9">
        <f t="shared" si="5"/>
        <v>-175.50182988199413</v>
      </c>
    </row>
    <row r="348" spans="1:9" ht="15" customHeight="1" x14ac:dyDescent="0.2">
      <c r="A348">
        <v>347</v>
      </c>
      <c r="B348" s="8">
        <f>'6. Data with Vol Ests'!D$502*('6. Data with Vol Ests'!D348+('6. Data with Vol Ests'!D349-'6. Data with Vol Ests'!D348)*('6. Data with Vol Ests'!G$503/'6. Data with Vol Ests'!G349))/'6. Data with Vol Ests'!D348</f>
        <v>11148.222600112003</v>
      </c>
      <c r="C348" s="8">
        <f>'6. Data with Vol Ests'!I$502*('6. Data with Vol Ests'!I348+('6. Data with Vol Ests'!I349-'6. Data with Vol Ests'!I348)*('6. Data with Vol Ests'!L$503/'6. Data with Vol Ests'!L349))/'6. Data with Vol Ests'!I348</f>
        <v>9847.6403538776231</v>
      </c>
      <c r="D348" s="8">
        <f>'6. Data with Vol Ests'!N$502*('6. Data with Vol Ests'!N348+('6. Data with Vol Ests'!N349-'6. Data with Vol Ests'!N348)*('6. Data with Vol Ests'!Q$503/'6. Data with Vol Ests'!Q349))/'6. Data with Vol Ests'!N348</f>
        <v>6391.6955415825141</v>
      </c>
      <c r="E348" s="8">
        <f>'6. Data with Vol Ests'!S$502*('6. Data with Vol Ests'!S348+('6. Data with Vol Ests'!S349-'6. Data with Vol Ests'!S348)*('6. Data with Vol Ests'!V$503/'6. Data with Vol Ests'!V349))/'6. Data with Vol Ests'!S348</f>
        <v>112.39209082169556</v>
      </c>
      <c r="G348" s="9">
        <f>$L$2*B348/'1. Data'!D$504+$M$2*C348/'1. Data'!H$504+$N$2*D348/'1. Data'!L$504+$O$2*E348/'1. Data'!P$504</f>
        <v>10146.435316922207</v>
      </c>
      <c r="I348" s="9">
        <f t="shared" si="5"/>
        <v>-146.43531692220677</v>
      </c>
    </row>
    <row r="349" spans="1:9" ht="15" customHeight="1" x14ac:dyDescent="0.2">
      <c r="A349">
        <v>348</v>
      </c>
      <c r="B349" s="8">
        <f>'6. Data with Vol Ests'!D$502*('6. Data with Vol Ests'!D349+('6. Data with Vol Ests'!D350-'6. Data with Vol Ests'!D349)*('6. Data with Vol Ests'!G$503/'6. Data with Vol Ests'!G350))/'6. Data with Vol Ests'!D349</f>
        <v>10873.021894629912</v>
      </c>
      <c r="C349" s="8">
        <f>'6. Data with Vol Ests'!I$502*('6. Data with Vol Ests'!I349+('6. Data with Vol Ests'!I350-'6. Data with Vol Ests'!I349)*('6. Data with Vol Ests'!L$503/'6. Data with Vol Ests'!L350))/'6. Data with Vol Ests'!I349</f>
        <v>9650.7540572422386</v>
      </c>
      <c r="D349" s="8">
        <f>'6. Data with Vol Ests'!N$502*('6. Data with Vol Ests'!N349+('6. Data with Vol Ests'!N350-'6. Data with Vol Ests'!N349)*('6. Data with Vol Ests'!Q$503/'6. Data with Vol Ests'!Q350))/'6. Data with Vol Ests'!N349</f>
        <v>6189.527068819777</v>
      </c>
      <c r="E349" s="8">
        <f>'6. Data with Vol Ests'!S$502*('6. Data with Vol Ests'!S349+('6. Data with Vol Ests'!S350-'6. Data with Vol Ests'!S349)*('6. Data with Vol Ests'!V$503/'6. Data with Vol Ests'!V350))/'6. Data with Vol Ests'!S349</f>
        <v>114.33767037445128</v>
      </c>
      <c r="G349" s="9">
        <f>$L$2*B349/'1. Data'!D$504+$M$2*C349/'1. Data'!H$504+$N$2*D349/'1. Data'!L$504+$O$2*E349/'1. Data'!P$504</f>
        <v>9986.9185971835486</v>
      </c>
      <c r="I349" s="9">
        <f t="shared" si="5"/>
        <v>13.081402816451373</v>
      </c>
    </row>
    <row r="350" spans="1:9" ht="15" customHeight="1" x14ac:dyDescent="0.2">
      <c r="A350">
        <v>349</v>
      </c>
      <c r="B350" s="8">
        <f>'6. Data with Vol Ests'!D$502*('6. Data with Vol Ests'!D350+('6. Data with Vol Ests'!D351-'6. Data with Vol Ests'!D350)*('6. Data with Vol Ests'!G$503/'6. Data with Vol Ests'!G351))/'6. Data with Vol Ests'!D350</f>
        <v>10497.364062951918</v>
      </c>
      <c r="C350" s="8">
        <f>'6. Data with Vol Ests'!I$502*('6. Data with Vol Ests'!I350+('6. Data with Vol Ests'!I351-'6. Data with Vol Ests'!I350)*('6. Data with Vol Ests'!L$503/'6. Data with Vol Ests'!L351))/'6. Data with Vol Ests'!I350</f>
        <v>9064.8491449827688</v>
      </c>
      <c r="D350" s="8">
        <f>'6. Data with Vol Ests'!N$502*('6. Data with Vol Ests'!N350+('6. Data with Vol Ests'!N351-'6. Data with Vol Ests'!N350)*('6. Data with Vol Ests'!Q$503/'6. Data with Vol Ests'!Q351))/'6. Data with Vol Ests'!N350</f>
        <v>5772.7622210301352</v>
      </c>
      <c r="E350" s="8">
        <f>'6. Data with Vol Ests'!S$502*('6. Data with Vol Ests'!S350+('6. Data with Vol Ests'!S351-'6. Data with Vol Ests'!S350)*('6. Data with Vol Ests'!V$503/'6. Data with Vol Ests'!V351))/'6. Data with Vol Ests'!S350</f>
        <v>112.15205000164696</v>
      </c>
      <c r="G350" s="9">
        <f>$L$2*B350/'1. Data'!D$504+$M$2*C350/'1. Data'!H$504+$N$2*D350/'1. Data'!L$504+$O$2*E350/'1. Data'!P$504</f>
        <v>9561.5315495644518</v>
      </c>
      <c r="I350" s="9">
        <f t="shared" si="5"/>
        <v>438.46845043554822</v>
      </c>
    </row>
    <row r="351" spans="1:9" ht="15" customHeight="1" x14ac:dyDescent="0.2">
      <c r="A351">
        <v>350</v>
      </c>
      <c r="B351" s="8">
        <f>'6. Data with Vol Ests'!D$502*('6. Data with Vol Ests'!D351+('6. Data with Vol Ests'!D352-'6. Data with Vol Ests'!D351)*('6. Data with Vol Ests'!G$503/'6. Data with Vol Ests'!G352))/'6. Data with Vol Ests'!D351</f>
        <v>10936.170493709324</v>
      </c>
      <c r="C351" s="8">
        <f>'6. Data with Vol Ests'!I$502*('6. Data with Vol Ests'!I351+('6. Data with Vol Ests'!I352-'6. Data with Vol Ests'!I351)*('6. Data with Vol Ests'!L$503/'6. Data with Vol Ests'!L352))/'6. Data with Vol Ests'!I351</f>
        <v>9584.262737252664</v>
      </c>
      <c r="D351" s="8">
        <f>'6. Data with Vol Ests'!N$502*('6. Data with Vol Ests'!N351+('6. Data with Vol Ests'!N352-'6. Data with Vol Ests'!N351)*('6. Data with Vol Ests'!Q$503/'6. Data with Vol Ests'!Q352))/'6. Data with Vol Ests'!N351</f>
        <v>6270.8360493019782</v>
      </c>
      <c r="E351" s="8">
        <f>'6. Data with Vol Ests'!S$502*('6. Data with Vol Ests'!S351+('6. Data with Vol Ests'!S352-'6. Data with Vol Ests'!S351)*('6. Data with Vol Ests'!V$503/'6. Data with Vol Ests'!V352))/'6. Data with Vol Ests'!S351</f>
        <v>109.54636537630729</v>
      </c>
      <c r="G351" s="9">
        <f>$L$2*B351/'1. Data'!D$504+$M$2*C351/'1. Data'!H$504+$N$2*D351/'1. Data'!L$504+$O$2*E351/'1. Data'!P$504</f>
        <v>9917.2349608014229</v>
      </c>
      <c r="I351" s="9">
        <f t="shared" si="5"/>
        <v>82.765039198577142</v>
      </c>
    </row>
    <row r="352" spans="1:9" ht="15" customHeight="1" x14ac:dyDescent="0.2">
      <c r="A352">
        <v>351</v>
      </c>
      <c r="B352" s="8">
        <f>'6. Data with Vol Ests'!D$502*('6. Data with Vol Ests'!D352+('6. Data with Vol Ests'!D353-'6. Data with Vol Ests'!D352)*('6. Data with Vol Ests'!G$503/'6. Data with Vol Ests'!G353))/'6. Data with Vol Ests'!D352</f>
        <v>11086.033176198516</v>
      </c>
      <c r="C352" s="8">
        <f>'6. Data with Vol Ests'!I$502*('6. Data with Vol Ests'!I352+('6. Data with Vol Ests'!I353-'6. Data with Vol Ests'!I352)*('6. Data with Vol Ests'!L$503/'6. Data with Vol Ests'!L353))/'6. Data with Vol Ests'!I352</f>
        <v>9024.8652380730546</v>
      </c>
      <c r="D352" s="8">
        <f>'6. Data with Vol Ests'!N$502*('6. Data with Vol Ests'!N352+('6. Data with Vol Ests'!N353-'6. Data with Vol Ests'!N352)*('6. Data with Vol Ests'!Q$503/'6. Data with Vol Ests'!Q353))/'6. Data with Vol Ests'!N352</f>
        <v>5970.4764706745518</v>
      </c>
      <c r="E352" s="8">
        <f>'6. Data with Vol Ests'!S$502*('6. Data with Vol Ests'!S352+('6. Data with Vol Ests'!S353-'6. Data with Vol Ests'!S352)*('6. Data with Vol Ests'!V$503/'6. Data with Vol Ests'!V353))/'6. Data with Vol Ests'!S352</f>
        <v>113.4556385083183</v>
      </c>
      <c r="G352" s="9">
        <f>$L$2*B352/'1. Data'!D$504+$M$2*C352/'1. Data'!H$504+$N$2*D352/'1. Data'!L$504+$O$2*E352/'1. Data'!P$504</f>
        <v>9817.6656086232979</v>
      </c>
      <c r="I352" s="9">
        <f t="shared" si="5"/>
        <v>182.33439137670211</v>
      </c>
    </row>
    <row r="353" spans="1:9" ht="15" customHeight="1" x14ac:dyDescent="0.2">
      <c r="A353">
        <v>352</v>
      </c>
      <c r="B353" s="8">
        <f>'6. Data with Vol Ests'!D$502*('6. Data with Vol Ests'!D353+('6. Data with Vol Ests'!D354-'6. Data with Vol Ests'!D353)*('6. Data with Vol Ests'!G$503/'6. Data with Vol Ests'!G354))/'6. Data with Vol Ests'!D353</f>
        <v>10931.347261049128</v>
      </c>
      <c r="C353" s="8">
        <f>'6. Data with Vol Ests'!I$502*('6. Data with Vol Ests'!I353+('6. Data with Vol Ests'!I354-'6. Data with Vol Ests'!I353)*('6. Data with Vol Ests'!L$503/'6. Data with Vol Ests'!L354))/'6. Data with Vol Ests'!I353</f>
        <v>9798.6259458437453</v>
      </c>
      <c r="D353" s="8">
        <f>'6. Data with Vol Ests'!N$502*('6. Data with Vol Ests'!N353+('6. Data with Vol Ests'!N354-'6. Data with Vol Ests'!N353)*('6. Data with Vol Ests'!Q$503/'6. Data with Vol Ests'!Q354))/'6. Data with Vol Ests'!N353</f>
        <v>6174.1209410141</v>
      </c>
      <c r="E353" s="8">
        <f>'6. Data with Vol Ests'!S$502*('6. Data with Vol Ests'!S353+('6. Data with Vol Ests'!S354-'6. Data with Vol Ests'!S353)*('6. Data with Vol Ests'!V$503/'6. Data with Vol Ests'!V354))/'6. Data with Vol Ests'!S353</f>
        <v>111.2949044533316</v>
      </c>
      <c r="G353" s="9">
        <f>$L$2*B353/'1. Data'!D$504+$M$2*C353/'1. Data'!H$504+$N$2*D353/'1. Data'!L$504+$O$2*E353/'1. Data'!P$504</f>
        <v>9997.8719529957925</v>
      </c>
      <c r="I353" s="9">
        <f t="shared" si="5"/>
        <v>2.1280470042074739</v>
      </c>
    </row>
    <row r="354" spans="1:9" ht="15" customHeight="1" x14ac:dyDescent="0.2">
      <c r="A354">
        <v>353</v>
      </c>
      <c r="B354" s="8">
        <f>'6. Data with Vol Ests'!D$502*('6. Data with Vol Ests'!D354+('6. Data with Vol Ests'!D355-'6. Data with Vol Ests'!D354)*('6. Data with Vol Ests'!G$503/'6. Data with Vol Ests'!G355))/'6. Data with Vol Ests'!D354</f>
        <v>11298.17479011688</v>
      </c>
      <c r="C354" s="8">
        <f>'6. Data with Vol Ests'!I$502*('6. Data with Vol Ests'!I354+('6. Data with Vol Ests'!I355-'6. Data with Vol Ests'!I354)*('6. Data with Vol Ests'!L$503/'6. Data with Vol Ests'!L355))/'6. Data with Vol Ests'!I354</f>
        <v>10054.587000911595</v>
      </c>
      <c r="D354" s="8">
        <f>'6. Data with Vol Ests'!N$502*('6. Data with Vol Ests'!N354+('6. Data with Vol Ests'!N355-'6. Data with Vol Ests'!N354)*('6. Data with Vol Ests'!Q$503/'6. Data with Vol Ests'!Q355))/'6. Data with Vol Ests'!N354</f>
        <v>6473.5027970880392</v>
      </c>
      <c r="E354" s="8">
        <f>'6. Data with Vol Ests'!S$502*('6. Data with Vol Ests'!S354+('6. Data with Vol Ests'!S355-'6. Data with Vol Ests'!S354)*('6. Data with Vol Ests'!V$503/'6. Data with Vol Ests'!V355))/'6. Data with Vol Ests'!S354</f>
        <v>112.86055460889169</v>
      </c>
      <c r="G354" s="9">
        <f>$L$2*B354/'1. Data'!D$504+$M$2*C354/'1. Data'!H$504+$N$2*D354/'1. Data'!L$504+$O$2*E354/'1. Data'!P$504</f>
        <v>10287.024105756811</v>
      </c>
      <c r="I354" s="9">
        <f t="shared" si="5"/>
        <v>-287.02410575681097</v>
      </c>
    </row>
    <row r="355" spans="1:9" ht="15" customHeight="1" x14ac:dyDescent="0.2">
      <c r="A355">
        <v>354</v>
      </c>
      <c r="B355" s="8">
        <f>'6. Data with Vol Ests'!D$502*('6. Data with Vol Ests'!D355+('6. Data with Vol Ests'!D356-'6. Data with Vol Ests'!D355)*('6. Data with Vol Ests'!G$503/'6. Data with Vol Ests'!G356))/'6. Data with Vol Ests'!D355</f>
        <v>11273.902059437185</v>
      </c>
      <c r="C355" s="8">
        <f>'6. Data with Vol Ests'!I$502*('6. Data with Vol Ests'!I355+('6. Data with Vol Ests'!I356-'6. Data with Vol Ests'!I355)*('6. Data with Vol Ests'!L$503/'6. Data with Vol Ests'!L356))/'6. Data with Vol Ests'!I355</f>
        <v>9541.1915334063469</v>
      </c>
      <c r="D355" s="8">
        <f>'6. Data with Vol Ests'!N$502*('6. Data with Vol Ests'!N355+('6. Data with Vol Ests'!N356-'6. Data with Vol Ests'!N355)*('6. Data with Vol Ests'!Q$503/'6. Data with Vol Ests'!Q356))/'6. Data with Vol Ests'!N355</f>
        <v>6209.0990745464887</v>
      </c>
      <c r="E355" s="8">
        <f>'6. Data with Vol Ests'!S$502*('6. Data with Vol Ests'!S355+('6. Data with Vol Ests'!S356-'6. Data with Vol Ests'!S355)*('6. Data with Vol Ests'!V$503/'6. Data with Vol Ests'!V356))/'6. Data with Vol Ests'!S355</f>
        <v>112.53671261685136</v>
      </c>
      <c r="G355" s="9">
        <f>$L$2*B355/'1. Data'!D$504+$M$2*C355/'1. Data'!H$504+$N$2*D355/'1. Data'!L$504+$O$2*E355/'1. Data'!P$504</f>
        <v>10069.393751171965</v>
      </c>
      <c r="I355" s="9">
        <f t="shared" si="5"/>
        <v>-69.39375117196505</v>
      </c>
    </row>
    <row r="356" spans="1:9" ht="15" customHeight="1" x14ac:dyDescent="0.2">
      <c r="A356">
        <v>355</v>
      </c>
      <c r="B356" s="8">
        <f>'6. Data with Vol Ests'!D$502*('6. Data with Vol Ests'!D356+('6. Data with Vol Ests'!D357-'6. Data with Vol Ests'!D356)*('6. Data with Vol Ests'!G$503/'6. Data with Vol Ests'!G357))/'6. Data with Vol Ests'!D356</f>
        <v>10779.397804403845</v>
      </c>
      <c r="C356" s="8">
        <f>'6. Data with Vol Ests'!I$502*('6. Data with Vol Ests'!I356+('6. Data with Vol Ests'!I357-'6. Data with Vol Ests'!I356)*('6. Data with Vol Ests'!L$503/'6. Data with Vol Ests'!L357))/'6. Data with Vol Ests'!I356</f>
        <v>9669.8262594240077</v>
      </c>
      <c r="D356" s="8">
        <f>'6. Data with Vol Ests'!N$502*('6. Data with Vol Ests'!N356+('6. Data with Vol Ests'!N357-'6. Data with Vol Ests'!N356)*('6. Data with Vol Ests'!Q$503/'6. Data with Vol Ests'!Q357))/'6. Data with Vol Ests'!N356</f>
        <v>6236.9142520666674</v>
      </c>
      <c r="E356" s="8">
        <f>'6. Data with Vol Ests'!S$502*('6. Data with Vol Ests'!S356+('6. Data with Vol Ests'!S357-'6. Data with Vol Ests'!S356)*('6. Data with Vol Ests'!V$503/'6. Data with Vol Ests'!V357))/'6. Data with Vol Ests'!S356</f>
        <v>116.05166417937421</v>
      </c>
      <c r="G356" s="9">
        <f>$L$2*B356/'1. Data'!D$504+$M$2*C356/'1. Data'!H$504+$N$2*D356/'1. Data'!L$504+$O$2*E356/'1. Data'!P$504</f>
        <v>9996.9283476945675</v>
      </c>
      <c r="I356" s="9">
        <f t="shared" si="5"/>
        <v>3.071652305432508</v>
      </c>
    </row>
    <row r="357" spans="1:9" ht="15" customHeight="1" x14ac:dyDescent="0.2">
      <c r="A357">
        <v>356</v>
      </c>
      <c r="B357" s="8">
        <f>'6. Data with Vol Ests'!D$502*('6. Data with Vol Ests'!D357+('6. Data with Vol Ests'!D358-'6. Data with Vol Ests'!D357)*('6. Data with Vol Ests'!G$503/'6. Data with Vol Ests'!G358))/'6. Data with Vol Ests'!D357</f>
        <v>10981.673136555806</v>
      </c>
      <c r="C357" s="8">
        <f>'6. Data with Vol Ests'!I$502*('6. Data with Vol Ests'!I357+('6. Data with Vol Ests'!I358-'6. Data with Vol Ests'!I357)*('6. Data with Vol Ests'!L$503/'6. Data with Vol Ests'!L358))/'6. Data with Vol Ests'!I357</f>
        <v>9278.4079888799661</v>
      </c>
      <c r="D357" s="8">
        <f>'6. Data with Vol Ests'!N$502*('6. Data with Vol Ests'!N357+('6. Data with Vol Ests'!N358-'6. Data with Vol Ests'!N357)*('6. Data with Vol Ests'!Q$503/'6. Data with Vol Ests'!Q358))/'6. Data with Vol Ests'!N357</f>
        <v>6092.4116459441639</v>
      </c>
      <c r="E357" s="8">
        <f>'6. Data with Vol Ests'!S$502*('6. Data with Vol Ests'!S357+('6. Data with Vol Ests'!S358-'6. Data with Vol Ests'!S357)*('6. Data with Vol Ests'!V$503/'6. Data with Vol Ests'!V358))/'6. Data with Vol Ests'!S357</f>
        <v>113.15938443937483</v>
      </c>
      <c r="G357" s="9">
        <f>$L$2*B357/'1. Data'!D$504+$M$2*C357/'1. Data'!H$504+$N$2*D357/'1. Data'!L$504+$O$2*E357/'1. Data'!P$504</f>
        <v>9873.4394099594938</v>
      </c>
      <c r="I357" s="9">
        <f t="shared" si="5"/>
        <v>126.56059004050621</v>
      </c>
    </row>
    <row r="358" spans="1:9" ht="15" customHeight="1" x14ac:dyDescent="0.2">
      <c r="A358">
        <v>357</v>
      </c>
      <c r="B358" s="8">
        <f>'6. Data with Vol Ests'!D$502*('6. Data with Vol Ests'!D358+('6. Data with Vol Ests'!D359-'6. Data with Vol Ests'!D358)*('6. Data with Vol Ests'!G$503/'6. Data with Vol Ests'!G359))/'6. Data with Vol Ests'!D358</f>
        <v>11006.124803466497</v>
      </c>
      <c r="C358" s="8">
        <f>'6. Data with Vol Ests'!I$502*('6. Data with Vol Ests'!I358+('6. Data with Vol Ests'!I359-'6. Data with Vol Ests'!I358)*('6. Data with Vol Ests'!L$503/'6. Data with Vol Ests'!L359))/'6. Data with Vol Ests'!I358</f>
        <v>9997.9461986273182</v>
      </c>
      <c r="D358" s="8">
        <f>'6. Data with Vol Ests'!N$502*('6. Data with Vol Ests'!N358+('6. Data with Vol Ests'!N359-'6. Data with Vol Ests'!N358)*('6. Data with Vol Ests'!Q$503/'6. Data with Vol Ests'!Q359))/'6. Data with Vol Ests'!N358</f>
        <v>6430.5053628318201</v>
      </c>
      <c r="E358" s="8">
        <f>'6. Data with Vol Ests'!S$502*('6. Data with Vol Ests'!S358+('6. Data with Vol Ests'!S359-'6. Data with Vol Ests'!S358)*('6. Data with Vol Ests'!V$503/'6. Data with Vol Ests'!V359))/'6. Data with Vol Ests'!S358</f>
        <v>113.59196207576807</v>
      </c>
      <c r="G358" s="9">
        <f>$L$2*B358/'1. Data'!D$504+$M$2*C358/'1. Data'!H$504+$N$2*D358/'1. Data'!L$504+$O$2*E358/'1. Data'!P$504</f>
        <v>10169.36727347154</v>
      </c>
      <c r="I358" s="9">
        <f t="shared" si="5"/>
        <v>-169.3672734715401</v>
      </c>
    </row>
    <row r="359" spans="1:9" ht="15" customHeight="1" x14ac:dyDescent="0.2">
      <c r="A359">
        <v>358</v>
      </c>
      <c r="B359" s="8">
        <f>'6. Data with Vol Ests'!D$502*('6. Data with Vol Ests'!D359+('6. Data with Vol Ests'!D360-'6. Data with Vol Ests'!D359)*('6. Data with Vol Ests'!G$503/'6. Data with Vol Ests'!G360))/'6. Data with Vol Ests'!D359</f>
        <v>11156.818959806798</v>
      </c>
      <c r="C359" s="8">
        <f>'6. Data with Vol Ests'!I$502*('6. Data with Vol Ests'!I359+('6. Data with Vol Ests'!I360-'6. Data with Vol Ests'!I359)*('6. Data with Vol Ests'!L$503/'6. Data with Vol Ests'!L360))/'6. Data with Vol Ests'!I359</f>
        <v>9322.8761348063545</v>
      </c>
      <c r="D359" s="8">
        <f>'6. Data with Vol Ests'!N$502*('6. Data with Vol Ests'!N359+('6. Data with Vol Ests'!N360-'6. Data with Vol Ests'!N359)*('6. Data with Vol Ests'!Q$503/'6. Data with Vol Ests'!Q360))/'6. Data with Vol Ests'!N359</f>
        <v>6024.4616826668916</v>
      </c>
      <c r="E359" s="8">
        <f>'6. Data with Vol Ests'!S$502*('6. Data with Vol Ests'!S359+('6. Data with Vol Ests'!S360-'6. Data with Vol Ests'!S359)*('6. Data with Vol Ests'!V$503/'6. Data with Vol Ests'!V360))/'6. Data with Vol Ests'!S359</f>
        <v>110.09507178163568</v>
      </c>
      <c r="G359" s="9">
        <f>$L$2*B359/'1. Data'!D$504+$M$2*C359/'1. Data'!H$504+$N$2*D359/'1. Data'!L$504+$O$2*E359/'1. Data'!P$504</f>
        <v>9885.6176685263345</v>
      </c>
      <c r="I359" s="9">
        <f t="shared" si="5"/>
        <v>114.38233147366554</v>
      </c>
    </row>
    <row r="360" spans="1:9" ht="15" customHeight="1" x14ac:dyDescent="0.2">
      <c r="A360">
        <v>359</v>
      </c>
      <c r="B360" s="8">
        <f>'6. Data with Vol Ests'!D$502*('6. Data with Vol Ests'!D360+('6. Data with Vol Ests'!D361-'6. Data with Vol Ests'!D360)*('6. Data with Vol Ests'!G$503/'6. Data with Vol Ests'!G361))/'6. Data with Vol Ests'!D360</f>
        <v>10805.119180434882</v>
      </c>
      <c r="C360" s="8">
        <f>'6. Data with Vol Ests'!I$502*('6. Data with Vol Ests'!I360+('6. Data with Vol Ests'!I361-'6. Data with Vol Ests'!I360)*('6. Data with Vol Ests'!L$503/'6. Data with Vol Ests'!L361))/'6. Data with Vol Ests'!I360</f>
        <v>9861.3969159155822</v>
      </c>
      <c r="D360" s="8">
        <f>'6. Data with Vol Ests'!N$502*('6. Data with Vol Ests'!N360+('6. Data with Vol Ests'!N361-'6. Data with Vol Ests'!N360)*('6. Data with Vol Ests'!Q$503/'6. Data with Vol Ests'!Q361))/'6. Data with Vol Ests'!N360</f>
        <v>6360.5286579611457</v>
      </c>
      <c r="E360" s="8">
        <f>'6. Data with Vol Ests'!S$502*('6. Data with Vol Ests'!S360+('6. Data with Vol Ests'!S361-'6. Data with Vol Ests'!S360)*('6. Data with Vol Ests'!V$503/'6. Data with Vol Ests'!V361))/'6. Data with Vol Ests'!S360</f>
        <v>115.19602566535944</v>
      </c>
      <c r="G360" s="9">
        <f>$L$2*B360/'1. Data'!D$504+$M$2*C360/'1. Data'!H$504+$N$2*D360/'1. Data'!L$504+$O$2*E360/'1. Data'!P$504</f>
        <v>10070.897931734413</v>
      </c>
      <c r="I360" s="9">
        <f t="shared" si="5"/>
        <v>-70.89793173441285</v>
      </c>
    </row>
    <row r="361" spans="1:9" ht="15" customHeight="1" x14ac:dyDescent="0.2">
      <c r="A361">
        <v>360</v>
      </c>
      <c r="B361" s="8">
        <f>'6. Data with Vol Ests'!D$502*('6. Data with Vol Ests'!D361+('6. Data with Vol Ests'!D362-'6. Data with Vol Ests'!D361)*('6. Data with Vol Ests'!G$503/'6. Data with Vol Ests'!G362))/'6. Data with Vol Ests'!D361</f>
        <v>11171.407482918274</v>
      </c>
      <c r="C361" s="8">
        <f>'6. Data with Vol Ests'!I$502*('6. Data with Vol Ests'!I361+('6. Data with Vol Ests'!I362-'6. Data with Vol Ests'!I361)*('6. Data with Vol Ests'!L$503/'6. Data with Vol Ests'!L362))/'6. Data with Vol Ests'!I361</f>
        <v>9537.6213942165232</v>
      </c>
      <c r="D361" s="8">
        <f>'6. Data with Vol Ests'!N$502*('6. Data with Vol Ests'!N361+('6. Data with Vol Ests'!N362-'6. Data with Vol Ests'!N361)*('6. Data with Vol Ests'!Q$503/'6. Data with Vol Ests'!Q362))/'6. Data with Vol Ests'!N361</f>
        <v>6155.1228038981963</v>
      </c>
      <c r="E361" s="8">
        <f>'6. Data with Vol Ests'!S$502*('6. Data with Vol Ests'!S361+('6. Data with Vol Ests'!S362-'6. Data with Vol Ests'!S361)*('6. Data with Vol Ests'!V$503/'6. Data with Vol Ests'!V362))/'6. Data with Vol Ests'!S361</f>
        <v>112.21998456994052</v>
      </c>
      <c r="G361" s="9">
        <f>$L$2*B361/'1. Data'!D$504+$M$2*C361/'1. Data'!H$504+$N$2*D361/'1. Data'!L$504+$O$2*E361/'1. Data'!P$504</f>
        <v>10016.761972495382</v>
      </c>
      <c r="I361" s="9">
        <f t="shared" si="5"/>
        <v>-16.761972495381997</v>
      </c>
    </row>
    <row r="362" spans="1:9" ht="15" customHeight="1" x14ac:dyDescent="0.2">
      <c r="A362">
        <v>361</v>
      </c>
      <c r="B362" s="8">
        <f>'6. Data with Vol Ests'!D$502*('6. Data with Vol Ests'!D362+('6. Data with Vol Ests'!D363-'6. Data with Vol Ests'!D362)*('6. Data with Vol Ests'!G$503/'6. Data with Vol Ests'!G363))/'6. Data with Vol Ests'!D362</f>
        <v>11317.449961148379</v>
      </c>
      <c r="C362" s="8">
        <f>'6. Data with Vol Ests'!I$502*('6. Data with Vol Ests'!I362+('6. Data with Vol Ests'!I363-'6. Data with Vol Ests'!I362)*('6. Data with Vol Ests'!L$503/'6. Data with Vol Ests'!L363))/'6. Data with Vol Ests'!I362</f>
        <v>9917.4841006985789</v>
      </c>
      <c r="D362" s="8">
        <f>'6. Data with Vol Ests'!N$502*('6. Data with Vol Ests'!N362+('6. Data with Vol Ests'!N363-'6. Data with Vol Ests'!N362)*('6. Data with Vol Ests'!Q$503/'6. Data with Vol Ests'!Q363))/'6. Data with Vol Ests'!N362</f>
        <v>6377.6351885305103</v>
      </c>
      <c r="E362" s="8">
        <f>'6. Data with Vol Ests'!S$502*('6. Data with Vol Ests'!S362+('6. Data with Vol Ests'!S363-'6. Data with Vol Ests'!S362)*('6. Data with Vol Ests'!V$503/'6. Data with Vol Ests'!V363))/'6. Data with Vol Ests'!S362</f>
        <v>114.24579282756595</v>
      </c>
      <c r="G362" s="9">
        <f>$L$2*B362/'1. Data'!D$504+$M$2*C362/'1. Data'!H$504+$N$2*D362/'1. Data'!L$504+$O$2*E362/'1. Data'!P$504</f>
        <v>10260.268736801194</v>
      </c>
      <c r="I362" s="9">
        <f t="shared" si="5"/>
        <v>-260.26873680119388</v>
      </c>
    </row>
    <row r="363" spans="1:9" ht="15" customHeight="1" x14ac:dyDescent="0.2">
      <c r="A363">
        <v>362</v>
      </c>
      <c r="B363" s="8">
        <f>'6. Data with Vol Ests'!D$502*('6. Data with Vol Ests'!D363+('6. Data with Vol Ests'!D364-'6. Data with Vol Ests'!D363)*('6. Data with Vol Ests'!G$503/'6. Data with Vol Ests'!G364))/'6. Data with Vol Ests'!D363</f>
        <v>11195.873113197424</v>
      </c>
      <c r="C363" s="8">
        <f>'6. Data with Vol Ests'!I$502*('6. Data with Vol Ests'!I363+('6. Data with Vol Ests'!I364-'6. Data with Vol Ests'!I363)*('6. Data with Vol Ests'!L$503/'6. Data with Vol Ests'!L364))/'6. Data with Vol Ests'!I363</f>
        <v>9875.2484924530509</v>
      </c>
      <c r="D363" s="8">
        <f>'6. Data with Vol Ests'!N$502*('6. Data with Vol Ests'!N363+('6. Data with Vol Ests'!N364-'6. Data with Vol Ests'!N363)*('6. Data with Vol Ests'!Q$503/'6. Data with Vol Ests'!Q364))/'6. Data with Vol Ests'!N363</f>
        <v>6324.2781048965944</v>
      </c>
      <c r="E363" s="8">
        <f>'6. Data with Vol Ests'!S$502*('6. Data with Vol Ests'!S363+('6. Data with Vol Ests'!S364-'6. Data with Vol Ests'!S363)*('6. Data with Vol Ests'!V$503/'6. Data with Vol Ests'!V364))/'6. Data with Vol Ests'!S363</f>
        <v>112.64871979147814</v>
      </c>
      <c r="G363" s="9">
        <f>$L$2*B363/'1. Data'!D$504+$M$2*C363/'1. Data'!H$504+$N$2*D363/'1. Data'!L$504+$O$2*E363/'1. Data'!P$504</f>
        <v>10166.031912375736</v>
      </c>
      <c r="I363" s="9">
        <f t="shared" si="5"/>
        <v>-166.03191237573628</v>
      </c>
    </row>
    <row r="364" spans="1:9" ht="15" customHeight="1" x14ac:dyDescent="0.2">
      <c r="A364">
        <v>363</v>
      </c>
      <c r="B364" s="8">
        <f>'6. Data with Vol Ests'!D$502*('6. Data with Vol Ests'!D364+('6. Data with Vol Ests'!D365-'6. Data with Vol Ests'!D364)*('6. Data with Vol Ests'!G$503/'6. Data with Vol Ests'!G365))/'6. Data with Vol Ests'!D364</f>
        <v>11036.323385825146</v>
      </c>
      <c r="C364" s="8">
        <f>'6. Data with Vol Ests'!I$502*('6. Data with Vol Ests'!I364+('6. Data with Vol Ests'!I365-'6. Data with Vol Ests'!I364)*('6. Data with Vol Ests'!L$503/'6. Data with Vol Ests'!L365))/'6. Data with Vol Ests'!I364</f>
        <v>9705.9860818148736</v>
      </c>
      <c r="D364" s="8">
        <f>'6. Data with Vol Ests'!N$502*('6. Data with Vol Ests'!N364+('6. Data with Vol Ests'!N365-'6. Data with Vol Ests'!N364)*('6. Data with Vol Ests'!Q$503/'6. Data with Vol Ests'!Q365))/'6. Data with Vol Ests'!N364</f>
        <v>6319.7277766595953</v>
      </c>
      <c r="E364" s="8">
        <f>'6. Data with Vol Ests'!S$502*('6. Data with Vol Ests'!S364+('6. Data with Vol Ests'!S365-'6. Data with Vol Ests'!S364)*('6. Data with Vol Ests'!V$503/'6. Data with Vol Ests'!V365))/'6. Data with Vol Ests'!S364</f>
        <v>114.74037188243042</v>
      </c>
      <c r="G364" s="9">
        <f>$L$2*B364/'1. Data'!D$504+$M$2*C364/'1. Data'!H$504+$N$2*D364/'1. Data'!L$504+$O$2*E364/'1. Data'!P$504</f>
        <v>10091.579768186728</v>
      </c>
      <c r="I364" s="9">
        <f t="shared" si="5"/>
        <v>-91.579768186727961</v>
      </c>
    </row>
    <row r="365" spans="1:9" ht="15" customHeight="1" x14ac:dyDescent="0.2">
      <c r="A365">
        <v>364</v>
      </c>
      <c r="B365" s="8">
        <f>'6. Data with Vol Ests'!D$502*('6. Data with Vol Ests'!D365+('6. Data with Vol Ests'!D366-'6. Data with Vol Ests'!D365)*('6. Data with Vol Ests'!G$503/'6. Data with Vol Ests'!G366))/'6. Data with Vol Ests'!D365</f>
        <v>10846.016585760168</v>
      </c>
      <c r="C365" s="8">
        <f>'6. Data with Vol Ests'!I$502*('6. Data with Vol Ests'!I365+('6. Data with Vol Ests'!I366-'6. Data with Vol Ests'!I365)*('6. Data with Vol Ests'!L$503/'6. Data with Vol Ests'!L366))/'6. Data with Vol Ests'!I365</f>
        <v>9301.3452230994317</v>
      </c>
      <c r="D365" s="8">
        <f>'6. Data with Vol Ests'!N$502*('6. Data with Vol Ests'!N365+('6. Data with Vol Ests'!N366-'6. Data with Vol Ests'!N365)*('6. Data with Vol Ests'!Q$503/'6. Data with Vol Ests'!Q366))/'6. Data with Vol Ests'!N365</f>
        <v>6062.1117594676034</v>
      </c>
      <c r="E365" s="8">
        <f>'6. Data with Vol Ests'!S$502*('6. Data with Vol Ests'!S365+('6. Data with Vol Ests'!S366-'6. Data with Vol Ests'!S365)*('6. Data with Vol Ests'!V$503/'6. Data with Vol Ests'!V366))/'6. Data with Vol Ests'!S365</f>
        <v>112.78480518296701</v>
      </c>
      <c r="G365" s="9">
        <f>$L$2*B365/'1. Data'!D$504+$M$2*C365/'1. Data'!H$504+$N$2*D365/'1. Data'!L$504+$O$2*E365/'1. Data'!P$504</f>
        <v>9819.8495067233143</v>
      </c>
      <c r="I365" s="9">
        <f t="shared" si="5"/>
        <v>180.15049327668567</v>
      </c>
    </row>
    <row r="366" spans="1:9" ht="15" customHeight="1" x14ac:dyDescent="0.2">
      <c r="A366">
        <v>365</v>
      </c>
      <c r="B366" s="8">
        <f>'6. Data with Vol Ests'!D$502*('6. Data with Vol Ests'!D366+('6. Data with Vol Ests'!D367-'6. Data with Vol Ests'!D366)*('6. Data with Vol Ests'!G$503/'6. Data with Vol Ests'!G367))/'6. Data with Vol Ests'!D366</f>
        <v>10514.534566677281</v>
      </c>
      <c r="C366" s="8">
        <f>'6. Data with Vol Ests'!I$502*('6. Data with Vol Ests'!I366+('6. Data with Vol Ests'!I367-'6. Data with Vol Ests'!I366)*('6. Data with Vol Ests'!L$503/'6. Data with Vol Ests'!L367))/'6. Data with Vol Ests'!I366</f>
        <v>9365.8482638098249</v>
      </c>
      <c r="D366" s="8">
        <f>'6. Data with Vol Ests'!N$502*('6. Data with Vol Ests'!N366+('6. Data with Vol Ests'!N367-'6. Data with Vol Ests'!N366)*('6. Data with Vol Ests'!Q$503/'6. Data with Vol Ests'!Q367))/'6. Data with Vol Ests'!N366</f>
        <v>6061.6255710943697</v>
      </c>
      <c r="E366" s="8">
        <f>'6. Data with Vol Ests'!S$502*('6. Data with Vol Ests'!S366+('6. Data with Vol Ests'!S367-'6. Data with Vol Ests'!S366)*('6. Data with Vol Ests'!V$503/'6. Data with Vol Ests'!V367))/'6. Data with Vol Ests'!S366</f>
        <v>112.24828324868089</v>
      </c>
      <c r="G366" s="9">
        <f>$L$2*B366/'1. Data'!D$504+$M$2*C366/'1. Data'!H$504+$N$2*D366/'1. Data'!L$504+$O$2*E366/'1. Data'!P$504</f>
        <v>9710.1199081016384</v>
      </c>
      <c r="I366" s="9">
        <f t="shared" si="5"/>
        <v>289.88009189836157</v>
      </c>
    </row>
    <row r="367" spans="1:9" ht="15" customHeight="1" x14ac:dyDescent="0.2">
      <c r="A367">
        <v>366</v>
      </c>
      <c r="B367" s="8">
        <f>'6. Data with Vol Ests'!D$502*('6. Data with Vol Ests'!D367+('6. Data with Vol Ests'!D368-'6. Data with Vol Ests'!D367)*('6. Data with Vol Ests'!G$503/'6. Data with Vol Ests'!G368))/'6. Data with Vol Ests'!D367</f>
        <v>11010.811656601945</v>
      </c>
      <c r="C367" s="8">
        <f>'6. Data with Vol Ests'!I$502*('6. Data with Vol Ests'!I367+('6. Data with Vol Ests'!I368-'6. Data with Vol Ests'!I367)*('6. Data with Vol Ests'!L$503/'6. Data with Vol Ests'!L368))/'6. Data with Vol Ests'!I367</f>
        <v>9351.6332732108385</v>
      </c>
      <c r="D367" s="8">
        <f>'6. Data with Vol Ests'!N$502*('6. Data with Vol Ests'!N367+('6. Data with Vol Ests'!N368-'6. Data with Vol Ests'!N367)*('6. Data with Vol Ests'!Q$503/'6. Data with Vol Ests'!Q368))/'6. Data with Vol Ests'!N367</f>
        <v>6120.8002747867322</v>
      </c>
      <c r="E367" s="8">
        <f>'6. Data with Vol Ests'!S$502*('6. Data with Vol Ests'!S367+('6. Data with Vol Ests'!S368-'6. Data with Vol Ests'!S367)*('6. Data with Vol Ests'!V$503/'6. Data with Vol Ests'!V368))/'6. Data with Vol Ests'!S367</f>
        <v>109.80076168232564</v>
      </c>
      <c r="G367" s="9">
        <f>$L$2*B367/'1. Data'!D$504+$M$2*C367/'1. Data'!H$504+$N$2*D367/'1. Data'!L$504+$O$2*E367/'1. Data'!P$504</f>
        <v>9851.937317163216</v>
      </c>
      <c r="I367" s="9">
        <f t="shared" si="5"/>
        <v>148.06268283678401</v>
      </c>
    </row>
    <row r="368" spans="1:9" ht="15" customHeight="1" x14ac:dyDescent="0.2">
      <c r="A368">
        <v>367</v>
      </c>
      <c r="B368" s="8">
        <f>'6. Data with Vol Ests'!D$502*('6. Data with Vol Ests'!D368+('6. Data with Vol Ests'!D369-'6. Data with Vol Ests'!D368)*('6. Data with Vol Ests'!G$503/'6. Data with Vol Ests'!G369))/'6. Data with Vol Ests'!D368</f>
        <v>10952.163639425711</v>
      </c>
      <c r="C368" s="8">
        <f>'6. Data with Vol Ests'!I$502*('6. Data with Vol Ests'!I368+('6. Data with Vol Ests'!I369-'6. Data with Vol Ests'!I368)*('6. Data with Vol Ests'!L$503/'6. Data with Vol Ests'!L369))/'6. Data with Vol Ests'!I368</f>
        <v>9479.6310411592931</v>
      </c>
      <c r="D368" s="8">
        <f>'6. Data with Vol Ests'!N$502*('6. Data with Vol Ests'!N368+('6. Data with Vol Ests'!N369-'6. Data with Vol Ests'!N368)*('6. Data with Vol Ests'!Q$503/'6. Data with Vol Ests'!Q369))/'6. Data with Vol Ests'!N368</f>
        <v>6089.0097797837261</v>
      </c>
      <c r="E368" s="8">
        <f>'6. Data with Vol Ests'!S$502*('6. Data with Vol Ests'!S368+('6. Data with Vol Ests'!S369-'6. Data with Vol Ests'!S368)*('6. Data with Vol Ests'!V$503/'6. Data with Vol Ests'!V369))/'6. Data with Vol Ests'!S368</f>
        <v>113.25936791599469</v>
      </c>
      <c r="G368" s="9">
        <f>$L$2*B368/'1. Data'!D$504+$M$2*C368/'1. Data'!H$504+$N$2*D368/'1. Data'!L$504+$O$2*E368/'1. Data'!P$504</f>
        <v>9926.8367860604503</v>
      </c>
      <c r="I368" s="9">
        <f t="shared" si="5"/>
        <v>73.163213939549678</v>
      </c>
    </row>
    <row r="369" spans="1:9" ht="15" customHeight="1" x14ac:dyDescent="0.2">
      <c r="A369">
        <v>368</v>
      </c>
      <c r="B369" s="8">
        <f>'6. Data with Vol Ests'!D$502*('6. Data with Vol Ests'!D369+('6. Data with Vol Ests'!D370-'6. Data with Vol Ests'!D369)*('6. Data with Vol Ests'!G$503/'6. Data with Vol Ests'!G370))/'6. Data with Vol Ests'!D369</f>
        <v>11087.969592904146</v>
      </c>
      <c r="C369" s="8">
        <f>'6. Data with Vol Ests'!I$502*('6. Data with Vol Ests'!I369+('6. Data with Vol Ests'!I370-'6. Data with Vol Ests'!I369)*('6. Data with Vol Ests'!L$503/'6. Data with Vol Ests'!L370))/'6. Data with Vol Ests'!I369</f>
        <v>9896.8986362397973</v>
      </c>
      <c r="D369" s="8">
        <f>'6. Data with Vol Ests'!N$502*('6. Data with Vol Ests'!N369+('6. Data with Vol Ests'!N370-'6. Data with Vol Ests'!N369)*('6. Data with Vol Ests'!Q$503/'6. Data with Vol Ests'!Q370))/'6. Data with Vol Ests'!N369</f>
        <v>6388.3536442815021</v>
      </c>
      <c r="E369" s="8">
        <f>'6. Data with Vol Ests'!S$502*('6. Data with Vol Ests'!S369+('6. Data with Vol Ests'!S370-'6. Data with Vol Ests'!S369)*('6. Data with Vol Ests'!V$503/'6. Data with Vol Ests'!V370))/'6. Data with Vol Ests'!S369</f>
        <v>111.83686925324287</v>
      </c>
      <c r="G369" s="9">
        <f>$L$2*B369/'1. Data'!D$504+$M$2*C369/'1. Data'!H$504+$N$2*D369/'1. Data'!L$504+$O$2*E369/'1. Data'!P$504</f>
        <v>10129.580955341071</v>
      </c>
      <c r="I369" s="9">
        <f t="shared" si="5"/>
        <v>-129.58095534107088</v>
      </c>
    </row>
    <row r="370" spans="1:9" ht="15" customHeight="1" x14ac:dyDescent="0.2">
      <c r="A370">
        <v>369</v>
      </c>
      <c r="B370" s="8">
        <f>'6. Data with Vol Ests'!D$502*('6. Data with Vol Ests'!D370+('6. Data with Vol Ests'!D371-'6. Data with Vol Ests'!D370)*('6. Data with Vol Ests'!G$503/'6. Data with Vol Ests'!G371))/'6. Data with Vol Ests'!D370</f>
        <v>10669.907691153498</v>
      </c>
      <c r="C370" s="8">
        <f>'6. Data with Vol Ests'!I$502*('6. Data with Vol Ests'!I370+('6. Data with Vol Ests'!I371-'6. Data with Vol Ests'!I370)*('6. Data with Vol Ests'!L$503/'6. Data with Vol Ests'!L371))/'6. Data with Vol Ests'!I370</f>
        <v>9508.6168839869133</v>
      </c>
      <c r="D370" s="8">
        <f>'6. Data with Vol Ests'!N$502*('6. Data with Vol Ests'!N370+('6. Data with Vol Ests'!N371-'6. Data with Vol Ests'!N370)*('6. Data with Vol Ests'!Q$503/'6. Data with Vol Ests'!Q371))/'6. Data with Vol Ests'!N370</f>
        <v>6097.0489202750559</v>
      </c>
      <c r="E370" s="8">
        <f>'6. Data with Vol Ests'!S$502*('6. Data with Vol Ests'!S370+('6. Data with Vol Ests'!S371-'6. Data with Vol Ests'!S370)*('6. Data with Vol Ests'!V$503/'6. Data with Vol Ests'!V371))/'6. Data with Vol Ests'!S370</f>
        <v>114.97474390195779</v>
      </c>
      <c r="G370" s="9">
        <f>$L$2*B370/'1. Data'!D$504+$M$2*C370/'1. Data'!H$504+$N$2*D370/'1. Data'!L$504+$O$2*E370/'1. Data'!P$504</f>
        <v>9865.1669136077635</v>
      </c>
      <c r="I370" s="9">
        <f t="shared" si="5"/>
        <v>134.83308639223651</v>
      </c>
    </row>
    <row r="371" spans="1:9" ht="15" customHeight="1" x14ac:dyDescent="0.2">
      <c r="A371">
        <v>370</v>
      </c>
      <c r="B371" s="8">
        <f>'6. Data with Vol Ests'!D$502*('6. Data with Vol Ests'!D371+('6. Data with Vol Ests'!D372-'6. Data with Vol Ests'!D371)*('6. Data with Vol Ests'!G$503/'6. Data with Vol Ests'!G372))/'6. Data with Vol Ests'!D371</f>
        <v>10784.920698887161</v>
      </c>
      <c r="C371" s="8">
        <f>'6. Data with Vol Ests'!I$502*('6. Data with Vol Ests'!I371+('6. Data with Vol Ests'!I372-'6. Data with Vol Ests'!I371)*('6. Data with Vol Ests'!L$503/'6. Data with Vol Ests'!L372))/'6. Data with Vol Ests'!I371</f>
        <v>9431.0309229692302</v>
      </c>
      <c r="D371" s="8">
        <f>'6. Data with Vol Ests'!N$502*('6. Data with Vol Ests'!N371+('6. Data with Vol Ests'!N372-'6. Data with Vol Ests'!N371)*('6. Data with Vol Ests'!Q$503/'6. Data with Vol Ests'!Q372))/'6. Data with Vol Ests'!N371</f>
        <v>6074.648571829478</v>
      </c>
      <c r="E371" s="8">
        <f>'6. Data with Vol Ests'!S$502*('6. Data with Vol Ests'!S371+('6. Data with Vol Ests'!S372-'6. Data with Vol Ests'!S371)*('6. Data with Vol Ests'!V$503/'6. Data with Vol Ests'!V372))/'6. Data with Vol Ests'!S371</f>
        <v>110.35937745163704</v>
      </c>
      <c r="G371" s="9">
        <f>$L$2*B371/'1. Data'!D$504+$M$2*C371/'1. Data'!H$504+$N$2*D371/'1. Data'!L$504+$O$2*E371/'1. Data'!P$504</f>
        <v>9797.2308270164904</v>
      </c>
      <c r="I371" s="9">
        <f t="shared" si="5"/>
        <v>202.76917298350963</v>
      </c>
    </row>
    <row r="372" spans="1:9" ht="15" customHeight="1" x14ac:dyDescent="0.2">
      <c r="A372">
        <v>371</v>
      </c>
      <c r="B372" s="8">
        <f>'6. Data with Vol Ests'!D$502*('6. Data with Vol Ests'!D372+('6. Data with Vol Ests'!D373-'6. Data with Vol Ests'!D372)*('6. Data with Vol Ests'!G$503/'6. Data with Vol Ests'!G373))/'6. Data with Vol Ests'!D372</f>
        <v>10770.532350136722</v>
      </c>
      <c r="C372" s="8">
        <f>'6. Data with Vol Ests'!I$502*('6. Data with Vol Ests'!I372+('6. Data with Vol Ests'!I373-'6. Data with Vol Ests'!I372)*('6. Data with Vol Ests'!L$503/'6. Data with Vol Ests'!L373))/'6. Data with Vol Ests'!I372</f>
        <v>9390.4102302931478</v>
      </c>
      <c r="D372" s="8">
        <f>'6. Data with Vol Ests'!N$502*('6. Data with Vol Ests'!N372+('6. Data with Vol Ests'!N373-'6. Data with Vol Ests'!N372)*('6. Data with Vol Ests'!Q$503/'6. Data with Vol Ests'!Q373))/'6. Data with Vol Ests'!N372</f>
        <v>6096.9032452040128</v>
      </c>
      <c r="E372" s="8">
        <f>'6. Data with Vol Ests'!S$502*('6. Data with Vol Ests'!S372+('6. Data with Vol Ests'!S373-'6. Data with Vol Ests'!S372)*('6. Data with Vol Ests'!V$503/'6. Data with Vol Ests'!V373))/'6. Data with Vol Ests'!S372</f>
        <v>112.18299274457638</v>
      </c>
      <c r="G372" s="9">
        <f>$L$2*B372/'1. Data'!D$504+$M$2*C372/'1. Data'!H$504+$N$2*D372/'1. Data'!L$504+$O$2*E372/'1. Data'!P$504</f>
        <v>9815.231570501659</v>
      </c>
      <c r="I372" s="9">
        <f t="shared" si="5"/>
        <v>184.76842949834099</v>
      </c>
    </row>
    <row r="373" spans="1:9" ht="15" customHeight="1" x14ac:dyDescent="0.2">
      <c r="A373">
        <v>372</v>
      </c>
      <c r="B373" s="8">
        <f>'6. Data with Vol Ests'!D$502*('6. Data with Vol Ests'!D373+('6. Data with Vol Ests'!D374-'6. Data with Vol Ests'!D373)*('6. Data with Vol Ests'!G$503/'6. Data with Vol Ests'!G374))/'6. Data with Vol Ests'!D373</f>
        <v>11711.803170566543</v>
      </c>
      <c r="C373" s="8">
        <f>'6. Data with Vol Ests'!I$502*('6. Data with Vol Ests'!I373+('6. Data with Vol Ests'!I374-'6. Data with Vol Ests'!I373)*('6. Data with Vol Ests'!L$503/'6. Data with Vol Ests'!L374))/'6. Data with Vol Ests'!I373</f>
        <v>9684.0362100834809</v>
      </c>
      <c r="D373" s="8">
        <f>'6. Data with Vol Ests'!N$502*('6. Data with Vol Ests'!N373+('6. Data with Vol Ests'!N374-'6. Data with Vol Ests'!N373)*('6. Data with Vol Ests'!Q$503/'6. Data with Vol Ests'!Q374))/'6. Data with Vol Ests'!N373</f>
        <v>6307.751906005592</v>
      </c>
      <c r="E373" s="8">
        <f>'6. Data with Vol Ests'!S$502*('6. Data with Vol Ests'!S373+('6. Data with Vol Ests'!S374-'6. Data with Vol Ests'!S373)*('6. Data with Vol Ests'!V$503/'6. Data with Vol Ests'!V374))/'6. Data with Vol Ests'!S373</f>
        <v>112.79560624080214</v>
      </c>
      <c r="G373" s="9">
        <f>$L$2*B373/'1. Data'!D$504+$M$2*C373/'1. Data'!H$504+$N$2*D373/'1. Data'!L$504+$O$2*E373/'1. Data'!P$504</f>
        <v>10293.451392900148</v>
      </c>
      <c r="I373" s="9">
        <f t="shared" si="5"/>
        <v>-293.45139290014777</v>
      </c>
    </row>
    <row r="374" spans="1:9" ht="15" customHeight="1" x14ac:dyDescent="0.2">
      <c r="A374">
        <v>373</v>
      </c>
      <c r="B374" s="8">
        <f>'6. Data with Vol Ests'!D$502*('6. Data with Vol Ests'!D374+('6. Data with Vol Ests'!D375-'6. Data with Vol Ests'!D374)*('6. Data with Vol Ests'!G$503/'6. Data with Vol Ests'!G375))/'6. Data with Vol Ests'!D374</f>
        <v>10959.789179291261</v>
      </c>
      <c r="C374" s="8">
        <f>'6. Data with Vol Ests'!I$502*('6. Data with Vol Ests'!I374+('6. Data with Vol Ests'!I375-'6. Data with Vol Ests'!I374)*('6. Data with Vol Ests'!L$503/'6. Data with Vol Ests'!L375))/'6. Data with Vol Ests'!I374</f>
        <v>10067.252337023494</v>
      </c>
      <c r="D374" s="8">
        <f>'6. Data with Vol Ests'!N$502*('6. Data with Vol Ests'!N374+('6. Data with Vol Ests'!N375-'6. Data with Vol Ests'!N374)*('6. Data with Vol Ests'!Q$503/'6. Data with Vol Ests'!Q375))/'6. Data with Vol Ests'!N374</f>
        <v>6472.0715854106747</v>
      </c>
      <c r="E374" s="8">
        <f>'6. Data with Vol Ests'!S$502*('6. Data with Vol Ests'!S374+('6. Data with Vol Ests'!S375-'6. Data with Vol Ests'!S374)*('6. Data with Vol Ests'!V$503/'6. Data with Vol Ests'!V375))/'6. Data with Vol Ests'!S374</f>
        <v>114.48990847127931</v>
      </c>
      <c r="G374" s="9">
        <f>$L$2*B374/'1. Data'!D$504+$M$2*C374/'1. Data'!H$504+$N$2*D374/'1. Data'!L$504+$O$2*E374/'1. Data'!P$504</f>
        <v>10196.831791067121</v>
      </c>
      <c r="I374" s="9">
        <f t="shared" si="5"/>
        <v>-196.83179106712123</v>
      </c>
    </row>
    <row r="375" spans="1:9" ht="15" customHeight="1" x14ac:dyDescent="0.2">
      <c r="A375">
        <v>374</v>
      </c>
      <c r="B375" s="8">
        <f>'6. Data with Vol Ests'!D$502*('6. Data with Vol Ests'!D375+('6. Data with Vol Ests'!D376-'6. Data with Vol Ests'!D375)*('6. Data with Vol Ests'!G$503/'6. Data with Vol Ests'!G376))/'6. Data with Vol Ests'!D375</f>
        <v>11071.1044733164</v>
      </c>
      <c r="C375" s="8">
        <f>'6. Data with Vol Ests'!I$502*('6. Data with Vol Ests'!I375+('6. Data with Vol Ests'!I376-'6. Data with Vol Ests'!I375)*('6. Data with Vol Ests'!L$503/'6. Data with Vol Ests'!L376))/'6. Data with Vol Ests'!I375</f>
        <v>9417.6731655457643</v>
      </c>
      <c r="D375" s="8">
        <f>'6. Data with Vol Ests'!N$502*('6. Data with Vol Ests'!N375+('6. Data with Vol Ests'!N376-'6. Data with Vol Ests'!N375)*('6. Data with Vol Ests'!Q$503/'6. Data with Vol Ests'!Q376))/'6. Data with Vol Ests'!N375</f>
        <v>6113.5665592396899</v>
      </c>
      <c r="E375" s="8">
        <f>'6. Data with Vol Ests'!S$502*('6. Data with Vol Ests'!S375+('6. Data with Vol Ests'!S376-'6. Data with Vol Ests'!S375)*('6. Data with Vol Ests'!V$503/'6. Data with Vol Ests'!V376))/'6. Data with Vol Ests'!S375</f>
        <v>111.54437894872092</v>
      </c>
      <c r="G375" s="9">
        <f>$L$2*B375/'1. Data'!D$504+$M$2*C375/'1. Data'!H$504+$N$2*D375/'1. Data'!L$504+$O$2*E375/'1. Data'!P$504</f>
        <v>9924.1982663872823</v>
      </c>
      <c r="I375" s="9">
        <f t="shared" si="5"/>
        <v>75.801733612717726</v>
      </c>
    </row>
    <row r="376" spans="1:9" ht="15" customHeight="1" x14ac:dyDescent="0.2">
      <c r="A376">
        <v>375</v>
      </c>
      <c r="B376" s="8">
        <f>'6. Data with Vol Ests'!D$502*('6. Data with Vol Ests'!D376+('6. Data with Vol Ests'!D377-'6. Data with Vol Ests'!D376)*('6. Data with Vol Ests'!G$503/'6. Data with Vol Ests'!G377))/'6. Data with Vol Ests'!D376</f>
        <v>10745.868641622747</v>
      </c>
      <c r="C376" s="8">
        <f>'6. Data with Vol Ests'!I$502*('6. Data with Vol Ests'!I376+('6. Data with Vol Ests'!I377-'6. Data with Vol Ests'!I376)*('6. Data with Vol Ests'!L$503/'6. Data with Vol Ests'!L377))/'6. Data with Vol Ests'!I376</f>
        <v>9377.0256515196579</v>
      </c>
      <c r="D376" s="8">
        <f>'6. Data with Vol Ests'!N$502*('6. Data with Vol Ests'!N376+('6. Data with Vol Ests'!N377-'6. Data with Vol Ests'!N376)*('6. Data with Vol Ests'!Q$503/'6. Data with Vol Ests'!Q377))/'6. Data with Vol Ests'!N376</f>
        <v>6127.8776557705341</v>
      </c>
      <c r="E376" s="8">
        <f>'6. Data with Vol Ests'!S$502*('6. Data with Vol Ests'!S376+('6. Data with Vol Ests'!S377-'6. Data with Vol Ests'!S376)*('6. Data with Vol Ests'!V$503/'6. Data with Vol Ests'!V377))/'6. Data with Vol Ests'!S376</f>
        <v>111.86548047241463</v>
      </c>
      <c r="G376" s="9">
        <f>$L$2*B376/'1. Data'!D$504+$M$2*C376/'1. Data'!H$504+$N$2*D376/'1. Data'!L$504+$O$2*E376/'1. Data'!P$504</f>
        <v>9801.4651813333548</v>
      </c>
      <c r="I376" s="9">
        <f t="shared" si="5"/>
        <v>198.53481866664515</v>
      </c>
    </row>
    <row r="377" spans="1:9" ht="15" customHeight="1" x14ac:dyDescent="0.2">
      <c r="A377">
        <v>376</v>
      </c>
      <c r="B377" s="8">
        <f>'6. Data with Vol Ests'!D$502*('6. Data with Vol Ests'!D377+('6. Data with Vol Ests'!D378-'6. Data with Vol Ests'!D377)*('6. Data with Vol Ests'!G$503/'6. Data with Vol Ests'!G378))/'6. Data with Vol Ests'!D377</f>
        <v>11052.295174608809</v>
      </c>
      <c r="C377" s="8">
        <f>'6. Data with Vol Ests'!I$502*('6. Data with Vol Ests'!I377+('6. Data with Vol Ests'!I378-'6. Data with Vol Ests'!I377)*('6. Data with Vol Ests'!L$503/'6. Data with Vol Ests'!L378))/'6. Data with Vol Ests'!I377</f>
        <v>8585.3312543471293</v>
      </c>
      <c r="D377" s="8">
        <f>'6. Data with Vol Ests'!N$502*('6. Data with Vol Ests'!N377+('6. Data with Vol Ests'!N378-'6. Data with Vol Ests'!N377)*('6. Data with Vol Ests'!Q$503/'6. Data with Vol Ests'!Q378))/'6. Data with Vol Ests'!N377</f>
        <v>5931.5211302344578</v>
      </c>
      <c r="E377" s="8">
        <f>'6. Data with Vol Ests'!S$502*('6. Data with Vol Ests'!S377+('6. Data with Vol Ests'!S378-'6. Data with Vol Ests'!S377)*('6. Data with Vol Ests'!V$503/'6. Data with Vol Ests'!V378))/'6. Data with Vol Ests'!S377</f>
        <v>112.46217796516305</v>
      </c>
      <c r="G377" s="9">
        <f>$L$2*B377/'1. Data'!D$504+$M$2*C377/'1. Data'!H$504+$N$2*D377/'1. Data'!L$504+$O$2*E377/'1. Data'!P$504</f>
        <v>9644.1721620136123</v>
      </c>
      <c r="I377" s="9">
        <f t="shared" si="5"/>
        <v>355.82783798638775</v>
      </c>
    </row>
    <row r="378" spans="1:9" ht="15" customHeight="1" x14ac:dyDescent="0.2">
      <c r="A378">
        <v>377</v>
      </c>
      <c r="B378" s="8">
        <f>'6. Data with Vol Ests'!D$502*('6. Data with Vol Ests'!D378+('6. Data with Vol Ests'!D379-'6. Data with Vol Ests'!D378)*('6. Data with Vol Ests'!G$503/'6. Data with Vol Ests'!G379))/'6. Data with Vol Ests'!D378</f>
        <v>11640.247933755107</v>
      </c>
      <c r="C378" s="8">
        <f>'6. Data with Vol Ests'!I$502*('6. Data with Vol Ests'!I378+('6. Data with Vol Ests'!I379-'6. Data with Vol Ests'!I378)*('6. Data with Vol Ests'!L$503/'6. Data with Vol Ests'!L379))/'6. Data with Vol Ests'!I378</f>
        <v>10311.950488978677</v>
      </c>
      <c r="D378" s="8">
        <f>'6. Data with Vol Ests'!N$502*('6. Data with Vol Ests'!N378+('6. Data with Vol Ests'!N379-'6. Data with Vol Ests'!N378)*('6. Data with Vol Ests'!Q$503/'6. Data with Vol Ests'!Q379))/'6. Data with Vol Ests'!N378</f>
        <v>6568.7021753403069</v>
      </c>
      <c r="E378" s="8">
        <f>'6. Data with Vol Ests'!S$502*('6. Data with Vol Ests'!S378+('6. Data with Vol Ests'!S379-'6. Data with Vol Ests'!S378)*('6. Data with Vol Ests'!V$503/'6. Data with Vol Ests'!V379))/'6. Data with Vol Ests'!S378</f>
        <v>112.92935372037464</v>
      </c>
      <c r="G378" s="9">
        <f>$L$2*B378/'1. Data'!D$504+$M$2*C378/'1. Data'!H$504+$N$2*D378/'1. Data'!L$504+$O$2*E378/'1. Data'!P$504</f>
        <v>10508.165682168532</v>
      </c>
      <c r="I378" s="9">
        <f t="shared" si="5"/>
        <v>-508.16568216853193</v>
      </c>
    </row>
    <row r="379" spans="1:9" ht="15" customHeight="1" x14ac:dyDescent="0.2">
      <c r="A379">
        <v>378</v>
      </c>
      <c r="B379" s="8">
        <f>'6. Data with Vol Ests'!D$502*('6. Data with Vol Ests'!D379+('6. Data with Vol Ests'!D380-'6. Data with Vol Ests'!D379)*('6. Data with Vol Ests'!G$503/'6. Data with Vol Ests'!G380))/'6. Data with Vol Ests'!D379</f>
        <v>10661.574987880469</v>
      </c>
      <c r="C379" s="8">
        <f>'6. Data with Vol Ests'!I$502*('6. Data with Vol Ests'!I379+('6. Data with Vol Ests'!I380-'6. Data with Vol Ests'!I379)*('6. Data with Vol Ests'!L$503/'6. Data with Vol Ests'!L380))/'6. Data with Vol Ests'!I379</f>
        <v>9211.6430350415121</v>
      </c>
      <c r="D379" s="8">
        <f>'6. Data with Vol Ests'!N$502*('6. Data with Vol Ests'!N379+('6. Data with Vol Ests'!N380-'6. Data with Vol Ests'!N379)*('6. Data with Vol Ests'!Q$503/'6. Data with Vol Ests'!Q380))/'6. Data with Vol Ests'!N379</f>
        <v>6059.1647276841404</v>
      </c>
      <c r="E379" s="8">
        <f>'6. Data with Vol Ests'!S$502*('6. Data with Vol Ests'!S379+('6. Data with Vol Ests'!S380-'6. Data with Vol Ests'!S379)*('6. Data with Vol Ests'!V$503/'6. Data with Vol Ests'!V380))/'6. Data with Vol Ests'!S379</f>
        <v>114.00479427600182</v>
      </c>
      <c r="G379" s="9">
        <f>$L$2*B379/'1. Data'!D$504+$M$2*C379/'1. Data'!H$504+$N$2*D379/'1. Data'!L$504+$O$2*E379/'1. Data'!P$504</f>
        <v>9746.0333142668878</v>
      </c>
      <c r="I379" s="9">
        <f t="shared" si="5"/>
        <v>253.96668573311217</v>
      </c>
    </row>
    <row r="380" spans="1:9" ht="15" customHeight="1" x14ac:dyDescent="0.2">
      <c r="A380">
        <v>379</v>
      </c>
      <c r="B380" s="8">
        <f>'6. Data with Vol Ests'!D$502*('6. Data with Vol Ests'!D380+('6. Data with Vol Ests'!D381-'6. Data with Vol Ests'!D380)*('6. Data with Vol Ests'!G$503/'6. Data with Vol Ests'!G381))/'6. Data with Vol Ests'!D380</f>
        <v>11548.561761570494</v>
      </c>
      <c r="C380" s="8">
        <f>'6. Data with Vol Ests'!I$502*('6. Data with Vol Ests'!I380+('6. Data with Vol Ests'!I381-'6. Data with Vol Ests'!I380)*('6. Data with Vol Ests'!L$503/'6. Data with Vol Ests'!L381))/'6. Data with Vol Ests'!I380</f>
        <v>10047.846624091111</v>
      </c>
      <c r="D380" s="8">
        <f>'6. Data with Vol Ests'!N$502*('6. Data with Vol Ests'!N380+('6. Data with Vol Ests'!N381-'6. Data with Vol Ests'!N380)*('6. Data with Vol Ests'!Q$503/'6. Data with Vol Ests'!Q381))/'6. Data with Vol Ests'!N380</f>
        <v>6461.9763367032683</v>
      </c>
      <c r="E380" s="8">
        <f>'6. Data with Vol Ests'!S$502*('6. Data with Vol Ests'!S380+('6. Data with Vol Ests'!S381-'6. Data with Vol Ests'!S380)*('6. Data with Vol Ests'!V$503/'6. Data with Vol Ests'!V381))/'6. Data with Vol Ests'!S380</f>
        <v>115.71035663578243</v>
      </c>
      <c r="G380" s="9">
        <f>$L$2*B380/'1. Data'!D$504+$M$2*C380/'1. Data'!H$504+$N$2*D380/'1. Data'!L$504+$O$2*E380/'1. Data'!P$504</f>
        <v>10424.444803090231</v>
      </c>
      <c r="I380" s="9">
        <f t="shared" si="5"/>
        <v>-424.44480309023129</v>
      </c>
    </row>
    <row r="381" spans="1:9" ht="15" customHeight="1" x14ac:dyDescent="0.2">
      <c r="A381">
        <v>380</v>
      </c>
      <c r="B381" s="8">
        <f>'6. Data with Vol Ests'!D$502*('6. Data with Vol Ests'!D381+('6. Data with Vol Ests'!D382-'6. Data with Vol Ests'!D381)*('6. Data with Vol Ests'!G$503/'6. Data with Vol Ests'!G382))/'6. Data with Vol Ests'!D381</f>
        <v>10905.655530046242</v>
      </c>
      <c r="C381" s="8">
        <f>'6. Data with Vol Ests'!I$502*('6. Data with Vol Ests'!I381+('6. Data with Vol Ests'!I382-'6. Data with Vol Ests'!I381)*('6. Data with Vol Ests'!L$503/'6. Data with Vol Ests'!L382))/'6. Data with Vol Ests'!I381</f>
        <v>9548.0711593882661</v>
      </c>
      <c r="D381" s="8">
        <f>'6. Data with Vol Ests'!N$502*('6. Data with Vol Ests'!N381+('6. Data with Vol Ests'!N382-'6. Data with Vol Ests'!N381)*('6. Data with Vol Ests'!Q$503/'6. Data with Vol Ests'!Q382))/'6. Data with Vol Ests'!N381</f>
        <v>6269.4559861515918</v>
      </c>
      <c r="E381" s="8">
        <f>'6. Data with Vol Ests'!S$502*('6. Data with Vol Ests'!S381+('6. Data with Vol Ests'!S382-'6. Data with Vol Ests'!S381)*('6. Data with Vol Ests'!V$503/'6. Data with Vol Ests'!V382))/'6. Data with Vol Ests'!S381</f>
        <v>113.38587022943875</v>
      </c>
      <c r="G381" s="9">
        <f>$L$2*B381/'1. Data'!D$504+$M$2*C381/'1. Data'!H$504+$N$2*D381/'1. Data'!L$504+$O$2*E381/'1. Data'!P$504</f>
        <v>9962.6912348143269</v>
      </c>
      <c r="I381" s="9">
        <f t="shared" si="5"/>
        <v>37.30876518567311</v>
      </c>
    </row>
    <row r="382" spans="1:9" ht="15" customHeight="1" x14ac:dyDescent="0.2">
      <c r="A382">
        <v>381</v>
      </c>
      <c r="B382" s="8">
        <f>'6. Data with Vol Ests'!D$502*('6. Data with Vol Ests'!D382+('6. Data with Vol Ests'!D383-'6. Data with Vol Ests'!D382)*('6. Data with Vol Ests'!G$503/'6. Data with Vol Ests'!G383))/'6. Data with Vol Ests'!D382</f>
        <v>10890.146175902973</v>
      </c>
      <c r="C382" s="8">
        <f>'6. Data with Vol Ests'!I$502*('6. Data with Vol Ests'!I382+('6. Data with Vol Ests'!I383-'6. Data with Vol Ests'!I382)*('6. Data with Vol Ests'!L$503/'6. Data with Vol Ests'!L383))/'6. Data with Vol Ests'!I382</f>
        <v>9788.817194168867</v>
      </c>
      <c r="D382" s="8">
        <f>'6. Data with Vol Ests'!N$502*('6. Data with Vol Ests'!N382+('6. Data with Vol Ests'!N383-'6. Data with Vol Ests'!N382)*('6. Data with Vol Ests'!Q$503/'6. Data with Vol Ests'!Q383))/'6. Data with Vol Ests'!N382</f>
        <v>6313.2882335410804</v>
      </c>
      <c r="E382" s="8">
        <f>'6. Data with Vol Ests'!S$502*('6. Data with Vol Ests'!S382+('6. Data with Vol Ests'!S383-'6. Data with Vol Ests'!S382)*('6. Data with Vol Ests'!V$503/'6. Data with Vol Ests'!V383))/'6. Data with Vol Ests'!S382</f>
        <v>111.44728514373283</v>
      </c>
      <c r="G382" s="9">
        <f>$L$2*B382/'1. Data'!D$504+$M$2*C382/'1. Data'!H$504+$N$2*D382/'1. Data'!L$504+$O$2*E382/'1. Data'!P$504</f>
        <v>10005.00061814431</v>
      </c>
      <c r="I382" s="9">
        <f t="shared" si="5"/>
        <v>-5.0006181443095556</v>
      </c>
    </row>
    <row r="383" spans="1:9" ht="15" customHeight="1" x14ac:dyDescent="0.2">
      <c r="A383">
        <v>382</v>
      </c>
      <c r="B383" s="8">
        <f>'6. Data with Vol Ests'!D$502*('6. Data with Vol Ests'!D383+('6. Data with Vol Ests'!D384-'6. Data with Vol Ests'!D383)*('6. Data with Vol Ests'!G$503/'6. Data with Vol Ests'!G384))/'6. Data with Vol Ests'!D383</f>
        <v>10924.777591840666</v>
      </c>
      <c r="C383" s="8">
        <f>'6. Data with Vol Ests'!I$502*('6. Data with Vol Ests'!I383+('6. Data with Vol Ests'!I384-'6. Data with Vol Ests'!I383)*('6. Data with Vol Ests'!L$503/'6. Data with Vol Ests'!L384))/'6. Data with Vol Ests'!I383</f>
        <v>9399.2610999666977</v>
      </c>
      <c r="D383" s="8">
        <f>'6. Data with Vol Ests'!N$502*('6. Data with Vol Ests'!N383+('6. Data with Vol Ests'!N384-'6. Data with Vol Ests'!N383)*('6. Data with Vol Ests'!Q$503/'6. Data with Vol Ests'!Q384))/'6. Data with Vol Ests'!N383</f>
        <v>6125.5238892510661</v>
      </c>
      <c r="E383" s="8">
        <f>'6. Data with Vol Ests'!S$502*('6. Data with Vol Ests'!S383+('6. Data with Vol Ests'!S384-'6. Data with Vol Ests'!S383)*('6. Data with Vol Ests'!V$503/'6. Data with Vol Ests'!V384))/'6. Data with Vol Ests'!S383</f>
        <v>114.50942959140771</v>
      </c>
      <c r="G383" s="9">
        <f>$L$2*B383/'1. Data'!D$504+$M$2*C383/'1. Data'!H$504+$N$2*D383/'1. Data'!L$504+$O$2*E383/'1. Data'!P$504</f>
        <v>9919.8311472245859</v>
      </c>
      <c r="I383" s="9">
        <f t="shared" si="5"/>
        <v>80.168852775414052</v>
      </c>
    </row>
    <row r="384" spans="1:9" ht="15" customHeight="1" x14ac:dyDescent="0.2">
      <c r="A384">
        <v>383</v>
      </c>
      <c r="B384" s="8">
        <f>'6. Data with Vol Ests'!D$502*('6. Data with Vol Ests'!D384+('6. Data with Vol Ests'!D385-'6. Data with Vol Ests'!D384)*('6. Data with Vol Ests'!G$503/'6. Data with Vol Ests'!G385))/'6. Data with Vol Ests'!D384</f>
        <v>11076.36499400894</v>
      </c>
      <c r="C384" s="8">
        <f>'6. Data with Vol Ests'!I$502*('6. Data with Vol Ests'!I384+('6. Data with Vol Ests'!I385-'6. Data with Vol Ests'!I384)*('6. Data with Vol Ests'!L$503/'6. Data with Vol Ests'!L385))/'6. Data with Vol Ests'!I384</f>
        <v>9612.6760094342681</v>
      </c>
      <c r="D384" s="8">
        <f>'6. Data with Vol Ests'!N$502*('6. Data with Vol Ests'!N384+('6. Data with Vol Ests'!N385-'6. Data with Vol Ests'!N384)*('6. Data with Vol Ests'!Q$503/'6. Data with Vol Ests'!Q385))/'6. Data with Vol Ests'!N384</f>
        <v>6281.5659982093212</v>
      </c>
      <c r="E384" s="8">
        <f>'6. Data with Vol Ests'!S$502*('6. Data with Vol Ests'!S384+('6. Data with Vol Ests'!S385-'6. Data with Vol Ests'!S384)*('6. Data with Vol Ests'!V$503/'6. Data with Vol Ests'!V385))/'6. Data with Vol Ests'!S384</f>
        <v>110.92278355396824</v>
      </c>
      <c r="G384" s="9">
        <f>$L$2*B384/'1. Data'!D$504+$M$2*C384/'1. Data'!H$504+$N$2*D384/'1. Data'!L$504+$O$2*E384/'1. Data'!P$504</f>
        <v>10003.122306763464</v>
      </c>
      <c r="I384" s="9">
        <f t="shared" si="5"/>
        <v>-3.1223067634637118</v>
      </c>
    </row>
    <row r="385" spans="1:9" ht="15" customHeight="1" x14ac:dyDescent="0.2">
      <c r="A385">
        <v>384</v>
      </c>
      <c r="B385" s="8">
        <f>'6. Data with Vol Ests'!D$502*('6. Data with Vol Ests'!D385+('6. Data with Vol Ests'!D386-'6. Data with Vol Ests'!D385)*('6. Data with Vol Ests'!G$503/'6. Data with Vol Ests'!G386))/'6. Data with Vol Ests'!D385</f>
        <v>11491.160051180037</v>
      </c>
      <c r="C385" s="8">
        <f>'6. Data with Vol Ests'!I$502*('6. Data with Vol Ests'!I385+('6. Data with Vol Ests'!I386-'6. Data with Vol Ests'!I385)*('6. Data with Vol Ests'!L$503/'6. Data with Vol Ests'!L386))/'6. Data with Vol Ests'!I385</f>
        <v>9892.0591536007541</v>
      </c>
      <c r="D385" s="8">
        <f>'6. Data with Vol Ests'!N$502*('6. Data with Vol Ests'!N385+('6. Data with Vol Ests'!N386-'6. Data with Vol Ests'!N385)*('6. Data with Vol Ests'!Q$503/'6. Data with Vol Ests'!Q386))/'6. Data with Vol Ests'!N385</f>
        <v>6383.8164841113503</v>
      </c>
      <c r="E385" s="8">
        <f>'6. Data with Vol Ests'!S$502*('6. Data with Vol Ests'!S385+('6. Data with Vol Ests'!S386-'6. Data with Vol Ests'!S385)*('6. Data with Vol Ests'!V$503/'6. Data with Vol Ests'!V386))/'6. Data with Vol Ests'!S385</f>
        <v>111.67393786405258</v>
      </c>
      <c r="G385" s="9">
        <f>$L$2*B385/'1. Data'!D$504+$M$2*C385/'1. Data'!H$504+$N$2*D385/'1. Data'!L$504+$O$2*E385/'1. Data'!P$504</f>
        <v>10270.769831140949</v>
      </c>
      <c r="I385" s="9">
        <f t="shared" si="5"/>
        <v>-270.76983114094946</v>
      </c>
    </row>
    <row r="386" spans="1:9" ht="15" customHeight="1" x14ac:dyDescent="0.2">
      <c r="A386">
        <v>385</v>
      </c>
      <c r="B386" s="8">
        <f>'6. Data with Vol Ests'!D$502*('6. Data with Vol Ests'!D386+('6. Data with Vol Ests'!D387-'6. Data with Vol Ests'!D386)*('6. Data with Vol Ests'!G$503/'6. Data with Vol Ests'!G387))/'6. Data with Vol Ests'!D386</f>
        <v>10973.201830297969</v>
      </c>
      <c r="C386" s="8">
        <f>'6. Data with Vol Ests'!I$502*('6. Data with Vol Ests'!I386+('6. Data with Vol Ests'!I387-'6. Data with Vol Ests'!I386)*('6. Data with Vol Ests'!L$503/'6. Data with Vol Ests'!L387))/'6. Data with Vol Ests'!I386</f>
        <v>9799.899058677378</v>
      </c>
      <c r="D386" s="8">
        <f>'6. Data with Vol Ests'!N$502*('6. Data with Vol Ests'!N386+('6. Data with Vol Ests'!N387-'6. Data with Vol Ests'!N386)*('6. Data with Vol Ests'!Q$503/'6. Data with Vol Ests'!Q387))/'6. Data with Vol Ests'!N386</f>
        <v>6309.7145807282704</v>
      </c>
      <c r="E386" s="8">
        <f>'6. Data with Vol Ests'!S$502*('6. Data with Vol Ests'!S386+('6. Data with Vol Ests'!S387-'6. Data with Vol Ests'!S386)*('6. Data with Vol Ests'!V$503/'6. Data with Vol Ests'!V387))/'6. Data with Vol Ests'!S386</f>
        <v>115.90768204998336</v>
      </c>
      <c r="G386" s="9">
        <f>$L$2*B386/'1. Data'!D$504+$M$2*C386/'1. Data'!H$504+$N$2*D386/'1. Data'!L$504+$O$2*E386/'1. Data'!P$504</f>
        <v>10117.09853329225</v>
      </c>
      <c r="I386" s="9">
        <f t="shared" ref="I386:I449" si="6">10000-G386</f>
        <v>-117.09853329225007</v>
      </c>
    </row>
    <row r="387" spans="1:9" ht="15" customHeight="1" x14ac:dyDescent="0.2">
      <c r="A387">
        <v>386</v>
      </c>
      <c r="B387" s="8">
        <f>'6. Data with Vol Ests'!D$502*('6. Data with Vol Ests'!D387+('6. Data with Vol Ests'!D388-'6. Data with Vol Ests'!D387)*('6. Data with Vol Ests'!G$503/'6. Data with Vol Ests'!G388))/'6. Data with Vol Ests'!D387</f>
        <v>11041.078693782423</v>
      </c>
      <c r="C387" s="8">
        <f>'6. Data with Vol Ests'!I$502*('6. Data with Vol Ests'!I387+('6. Data with Vol Ests'!I388-'6. Data with Vol Ests'!I387)*('6. Data with Vol Ests'!L$503/'6. Data with Vol Ests'!L388))/'6. Data with Vol Ests'!I387</f>
        <v>9641.6674758013869</v>
      </c>
      <c r="D387" s="8">
        <f>'6. Data with Vol Ests'!N$502*('6. Data with Vol Ests'!N387+('6. Data with Vol Ests'!N388-'6. Data with Vol Ests'!N387)*('6. Data with Vol Ests'!Q$503/'6. Data with Vol Ests'!Q388))/'6. Data with Vol Ests'!N387</f>
        <v>6164.416938410267</v>
      </c>
      <c r="E387" s="8">
        <f>'6. Data with Vol Ests'!S$502*('6. Data with Vol Ests'!S387+('6. Data with Vol Ests'!S388-'6. Data with Vol Ests'!S387)*('6. Data with Vol Ests'!V$503/'6. Data with Vol Ests'!V388))/'6. Data with Vol Ests'!S387</f>
        <v>114.50154157976141</v>
      </c>
      <c r="G387" s="9">
        <f>$L$2*B387/'1. Data'!D$504+$M$2*C387/'1. Data'!H$504+$N$2*D387/'1. Data'!L$504+$O$2*E387/'1. Data'!P$504</f>
        <v>10043.923448428395</v>
      </c>
      <c r="I387" s="9">
        <f t="shared" si="6"/>
        <v>-43.923448428395204</v>
      </c>
    </row>
    <row r="388" spans="1:9" ht="15" customHeight="1" x14ac:dyDescent="0.2">
      <c r="A388">
        <v>387</v>
      </c>
      <c r="B388" s="8">
        <f>'6. Data with Vol Ests'!D$502*('6. Data with Vol Ests'!D388+('6. Data with Vol Ests'!D389-'6. Data with Vol Ests'!D388)*('6. Data with Vol Ests'!G$503/'6. Data with Vol Ests'!G389))/'6. Data with Vol Ests'!D388</f>
        <v>11003.046524464276</v>
      </c>
      <c r="C388" s="8">
        <f>'6. Data with Vol Ests'!I$502*('6. Data with Vol Ests'!I388+('6. Data with Vol Ests'!I389-'6. Data with Vol Ests'!I388)*('6. Data with Vol Ests'!L$503/'6. Data with Vol Ests'!L389))/'6. Data with Vol Ests'!I388</f>
        <v>9737.1639414761758</v>
      </c>
      <c r="D388" s="8">
        <f>'6. Data with Vol Ests'!N$502*('6. Data with Vol Ests'!N388+('6. Data with Vol Ests'!N389-'6. Data with Vol Ests'!N388)*('6. Data with Vol Ests'!Q$503/'6. Data with Vol Ests'!Q389))/'6. Data with Vol Ests'!N388</f>
        <v>6306.6805503367377</v>
      </c>
      <c r="E388" s="8">
        <f>'6. Data with Vol Ests'!S$502*('6. Data with Vol Ests'!S388+('6. Data with Vol Ests'!S389-'6. Data with Vol Ests'!S388)*('6. Data with Vol Ests'!V$503/'6. Data with Vol Ests'!V389))/'6. Data with Vol Ests'!S388</f>
        <v>112.7891977704668</v>
      </c>
      <c r="G388" s="9">
        <f>$L$2*B388/'1. Data'!D$504+$M$2*C388/'1. Data'!H$504+$N$2*D388/'1. Data'!L$504+$O$2*E388/'1. Data'!P$504</f>
        <v>10052.553734535124</v>
      </c>
      <c r="I388" s="9">
        <f t="shared" si="6"/>
        <v>-52.553734535124022</v>
      </c>
    </row>
    <row r="389" spans="1:9" ht="15" customHeight="1" x14ac:dyDescent="0.2">
      <c r="A389">
        <v>388</v>
      </c>
      <c r="B389" s="8">
        <f>'6. Data with Vol Ests'!D$502*('6. Data with Vol Ests'!D389+('6. Data with Vol Ests'!D390-'6. Data with Vol Ests'!D389)*('6. Data with Vol Ests'!G$503/'6. Data with Vol Ests'!G390))/'6. Data with Vol Ests'!D389</f>
        <v>11025.617789555074</v>
      </c>
      <c r="C389" s="8">
        <f>'6. Data with Vol Ests'!I$502*('6. Data with Vol Ests'!I389+('6. Data with Vol Ests'!I390-'6. Data with Vol Ests'!I389)*('6. Data with Vol Ests'!L$503/'6. Data with Vol Ests'!L390))/'6. Data with Vol Ests'!I389</f>
        <v>9740.3387307065059</v>
      </c>
      <c r="D389" s="8">
        <f>'6. Data with Vol Ests'!N$502*('6. Data with Vol Ests'!N389+('6. Data with Vol Ests'!N390-'6. Data with Vol Ests'!N389)*('6. Data with Vol Ests'!Q$503/'6. Data with Vol Ests'!Q390))/'6. Data with Vol Ests'!N389</f>
        <v>6277.9175594420667</v>
      </c>
      <c r="E389" s="8">
        <f>'6. Data with Vol Ests'!S$502*('6. Data with Vol Ests'!S389+('6. Data with Vol Ests'!S390-'6. Data with Vol Ests'!S389)*('6. Data with Vol Ests'!V$503/'6. Data with Vol Ests'!V390))/'6. Data with Vol Ests'!S389</f>
        <v>113.0319245100866</v>
      </c>
      <c r="G389" s="9">
        <f>$L$2*B389/'1. Data'!D$504+$M$2*C389/'1. Data'!H$504+$N$2*D389/'1. Data'!L$504+$O$2*E389/'1. Data'!P$504</f>
        <v>10061.401098221027</v>
      </c>
      <c r="I389" s="9">
        <f t="shared" si="6"/>
        <v>-61.401098221027496</v>
      </c>
    </row>
    <row r="390" spans="1:9" ht="15" customHeight="1" x14ac:dyDescent="0.2">
      <c r="A390">
        <v>389</v>
      </c>
      <c r="B390" s="8">
        <f>'6. Data with Vol Ests'!D$502*('6. Data with Vol Ests'!D390+('6. Data with Vol Ests'!D391-'6. Data with Vol Ests'!D390)*('6. Data with Vol Ests'!G$503/'6. Data with Vol Ests'!G391))/'6. Data with Vol Ests'!D390</f>
        <v>10978.194305098978</v>
      </c>
      <c r="C390" s="8">
        <f>'6. Data with Vol Ests'!I$502*('6. Data with Vol Ests'!I390+('6. Data with Vol Ests'!I391-'6. Data with Vol Ests'!I390)*('6. Data with Vol Ests'!L$503/'6. Data with Vol Ests'!L391))/'6. Data with Vol Ests'!I390</f>
        <v>9363.2319375170373</v>
      </c>
      <c r="D390" s="8">
        <f>'6. Data with Vol Ests'!N$502*('6. Data with Vol Ests'!N390+('6. Data with Vol Ests'!N391-'6. Data with Vol Ests'!N390)*('6. Data with Vol Ests'!Q$503/'6. Data with Vol Ests'!Q391))/'6. Data with Vol Ests'!N390</f>
        <v>6123.7598347765679</v>
      </c>
      <c r="E390" s="8">
        <f>'6. Data with Vol Ests'!S$502*('6. Data with Vol Ests'!S390+('6. Data with Vol Ests'!S391-'6. Data with Vol Ests'!S390)*('6. Data with Vol Ests'!V$503/'6. Data with Vol Ests'!V391))/'6. Data with Vol Ests'!S390</f>
        <v>111.40313336931017</v>
      </c>
      <c r="G390" s="9">
        <f>$L$2*B390/'1. Data'!D$504+$M$2*C390/'1. Data'!H$504+$N$2*D390/'1. Data'!L$504+$O$2*E390/'1. Data'!P$504</f>
        <v>9872.6074150037603</v>
      </c>
      <c r="I390" s="9">
        <f t="shared" si="6"/>
        <v>127.39258499623975</v>
      </c>
    </row>
    <row r="391" spans="1:9" ht="15" customHeight="1" x14ac:dyDescent="0.2">
      <c r="A391">
        <v>390</v>
      </c>
      <c r="B391" s="8">
        <f>'6. Data with Vol Ests'!D$502*('6. Data with Vol Ests'!D391+('6. Data with Vol Ests'!D392-'6. Data with Vol Ests'!D391)*('6. Data with Vol Ests'!G$503/'6. Data with Vol Ests'!G392))/'6. Data with Vol Ests'!D391</f>
        <v>10960.122738196595</v>
      </c>
      <c r="C391" s="8">
        <f>'6. Data with Vol Ests'!I$502*('6. Data with Vol Ests'!I391+('6. Data with Vol Ests'!I392-'6. Data with Vol Ests'!I391)*('6. Data with Vol Ests'!L$503/'6. Data with Vol Ests'!L392))/'6. Data with Vol Ests'!I391</f>
        <v>9631.3516322874984</v>
      </c>
      <c r="D391" s="8">
        <f>'6. Data with Vol Ests'!N$502*('6. Data with Vol Ests'!N391+('6. Data with Vol Ests'!N392-'6. Data with Vol Ests'!N391)*('6. Data with Vol Ests'!Q$503/'6. Data with Vol Ests'!Q392))/'6. Data with Vol Ests'!N391</f>
        <v>6161.2005010176781</v>
      </c>
      <c r="E391" s="8">
        <f>'6. Data with Vol Ests'!S$502*('6. Data with Vol Ests'!S391+('6. Data with Vol Ests'!S392-'6. Data with Vol Ests'!S391)*('6. Data with Vol Ests'!V$503/'6. Data with Vol Ests'!V392))/'6. Data with Vol Ests'!S391</f>
        <v>112.10608131987411</v>
      </c>
      <c r="G391" s="9">
        <f>$L$2*B391/'1. Data'!D$504+$M$2*C391/'1. Data'!H$504+$N$2*D391/'1. Data'!L$504+$O$2*E391/'1. Data'!P$504</f>
        <v>9968.3369838477338</v>
      </c>
      <c r="I391" s="9">
        <f t="shared" si="6"/>
        <v>31.663016152266209</v>
      </c>
    </row>
    <row r="392" spans="1:9" ht="15" customHeight="1" x14ac:dyDescent="0.2">
      <c r="A392">
        <v>391</v>
      </c>
      <c r="B392" s="8">
        <f>'6. Data with Vol Ests'!D$502*('6. Data with Vol Ests'!D392+('6. Data with Vol Ests'!D393-'6. Data with Vol Ests'!D392)*('6. Data with Vol Ests'!G$503/'6. Data with Vol Ests'!G393))/'6. Data with Vol Ests'!D392</f>
        <v>11093.269427452507</v>
      </c>
      <c r="C392" s="8">
        <f>'6. Data with Vol Ests'!I$502*('6. Data with Vol Ests'!I392+('6. Data with Vol Ests'!I393-'6. Data with Vol Ests'!I392)*('6. Data with Vol Ests'!L$503/'6. Data with Vol Ests'!L393))/'6. Data with Vol Ests'!I392</f>
        <v>9586.2284695416347</v>
      </c>
      <c r="D392" s="8">
        <f>'6. Data with Vol Ests'!N$502*('6. Data with Vol Ests'!N392+('6. Data with Vol Ests'!N393-'6. Data with Vol Ests'!N392)*('6. Data with Vol Ests'!Q$503/'6. Data with Vol Ests'!Q393))/'6. Data with Vol Ests'!N392</f>
        <v>6170.9481313320766</v>
      </c>
      <c r="E392" s="8">
        <f>'6. Data with Vol Ests'!S$502*('6. Data with Vol Ests'!S392+('6. Data with Vol Ests'!S393-'6. Data with Vol Ests'!S392)*('6. Data with Vol Ests'!V$503/'6. Data with Vol Ests'!V393))/'6. Data with Vol Ests'!S392</f>
        <v>112.82248012828792</v>
      </c>
      <c r="G392" s="9">
        <f>$L$2*B392/'1. Data'!D$504+$M$2*C392/'1. Data'!H$504+$N$2*D392/'1. Data'!L$504+$O$2*E392/'1. Data'!P$504</f>
        <v>10016.827634617832</v>
      </c>
      <c r="I392" s="9">
        <f t="shared" si="6"/>
        <v>-16.827634617831791</v>
      </c>
    </row>
    <row r="393" spans="1:9" ht="15" customHeight="1" x14ac:dyDescent="0.2">
      <c r="A393">
        <v>392</v>
      </c>
      <c r="B393" s="8">
        <f>'6. Data with Vol Ests'!D$502*('6. Data with Vol Ests'!D393+('6. Data with Vol Ests'!D394-'6. Data with Vol Ests'!D393)*('6. Data with Vol Ests'!G$503/'6. Data with Vol Ests'!G394))/'6. Data with Vol Ests'!D393</f>
        <v>10680.142147787716</v>
      </c>
      <c r="C393" s="8">
        <f>'6. Data with Vol Ests'!I$502*('6. Data with Vol Ests'!I393+('6. Data with Vol Ests'!I394-'6. Data with Vol Ests'!I393)*('6. Data with Vol Ests'!L$503/'6. Data with Vol Ests'!L394))/'6. Data with Vol Ests'!I393</f>
        <v>9337.1061122083993</v>
      </c>
      <c r="D393" s="8">
        <f>'6. Data with Vol Ests'!N$502*('6. Data with Vol Ests'!N393+('6. Data with Vol Ests'!N394-'6. Data with Vol Ests'!N393)*('6. Data with Vol Ests'!Q$503/'6. Data with Vol Ests'!Q394))/'6. Data with Vol Ests'!N393</f>
        <v>6064.2375416928235</v>
      </c>
      <c r="E393" s="8">
        <f>'6. Data with Vol Ests'!S$502*('6. Data with Vol Ests'!S393+('6. Data with Vol Ests'!S394-'6. Data with Vol Ests'!S393)*('6. Data with Vol Ests'!V$503/'6. Data with Vol Ests'!V394))/'6. Data with Vol Ests'!S393</f>
        <v>115.60738535463361</v>
      </c>
      <c r="G393" s="9">
        <f>$L$2*B393/'1. Data'!D$504+$M$2*C393/'1. Data'!H$504+$N$2*D393/'1. Data'!L$504+$O$2*E393/'1. Data'!P$504</f>
        <v>9821.2064302116614</v>
      </c>
      <c r="I393" s="9">
        <f t="shared" si="6"/>
        <v>178.79356978833857</v>
      </c>
    </row>
    <row r="394" spans="1:9" ht="15" customHeight="1" x14ac:dyDescent="0.2">
      <c r="A394">
        <v>393</v>
      </c>
      <c r="B394" s="8">
        <f>'6. Data with Vol Ests'!D$502*('6. Data with Vol Ests'!D394+('6. Data with Vol Ests'!D395-'6. Data with Vol Ests'!D394)*('6. Data with Vol Ests'!G$503/'6. Data with Vol Ests'!G395))/'6. Data with Vol Ests'!D394</f>
        <v>10991.196537914715</v>
      </c>
      <c r="C394" s="8">
        <f>'6. Data with Vol Ests'!I$502*('6. Data with Vol Ests'!I394+('6. Data with Vol Ests'!I395-'6. Data with Vol Ests'!I394)*('6. Data with Vol Ests'!L$503/'6. Data with Vol Ests'!L395))/'6. Data with Vol Ests'!I394</f>
        <v>9518.8740882880629</v>
      </c>
      <c r="D394" s="8">
        <f>'6. Data with Vol Ests'!N$502*('6. Data with Vol Ests'!N394+('6. Data with Vol Ests'!N395-'6. Data with Vol Ests'!N394)*('6. Data with Vol Ests'!Q$503/'6. Data with Vol Ests'!Q395))/'6. Data with Vol Ests'!N394</f>
        <v>6132.5124285215161</v>
      </c>
      <c r="E394" s="8">
        <f>'6. Data with Vol Ests'!S$502*('6. Data with Vol Ests'!S394+('6. Data with Vol Ests'!S395-'6. Data with Vol Ests'!S394)*('6. Data with Vol Ests'!V$503/'6. Data with Vol Ests'!V395))/'6. Data with Vol Ests'!S394</f>
        <v>110.26887528163384</v>
      </c>
      <c r="G394" s="9">
        <f>$L$2*B394/'1. Data'!D$504+$M$2*C394/'1. Data'!H$504+$N$2*D394/'1. Data'!L$504+$O$2*E394/'1. Data'!P$504</f>
        <v>9907.2693260023989</v>
      </c>
      <c r="I394" s="9">
        <f t="shared" si="6"/>
        <v>92.730673997601116</v>
      </c>
    </row>
    <row r="395" spans="1:9" ht="15" customHeight="1" x14ac:dyDescent="0.2">
      <c r="A395">
        <v>394</v>
      </c>
      <c r="B395" s="8">
        <f>'6. Data with Vol Ests'!D$502*('6. Data with Vol Ests'!D395+('6. Data with Vol Ests'!D396-'6. Data with Vol Ests'!D395)*('6. Data with Vol Ests'!G$503/'6. Data with Vol Ests'!G396))/'6. Data with Vol Ests'!D395</f>
        <v>11104.49551203211</v>
      </c>
      <c r="C395" s="8">
        <f>'6. Data with Vol Ests'!I$502*('6. Data with Vol Ests'!I395+('6. Data with Vol Ests'!I396-'6. Data with Vol Ests'!I395)*('6. Data with Vol Ests'!L$503/'6. Data with Vol Ests'!L396))/'6. Data with Vol Ests'!I395</f>
        <v>9635.3744123467895</v>
      </c>
      <c r="D395" s="8">
        <f>'6. Data with Vol Ests'!N$502*('6. Data with Vol Ests'!N395+('6. Data with Vol Ests'!N396-'6. Data with Vol Ests'!N395)*('6. Data with Vol Ests'!Q$503/'6. Data with Vol Ests'!Q396))/'6. Data with Vol Ests'!N395</f>
        <v>6208.2941578380332</v>
      </c>
      <c r="E395" s="8">
        <f>'6. Data with Vol Ests'!S$502*('6. Data with Vol Ests'!S395+('6. Data with Vol Ests'!S396-'6. Data with Vol Ests'!S395)*('6. Data with Vol Ests'!V$503/'6. Data with Vol Ests'!V396))/'6. Data with Vol Ests'!S395</f>
        <v>112.76718730766267</v>
      </c>
      <c r="G395" s="9">
        <f>$L$2*B395/'1. Data'!D$504+$M$2*C395/'1. Data'!H$504+$N$2*D395/'1. Data'!L$504+$O$2*E395/'1. Data'!P$504</f>
        <v>10041.302937495075</v>
      </c>
      <c r="I395" s="9">
        <f t="shared" si="6"/>
        <v>-41.30293749507473</v>
      </c>
    </row>
    <row r="396" spans="1:9" ht="15" customHeight="1" x14ac:dyDescent="0.2">
      <c r="A396">
        <v>395</v>
      </c>
      <c r="B396" s="8">
        <f>'6. Data with Vol Ests'!D$502*('6. Data with Vol Ests'!D396+('6. Data with Vol Ests'!D397-'6. Data with Vol Ests'!D396)*('6. Data with Vol Ests'!G$503/'6. Data with Vol Ests'!G397))/'6. Data with Vol Ests'!D396</f>
        <v>11380.404029365092</v>
      </c>
      <c r="C396" s="8">
        <f>'6. Data with Vol Ests'!I$502*('6. Data with Vol Ests'!I396+('6. Data with Vol Ests'!I397-'6. Data with Vol Ests'!I396)*('6. Data with Vol Ests'!L$503/'6. Data with Vol Ests'!L397))/'6. Data with Vol Ests'!I396</f>
        <v>10163.00279812257</v>
      </c>
      <c r="D396" s="8">
        <f>'6. Data with Vol Ests'!N$502*('6. Data with Vol Ests'!N396+('6. Data with Vol Ests'!N397-'6. Data with Vol Ests'!N396)*('6. Data with Vol Ests'!Q$503/'6. Data with Vol Ests'!Q397))/'6. Data with Vol Ests'!N396</f>
        <v>6539.5275661922406</v>
      </c>
      <c r="E396" s="8">
        <f>'6. Data with Vol Ests'!S$502*('6. Data with Vol Ests'!S396+('6. Data with Vol Ests'!S397-'6. Data with Vol Ests'!S396)*('6. Data with Vol Ests'!V$503/'6. Data with Vol Ests'!V397))/'6. Data with Vol Ests'!S396</f>
        <v>114.00118554262804</v>
      </c>
      <c r="G396" s="9">
        <f>$L$2*B396/'1. Data'!D$504+$M$2*C396/'1. Data'!H$504+$N$2*D396/'1. Data'!L$504+$O$2*E396/'1. Data'!P$504</f>
        <v>10381.614560011712</v>
      </c>
      <c r="I396" s="9">
        <f t="shared" si="6"/>
        <v>-381.61456001171246</v>
      </c>
    </row>
    <row r="397" spans="1:9" ht="15" customHeight="1" x14ac:dyDescent="0.2">
      <c r="A397">
        <v>396</v>
      </c>
      <c r="B397" s="8">
        <f>'6. Data with Vol Ests'!D$502*('6. Data with Vol Ests'!D397+('6. Data with Vol Ests'!D398-'6. Data with Vol Ests'!D397)*('6. Data with Vol Ests'!G$503/'6. Data with Vol Ests'!G398))/'6. Data with Vol Ests'!D397</f>
        <v>11023.670710910385</v>
      </c>
      <c r="C397" s="8">
        <f>'6. Data with Vol Ests'!I$502*('6. Data with Vol Ests'!I397+('6. Data with Vol Ests'!I398-'6. Data with Vol Ests'!I397)*('6. Data with Vol Ests'!L$503/'6. Data with Vol Ests'!L398))/'6. Data with Vol Ests'!I397</f>
        <v>9495.9361507055819</v>
      </c>
      <c r="D397" s="8">
        <f>'6. Data with Vol Ests'!N$502*('6. Data with Vol Ests'!N397+('6. Data with Vol Ests'!N398-'6. Data with Vol Ests'!N397)*('6. Data with Vol Ests'!Q$503/'6. Data with Vol Ests'!Q398))/'6. Data with Vol Ests'!N397</f>
        <v>6182.2748524350336</v>
      </c>
      <c r="E397" s="8">
        <f>'6. Data with Vol Ests'!S$502*('6. Data with Vol Ests'!S397+('6. Data with Vol Ests'!S398-'6. Data with Vol Ests'!S397)*('6. Data with Vol Ests'!V$503/'6. Data with Vol Ests'!V398))/'6. Data with Vol Ests'!S397</f>
        <v>113.65878845352459</v>
      </c>
      <c r="G397" s="9">
        <f>$L$2*B397/'1. Data'!D$504+$M$2*C397/'1. Data'!H$504+$N$2*D397/'1. Data'!L$504+$O$2*E397/'1. Data'!P$504</f>
        <v>9980.0050442583033</v>
      </c>
      <c r="I397" s="9">
        <f t="shared" si="6"/>
        <v>19.994955741696685</v>
      </c>
    </row>
    <row r="398" spans="1:9" ht="15" customHeight="1" x14ac:dyDescent="0.2">
      <c r="A398">
        <v>397</v>
      </c>
      <c r="B398" s="8">
        <f>'6. Data with Vol Ests'!D$502*('6. Data with Vol Ests'!D398+('6. Data with Vol Ests'!D399-'6. Data with Vol Ests'!D398)*('6. Data with Vol Ests'!G$503/'6. Data with Vol Ests'!G399))/'6. Data with Vol Ests'!D398</f>
        <v>11333.690611255221</v>
      </c>
      <c r="C398" s="8">
        <f>'6. Data with Vol Ests'!I$502*('6. Data with Vol Ests'!I398+('6. Data with Vol Ests'!I399-'6. Data with Vol Ests'!I398)*('6. Data with Vol Ests'!L$503/'6. Data with Vol Ests'!L399))/'6. Data with Vol Ests'!I398</f>
        <v>9931.2718841134247</v>
      </c>
      <c r="D398" s="8">
        <f>'6. Data with Vol Ests'!N$502*('6. Data with Vol Ests'!N398+('6. Data with Vol Ests'!N399-'6. Data with Vol Ests'!N398)*('6. Data with Vol Ests'!Q$503/'6. Data with Vol Ests'!Q399))/'6. Data with Vol Ests'!N398</f>
        <v>6326.4429053742888</v>
      </c>
      <c r="E398" s="8">
        <f>'6. Data with Vol Ests'!S$502*('6. Data with Vol Ests'!S398+('6. Data with Vol Ests'!S399-'6. Data with Vol Ests'!S398)*('6. Data with Vol Ests'!V$503/'6. Data with Vol Ests'!V399))/'6. Data with Vol Ests'!S398</f>
        <v>111.40261777698416</v>
      </c>
      <c r="G398" s="9">
        <f>$L$2*B398/'1. Data'!D$504+$M$2*C398/'1. Data'!H$504+$N$2*D398/'1. Data'!L$504+$O$2*E398/'1. Data'!P$504</f>
        <v>10211.814021750142</v>
      </c>
      <c r="I398" s="9">
        <f t="shared" si="6"/>
        <v>-211.81402175014227</v>
      </c>
    </row>
    <row r="399" spans="1:9" ht="15" customHeight="1" x14ac:dyDescent="0.2">
      <c r="A399">
        <v>398</v>
      </c>
      <c r="B399" s="8">
        <f>'6. Data with Vol Ests'!D$502*('6. Data with Vol Ests'!D399+('6. Data with Vol Ests'!D400-'6. Data with Vol Ests'!D399)*('6. Data with Vol Ests'!G$503/'6. Data with Vol Ests'!G400))/'6. Data with Vol Ests'!D399</f>
        <v>10990.1395259329</v>
      </c>
      <c r="C399" s="8">
        <f>'6. Data with Vol Ests'!I$502*('6. Data with Vol Ests'!I399+('6. Data with Vol Ests'!I400-'6. Data with Vol Ests'!I399)*('6. Data with Vol Ests'!L$503/'6. Data with Vol Ests'!L400))/'6. Data with Vol Ests'!I399</f>
        <v>9444.8889135682257</v>
      </c>
      <c r="D399" s="8">
        <f>'6. Data with Vol Ests'!N$502*('6. Data with Vol Ests'!N399+('6. Data with Vol Ests'!N400-'6. Data with Vol Ests'!N399)*('6. Data with Vol Ests'!Q$503/'6. Data with Vol Ests'!Q400))/'6. Data with Vol Ests'!N399</f>
        <v>6217.9821025605734</v>
      </c>
      <c r="E399" s="8">
        <f>'6. Data with Vol Ests'!S$502*('6. Data with Vol Ests'!S399+('6. Data with Vol Ests'!S400-'6. Data with Vol Ests'!S399)*('6. Data with Vol Ests'!V$503/'6. Data with Vol Ests'!V400))/'6. Data with Vol Ests'!S399</f>
        <v>115.77980225961966</v>
      </c>
      <c r="G399" s="9">
        <f>$L$2*B399/'1. Data'!D$504+$M$2*C399/'1. Data'!H$504+$N$2*D399/'1. Data'!L$504+$O$2*E399/'1. Data'!P$504</f>
        <v>9995.2419801491233</v>
      </c>
      <c r="I399" s="9">
        <f t="shared" si="6"/>
        <v>4.7580198508767353</v>
      </c>
    </row>
    <row r="400" spans="1:9" ht="15" customHeight="1" x14ac:dyDescent="0.2">
      <c r="A400">
        <v>399</v>
      </c>
      <c r="B400" s="8">
        <f>'6. Data with Vol Ests'!D$502*('6. Data with Vol Ests'!D400+('6. Data with Vol Ests'!D401-'6. Data with Vol Ests'!D400)*('6. Data with Vol Ests'!G$503/'6. Data with Vol Ests'!G401))/'6. Data with Vol Ests'!D400</f>
        <v>10880.126110008636</v>
      </c>
      <c r="C400" s="8">
        <f>'6. Data with Vol Ests'!I$502*('6. Data with Vol Ests'!I400+('6. Data with Vol Ests'!I401-'6. Data with Vol Ests'!I400)*('6. Data with Vol Ests'!L$503/'6. Data with Vol Ests'!L401))/'6. Data with Vol Ests'!I400</f>
        <v>9669.8103453677832</v>
      </c>
      <c r="D400" s="8">
        <f>'6. Data with Vol Ests'!N$502*('6. Data with Vol Ests'!N400+('6. Data with Vol Ests'!N401-'6. Data with Vol Ests'!N400)*('6. Data with Vol Ests'!Q$503/'6. Data with Vol Ests'!Q401))/'6. Data with Vol Ests'!N400</f>
        <v>6142.3868593306015</v>
      </c>
      <c r="E400" s="8">
        <f>'6. Data with Vol Ests'!S$502*('6. Data with Vol Ests'!S400+('6. Data with Vol Ests'!S401-'6. Data with Vol Ests'!S400)*('6. Data with Vol Ests'!V$503/'6. Data with Vol Ests'!V401))/'6. Data with Vol Ests'!S400</f>
        <v>111.72795552396846</v>
      </c>
      <c r="G400" s="9">
        <f>$L$2*B400/'1. Data'!D$504+$M$2*C400/'1. Data'!H$504+$N$2*D400/'1. Data'!L$504+$O$2*E400/'1. Data'!P$504</f>
        <v>9941.5866890514826</v>
      </c>
      <c r="I400" s="9">
        <f t="shared" si="6"/>
        <v>58.413310948517392</v>
      </c>
    </row>
    <row r="401" spans="1:9" ht="15" customHeight="1" x14ac:dyDescent="0.2">
      <c r="A401">
        <v>400</v>
      </c>
      <c r="B401" s="8">
        <f>'6. Data with Vol Ests'!D$502*('6. Data with Vol Ests'!D401+('6. Data with Vol Ests'!D402-'6. Data with Vol Ests'!D401)*('6. Data with Vol Ests'!G$503/'6. Data with Vol Ests'!G402))/'6. Data with Vol Ests'!D401</f>
        <v>11081.955932900841</v>
      </c>
      <c r="C401" s="8">
        <f>'6. Data with Vol Ests'!I$502*('6. Data with Vol Ests'!I401+('6. Data with Vol Ests'!I402-'6. Data with Vol Ests'!I401)*('6. Data with Vol Ests'!L$503/'6. Data with Vol Ests'!L402))/'6. Data with Vol Ests'!I401</f>
        <v>9617.1118355501421</v>
      </c>
      <c r="D401" s="8">
        <f>'6. Data with Vol Ests'!N$502*('6. Data with Vol Ests'!N401+('6. Data with Vol Ests'!N402-'6. Data with Vol Ests'!N401)*('6. Data with Vol Ests'!Q$503/'6. Data with Vol Ests'!Q402))/'6. Data with Vol Ests'!N401</f>
        <v>6323.5671132133875</v>
      </c>
      <c r="E401" s="8">
        <f>'6. Data with Vol Ests'!S$502*('6. Data with Vol Ests'!S401+('6. Data with Vol Ests'!S402-'6. Data with Vol Ests'!S401)*('6. Data with Vol Ests'!V$503/'6. Data with Vol Ests'!V402))/'6. Data with Vol Ests'!S401</f>
        <v>112.64202560635385</v>
      </c>
      <c r="G401" s="9">
        <f>$L$2*B401/'1. Data'!D$504+$M$2*C401/'1. Data'!H$504+$N$2*D401/'1. Data'!L$504+$O$2*E401/'1. Data'!P$504</f>
        <v>10043.788495985418</v>
      </c>
      <c r="I401" s="9">
        <f t="shared" si="6"/>
        <v>-43.788495985418194</v>
      </c>
    </row>
    <row r="402" spans="1:9" ht="15" customHeight="1" x14ac:dyDescent="0.2">
      <c r="A402">
        <v>401</v>
      </c>
      <c r="B402" s="8">
        <f>'6. Data with Vol Ests'!D$502*('6. Data with Vol Ests'!D402+('6. Data with Vol Ests'!D403-'6. Data with Vol Ests'!D402)*('6. Data with Vol Ests'!G$503/'6. Data with Vol Ests'!G403))/'6. Data with Vol Ests'!D402</f>
        <v>11144.601327907823</v>
      </c>
      <c r="C402" s="8">
        <f>'6. Data with Vol Ests'!I$502*('6. Data with Vol Ests'!I402+('6. Data with Vol Ests'!I403-'6. Data with Vol Ests'!I402)*('6. Data with Vol Ests'!L$503/'6. Data with Vol Ests'!L403))/'6. Data with Vol Ests'!I402</f>
        <v>9423.9810642701141</v>
      </c>
      <c r="D402" s="8">
        <f>'6. Data with Vol Ests'!N$502*('6. Data with Vol Ests'!N402+('6. Data with Vol Ests'!N403-'6. Data with Vol Ests'!N402)*('6. Data with Vol Ests'!Q$503/'6. Data with Vol Ests'!Q403))/'6. Data with Vol Ests'!N402</f>
        <v>5995.1480069113568</v>
      </c>
      <c r="E402" s="8">
        <f>'6. Data with Vol Ests'!S$502*('6. Data with Vol Ests'!S402+('6. Data with Vol Ests'!S403-'6. Data with Vol Ests'!S402)*('6. Data with Vol Ests'!V$503/'6. Data with Vol Ests'!V403))/'6. Data with Vol Ests'!S402</f>
        <v>112.15277697125863</v>
      </c>
      <c r="G402" s="9">
        <f>$L$2*B402/'1. Data'!D$504+$M$2*C402/'1. Data'!H$504+$N$2*D402/'1. Data'!L$504+$O$2*E402/'1. Data'!P$504</f>
        <v>9944.5286813725106</v>
      </c>
      <c r="I402" s="9">
        <f t="shared" si="6"/>
        <v>55.471318627489381</v>
      </c>
    </row>
    <row r="403" spans="1:9" ht="15" customHeight="1" x14ac:dyDescent="0.2">
      <c r="A403">
        <v>402</v>
      </c>
      <c r="B403" s="8">
        <f>'6. Data with Vol Ests'!D$502*('6. Data with Vol Ests'!D403+('6. Data with Vol Ests'!D404-'6. Data with Vol Ests'!D403)*('6. Data with Vol Ests'!G$503/'6. Data with Vol Ests'!G404))/'6. Data with Vol Ests'!D403</f>
        <v>11084.390024814364</v>
      </c>
      <c r="C403" s="8">
        <f>'6. Data with Vol Ests'!I$502*('6. Data with Vol Ests'!I403+('6. Data with Vol Ests'!I404-'6. Data with Vol Ests'!I403)*('6. Data with Vol Ests'!L$503/'6. Data with Vol Ests'!L404))/'6. Data with Vol Ests'!I403</f>
        <v>9889.385078503401</v>
      </c>
      <c r="D403" s="8">
        <f>'6. Data with Vol Ests'!N$502*('6. Data with Vol Ests'!N403+('6. Data with Vol Ests'!N404-'6. Data with Vol Ests'!N403)*('6. Data with Vol Ests'!Q$503/'6. Data with Vol Ests'!Q404))/'6. Data with Vol Ests'!N403</f>
        <v>6303.9914984814268</v>
      </c>
      <c r="E403" s="8">
        <f>'6. Data with Vol Ests'!S$502*('6. Data with Vol Ests'!S403+('6. Data with Vol Ests'!S404-'6. Data with Vol Ests'!S403)*('6. Data with Vol Ests'!V$503/'6. Data with Vol Ests'!V404))/'6. Data with Vol Ests'!S403</f>
        <v>115.1712632425517</v>
      </c>
      <c r="G403" s="9">
        <f>$L$2*B403/'1. Data'!D$504+$M$2*C403/'1. Data'!H$504+$N$2*D403/'1. Data'!L$504+$O$2*E403/'1. Data'!P$504</f>
        <v>10171.436828884644</v>
      </c>
      <c r="I403" s="9">
        <f t="shared" si="6"/>
        <v>-171.43682888464355</v>
      </c>
    </row>
    <row r="404" spans="1:9" ht="15" customHeight="1" x14ac:dyDescent="0.2">
      <c r="A404">
        <v>403</v>
      </c>
      <c r="B404" s="8">
        <f>'6. Data with Vol Ests'!D$502*('6. Data with Vol Ests'!D404+('6. Data with Vol Ests'!D405-'6. Data with Vol Ests'!D404)*('6. Data with Vol Ests'!G$503/'6. Data with Vol Ests'!G405))/'6. Data with Vol Ests'!D404</f>
        <v>10992.094766937378</v>
      </c>
      <c r="C404" s="8">
        <f>'6. Data with Vol Ests'!I$502*('6. Data with Vol Ests'!I404+('6. Data with Vol Ests'!I405-'6. Data with Vol Ests'!I404)*('6. Data with Vol Ests'!L$503/'6. Data with Vol Ests'!L405))/'6. Data with Vol Ests'!I404</f>
        <v>9657.9087826711075</v>
      </c>
      <c r="D404" s="8">
        <f>'6. Data with Vol Ests'!N$502*('6. Data with Vol Ests'!N404+('6. Data with Vol Ests'!N405-'6. Data with Vol Ests'!N404)*('6. Data with Vol Ests'!Q$503/'6. Data with Vol Ests'!Q405))/'6. Data with Vol Ests'!N404</f>
        <v>6286.4080785218603</v>
      </c>
      <c r="E404" s="8">
        <f>'6. Data with Vol Ests'!S$502*('6. Data with Vol Ests'!S404+('6. Data with Vol Ests'!S405-'6. Data with Vol Ests'!S404)*('6. Data with Vol Ests'!V$503/'6. Data with Vol Ests'!V405))/'6. Data with Vol Ests'!S404</f>
        <v>112.6982752396316</v>
      </c>
      <c r="G404" s="9">
        <f>$L$2*B404/'1. Data'!D$504+$M$2*C404/'1. Data'!H$504+$N$2*D404/'1. Data'!L$504+$O$2*E404/'1. Data'!P$504</f>
        <v>10018.930418460319</v>
      </c>
      <c r="I404" s="9">
        <f t="shared" si="6"/>
        <v>-18.930418460318833</v>
      </c>
    </row>
    <row r="405" spans="1:9" ht="15" customHeight="1" x14ac:dyDescent="0.2">
      <c r="A405">
        <v>404</v>
      </c>
      <c r="B405" s="8">
        <f>'6. Data with Vol Ests'!D$502*('6. Data with Vol Ests'!D405+('6. Data with Vol Ests'!D406-'6. Data with Vol Ests'!D405)*('6. Data with Vol Ests'!G$503/'6. Data with Vol Ests'!G406))/'6. Data with Vol Ests'!D405</f>
        <v>10942.641009802359</v>
      </c>
      <c r="C405" s="8">
        <f>'6. Data with Vol Ests'!I$502*('6. Data with Vol Ests'!I405+('6. Data with Vol Ests'!I406-'6. Data with Vol Ests'!I405)*('6. Data with Vol Ests'!L$503/'6. Data with Vol Ests'!L406))/'6. Data with Vol Ests'!I405</f>
        <v>9442.5617259539904</v>
      </c>
      <c r="D405" s="8">
        <f>'6. Data with Vol Ests'!N$502*('6. Data with Vol Ests'!N405+('6. Data with Vol Ests'!N406-'6. Data with Vol Ests'!N405)*('6. Data with Vol Ests'!Q$503/'6. Data with Vol Ests'!Q406))/'6. Data with Vol Ests'!N405</f>
        <v>6083.5599857484394</v>
      </c>
      <c r="E405" s="8">
        <f>'6. Data with Vol Ests'!S$502*('6. Data with Vol Ests'!S405+('6. Data with Vol Ests'!S406-'6. Data with Vol Ests'!S405)*('6. Data with Vol Ests'!V$503/'6. Data with Vol Ests'!V406))/'6. Data with Vol Ests'!S405</f>
        <v>112.46896185449749</v>
      </c>
      <c r="G405" s="9">
        <f>$L$2*B405/'1. Data'!D$504+$M$2*C405/'1. Data'!H$504+$N$2*D405/'1. Data'!L$504+$O$2*E405/'1. Data'!P$504</f>
        <v>9896.9061714697109</v>
      </c>
      <c r="I405" s="9">
        <f t="shared" si="6"/>
        <v>103.0938285302891</v>
      </c>
    </row>
    <row r="406" spans="1:9" ht="15" customHeight="1" x14ac:dyDescent="0.2">
      <c r="A406">
        <v>405</v>
      </c>
      <c r="B406" s="8">
        <f>'6. Data with Vol Ests'!D$502*('6. Data with Vol Ests'!D406+('6. Data with Vol Ests'!D407-'6. Data with Vol Ests'!D406)*('6. Data with Vol Ests'!G$503/'6. Data with Vol Ests'!G407))/'6. Data with Vol Ests'!D406</f>
        <v>11400.065799715936</v>
      </c>
      <c r="C406" s="8">
        <f>'6. Data with Vol Ests'!I$502*('6. Data with Vol Ests'!I406+('6. Data with Vol Ests'!I407-'6. Data with Vol Ests'!I406)*('6. Data with Vol Ests'!L$503/'6. Data with Vol Ests'!L407))/'6. Data with Vol Ests'!I406</f>
        <v>9979.3303349778125</v>
      </c>
      <c r="D406" s="8">
        <f>'6. Data with Vol Ests'!N$502*('6. Data with Vol Ests'!N406+('6. Data with Vol Ests'!N407-'6. Data with Vol Ests'!N406)*('6. Data with Vol Ests'!Q$503/'6. Data with Vol Ests'!Q407))/'6. Data with Vol Ests'!N406</f>
        <v>6259.8063619868317</v>
      </c>
      <c r="E406" s="8">
        <f>'6. Data with Vol Ests'!S$502*('6. Data with Vol Ests'!S406+('6. Data with Vol Ests'!S407-'6. Data with Vol Ests'!S406)*('6. Data with Vol Ests'!V$503/'6. Data with Vol Ests'!V407))/'6. Data with Vol Ests'!S406</f>
        <v>113.5300139088625</v>
      </c>
      <c r="G406" s="9">
        <f>$L$2*B406/'1. Data'!D$504+$M$2*C406/'1. Data'!H$504+$N$2*D406/'1. Data'!L$504+$O$2*E406/'1. Data'!P$504</f>
        <v>10277.88582232099</v>
      </c>
      <c r="I406" s="9">
        <f t="shared" si="6"/>
        <v>-277.88582232098997</v>
      </c>
    </row>
    <row r="407" spans="1:9" ht="15" customHeight="1" x14ac:dyDescent="0.2">
      <c r="A407">
        <v>406</v>
      </c>
      <c r="B407" s="8">
        <f>'6. Data with Vol Ests'!D$502*('6. Data with Vol Ests'!D407+('6. Data with Vol Ests'!D408-'6. Data with Vol Ests'!D407)*('6. Data with Vol Ests'!G$503/'6. Data with Vol Ests'!G408))/'6. Data with Vol Ests'!D407</f>
        <v>10657.464522067628</v>
      </c>
      <c r="C407" s="8">
        <f>'6. Data with Vol Ests'!I$502*('6. Data with Vol Ests'!I407+('6. Data with Vol Ests'!I408-'6. Data with Vol Ests'!I407)*('6. Data with Vol Ests'!L$503/'6. Data with Vol Ests'!L408))/'6. Data with Vol Ests'!I407</f>
        <v>9503.7283301666139</v>
      </c>
      <c r="D407" s="8">
        <f>'6. Data with Vol Ests'!N$502*('6. Data with Vol Ests'!N407+('6. Data with Vol Ests'!N408-'6. Data with Vol Ests'!N407)*('6. Data with Vol Ests'!Q$503/'6. Data with Vol Ests'!Q408))/'6. Data with Vol Ests'!N407</f>
        <v>6208.1235600680593</v>
      </c>
      <c r="E407" s="8">
        <f>'6. Data with Vol Ests'!S$502*('6. Data with Vol Ests'!S407+('6. Data with Vol Ests'!S408-'6. Data with Vol Ests'!S407)*('6. Data with Vol Ests'!V$503/'6. Data with Vol Ests'!V408))/'6. Data with Vol Ests'!S407</f>
        <v>113.21897629647241</v>
      </c>
      <c r="G407" s="9">
        <f>$L$2*B407/'1. Data'!D$504+$M$2*C407/'1. Data'!H$504+$N$2*D407/'1. Data'!L$504+$O$2*E407/'1. Data'!P$504</f>
        <v>9845.9130839691006</v>
      </c>
      <c r="I407" s="9">
        <f t="shared" si="6"/>
        <v>154.08691603089937</v>
      </c>
    </row>
    <row r="408" spans="1:9" ht="15" customHeight="1" x14ac:dyDescent="0.2">
      <c r="A408">
        <v>407</v>
      </c>
      <c r="B408" s="8">
        <f>'6. Data with Vol Ests'!D$502*('6. Data with Vol Ests'!D408+('6. Data with Vol Ests'!D409-'6. Data with Vol Ests'!D408)*('6. Data with Vol Ests'!G$503/'6. Data with Vol Ests'!G409))/'6. Data with Vol Ests'!D408</f>
        <v>11099.043391363022</v>
      </c>
      <c r="C408" s="8">
        <f>'6. Data with Vol Ests'!I$502*('6. Data with Vol Ests'!I408+('6. Data with Vol Ests'!I409-'6. Data with Vol Ests'!I408)*('6. Data with Vol Ests'!L$503/'6. Data with Vol Ests'!L409))/'6. Data with Vol Ests'!I408</f>
        <v>9685.4441811009583</v>
      </c>
      <c r="D408" s="8">
        <f>'6. Data with Vol Ests'!N$502*('6. Data with Vol Ests'!N408+('6. Data with Vol Ests'!N409-'6. Data with Vol Ests'!N408)*('6. Data with Vol Ests'!Q$503/'6. Data with Vol Ests'!Q409))/'6. Data with Vol Ests'!N408</f>
        <v>6161.9980853388706</v>
      </c>
      <c r="E408" s="8">
        <f>'6. Data with Vol Ests'!S$502*('6. Data with Vol Ests'!S408+('6. Data with Vol Ests'!S409-'6. Data with Vol Ests'!S408)*('6. Data with Vol Ests'!V$503/'6. Data with Vol Ests'!V409))/'6. Data with Vol Ests'!S408</f>
        <v>113.40394032979488</v>
      </c>
      <c r="G408" s="9">
        <f>$L$2*B408/'1. Data'!D$504+$M$2*C408/'1. Data'!H$504+$N$2*D408/'1. Data'!L$504+$O$2*E408/'1. Data'!P$504</f>
        <v>10058.79238673888</v>
      </c>
      <c r="I408" s="9">
        <f t="shared" si="6"/>
        <v>-58.792386738879941</v>
      </c>
    </row>
    <row r="409" spans="1:9" ht="15" customHeight="1" x14ac:dyDescent="0.2">
      <c r="A409">
        <v>408</v>
      </c>
      <c r="B409" s="8">
        <f>'6. Data with Vol Ests'!D$502*('6. Data with Vol Ests'!D409+('6. Data with Vol Ests'!D410-'6. Data with Vol Ests'!D409)*('6. Data with Vol Ests'!G$503/'6. Data with Vol Ests'!G410))/'6. Data with Vol Ests'!D409</f>
        <v>10840.298298310308</v>
      </c>
      <c r="C409" s="8">
        <f>'6. Data with Vol Ests'!I$502*('6. Data with Vol Ests'!I409+('6. Data with Vol Ests'!I410-'6. Data with Vol Ests'!I409)*('6. Data with Vol Ests'!L$503/'6. Data with Vol Ests'!L410))/'6. Data with Vol Ests'!I409</f>
        <v>9261.2212782924944</v>
      </c>
      <c r="D409" s="8">
        <f>'6. Data with Vol Ests'!N$502*('6. Data with Vol Ests'!N409+('6. Data with Vol Ests'!N410-'6. Data with Vol Ests'!N409)*('6. Data with Vol Ests'!Q$503/'6. Data with Vol Ests'!Q410))/'6. Data with Vol Ests'!N409</f>
        <v>5896.9755785436291</v>
      </c>
      <c r="E409" s="8">
        <f>'6. Data with Vol Ests'!S$502*('6. Data with Vol Ests'!S409+('6. Data with Vol Ests'!S410-'6. Data with Vol Ests'!S409)*('6. Data with Vol Ests'!V$503/'6. Data with Vol Ests'!V410))/'6. Data with Vol Ests'!S409</f>
        <v>110.84269854771415</v>
      </c>
      <c r="G409" s="9">
        <f>$L$2*B409/'1. Data'!D$504+$M$2*C409/'1. Data'!H$504+$N$2*D409/'1. Data'!L$504+$O$2*E409/'1. Data'!P$504</f>
        <v>9744.1744956748316</v>
      </c>
      <c r="I409" s="9">
        <f t="shared" si="6"/>
        <v>255.82550432516837</v>
      </c>
    </row>
    <row r="410" spans="1:9" ht="15" customHeight="1" x14ac:dyDescent="0.2">
      <c r="A410">
        <v>409</v>
      </c>
      <c r="B410" s="8">
        <f>'6. Data with Vol Ests'!D$502*('6. Data with Vol Ests'!D410+('6. Data with Vol Ests'!D411-'6. Data with Vol Ests'!D410)*('6. Data with Vol Ests'!G$503/'6. Data with Vol Ests'!G411))/'6. Data with Vol Ests'!D410</f>
        <v>11222.235230857365</v>
      </c>
      <c r="C410" s="8">
        <f>'6. Data with Vol Ests'!I$502*('6. Data with Vol Ests'!I410+('6. Data with Vol Ests'!I411-'6. Data with Vol Ests'!I410)*('6. Data with Vol Ests'!L$503/'6. Data with Vol Ests'!L411))/'6. Data with Vol Ests'!I410</f>
        <v>9821.6150928646675</v>
      </c>
      <c r="D410" s="8">
        <f>'6. Data with Vol Ests'!N$502*('6. Data with Vol Ests'!N410+('6. Data with Vol Ests'!N411-'6. Data with Vol Ests'!N410)*('6. Data with Vol Ests'!Q$503/'6. Data with Vol Ests'!Q411))/'6. Data with Vol Ests'!N410</f>
        <v>6323.8462438684555</v>
      </c>
      <c r="E410" s="8">
        <f>'6. Data with Vol Ests'!S$502*('6. Data with Vol Ests'!S410+('6. Data with Vol Ests'!S411-'6. Data with Vol Ests'!S410)*('6. Data with Vol Ests'!V$503/'6. Data with Vol Ests'!V411))/'6. Data with Vol Ests'!S410</f>
        <v>113.07444075273372</v>
      </c>
      <c r="G410" s="9">
        <f>$L$2*B410/'1. Data'!D$504+$M$2*C410/'1. Data'!H$504+$N$2*D410/'1. Data'!L$504+$O$2*E410/'1. Data'!P$504</f>
        <v>10166.315449494505</v>
      </c>
      <c r="I410" s="9">
        <f t="shared" si="6"/>
        <v>-166.31544949450472</v>
      </c>
    </row>
    <row r="411" spans="1:9" ht="15" customHeight="1" x14ac:dyDescent="0.2">
      <c r="A411">
        <v>410</v>
      </c>
      <c r="B411" s="8">
        <f>'6. Data with Vol Ests'!D$502*('6. Data with Vol Ests'!D411+('6. Data with Vol Ests'!D412-'6. Data with Vol Ests'!D411)*('6. Data with Vol Ests'!G$503/'6. Data with Vol Ests'!G412))/'6. Data with Vol Ests'!D411</f>
        <v>10954.642837887402</v>
      </c>
      <c r="C411" s="8">
        <f>'6. Data with Vol Ests'!I$502*('6. Data with Vol Ests'!I411+('6. Data with Vol Ests'!I412-'6. Data with Vol Ests'!I411)*('6. Data with Vol Ests'!L$503/'6. Data with Vol Ests'!L412))/'6. Data with Vol Ests'!I411</f>
        <v>9406.6214725724549</v>
      </c>
      <c r="D411" s="8">
        <f>'6. Data with Vol Ests'!N$502*('6. Data with Vol Ests'!N411+('6. Data with Vol Ests'!N412-'6. Data with Vol Ests'!N411)*('6. Data with Vol Ests'!Q$503/'6. Data with Vol Ests'!Q412))/'6. Data with Vol Ests'!N411</f>
        <v>6259.0972950001033</v>
      </c>
      <c r="E411" s="8">
        <f>'6. Data with Vol Ests'!S$502*('6. Data with Vol Ests'!S411+('6. Data with Vol Ests'!S412-'6. Data with Vol Ests'!S411)*('6. Data with Vol Ests'!V$503/'6. Data with Vol Ests'!V412))/'6. Data with Vol Ests'!S411</f>
        <v>113.74620127717129</v>
      </c>
      <c r="G411" s="9">
        <f>$L$2*B411/'1. Data'!D$504+$M$2*C411/'1. Data'!H$504+$N$2*D411/'1. Data'!L$504+$O$2*E411/'1. Data'!P$504</f>
        <v>9940.9825994077146</v>
      </c>
      <c r="I411" s="9">
        <f t="shared" si="6"/>
        <v>59.017400592285412</v>
      </c>
    </row>
    <row r="412" spans="1:9" ht="15" customHeight="1" x14ac:dyDescent="0.2">
      <c r="A412">
        <v>411</v>
      </c>
      <c r="B412" s="8">
        <f>'6. Data with Vol Ests'!D$502*('6. Data with Vol Ests'!D412+('6. Data with Vol Ests'!D413-'6. Data with Vol Ests'!D412)*('6. Data with Vol Ests'!G$503/'6. Data with Vol Ests'!G413))/'6. Data with Vol Ests'!D412</f>
        <v>11127.087164201737</v>
      </c>
      <c r="C412" s="8">
        <f>'6. Data with Vol Ests'!I$502*('6. Data with Vol Ests'!I412+('6. Data with Vol Ests'!I413-'6. Data with Vol Ests'!I412)*('6. Data with Vol Ests'!L$503/'6. Data with Vol Ests'!L413))/'6. Data with Vol Ests'!I412</f>
        <v>9559.835141174608</v>
      </c>
      <c r="D412" s="8">
        <f>'6. Data with Vol Ests'!N$502*('6. Data with Vol Ests'!N412+('6. Data with Vol Ests'!N413-'6. Data with Vol Ests'!N412)*('6. Data with Vol Ests'!Q$503/'6. Data with Vol Ests'!Q413))/'6. Data with Vol Ests'!N412</f>
        <v>6356.9543919533644</v>
      </c>
      <c r="E412" s="8">
        <f>'6. Data with Vol Ests'!S$502*('6. Data with Vol Ests'!S412+('6. Data with Vol Ests'!S413-'6. Data with Vol Ests'!S412)*('6. Data with Vol Ests'!V$503/'6. Data with Vol Ests'!V413))/'6. Data with Vol Ests'!S412</f>
        <v>113.31468783220809</v>
      </c>
      <c r="G412" s="9">
        <f>$L$2*B412/'1. Data'!D$504+$M$2*C412/'1. Data'!H$504+$N$2*D412/'1. Data'!L$504+$O$2*E412/'1. Data'!P$504</f>
        <v>10059.576847885453</v>
      </c>
      <c r="I412" s="9">
        <f t="shared" si="6"/>
        <v>-59.57684788545339</v>
      </c>
    </row>
    <row r="413" spans="1:9" ht="15" customHeight="1" x14ac:dyDescent="0.2">
      <c r="A413">
        <v>412</v>
      </c>
      <c r="B413" s="8">
        <f>'6. Data with Vol Ests'!D$502*('6. Data with Vol Ests'!D413+('6. Data with Vol Ests'!D414-'6. Data with Vol Ests'!D413)*('6. Data with Vol Ests'!G$503/'6. Data with Vol Ests'!G414))/'6. Data with Vol Ests'!D413</f>
        <v>11174.626366217697</v>
      </c>
      <c r="C413" s="8">
        <f>'6. Data with Vol Ests'!I$502*('6. Data with Vol Ests'!I413+('6. Data with Vol Ests'!I414-'6. Data with Vol Ests'!I413)*('6. Data with Vol Ests'!L$503/'6. Data with Vol Ests'!L414))/'6. Data with Vol Ests'!I413</f>
        <v>9787.1133872072096</v>
      </c>
      <c r="D413" s="8">
        <f>'6. Data with Vol Ests'!N$502*('6. Data with Vol Ests'!N413+('6. Data with Vol Ests'!N414-'6. Data with Vol Ests'!N413)*('6. Data with Vol Ests'!Q$503/'6. Data with Vol Ests'!Q414))/'6. Data with Vol Ests'!N413</f>
        <v>6231.7791406472297</v>
      </c>
      <c r="E413" s="8">
        <f>'6. Data with Vol Ests'!S$502*('6. Data with Vol Ests'!S413+('6. Data with Vol Ests'!S414-'6. Data with Vol Ests'!S413)*('6. Data with Vol Ests'!V$503/'6. Data with Vol Ests'!V414))/'6. Data with Vol Ests'!S413</f>
        <v>114.5554318210759</v>
      </c>
      <c r="G413" s="9">
        <f>$L$2*B413/'1. Data'!D$504+$M$2*C413/'1. Data'!H$504+$N$2*D413/'1. Data'!L$504+$O$2*E413/'1. Data'!P$504</f>
        <v>10149.660861909473</v>
      </c>
      <c r="I413" s="9">
        <f t="shared" si="6"/>
        <v>-149.66086190947317</v>
      </c>
    </row>
    <row r="414" spans="1:9" ht="15" customHeight="1" x14ac:dyDescent="0.2">
      <c r="A414">
        <v>413</v>
      </c>
      <c r="B414" s="8">
        <f>'6. Data with Vol Ests'!D$502*('6. Data with Vol Ests'!D414+('6. Data with Vol Ests'!D415-'6. Data with Vol Ests'!D414)*('6. Data with Vol Ests'!G$503/'6. Data with Vol Ests'!G415))/'6. Data with Vol Ests'!D414</f>
        <v>11012.471567969853</v>
      </c>
      <c r="C414" s="8">
        <f>'6. Data with Vol Ests'!I$502*('6. Data with Vol Ests'!I414+('6. Data with Vol Ests'!I415-'6. Data with Vol Ests'!I414)*('6. Data with Vol Ests'!L$503/'6. Data with Vol Ests'!L415))/'6. Data with Vol Ests'!I414</f>
        <v>9883.6057414659845</v>
      </c>
      <c r="D414" s="8">
        <f>'6. Data with Vol Ests'!N$502*('6. Data with Vol Ests'!N414+('6. Data with Vol Ests'!N415-'6. Data with Vol Ests'!N414)*('6. Data with Vol Ests'!Q$503/'6. Data with Vol Ests'!Q415))/'6. Data with Vol Ests'!N414</f>
        <v>6356.6068595233546</v>
      </c>
      <c r="E414" s="8">
        <f>'6. Data with Vol Ests'!S$502*('6. Data with Vol Ests'!S414+('6. Data with Vol Ests'!S415-'6. Data with Vol Ests'!S414)*('6. Data with Vol Ests'!V$503/'6. Data with Vol Ests'!V415))/'6. Data with Vol Ests'!S414</f>
        <v>113.41944097889264</v>
      </c>
      <c r="G414" s="9">
        <f>$L$2*B414/'1. Data'!D$504+$M$2*C414/'1. Data'!H$504+$N$2*D414/'1. Data'!L$504+$O$2*E414/'1. Data'!P$504</f>
        <v>10120.962160618681</v>
      </c>
      <c r="I414" s="9">
        <f t="shared" si="6"/>
        <v>-120.96216061868108</v>
      </c>
    </row>
    <row r="415" spans="1:9" ht="15" customHeight="1" x14ac:dyDescent="0.2">
      <c r="A415">
        <v>414</v>
      </c>
      <c r="B415" s="8">
        <f>'6. Data with Vol Ests'!D$502*('6. Data with Vol Ests'!D415+('6. Data with Vol Ests'!D416-'6. Data with Vol Ests'!D415)*('6. Data with Vol Ests'!G$503/'6. Data with Vol Ests'!G416))/'6. Data with Vol Ests'!D415</f>
        <v>11091.889776897395</v>
      </c>
      <c r="C415" s="8">
        <f>'6. Data with Vol Ests'!I$502*('6. Data with Vol Ests'!I415+('6. Data with Vol Ests'!I416-'6. Data with Vol Ests'!I415)*('6. Data with Vol Ests'!L$503/'6. Data with Vol Ests'!L416))/'6. Data with Vol Ests'!I415</f>
        <v>9808.5391298853556</v>
      </c>
      <c r="D415" s="8">
        <f>'6. Data with Vol Ests'!N$502*('6. Data with Vol Ests'!N415+('6. Data with Vol Ests'!N416-'6. Data with Vol Ests'!N415)*('6. Data with Vol Ests'!Q$503/'6. Data with Vol Ests'!Q416))/'6. Data with Vol Ests'!N415</f>
        <v>6379.5026592634804</v>
      </c>
      <c r="E415" s="8">
        <f>'6. Data with Vol Ests'!S$502*('6. Data with Vol Ests'!S415+('6. Data with Vol Ests'!S416-'6. Data with Vol Ests'!S415)*('6. Data with Vol Ests'!V$503/'6. Data with Vol Ests'!V416))/'6. Data with Vol Ests'!S415</f>
        <v>112.78107301267313</v>
      </c>
      <c r="G415" s="9">
        <f>$L$2*B415/'1. Data'!D$504+$M$2*C415/'1. Data'!H$504+$N$2*D415/'1. Data'!L$504+$O$2*E415/'1. Data'!P$504</f>
        <v>10118.701417817767</v>
      </c>
      <c r="I415" s="9">
        <f t="shared" si="6"/>
        <v>-118.70141781776692</v>
      </c>
    </row>
    <row r="416" spans="1:9" ht="15" customHeight="1" x14ac:dyDescent="0.2">
      <c r="A416">
        <v>415</v>
      </c>
      <c r="B416" s="8">
        <f>'6. Data with Vol Ests'!D$502*('6. Data with Vol Ests'!D416+('6. Data with Vol Ests'!D417-'6. Data with Vol Ests'!D416)*('6. Data with Vol Ests'!G$503/'6. Data with Vol Ests'!G417))/'6. Data with Vol Ests'!D416</f>
        <v>10676.710469580492</v>
      </c>
      <c r="C416" s="8">
        <f>'6. Data with Vol Ests'!I$502*('6. Data with Vol Ests'!I416+('6. Data with Vol Ests'!I417-'6. Data with Vol Ests'!I416)*('6. Data with Vol Ests'!L$503/'6. Data with Vol Ests'!L417))/'6. Data with Vol Ests'!I416</f>
        <v>9143.5428421661836</v>
      </c>
      <c r="D416" s="8">
        <f>'6. Data with Vol Ests'!N$502*('6. Data with Vol Ests'!N416+('6. Data with Vol Ests'!N417-'6. Data with Vol Ests'!N416)*('6. Data with Vol Ests'!Q$503/'6. Data with Vol Ests'!Q417))/'6. Data with Vol Ests'!N416</f>
        <v>6038.0450600150116</v>
      </c>
      <c r="E416" s="8">
        <f>'6. Data with Vol Ests'!S$502*('6. Data with Vol Ests'!S416+('6. Data with Vol Ests'!S417-'6. Data with Vol Ests'!S416)*('6. Data with Vol Ests'!V$503/'6. Data with Vol Ests'!V417))/'6. Data with Vol Ests'!S416</f>
        <v>112.61360345592442</v>
      </c>
      <c r="G416" s="9">
        <f>$L$2*B416/'1. Data'!D$504+$M$2*C416/'1. Data'!H$504+$N$2*D416/'1. Data'!L$504+$O$2*E416/'1. Data'!P$504</f>
        <v>9702.1767265331127</v>
      </c>
      <c r="I416" s="9">
        <f t="shared" si="6"/>
        <v>297.82327346688726</v>
      </c>
    </row>
    <row r="417" spans="1:9" ht="15" customHeight="1" x14ac:dyDescent="0.2">
      <c r="A417">
        <v>416</v>
      </c>
      <c r="B417" s="8">
        <f>'6. Data with Vol Ests'!D$502*('6. Data with Vol Ests'!D417+('6. Data with Vol Ests'!D418-'6. Data with Vol Ests'!D417)*('6. Data with Vol Ests'!G$503/'6. Data with Vol Ests'!G418))/'6. Data with Vol Ests'!D417</f>
        <v>10634.072001839004</v>
      </c>
      <c r="C417" s="8">
        <f>'6. Data with Vol Ests'!I$502*('6. Data with Vol Ests'!I417+('6. Data with Vol Ests'!I418-'6. Data with Vol Ests'!I417)*('6. Data with Vol Ests'!L$503/'6. Data with Vol Ests'!L418))/'6. Data with Vol Ests'!I417</f>
        <v>9573.7676972064346</v>
      </c>
      <c r="D417" s="8">
        <f>'6. Data with Vol Ests'!N$502*('6. Data with Vol Ests'!N417+('6. Data with Vol Ests'!N418-'6. Data with Vol Ests'!N417)*('6. Data with Vol Ests'!Q$503/'6. Data with Vol Ests'!Q418))/'6. Data with Vol Ests'!N417</f>
        <v>6252.5412290767181</v>
      </c>
      <c r="E417" s="8">
        <f>'6. Data with Vol Ests'!S$502*('6. Data with Vol Ests'!S417+('6. Data with Vol Ests'!S418-'6. Data with Vol Ests'!S417)*('6. Data with Vol Ests'!V$503/'6. Data with Vol Ests'!V418))/'6. Data with Vol Ests'!S417</f>
        <v>111.29399585027015</v>
      </c>
      <c r="G417" s="9">
        <f>$L$2*B417/'1. Data'!D$504+$M$2*C417/'1. Data'!H$504+$N$2*D417/'1. Data'!L$504+$O$2*E417/'1. Data'!P$504</f>
        <v>9832.3507870696485</v>
      </c>
      <c r="I417" s="9">
        <f t="shared" si="6"/>
        <v>167.6492129303515</v>
      </c>
    </row>
    <row r="418" spans="1:9" ht="15" customHeight="1" x14ac:dyDescent="0.2">
      <c r="A418">
        <v>417</v>
      </c>
      <c r="B418" s="8">
        <f>'6. Data with Vol Ests'!D$502*('6. Data with Vol Ests'!D418+('6. Data with Vol Ests'!D419-'6. Data with Vol Ests'!D418)*('6. Data with Vol Ests'!G$503/'6. Data with Vol Ests'!G419))/'6. Data with Vol Ests'!D418</f>
        <v>11062.598690360595</v>
      </c>
      <c r="C418" s="8">
        <f>'6. Data with Vol Ests'!I$502*('6. Data with Vol Ests'!I418+('6. Data with Vol Ests'!I419-'6. Data with Vol Ests'!I418)*('6. Data with Vol Ests'!L$503/'6. Data with Vol Ests'!L419))/'6. Data with Vol Ests'!I418</f>
        <v>9741.3891204565298</v>
      </c>
      <c r="D418" s="8">
        <f>'6. Data with Vol Ests'!N$502*('6. Data with Vol Ests'!N418+('6. Data with Vol Ests'!N419-'6. Data with Vol Ests'!N418)*('6. Data with Vol Ests'!Q$503/'6. Data with Vol Ests'!Q419))/'6. Data with Vol Ests'!N418</f>
        <v>6143.7976615522321</v>
      </c>
      <c r="E418" s="8">
        <f>'6. Data with Vol Ests'!S$502*('6. Data with Vol Ests'!S418+('6. Data with Vol Ests'!S419-'6. Data with Vol Ests'!S418)*('6. Data with Vol Ests'!V$503/'6. Data with Vol Ests'!V419))/'6. Data with Vol Ests'!S418</f>
        <v>112.42988815001875</v>
      </c>
      <c r="G418" s="9">
        <f>$L$2*B418/'1. Data'!D$504+$M$2*C418/'1. Data'!H$504+$N$2*D418/'1. Data'!L$504+$O$2*E418/'1. Data'!P$504</f>
        <v>10042.846863713978</v>
      </c>
      <c r="I418" s="9">
        <f t="shared" si="6"/>
        <v>-42.846863713977655</v>
      </c>
    </row>
    <row r="419" spans="1:9" ht="15" customHeight="1" x14ac:dyDescent="0.2">
      <c r="A419">
        <v>418</v>
      </c>
      <c r="B419" s="8">
        <f>'6. Data with Vol Ests'!D$502*('6. Data with Vol Ests'!D419+('6. Data with Vol Ests'!D420-'6. Data with Vol Ests'!D419)*('6. Data with Vol Ests'!G$503/'6. Data with Vol Ests'!G420))/'6. Data with Vol Ests'!D419</f>
        <v>10772.902438250967</v>
      </c>
      <c r="C419" s="8">
        <f>'6. Data with Vol Ests'!I$502*('6. Data with Vol Ests'!I419+('6. Data with Vol Ests'!I420-'6. Data with Vol Ests'!I419)*('6. Data with Vol Ests'!L$503/'6. Data with Vol Ests'!L420))/'6. Data with Vol Ests'!I419</f>
        <v>9237.9081527397448</v>
      </c>
      <c r="D419" s="8">
        <f>'6. Data with Vol Ests'!N$502*('6. Data with Vol Ests'!N419+('6. Data with Vol Ests'!N420-'6. Data with Vol Ests'!N419)*('6. Data with Vol Ests'!Q$503/'6. Data with Vol Ests'!Q420))/'6. Data with Vol Ests'!N419</f>
        <v>5903.3453731382433</v>
      </c>
      <c r="E419" s="8">
        <f>'6. Data with Vol Ests'!S$502*('6. Data with Vol Ests'!S419+('6. Data with Vol Ests'!S420-'6. Data with Vol Ests'!S419)*('6. Data with Vol Ests'!V$503/'6. Data with Vol Ests'!V420))/'6. Data with Vol Ests'!S419</f>
        <v>113.97325007618197</v>
      </c>
      <c r="G419" s="9">
        <f>$L$2*B419/'1. Data'!D$504+$M$2*C419/'1. Data'!H$504+$N$2*D419/'1. Data'!L$504+$O$2*E419/'1. Data'!P$504</f>
        <v>9768.9532026606485</v>
      </c>
      <c r="I419" s="9">
        <f t="shared" si="6"/>
        <v>231.04679733935154</v>
      </c>
    </row>
    <row r="420" spans="1:9" ht="15" customHeight="1" x14ac:dyDescent="0.2">
      <c r="A420">
        <v>419</v>
      </c>
      <c r="B420" s="8">
        <f>'6. Data with Vol Ests'!D$502*('6. Data with Vol Ests'!D420+('6. Data with Vol Ests'!D421-'6. Data with Vol Ests'!D420)*('6. Data with Vol Ests'!G$503/'6. Data with Vol Ests'!G421))/'6. Data with Vol Ests'!D420</f>
        <v>11140.486110201982</v>
      </c>
      <c r="C420" s="8">
        <f>'6. Data with Vol Ests'!I$502*('6. Data with Vol Ests'!I420+('6. Data with Vol Ests'!I421-'6. Data with Vol Ests'!I420)*('6. Data with Vol Ests'!L$503/'6. Data with Vol Ests'!L421))/'6. Data with Vol Ests'!I420</f>
        <v>9399.4737930218234</v>
      </c>
      <c r="D420" s="8">
        <f>'6. Data with Vol Ests'!N$502*('6. Data with Vol Ests'!N420+('6. Data with Vol Ests'!N421-'6. Data with Vol Ests'!N420)*('6. Data with Vol Ests'!Q$503/'6. Data with Vol Ests'!Q421))/'6. Data with Vol Ests'!N420</f>
        <v>6045.5982820264944</v>
      </c>
      <c r="E420" s="8">
        <f>'6. Data with Vol Ests'!S$502*('6. Data with Vol Ests'!S420+('6. Data with Vol Ests'!S421-'6. Data with Vol Ests'!S420)*('6. Data with Vol Ests'!V$503/'6. Data with Vol Ests'!V421))/'6. Data with Vol Ests'!S420</f>
        <v>110.57108770843818</v>
      </c>
      <c r="G420" s="9">
        <f>$L$2*B420/'1. Data'!D$504+$M$2*C420/'1. Data'!H$504+$N$2*D420/'1. Data'!L$504+$O$2*E420/'1. Data'!P$504</f>
        <v>9915.474614124003</v>
      </c>
      <c r="I420" s="9">
        <f t="shared" si="6"/>
        <v>84.525385875997017</v>
      </c>
    </row>
    <row r="421" spans="1:9" ht="15" customHeight="1" x14ac:dyDescent="0.2">
      <c r="A421">
        <v>420</v>
      </c>
      <c r="B421" s="8">
        <f>'6. Data with Vol Ests'!D$502*('6. Data with Vol Ests'!D421+('6. Data with Vol Ests'!D422-'6. Data with Vol Ests'!D421)*('6. Data with Vol Ests'!G$503/'6. Data with Vol Ests'!G422))/'6. Data with Vol Ests'!D421</f>
        <v>11102.197148080544</v>
      </c>
      <c r="C421" s="8">
        <f>'6. Data with Vol Ests'!I$502*('6. Data with Vol Ests'!I421+('6. Data with Vol Ests'!I422-'6. Data with Vol Ests'!I421)*('6. Data with Vol Ests'!L$503/'6. Data with Vol Ests'!L422))/'6. Data with Vol Ests'!I421</f>
        <v>9719.0666231971736</v>
      </c>
      <c r="D421" s="8">
        <f>'6. Data with Vol Ests'!N$502*('6. Data with Vol Ests'!N421+('6. Data with Vol Ests'!N422-'6. Data with Vol Ests'!N421)*('6. Data with Vol Ests'!Q$503/'6. Data with Vol Ests'!Q422))/'6. Data with Vol Ests'!N421</f>
        <v>6332.0099132917694</v>
      </c>
      <c r="E421" s="8">
        <f>'6. Data with Vol Ests'!S$502*('6. Data with Vol Ests'!S421+('6. Data with Vol Ests'!S422-'6. Data with Vol Ests'!S421)*('6. Data with Vol Ests'!V$503/'6. Data with Vol Ests'!V422))/'6. Data with Vol Ests'!S421</f>
        <v>110.04631305252867</v>
      </c>
      <c r="G421" s="9">
        <f>$L$2*B421/'1. Data'!D$504+$M$2*C421/'1. Data'!H$504+$N$2*D421/'1. Data'!L$504+$O$2*E421/'1. Data'!P$504</f>
        <v>10038.342820771728</v>
      </c>
      <c r="I421" s="9">
        <f t="shared" si="6"/>
        <v>-38.342820771727929</v>
      </c>
    </row>
    <row r="422" spans="1:9" ht="15" customHeight="1" x14ac:dyDescent="0.2">
      <c r="A422">
        <v>421</v>
      </c>
      <c r="B422" s="8">
        <f>'6. Data with Vol Ests'!D$502*('6. Data with Vol Ests'!D422+('6. Data with Vol Ests'!D423-'6. Data with Vol Ests'!D422)*('6. Data with Vol Ests'!G$503/'6. Data with Vol Ests'!G423))/'6. Data with Vol Ests'!D422</f>
        <v>11115.823153370287</v>
      </c>
      <c r="C422" s="8">
        <f>'6. Data with Vol Ests'!I$502*('6. Data with Vol Ests'!I422+('6. Data with Vol Ests'!I423-'6. Data with Vol Ests'!I422)*('6. Data with Vol Ests'!L$503/'6. Data with Vol Ests'!L423))/'6. Data with Vol Ests'!I422</f>
        <v>9545.5793805425783</v>
      </c>
      <c r="D422" s="8">
        <f>'6. Data with Vol Ests'!N$502*('6. Data with Vol Ests'!N422+('6. Data with Vol Ests'!N423-'6. Data with Vol Ests'!N422)*('6. Data with Vol Ests'!Q$503/'6. Data with Vol Ests'!Q423))/'6. Data with Vol Ests'!N422</f>
        <v>6104.8519872657889</v>
      </c>
      <c r="E422" s="8">
        <f>'6. Data with Vol Ests'!S$502*('6. Data with Vol Ests'!S422+('6. Data with Vol Ests'!S423-'6. Data with Vol Ests'!S422)*('6. Data with Vol Ests'!V$503/'6. Data with Vol Ests'!V423))/'6. Data with Vol Ests'!S422</f>
        <v>116.1047787286287</v>
      </c>
      <c r="G422" s="9">
        <f>$L$2*B422/'1. Data'!D$504+$M$2*C422/'1. Data'!H$504+$N$2*D422/'1. Data'!L$504+$O$2*E422/'1. Data'!P$504</f>
        <v>10059.834986437021</v>
      </c>
      <c r="I422" s="9">
        <f t="shared" si="6"/>
        <v>-59.834986437021144</v>
      </c>
    </row>
    <row r="423" spans="1:9" ht="15" customHeight="1" x14ac:dyDescent="0.2">
      <c r="A423">
        <v>422</v>
      </c>
      <c r="B423" s="8">
        <f>'6. Data with Vol Ests'!D$502*('6. Data with Vol Ests'!D423+('6. Data with Vol Ests'!D424-'6. Data with Vol Ests'!D423)*('6. Data with Vol Ests'!G$503/'6. Data with Vol Ests'!G424))/'6. Data with Vol Ests'!D423</f>
        <v>11007.551158792316</v>
      </c>
      <c r="C423" s="8">
        <f>'6. Data with Vol Ests'!I$502*('6. Data with Vol Ests'!I423+('6. Data with Vol Ests'!I424-'6. Data with Vol Ests'!I423)*('6. Data with Vol Ests'!L$503/'6. Data with Vol Ests'!L424))/'6. Data with Vol Ests'!I423</f>
        <v>9528.5706281224084</v>
      </c>
      <c r="D423" s="8">
        <f>'6. Data with Vol Ests'!N$502*('6. Data with Vol Ests'!N423+('6. Data with Vol Ests'!N424-'6. Data with Vol Ests'!N423)*('6. Data with Vol Ests'!Q$503/'6. Data with Vol Ests'!Q424))/'6. Data with Vol Ests'!N423</f>
        <v>6357.2704860698368</v>
      </c>
      <c r="E423" s="8">
        <f>'6. Data with Vol Ests'!S$502*('6. Data with Vol Ests'!S423+('6. Data with Vol Ests'!S424-'6. Data with Vol Ests'!S423)*('6. Data with Vol Ests'!V$503/'6. Data with Vol Ests'!V424))/'6. Data with Vol Ests'!S423</f>
        <v>114.57964503957203</v>
      </c>
      <c r="G423" s="9">
        <f>$L$2*B423/'1. Data'!D$504+$M$2*C423/'1. Data'!H$504+$N$2*D423/'1. Data'!L$504+$O$2*E423/'1. Data'!P$504</f>
        <v>10028.900845375576</v>
      </c>
      <c r="I423" s="9">
        <f t="shared" si="6"/>
        <v>-28.900845375575955</v>
      </c>
    </row>
    <row r="424" spans="1:9" ht="15" customHeight="1" x14ac:dyDescent="0.2">
      <c r="A424">
        <v>423</v>
      </c>
      <c r="B424" s="8">
        <f>'6. Data with Vol Ests'!D$502*('6. Data with Vol Ests'!D424+('6. Data with Vol Ests'!D425-'6. Data with Vol Ests'!D424)*('6. Data with Vol Ests'!G$503/'6. Data with Vol Ests'!G425))/'6. Data with Vol Ests'!D424</f>
        <v>10767.15088940918</v>
      </c>
      <c r="C424" s="8">
        <f>'6. Data with Vol Ests'!I$502*('6. Data with Vol Ests'!I424+('6. Data with Vol Ests'!I425-'6. Data with Vol Ests'!I424)*('6. Data with Vol Ests'!L$503/'6. Data with Vol Ests'!L425))/'6. Data with Vol Ests'!I424</f>
        <v>9230.993109118217</v>
      </c>
      <c r="D424" s="8">
        <f>'6. Data with Vol Ests'!N$502*('6. Data with Vol Ests'!N424+('6. Data with Vol Ests'!N425-'6. Data with Vol Ests'!N424)*('6. Data with Vol Ests'!Q$503/'6. Data with Vol Ests'!Q425))/'6. Data with Vol Ests'!N424</f>
        <v>5880.2700688177702</v>
      </c>
      <c r="E424" s="8">
        <f>'6. Data with Vol Ests'!S$502*('6. Data with Vol Ests'!S424+('6. Data with Vol Ests'!S425-'6. Data with Vol Ests'!S424)*('6. Data with Vol Ests'!V$503/'6. Data with Vol Ests'!V425))/'6. Data with Vol Ests'!S424</f>
        <v>115.00768705434379</v>
      </c>
      <c r="G424" s="9">
        <f>$L$2*B424/'1. Data'!D$504+$M$2*C424/'1. Data'!H$504+$N$2*D424/'1. Data'!L$504+$O$2*E424/'1. Data'!P$504</f>
        <v>9779.3208419965067</v>
      </c>
      <c r="I424" s="9">
        <f t="shared" si="6"/>
        <v>220.67915800349328</v>
      </c>
    </row>
    <row r="425" spans="1:9" ht="15" customHeight="1" x14ac:dyDescent="0.2">
      <c r="A425">
        <v>424</v>
      </c>
      <c r="B425" s="8">
        <f>'6. Data with Vol Ests'!D$502*('6. Data with Vol Ests'!D425+('6. Data with Vol Ests'!D426-'6. Data with Vol Ests'!D425)*('6. Data with Vol Ests'!G$503/'6. Data with Vol Ests'!G426))/'6. Data with Vol Ests'!D425</f>
        <v>10829.298539794903</v>
      </c>
      <c r="C425" s="8">
        <f>'6. Data with Vol Ests'!I$502*('6. Data with Vol Ests'!I425+('6. Data with Vol Ests'!I426-'6. Data with Vol Ests'!I425)*('6. Data with Vol Ests'!L$503/'6. Data with Vol Ests'!L426))/'6. Data with Vol Ests'!I425</f>
        <v>9856.8325365720375</v>
      </c>
      <c r="D425" s="8">
        <f>'6. Data with Vol Ests'!N$502*('6. Data with Vol Ests'!N425+('6. Data with Vol Ests'!N426-'6. Data with Vol Ests'!N425)*('6. Data with Vol Ests'!Q$503/'6. Data with Vol Ests'!Q426))/'6. Data with Vol Ests'!N425</f>
        <v>6300.7668072001552</v>
      </c>
      <c r="E425" s="8">
        <f>'6. Data with Vol Ests'!S$502*('6. Data with Vol Ests'!S425+('6. Data with Vol Ests'!S426-'6. Data with Vol Ests'!S425)*('6. Data with Vol Ests'!V$503/'6. Data with Vol Ests'!V426))/'6. Data with Vol Ests'!S425</f>
        <v>109.93810027061947</v>
      </c>
      <c r="G425" s="9">
        <f>$L$2*B425/'1. Data'!D$504+$M$2*C425/'1. Data'!H$504+$N$2*D425/'1. Data'!L$504+$O$2*E425/'1. Data'!P$504</f>
        <v>9975.400702531053</v>
      </c>
      <c r="I425" s="9">
        <f t="shared" si="6"/>
        <v>24.599297468947043</v>
      </c>
    </row>
    <row r="426" spans="1:9" ht="15" customHeight="1" x14ac:dyDescent="0.2">
      <c r="A426">
        <v>425</v>
      </c>
      <c r="B426" s="8">
        <f>'6. Data with Vol Ests'!D$502*('6. Data with Vol Ests'!D426+('6. Data with Vol Ests'!D427-'6. Data with Vol Ests'!D426)*('6. Data with Vol Ests'!G$503/'6. Data with Vol Ests'!G427))/'6. Data with Vol Ests'!D426</f>
        <v>10997.988716669211</v>
      </c>
      <c r="C426" s="8">
        <f>'6. Data with Vol Ests'!I$502*('6. Data with Vol Ests'!I426+('6. Data with Vol Ests'!I427-'6. Data with Vol Ests'!I426)*('6. Data with Vol Ests'!L$503/'6. Data with Vol Ests'!L427))/'6. Data with Vol Ests'!I426</f>
        <v>9046.2072136607385</v>
      </c>
      <c r="D426" s="8">
        <f>'6. Data with Vol Ests'!N$502*('6. Data with Vol Ests'!N426+('6. Data with Vol Ests'!N427-'6. Data with Vol Ests'!N426)*('6. Data with Vol Ests'!Q$503/'6. Data with Vol Ests'!Q427))/'6. Data with Vol Ests'!N426</f>
        <v>5926.9860937302255</v>
      </c>
      <c r="E426" s="8">
        <f>'6. Data with Vol Ests'!S$502*('6. Data with Vol Ests'!S426+('6. Data with Vol Ests'!S427-'6. Data with Vol Ests'!S426)*('6. Data with Vol Ests'!V$503/'6. Data with Vol Ests'!V427))/'6. Data with Vol Ests'!S426</f>
        <v>115.0340619396753</v>
      </c>
      <c r="G426" s="9">
        <f>$L$2*B426/'1. Data'!D$504+$M$2*C426/'1. Data'!H$504+$N$2*D426/'1. Data'!L$504+$O$2*E426/'1. Data'!P$504</f>
        <v>9813.3495731621333</v>
      </c>
      <c r="I426" s="9">
        <f t="shared" si="6"/>
        <v>186.65042683786669</v>
      </c>
    </row>
    <row r="427" spans="1:9" ht="15" customHeight="1" x14ac:dyDescent="0.2">
      <c r="A427">
        <v>426</v>
      </c>
      <c r="B427" s="8">
        <f>'6. Data with Vol Ests'!D$502*('6. Data with Vol Ests'!D427+('6. Data with Vol Ests'!D428-'6. Data with Vol Ests'!D427)*('6. Data with Vol Ests'!G$503/'6. Data with Vol Ests'!G428))/'6. Data with Vol Ests'!D427</f>
        <v>11451.808339407955</v>
      </c>
      <c r="C427" s="8">
        <f>'6. Data with Vol Ests'!I$502*('6. Data with Vol Ests'!I427+('6. Data with Vol Ests'!I428-'6. Data with Vol Ests'!I427)*('6. Data with Vol Ests'!L$503/'6. Data with Vol Ests'!L428))/'6. Data with Vol Ests'!I427</f>
        <v>9717.857768526459</v>
      </c>
      <c r="D427" s="8">
        <f>'6. Data with Vol Ests'!N$502*('6. Data with Vol Ests'!N427+('6. Data with Vol Ests'!N428-'6. Data with Vol Ests'!N427)*('6. Data with Vol Ests'!Q$503/'6. Data with Vol Ests'!Q428))/'6. Data with Vol Ests'!N427</f>
        <v>6272.5563205224198</v>
      </c>
      <c r="E427" s="8">
        <f>'6. Data with Vol Ests'!S$502*('6. Data with Vol Ests'!S427+('6. Data with Vol Ests'!S428-'6. Data with Vol Ests'!S427)*('6. Data with Vol Ests'!V$503/'6. Data with Vol Ests'!V428))/'6. Data with Vol Ests'!S427</f>
        <v>110.82385491443858</v>
      </c>
      <c r="G427" s="9">
        <f>$L$2*B427/'1. Data'!D$504+$M$2*C427/'1. Data'!H$504+$N$2*D427/'1. Data'!L$504+$O$2*E427/'1. Data'!P$504</f>
        <v>10169.03676983177</v>
      </c>
      <c r="I427" s="9">
        <f t="shared" si="6"/>
        <v>-169.03676983176956</v>
      </c>
    </row>
    <row r="428" spans="1:9" ht="15" customHeight="1" x14ac:dyDescent="0.2">
      <c r="A428">
        <v>427</v>
      </c>
      <c r="B428" s="8">
        <f>'6. Data with Vol Ests'!D$502*('6. Data with Vol Ests'!D428+('6. Data with Vol Ests'!D429-'6. Data with Vol Ests'!D428)*('6. Data with Vol Ests'!G$503/'6. Data with Vol Ests'!G429))/'6. Data with Vol Ests'!D428</f>
        <v>10289.086432307231</v>
      </c>
      <c r="C428" s="8">
        <f>'6. Data with Vol Ests'!I$502*('6. Data with Vol Ests'!I428+('6. Data with Vol Ests'!I429-'6. Data with Vol Ests'!I428)*('6. Data with Vol Ests'!L$503/'6. Data with Vol Ests'!L429))/'6. Data with Vol Ests'!I428</f>
        <v>9417.0172988896193</v>
      </c>
      <c r="D428" s="8">
        <f>'6. Data with Vol Ests'!N$502*('6. Data with Vol Ests'!N428+('6. Data with Vol Ests'!N429-'6. Data with Vol Ests'!N428)*('6. Data with Vol Ests'!Q$503/'6. Data with Vol Ests'!Q429))/'6. Data with Vol Ests'!N428</f>
        <v>6009.9704840896884</v>
      </c>
      <c r="E428" s="8">
        <f>'6. Data with Vol Ests'!S$502*('6. Data with Vol Ests'!S428+('6. Data with Vol Ests'!S429-'6. Data with Vol Ests'!S428)*('6. Data with Vol Ests'!V$503/'6. Data with Vol Ests'!V429))/'6. Data with Vol Ests'!S428</f>
        <v>114.95736585954612</v>
      </c>
      <c r="G428" s="9">
        <f>$L$2*B428/'1. Data'!D$504+$M$2*C428/'1. Data'!H$504+$N$2*D428/'1. Data'!L$504+$O$2*E428/'1. Data'!P$504</f>
        <v>9683.9863701725444</v>
      </c>
      <c r="I428" s="9">
        <f t="shared" si="6"/>
        <v>316.01362982745559</v>
      </c>
    </row>
    <row r="429" spans="1:9" ht="15" customHeight="1" x14ac:dyDescent="0.2">
      <c r="A429">
        <v>428</v>
      </c>
      <c r="B429" s="8">
        <f>'6. Data with Vol Ests'!D$502*('6. Data with Vol Ests'!D429+('6. Data with Vol Ests'!D430-'6. Data with Vol Ests'!D429)*('6. Data with Vol Ests'!G$503/'6. Data with Vol Ests'!G430))/'6. Data with Vol Ests'!D429</f>
        <v>11132.713793518027</v>
      </c>
      <c r="C429" s="8">
        <f>'6. Data with Vol Ests'!I$502*('6. Data with Vol Ests'!I429+('6. Data with Vol Ests'!I430-'6. Data with Vol Ests'!I429)*('6. Data with Vol Ests'!L$503/'6. Data with Vol Ests'!L430))/'6. Data with Vol Ests'!I429</f>
        <v>9560.5477135874171</v>
      </c>
      <c r="D429" s="8">
        <f>'6. Data with Vol Ests'!N$502*('6. Data with Vol Ests'!N429+('6. Data with Vol Ests'!N430-'6. Data with Vol Ests'!N429)*('6. Data with Vol Ests'!Q$503/'6. Data with Vol Ests'!Q430))/'6. Data with Vol Ests'!N429</f>
        <v>6207.4145567973028</v>
      </c>
      <c r="E429" s="8">
        <f>'6. Data with Vol Ests'!S$502*('6. Data with Vol Ests'!S429+('6. Data with Vol Ests'!S430-'6. Data with Vol Ests'!S429)*('6. Data with Vol Ests'!V$503/'6. Data with Vol Ests'!V430))/'6. Data with Vol Ests'!S429</f>
        <v>109.50484043418766</v>
      </c>
      <c r="G429" s="9">
        <f>$L$2*B429/'1. Data'!D$504+$M$2*C429/'1. Data'!H$504+$N$2*D429/'1. Data'!L$504+$O$2*E429/'1. Data'!P$504</f>
        <v>9970.1864517121048</v>
      </c>
      <c r="I429" s="9">
        <f t="shared" si="6"/>
        <v>29.813548287895173</v>
      </c>
    </row>
    <row r="430" spans="1:9" ht="15" customHeight="1" x14ac:dyDescent="0.2">
      <c r="A430">
        <v>429</v>
      </c>
      <c r="B430" s="8">
        <f>'6. Data with Vol Ests'!D$502*('6. Data with Vol Ests'!D430+('6. Data with Vol Ests'!D431-'6. Data with Vol Ests'!D430)*('6. Data with Vol Ests'!G$503/'6. Data with Vol Ests'!G431))/'6. Data with Vol Ests'!D430</f>
        <v>11037.151497469858</v>
      </c>
      <c r="C430" s="8">
        <f>'6. Data with Vol Ests'!I$502*('6. Data with Vol Ests'!I430+('6. Data with Vol Ests'!I431-'6. Data with Vol Ests'!I430)*('6. Data with Vol Ests'!L$503/'6. Data with Vol Ests'!L431))/'6. Data with Vol Ests'!I430</f>
        <v>9047.3460602592277</v>
      </c>
      <c r="D430" s="8">
        <f>'6. Data with Vol Ests'!N$502*('6. Data with Vol Ests'!N430+('6. Data with Vol Ests'!N431-'6. Data with Vol Ests'!N430)*('6. Data with Vol Ests'!Q$503/'6. Data with Vol Ests'!Q431))/'6. Data with Vol Ests'!N430</f>
        <v>5743.2814200745552</v>
      </c>
      <c r="E430" s="8">
        <f>'6. Data with Vol Ests'!S$502*('6. Data with Vol Ests'!S430+('6. Data with Vol Ests'!S431-'6. Data with Vol Ests'!S430)*('6. Data with Vol Ests'!V$503/'6. Data with Vol Ests'!V431))/'6. Data with Vol Ests'!S430</f>
        <v>110.44202060793705</v>
      </c>
      <c r="G430" s="9">
        <f>$L$2*B430/'1. Data'!D$504+$M$2*C430/'1. Data'!H$504+$N$2*D430/'1. Data'!L$504+$O$2*E430/'1. Data'!P$504</f>
        <v>9716.8868722602092</v>
      </c>
      <c r="I430" s="9">
        <f t="shared" si="6"/>
        <v>283.1131277397908</v>
      </c>
    </row>
    <row r="431" spans="1:9" ht="15" customHeight="1" x14ac:dyDescent="0.2">
      <c r="A431">
        <v>430</v>
      </c>
      <c r="B431" s="8">
        <f>'6. Data with Vol Ests'!D$502*('6. Data with Vol Ests'!D431+('6. Data with Vol Ests'!D432-'6. Data with Vol Ests'!D431)*('6. Data with Vol Ests'!G$503/'6. Data with Vol Ests'!G432))/'6. Data with Vol Ests'!D431</f>
        <v>10682.704638984225</v>
      </c>
      <c r="C431" s="8">
        <f>'6. Data with Vol Ests'!I$502*('6. Data with Vol Ests'!I431+('6. Data with Vol Ests'!I432-'6. Data with Vol Ests'!I431)*('6. Data with Vol Ests'!L$503/'6. Data with Vol Ests'!L432))/'6. Data with Vol Ests'!I431</f>
        <v>9286.1875521659731</v>
      </c>
      <c r="D431" s="8">
        <f>'6. Data with Vol Ests'!N$502*('6. Data with Vol Ests'!N431+('6. Data with Vol Ests'!N432-'6. Data with Vol Ests'!N431)*('6. Data with Vol Ests'!Q$503/'6. Data with Vol Ests'!Q432))/'6. Data with Vol Ests'!N431</f>
        <v>5903.4785195813929</v>
      </c>
      <c r="E431" s="8">
        <f>'6. Data with Vol Ests'!S$502*('6. Data with Vol Ests'!S431+('6. Data with Vol Ests'!S432-'6. Data with Vol Ests'!S431)*('6. Data with Vol Ests'!V$503/'6. Data with Vol Ests'!V432))/'6. Data with Vol Ests'!S431</f>
        <v>114.49661325186756</v>
      </c>
      <c r="G431" s="9">
        <f>$L$2*B431/'1. Data'!D$504+$M$2*C431/'1. Data'!H$504+$N$2*D431/'1. Data'!L$504+$O$2*E431/'1. Data'!P$504</f>
        <v>9760.6062640337223</v>
      </c>
      <c r="I431" s="9">
        <f t="shared" si="6"/>
        <v>239.39373596627775</v>
      </c>
    </row>
    <row r="432" spans="1:9" ht="15" customHeight="1" x14ac:dyDescent="0.2">
      <c r="A432">
        <v>431</v>
      </c>
      <c r="B432" s="8">
        <f>'6. Data with Vol Ests'!D$502*('6. Data with Vol Ests'!D432+('6. Data with Vol Ests'!D433-'6. Data with Vol Ests'!D432)*('6. Data with Vol Ests'!G$503/'6. Data with Vol Ests'!G433))/'6. Data with Vol Ests'!D432</f>
        <v>11116.208269035456</v>
      </c>
      <c r="C432" s="8">
        <f>'6. Data with Vol Ests'!I$502*('6. Data with Vol Ests'!I432+('6. Data with Vol Ests'!I433-'6. Data with Vol Ests'!I432)*('6. Data with Vol Ests'!L$503/'6. Data with Vol Ests'!L433))/'6. Data with Vol Ests'!I432</f>
        <v>9666.0607793366962</v>
      </c>
      <c r="D432" s="8">
        <f>'6. Data with Vol Ests'!N$502*('6. Data with Vol Ests'!N432+('6. Data with Vol Ests'!N433-'6. Data with Vol Ests'!N432)*('6. Data with Vol Ests'!Q$503/'6. Data with Vol Ests'!Q433))/'6. Data with Vol Ests'!N432</f>
        <v>6113.7481342312321</v>
      </c>
      <c r="E432" s="8">
        <f>'6. Data with Vol Ests'!S$502*('6. Data with Vol Ests'!S432+('6. Data with Vol Ests'!S433-'6. Data with Vol Ests'!S432)*('6. Data with Vol Ests'!V$503/'6. Data with Vol Ests'!V433))/'6. Data with Vol Ests'!S432</f>
        <v>109.3407098006107</v>
      </c>
      <c r="G432" s="9">
        <f>$L$2*B432/'1. Data'!D$504+$M$2*C432/'1. Data'!H$504+$N$2*D432/'1. Data'!L$504+$O$2*E432/'1. Data'!P$504</f>
        <v>9979.1535679531662</v>
      </c>
      <c r="I432" s="9">
        <f t="shared" si="6"/>
        <v>20.846432046833797</v>
      </c>
    </row>
    <row r="433" spans="1:9" ht="15" customHeight="1" x14ac:dyDescent="0.2">
      <c r="A433">
        <v>432</v>
      </c>
      <c r="B433" s="8">
        <f>'6. Data with Vol Ests'!D$502*('6. Data with Vol Ests'!D433+('6. Data with Vol Ests'!D434-'6. Data with Vol Ests'!D433)*('6. Data with Vol Ests'!G$503/'6. Data with Vol Ests'!G434))/'6. Data with Vol Ests'!D433</f>
        <v>11297.852375991395</v>
      </c>
      <c r="C433" s="8">
        <f>'6. Data with Vol Ests'!I$502*('6. Data with Vol Ests'!I433+('6. Data with Vol Ests'!I434-'6. Data with Vol Ests'!I433)*('6. Data with Vol Ests'!L$503/'6. Data with Vol Ests'!L434))/'6. Data with Vol Ests'!I433</f>
        <v>9639.0536574219313</v>
      </c>
      <c r="D433" s="8">
        <f>'6. Data with Vol Ests'!N$502*('6. Data with Vol Ests'!N433+('6. Data with Vol Ests'!N434-'6. Data with Vol Ests'!N433)*('6. Data with Vol Ests'!Q$503/'6. Data with Vol Ests'!Q434))/'6. Data with Vol Ests'!N433</f>
        <v>6156.2573743427192</v>
      </c>
      <c r="E433" s="8">
        <f>'6. Data with Vol Ests'!S$502*('6. Data with Vol Ests'!S433+('6. Data with Vol Ests'!S434-'6. Data with Vol Ests'!S433)*('6. Data with Vol Ests'!V$503/'6. Data with Vol Ests'!V434))/'6. Data with Vol Ests'!S433</f>
        <v>113.44526532767404</v>
      </c>
      <c r="G433" s="9">
        <f>$L$2*B433/'1. Data'!D$504+$M$2*C433/'1. Data'!H$504+$N$2*D433/'1. Data'!L$504+$O$2*E433/'1. Data'!P$504</f>
        <v>10116.251385469246</v>
      </c>
      <c r="I433" s="9">
        <f t="shared" si="6"/>
        <v>-116.25138546924609</v>
      </c>
    </row>
    <row r="434" spans="1:9" ht="15" customHeight="1" x14ac:dyDescent="0.2">
      <c r="A434">
        <v>433</v>
      </c>
      <c r="B434" s="8">
        <f>'6. Data with Vol Ests'!D$502*('6. Data with Vol Ests'!D434+('6. Data with Vol Ests'!D435-'6. Data with Vol Ests'!D434)*('6. Data with Vol Ests'!G$503/'6. Data with Vol Ests'!G435))/'6. Data with Vol Ests'!D434</f>
        <v>10959.813000329601</v>
      </c>
      <c r="C434" s="8">
        <f>'6. Data with Vol Ests'!I$502*('6. Data with Vol Ests'!I434+('6. Data with Vol Ests'!I435-'6. Data with Vol Ests'!I434)*('6. Data with Vol Ests'!L$503/'6. Data with Vol Ests'!L435))/'6. Data with Vol Ests'!I434</f>
        <v>9823.5107725847029</v>
      </c>
      <c r="D434" s="8">
        <f>'6. Data with Vol Ests'!N$502*('6. Data with Vol Ests'!N434+('6. Data with Vol Ests'!N435-'6. Data with Vol Ests'!N434)*('6. Data with Vol Ests'!Q$503/'6. Data with Vol Ests'!Q435))/'6. Data with Vol Ests'!N434</f>
        <v>6240.0316334414674</v>
      </c>
      <c r="E434" s="8">
        <f>'6. Data with Vol Ests'!S$502*('6. Data with Vol Ests'!S434+('6. Data with Vol Ests'!S435-'6. Data with Vol Ests'!S434)*('6. Data with Vol Ests'!V$503/'6. Data with Vol Ests'!V435))/'6. Data with Vol Ests'!S434</f>
        <v>115.3711450048943</v>
      </c>
      <c r="G434" s="9">
        <f>$L$2*B434/'1. Data'!D$504+$M$2*C434/'1. Data'!H$504+$N$2*D434/'1. Data'!L$504+$O$2*E434/'1. Data'!P$504</f>
        <v>10098.868680728847</v>
      </c>
      <c r="I434" s="9">
        <f t="shared" si="6"/>
        <v>-98.868680728846812</v>
      </c>
    </row>
    <row r="435" spans="1:9" ht="15" customHeight="1" x14ac:dyDescent="0.2">
      <c r="A435">
        <v>434</v>
      </c>
      <c r="B435" s="8">
        <f>'6. Data with Vol Ests'!D$502*('6. Data with Vol Ests'!D435+('6. Data with Vol Ests'!D436-'6. Data with Vol Ests'!D435)*('6. Data with Vol Ests'!G$503/'6. Data with Vol Ests'!G436))/'6. Data with Vol Ests'!D435</f>
        <v>10839.385149061207</v>
      </c>
      <c r="C435" s="8">
        <f>'6. Data with Vol Ests'!I$502*('6. Data with Vol Ests'!I435+('6. Data with Vol Ests'!I436-'6. Data with Vol Ests'!I435)*('6. Data with Vol Ests'!L$503/'6. Data with Vol Ests'!L436))/'6. Data with Vol Ests'!I435</f>
        <v>9761.6004941732772</v>
      </c>
      <c r="D435" s="8">
        <f>'6. Data with Vol Ests'!N$502*('6. Data with Vol Ests'!N435+('6. Data with Vol Ests'!N436-'6. Data with Vol Ests'!N435)*('6. Data with Vol Ests'!Q$503/'6. Data with Vol Ests'!Q436))/'6. Data with Vol Ests'!N435</f>
        <v>6359.8304039063378</v>
      </c>
      <c r="E435" s="8">
        <f>'6. Data with Vol Ests'!S$502*('6. Data with Vol Ests'!S435+('6. Data with Vol Ests'!S436-'6. Data with Vol Ests'!S435)*('6. Data with Vol Ests'!V$503/'6. Data with Vol Ests'!V436))/'6. Data with Vol Ests'!S435</f>
        <v>112.90965439191605</v>
      </c>
      <c r="G435" s="9">
        <f>$L$2*B435/'1. Data'!D$504+$M$2*C435/'1. Data'!H$504+$N$2*D435/'1. Data'!L$504+$O$2*E435/'1. Data'!P$504</f>
        <v>10011.503469244817</v>
      </c>
      <c r="I435" s="9">
        <f t="shared" si="6"/>
        <v>-11.503469244817097</v>
      </c>
    </row>
    <row r="436" spans="1:9" ht="15" customHeight="1" x14ac:dyDescent="0.2">
      <c r="A436">
        <v>435</v>
      </c>
      <c r="B436" s="8">
        <f>'6. Data with Vol Ests'!D$502*('6. Data with Vol Ests'!D436+('6. Data with Vol Ests'!D437-'6. Data with Vol Ests'!D436)*('6. Data with Vol Ests'!G$503/'6. Data with Vol Ests'!G437))/'6. Data with Vol Ests'!D436</f>
        <v>10796.786229469197</v>
      </c>
      <c r="C436" s="8">
        <f>'6. Data with Vol Ests'!I$502*('6. Data with Vol Ests'!I436+('6. Data with Vol Ests'!I437-'6. Data with Vol Ests'!I436)*('6. Data with Vol Ests'!L$503/'6. Data with Vol Ests'!L437))/'6. Data with Vol Ests'!I436</f>
        <v>9183.0240024250124</v>
      </c>
      <c r="D436" s="8">
        <f>'6. Data with Vol Ests'!N$502*('6. Data with Vol Ests'!N436+('6. Data with Vol Ests'!N437-'6. Data with Vol Ests'!N436)*('6. Data with Vol Ests'!Q$503/'6. Data with Vol Ests'!Q437))/'6. Data with Vol Ests'!N436</f>
        <v>5954.7497348639263</v>
      </c>
      <c r="E436" s="8">
        <f>'6. Data with Vol Ests'!S$502*('6. Data with Vol Ests'!S436+('6. Data with Vol Ests'!S437-'6. Data with Vol Ests'!S436)*('6. Data with Vol Ests'!V$503/'6. Data with Vol Ests'!V437))/'6. Data with Vol Ests'!S436</f>
        <v>113.80313314187768</v>
      </c>
      <c r="G436" s="9">
        <f>$L$2*B436/'1. Data'!D$504+$M$2*C436/'1. Data'!H$504+$N$2*D436/'1. Data'!L$504+$O$2*E436/'1. Data'!P$504</f>
        <v>9765.7441867509806</v>
      </c>
      <c r="I436" s="9">
        <f t="shared" si="6"/>
        <v>234.25581324901941</v>
      </c>
    </row>
    <row r="437" spans="1:9" ht="15" customHeight="1" x14ac:dyDescent="0.2">
      <c r="A437">
        <v>436</v>
      </c>
      <c r="B437" s="8">
        <f>'6. Data with Vol Ests'!D$502*('6. Data with Vol Ests'!D437+('6. Data with Vol Ests'!D438-'6. Data with Vol Ests'!D437)*('6. Data with Vol Ests'!G$503/'6. Data with Vol Ests'!G438))/'6. Data with Vol Ests'!D437</f>
        <v>11081.341286546054</v>
      </c>
      <c r="C437" s="8">
        <f>'6. Data with Vol Ests'!I$502*('6. Data with Vol Ests'!I437+('6. Data with Vol Ests'!I438-'6. Data with Vol Ests'!I437)*('6. Data with Vol Ests'!L$503/'6. Data with Vol Ests'!L438))/'6. Data with Vol Ests'!I437</f>
        <v>9545.7806084588974</v>
      </c>
      <c r="D437" s="8">
        <f>'6. Data with Vol Ests'!N$502*('6. Data with Vol Ests'!N437+('6. Data with Vol Ests'!N438-'6. Data with Vol Ests'!N437)*('6. Data with Vol Ests'!Q$503/'6. Data with Vol Ests'!Q438))/'6. Data with Vol Ests'!N437</f>
        <v>6065.9539930307001</v>
      </c>
      <c r="E437" s="8">
        <f>'6. Data with Vol Ests'!S$502*('6. Data with Vol Ests'!S437+('6. Data with Vol Ests'!S438-'6. Data with Vol Ests'!S437)*('6. Data with Vol Ests'!V$503/'6. Data with Vol Ests'!V438))/'6. Data with Vol Ests'!S437</f>
        <v>110.39532532157722</v>
      </c>
      <c r="G437" s="9">
        <f>$L$2*B437/'1. Data'!D$504+$M$2*C437/'1. Data'!H$504+$N$2*D437/'1. Data'!L$504+$O$2*E437/'1. Data'!P$504</f>
        <v>9939.8990407208548</v>
      </c>
      <c r="I437" s="9">
        <f t="shared" si="6"/>
        <v>60.100959279145172</v>
      </c>
    </row>
    <row r="438" spans="1:9" ht="15" customHeight="1" x14ac:dyDescent="0.2">
      <c r="A438">
        <v>437</v>
      </c>
      <c r="B438" s="8">
        <f>'6. Data with Vol Ests'!D$502*('6. Data with Vol Ests'!D438+('6. Data with Vol Ests'!D439-'6. Data with Vol Ests'!D438)*('6. Data with Vol Ests'!G$503/'6. Data with Vol Ests'!G439))/'6. Data with Vol Ests'!D438</f>
        <v>10627.926920396103</v>
      </c>
      <c r="C438" s="8">
        <f>'6. Data with Vol Ests'!I$502*('6. Data with Vol Ests'!I438+('6. Data with Vol Ests'!I439-'6. Data with Vol Ests'!I438)*('6. Data with Vol Ests'!L$503/'6. Data with Vol Ests'!L439))/'6. Data with Vol Ests'!I438</f>
        <v>9233.6861872195332</v>
      </c>
      <c r="D438" s="8">
        <f>'6. Data with Vol Ests'!N$502*('6. Data with Vol Ests'!N438+('6. Data with Vol Ests'!N439-'6. Data with Vol Ests'!N438)*('6. Data with Vol Ests'!Q$503/'6. Data with Vol Ests'!Q439))/'6. Data with Vol Ests'!N438</f>
        <v>6042.1714988271124</v>
      </c>
      <c r="E438" s="8">
        <f>'6. Data with Vol Ests'!S$502*('6. Data with Vol Ests'!S438+('6. Data with Vol Ests'!S439-'6. Data with Vol Ests'!S438)*('6. Data with Vol Ests'!V$503/'6. Data with Vol Ests'!V439))/'6. Data with Vol Ests'!S438</f>
        <v>112.01107446310559</v>
      </c>
      <c r="G438" s="9">
        <f>$L$2*B438/'1. Data'!D$504+$M$2*C438/'1. Data'!H$504+$N$2*D438/'1. Data'!L$504+$O$2*E438/'1. Data'!P$504</f>
        <v>9702.6273205661601</v>
      </c>
      <c r="I438" s="9">
        <f t="shared" si="6"/>
        <v>297.37267943383995</v>
      </c>
    </row>
    <row r="439" spans="1:9" ht="15" customHeight="1" x14ac:dyDescent="0.2">
      <c r="A439">
        <v>438</v>
      </c>
      <c r="B439" s="8">
        <f>'6. Data with Vol Ests'!D$502*('6. Data with Vol Ests'!D439+('6. Data with Vol Ests'!D440-'6. Data with Vol Ests'!D439)*('6. Data with Vol Ests'!G$503/'6. Data with Vol Ests'!G440))/'6. Data with Vol Ests'!D439</f>
        <v>11021.486814938116</v>
      </c>
      <c r="C439" s="8">
        <f>'6. Data with Vol Ests'!I$502*('6. Data with Vol Ests'!I439+('6. Data with Vol Ests'!I440-'6. Data with Vol Ests'!I439)*('6. Data with Vol Ests'!L$503/'6. Data with Vol Ests'!L440))/'6. Data with Vol Ests'!I439</f>
        <v>9599.5481735942431</v>
      </c>
      <c r="D439" s="8">
        <f>'6. Data with Vol Ests'!N$502*('6. Data with Vol Ests'!N439+('6. Data with Vol Ests'!N440-'6. Data with Vol Ests'!N439)*('6. Data with Vol Ests'!Q$503/'6. Data with Vol Ests'!Q440))/'6. Data with Vol Ests'!N439</f>
        <v>6037.8069330173548</v>
      </c>
      <c r="E439" s="8">
        <f>'6. Data with Vol Ests'!S$502*('6. Data with Vol Ests'!S439+('6. Data with Vol Ests'!S440-'6. Data with Vol Ests'!S439)*('6. Data with Vol Ests'!V$503/'6. Data with Vol Ests'!V440))/'6. Data with Vol Ests'!S439</f>
        <v>111.66868232886115</v>
      </c>
      <c r="G439" s="9">
        <f>$L$2*B439/'1. Data'!D$504+$M$2*C439/'1. Data'!H$504+$N$2*D439/'1. Data'!L$504+$O$2*E439/'1. Data'!P$504</f>
        <v>9953.0131491464144</v>
      </c>
      <c r="I439" s="9">
        <f t="shared" si="6"/>
        <v>46.986850853585565</v>
      </c>
    </row>
    <row r="440" spans="1:9" ht="15" customHeight="1" x14ac:dyDescent="0.2">
      <c r="A440">
        <v>439</v>
      </c>
      <c r="B440" s="8">
        <f>'6. Data with Vol Ests'!D$502*('6. Data with Vol Ests'!D440+('6. Data with Vol Ests'!D441-'6. Data with Vol Ests'!D440)*('6. Data with Vol Ests'!G$503/'6. Data with Vol Ests'!G441))/'6. Data with Vol Ests'!D440</f>
        <v>10959.48114591864</v>
      </c>
      <c r="C440" s="8">
        <f>'6. Data with Vol Ests'!I$502*('6. Data with Vol Ests'!I440+('6. Data with Vol Ests'!I441-'6. Data with Vol Ests'!I440)*('6. Data with Vol Ests'!L$503/'6. Data with Vol Ests'!L441))/'6. Data with Vol Ests'!I440</f>
        <v>9605.6594138552864</v>
      </c>
      <c r="D440" s="8">
        <f>'6. Data with Vol Ests'!N$502*('6. Data with Vol Ests'!N440+('6. Data with Vol Ests'!N441-'6. Data with Vol Ests'!N440)*('6. Data with Vol Ests'!Q$503/'6. Data with Vol Ests'!Q441))/'6. Data with Vol Ests'!N440</f>
        <v>6175.243240810737</v>
      </c>
      <c r="E440" s="8">
        <f>'6. Data with Vol Ests'!S$502*('6. Data with Vol Ests'!S440+('6. Data with Vol Ests'!S441-'6. Data with Vol Ests'!S440)*('6. Data with Vol Ests'!V$503/'6. Data with Vol Ests'!V441))/'6. Data with Vol Ests'!S440</f>
        <v>112.96988227189566</v>
      </c>
      <c r="G440" s="9">
        <f>$L$2*B440/'1. Data'!D$504+$M$2*C440/'1. Data'!H$504+$N$2*D440/'1. Data'!L$504+$O$2*E440/'1. Data'!P$504</f>
        <v>9977.6526715677974</v>
      </c>
      <c r="I440" s="9">
        <f t="shared" si="6"/>
        <v>22.34732843220263</v>
      </c>
    </row>
    <row r="441" spans="1:9" ht="15" customHeight="1" x14ac:dyDescent="0.2">
      <c r="A441">
        <v>440</v>
      </c>
      <c r="B441" s="8">
        <f>'6. Data with Vol Ests'!D$502*('6. Data with Vol Ests'!D441+('6. Data with Vol Ests'!D442-'6. Data with Vol Ests'!D441)*('6. Data with Vol Ests'!G$503/'6. Data with Vol Ests'!G442))/'6. Data with Vol Ests'!D441</f>
        <v>11030.197143356048</v>
      </c>
      <c r="C441" s="8">
        <f>'6. Data with Vol Ests'!I$502*('6. Data with Vol Ests'!I441+('6. Data with Vol Ests'!I442-'6. Data with Vol Ests'!I441)*('6. Data with Vol Ests'!L$503/'6. Data with Vol Ests'!L442))/'6. Data with Vol Ests'!I441</f>
        <v>9717.1734770054263</v>
      </c>
      <c r="D441" s="8">
        <f>'6. Data with Vol Ests'!N$502*('6. Data with Vol Ests'!N441+('6. Data with Vol Ests'!N442-'6. Data with Vol Ests'!N441)*('6. Data with Vol Ests'!Q$503/'6. Data with Vol Ests'!Q442))/'6. Data with Vol Ests'!N441</f>
        <v>6427.7227078564238</v>
      </c>
      <c r="E441" s="8">
        <f>'6. Data with Vol Ests'!S$502*('6. Data with Vol Ests'!S441+('6. Data with Vol Ests'!S442-'6. Data with Vol Ests'!S441)*('6. Data with Vol Ests'!V$503/'6. Data with Vol Ests'!V442))/'6. Data with Vol Ests'!S441</f>
        <v>112.19564193896771</v>
      </c>
      <c r="G441" s="9">
        <f>$L$2*B441/'1. Data'!D$504+$M$2*C441/'1. Data'!H$504+$N$2*D441/'1. Data'!L$504+$O$2*E441/'1. Data'!P$504</f>
        <v>10065.159545792952</v>
      </c>
      <c r="I441" s="9">
        <f t="shared" si="6"/>
        <v>-65.159545792952485</v>
      </c>
    </row>
    <row r="442" spans="1:9" ht="15" customHeight="1" x14ac:dyDescent="0.2">
      <c r="A442">
        <v>441</v>
      </c>
      <c r="B442" s="8">
        <f>'6. Data with Vol Ests'!D$502*('6. Data with Vol Ests'!D442+('6. Data with Vol Ests'!D443-'6. Data with Vol Ests'!D442)*('6. Data with Vol Ests'!G$503/'6. Data with Vol Ests'!G443))/'6. Data with Vol Ests'!D442</f>
        <v>10338.686806237478</v>
      </c>
      <c r="C442" s="8">
        <f>'6. Data with Vol Ests'!I$502*('6. Data with Vol Ests'!I442+('6. Data with Vol Ests'!I443-'6. Data with Vol Ests'!I442)*('6. Data with Vol Ests'!L$503/'6. Data with Vol Ests'!L443))/'6. Data with Vol Ests'!I442</f>
        <v>9125.9424654326158</v>
      </c>
      <c r="D442" s="8">
        <f>'6. Data with Vol Ests'!N$502*('6. Data with Vol Ests'!N442+('6. Data with Vol Ests'!N443-'6. Data with Vol Ests'!N442)*('6. Data with Vol Ests'!Q$503/'6. Data with Vol Ests'!Q443))/'6. Data with Vol Ests'!N442</f>
        <v>5963.4840679875206</v>
      </c>
      <c r="E442" s="8">
        <f>'6. Data with Vol Ests'!S$502*('6. Data with Vol Ests'!S442+('6. Data with Vol Ests'!S443-'6. Data with Vol Ests'!S442)*('6. Data with Vol Ests'!V$503/'6. Data with Vol Ests'!V443))/'6. Data with Vol Ests'!S442</f>
        <v>113.79798852405931</v>
      </c>
      <c r="G442" s="9">
        <f>$L$2*B442/'1. Data'!D$504+$M$2*C442/'1. Data'!H$504+$N$2*D442/'1. Data'!L$504+$O$2*E442/'1. Data'!P$504</f>
        <v>9582.9752870985612</v>
      </c>
      <c r="I442" s="9">
        <f t="shared" si="6"/>
        <v>417.02471290143876</v>
      </c>
    </row>
    <row r="443" spans="1:9" ht="15" customHeight="1" x14ac:dyDescent="0.2">
      <c r="A443">
        <v>442</v>
      </c>
      <c r="B443" s="8">
        <f>'6. Data with Vol Ests'!D$502*('6. Data with Vol Ests'!D443+('6. Data with Vol Ests'!D444-'6. Data with Vol Ests'!D443)*('6. Data with Vol Ests'!G$503/'6. Data with Vol Ests'!G444))/'6. Data with Vol Ests'!D443</f>
        <v>10845.672358035248</v>
      </c>
      <c r="C443" s="8">
        <f>'6. Data with Vol Ests'!I$502*('6. Data with Vol Ests'!I443+('6. Data with Vol Ests'!I444-'6. Data with Vol Ests'!I443)*('6. Data with Vol Ests'!L$503/'6. Data with Vol Ests'!L444))/'6. Data with Vol Ests'!I443</f>
        <v>9696.4700328667859</v>
      </c>
      <c r="D443" s="8">
        <f>'6. Data with Vol Ests'!N$502*('6. Data with Vol Ests'!N443+('6. Data with Vol Ests'!N444-'6. Data with Vol Ests'!N443)*('6. Data with Vol Ests'!Q$503/'6. Data with Vol Ests'!Q444))/'6. Data with Vol Ests'!N443</f>
        <v>6083.915592717869</v>
      </c>
      <c r="E443" s="8">
        <f>'6. Data with Vol Ests'!S$502*('6. Data with Vol Ests'!S443+('6. Data with Vol Ests'!S444-'6. Data with Vol Ests'!S443)*('6. Data with Vol Ests'!V$503/'6. Data with Vol Ests'!V444))/'6. Data with Vol Ests'!S443</f>
        <v>111.6126849626489</v>
      </c>
      <c r="G443" s="9">
        <f>$L$2*B443/'1. Data'!D$504+$M$2*C443/'1. Data'!H$504+$N$2*D443/'1. Data'!L$504+$O$2*E443/'1. Data'!P$504</f>
        <v>9925.9407172100055</v>
      </c>
      <c r="I443" s="9">
        <f t="shared" si="6"/>
        <v>74.059282789994541</v>
      </c>
    </row>
    <row r="444" spans="1:9" ht="15" customHeight="1" x14ac:dyDescent="0.2">
      <c r="A444">
        <v>443</v>
      </c>
      <c r="B444" s="8">
        <f>'6. Data with Vol Ests'!D$502*('6. Data with Vol Ests'!D444+('6. Data with Vol Ests'!D445-'6. Data with Vol Ests'!D444)*('6. Data with Vol Ests'!G$503/'6. Data with Vol Ests'!G445))/'6. Data with Vol Ests'!D444</f>
        <v>11027.972293153918</v>
      </c>
      <c r="C444" s="8">
        <f>'6. Data with Vol Ests'!I$502*('6. Data with Vol Ests'!I444+('6. Data with Vol Ests'!I445-'6. Data with Vol Ests'!I444)*('6. Data with Vol Ests'!L$503/'6. Data with Vol Ests'!L445))/'6. Data with Vol Ests'!I444</f>
        <v>10097.830858959333</v>
      </c>
      <c r="D444" s="8">
        <f>'6. Data with Vol Ests'!N$502*('6. Data with Vol Ests'!N444+('6. Data with Vol Ests'!N445-'6. Data with Vol Ests'!N444)*('6. Data with Vol Ests'!Q$503/'6. Data with Vol Ests'!Q445))/'6. Data with Vol Ests'!N444</f>
        <v>6365.5223482173469</v>
      </c>
      <c r="E444" s="8">
        <f>'6. Data with Vol Ests'!S$502*('6. Data with Vol Ests'!S444+('6. Data with Vol Ests'!S445-'6. Data with Vol Ests'!S444)*('6. Data with Vol Ests'!V$503/'6. Data with Vol Ests'!V445))/'6. Data with Vol Ests'!S444</f>
        <v>112.41721656361817</v>
      </c>
      <c r="G444" s="9">
        <f>$L$2*B444/'1. Data'!D$504+$M$2*C444/'1. Data'!H$504+$N$2*D444/'1. Data'!L$504+$O$2*E444/'1. Data'!P$504</f>
        <v>10177.20500203618</v>
      </c>
      <c r="I444" s="9">
        <f t="shared" si="6"/>
        <v>-177.2050020361803</v>
      </c>
    </row>
    <row r="445" spans="1:9" ht="15" customHeight="1" x14ac:dyDescent="0.2">
      <c r="A445">
        <v>444</v>
      </c>
      <c r="B445" s="8">
        <f>'6. Data with Vol Ests'!D$502*('6. Data with Vol Ests'!D445+('6. Data with Vol Ests'!D446-'6. Data with Vol Ests'!D445)*('6. Data with Vol Ests'!G$503/'6. Data with Vol Ests'!G446))/'6. Data with Vol Ests'!D445</f>
        <v>11078.230909613187</v>
      </c>
      <c r="C445" s="8">
        <f>'6. Data with Vol Ests'!I$502*('6. Data with Vol Ests'!I445+('6. Data with Vol Ests'!I446-'6. Data with Vol Ests'!I445)*('6. Data with Vol Ests'!L$503/'6. Data with Vol Ests'!L446))/'6. Data with Vol Ests'!I445</f>
        <v>8878.9054350474489</v>
      </c>
      <c r="D445" s="8">
        <f>'6. Data with Vol Ests'!N$502*('6. Data with Vol Ests'!N445+('6. Data with Vol Ests'!N446-'6. Data with Vol Ests'!N445)*('6. Data with Vol Ests'!Q$503/'6. Data with Vol Ests'!Q446))/'6. Data with Vol Ests'!N445</f>
        <v>5800.5849843875685</v>
      </c>
      <c r="E445" s="8">
        <f>'6. Data with Vol Ests'!S$502*('6. Data with Vol Ests'!S445+('6. Data with Vol Ests'!S446-'6. Data with Vol Ests'!S445)*('6. Data with Vol Ests'!V$503/'6. Data with Vol Ests'!V446))/'6. Data with Vol Ests'!S445</f>
        <v>112.65815950233691</v>
      </c>
      <c r="G445" s="9">
        <f>$L$2*B445/'1. Data'!D$504+$M$2*C445/'1. Data'!H$504+$N$2*D445/'1. Data'!L$504+$O$2*E445/'1. Data'!P$504</f>
        <v>9727.6841493441079</v>
      </c>
      <c r="I445" s="9">
        <f t="shared" si="6"/>
        <v>272.31585065589206</v>
      </c>
    </row>
    <row r="446" spans="1:9" ht="15" customHeight="1" x14ac:dyDescent="0.2">
      <c r="A446">
        <v>445</v>
      </c>
      <c r="B446" s="8">
        <f>'6. Data with Vol Ests'!D$502*('6. Data with Vol Ests'!D446+('6. Data with Vol Ests'!D447-'6. Data with Vol Ests'!D446)*('6. Data with Vol Ests'!G$503/'6. Data with Vol Ests'!G447))/'6. Data with Vol Ests'!D446</f>
        <v>10723.863284619982</v>
      </c>
      <c r="C446" s="8">
        <f>'6. Data with Vol Ests'!I$502*('6. Data with Vol Ests'!I446+('6. Data with Vol Ests'!I447-'6. Data with Vol Ests'!I446)*('6. Data with Vol Ests'!L$503/'6. Data with Vol Ests'!L447))/'6. Data with Vol Ests'!I446</f>
        <v>9362.5822380764075</v>
      </c>
      <c r="D446" s="8">
        <f>'6. Data with Vol Ests'!N$502*('6. Data with Vol Ests'!N446+('6. Data with Vol Ests'!N447-'6. Data with Vol Ests'!N446)*('6. Data with Vol Ests'!Q$503/'6. Data with Vol Ests'!Q447))/'6. Data with Vol Ests'!N446</f>
        <v>6144.8744827873579</v>
      </c>
      <c r="E446" s="8">
        <f>'6. Data with Vol Ests'!S$502*('6. Data with Vol Ests'!S446+('6. Data with Vol Ests'!S447-'6. Data with Vol Ests'!S446)*('6. Data with Vol Ests'!V$503/'6. Data with Vol Ests'!V447))/'6. Data with Vol Ests'!S446</f>
        <v>111.05884356531793</v>
      </c>
      <c r="G446" s="9">
        <f>$L$2*B446/'1. Data'!D$504+$M$2*C446/'1. Data'!H$504+$N$2*D446/'1. Data'!L$504+$O$2*E446/'1. Data'!P$504</f>
        <v>9777.4076141260794</v>
      </c>
      <c r="I446" s="9">
        <f t="shared" si="6"/>
        <v>222.59238587392065</v>
      </c>
    </row>
    <row r="447" spans="1:9" ht="15" customHeight="1" x14ac:dyDescent="0.2">
      <c r="A447">
        <v>446</v>
      </c>
      <c r="B447" s="8">
        <f>'6. Data with Vol Ests'!D$502*('6. Data with Vol Ests'!D447+('6. Data with Vol Ests'!D448-'6. Data with Vol Ests'!D447)*('6. Data with Vol Ests'!G$503/'6. Data with Vol Ests'!G448))/'6. Data with Vol Ests'!D447</f>
        <v>11152.544271427938</v>
      </c>
      <c r="C447" s="8">
        <f>'6. Data with Vol Ests'!I$502*('6. Data with Vol Ests'!I447+('6. Data with Vol Ests'!I448-'6. Data with Vol Ests'!I447)*('6. Data with Vol Ests'!L$503/'6. Data with Vol Ests'!L448))/'6. Data with Vol Ests'!I447</f>
        <v>9714.0209926023817</v>
      </c>
      <c r="D447" s="8">
        <f>'6. Data with Vol Ests'!N$502*('6. Data with Vol Ests'!N447+('6. Data with Vol Ests'!N448-'6. Data with Vol Ests'!N447)*('6. Data with Vol Ests'!Q$503/'6. Data with Vol Ests'!Q448))/'6. Data with Vol Ests'!N447</f>
        <v>6224.5053447510127</v>
      </c>
      <c r="E447" s="8">
        <f>'6. Data with Vol Ests'!S$502*('6. Data with Vol Ests'!S447+('6. Data with Vol Ests'!S448-'6. Data with Vol Ests'!S447)*('6. Data with Vol Ests'!V$503/'6. Data with Vol Ests'!V448))/'6. Data with Vol Ests'!S447</f>
        <v>111.95441941151158</v>
      </c>
      <c r="G447" s="9">
        <f>$L$2*B447/'1. Data'!D$504+$M$2*C447/'1. Data'!H$504+$N$2*D447/'1. Data'!L$504+$O$2*E447/'1. Data'!P$504</f>
        <v>10071.524147974142</v>
      </c>
      <c r="I447" s="9">
        <f t="shared" si="6"/>
        <v>-71.52414797414167</v>
      </c>
    </row>
    <row r="448" spans="1:9" ht="15" customHeight="1" x14ac:dyDescent="0.2">
      <c r="A448">
        <v>447</v>
      </c>
      <c r="B448" s="8">
        <f>'6. Data with Vol Ests'!D$502*('6. Data with Vol Ests'!D448+('6. Data with Vol Ests'!D449-'6. Data with Vol Ests'!D448)*('6. Data with Vol Ests'!G$503/'6. Data with Vol Ests'!G449))/'6. Data with Vol Ests'!D448</f>
        <v>10919.421294412541</v>
      </c>
      <c r="C448" s="8">
        <f>'6. Data with Vol Ests'!I$502*('6. Data with Vol Ests'!I448+('6. Data with Vol Ests'!I449-'6. Data with Vol Ests'!I448)*('6. Data with Vol Ests'!L$503/'6. Data with Vol Ests'!L449))/'6. Data with Vol Ests'!I448</f>
        <v>9597.0113305985869</v>
      </c>
      <c r="D448" s="8">
        <f>'6. Data with Vol Ests'!N$502*('6. Data with Vol Ests'!N448+('6. Data with Vol Ests'!N449-'6. Data with Vol Ests'!N448)*('6. Data with Vol Ests'!Q$503/'6. Data with Vol Ests'!Q449))/'6. Data with Vol Ests'!N448</f>
        <v>6137.5825234084832</v>
      </c>
      <c r="E448" s="8">
        <f>'6. Data with Vol Ests'!S$502*('6. Data with Vol Ests'!S448+('6. Data with Vol Ests'!S449-'6. Data with Vol Ests'!S448)*('6. Data with Vol Ests'!V$503/'6. Data with Vol Ests'!V449))/'6. Data with Vol Ests'!S448</f>
        <v>112.72780747403655</v>
      </c>
      <c r="G448" s="9">
        <f>$L$2*B448/'1. Data'!D$504+$M$2*C448/'1. Data'!H$504+$N$2*D448/'1. Data'!L$504+$O$2*E448/'1. Data'!P$504</f>
        <v>9950.0468675649936</v>
      </c>
      <c r="I448" s="9">
        <f t="shared" si="6"/>
        <v>49.95313243500641</v>
      </c>
    </row>
    <row r="449" spans="1:9" ht="15" customHeight="1" x14ac:dyDescent="0.2">
      <c r="A449">
        <v>448</v>
      </c>
      <c r="B449" s="8">
        <f>'6. Data with Vol Ests'!D$502*('6. Data with Vol Ests'!D449+('6. Data with Vol Ests'!D450-'6. Data with Vol Ests'!D449)*('6. Data with Vol Ests'!G$503/'6. Data with Vol Ests'!G450))/'6. Data with Vol Ests'!D449</f>
        <v>11306.775385543589</v>
      </c>
      <c r="C449" s="8">
        <f>'6. Data with Vol Ests'!I$502*('6. Data with Vol Ests'!I449+('6. Data with Vol Ests'!I450-'6. Data with Vol Ests'!I449)*('6. Data with Vol Ests'!L$503/'6. Data with Vol Ests'!L450))/'6. Data with Vol Ests'!I449</f>
        <v>9275.9390742225369</v>
      </c>
      <c r="D449" s="8">
        <f>'6. Data with Vol Ests'!N$502*('6. Data with Vol Ests'!N449+('6. Data with Vol Ests'!N450-'6. Data with Vol Ests'!N449)*('6. Data with Vol Ests'!Q$503/'6. Data with Vol Ests'!Q450))/'6. Data with Vol Ests'!N449</f>
        <v>5929.3971332938263</v>
      </c>
      <c r="E449" s="8">
        <f>'6. Data with Vol Ests'!S$502*('6. Data with Vol Ests'!S449+('6. Data with Vol Ests'!S450-'6. Data with Vol Ests'!S449)*('6. Data with Vol Ests'!V$503/'6. Data with Vol Ests'!V450))/'6. Data with Vol Ests'!S449</f>
        <v>109.95259679350447</v>
      </c>
      <c r="G449" s="9">
        <f>$L$2*B449/'1. Data'!D$504+$M$2*C449/'1. Data'!H$504+$N$2*D449/'1. Data'!L$504+$O$2*E449/'1. Data'!P$504</f>
        <v>9907.5124840458429</v>
      </c>
      <c r="I449" s="9">
        <f t="shared" si="6"/>
        <v>92.487515954157061</v>
      </c>
    </row>
    <row r="450" spans="1:9" ht="15" customHeight="1" x14ac:dyDescent="0.2">
      <c r="A450">
        <v>449</v>
      </c>
      <c r="B450" s="8">
        <f>'6. Data with Vol Ests'!D$502*('6. Data with Vol Ests'!D450+('6. Data with Vol Ests'!D451-'6. Data with Vol Ests'!D450)*('6. Data with Vol Ests'!G$503/'6. Data with Vol Ests'!G451))/'6. Data with Vol Ests'!D450</f>
        <v>10590.231349129512</v>
      </c>
      <c r="C450" s="8">
        <f>'6. Data with Vol Ests'!I$502*('6. Data with Vol Ests'!I450+('6. Data with Vol Ests'!I451-'6. Data with Vol Ests'!I450)*('6. Data with Vol Ests'!L$503/'6. Data with Vol Ests'!L451))/'6. Data with Vol Ests'!I450</f>
        <v>10137.468633397457</v>
      </c>
      <c r="D450" s="8">
        <f>'6. Data with Vol Ests'!N$502*('6. Data with Vol Ests'!N450+('6. Data with Vol Ests'!N451-'6. Data with Vol Ests'!N450)*('6. Data with Vol Ests'!Q$503/'6. Data with Vol Ests'!Q451))/'6. Data with Vol Ests'!N450</f>
        <v>6536.1269113781764</v>
      </c>
      <c r="E450" s="8">
        <f>'6. Data with Vol Ests'!S$502*('6. Data with Vol Ests'!S450+('6. Data with Vol Ests'!S451-'6. Data with Vol Ests'!S450)*('6. Data with Vol Ests'!V$503/'6. Data with Vol Ests'!V451))/'6. Data with Vol Ests'!S450</f>
        <v>113.11392690749064</v>
      </c>
      <c r="G450" s="9">
        <f>$L$2*B450/'1. Data'!D$504+$M$2*C450/'1. Data'!H$504+$N$2*D450/'1. Data'!L$504+$O$2*E450/'1. Data'!P$504</f>
        <v>10070.597704582849</v>
      </c>
      <c r="I450" s="9">
        <f t="shared" ref="I450:I501" si="7">10000-G450</f>
        <v>-70.597704582849474</v>
      </c>
    </row>
    <row r="451" spans="1:9" ht="15" customHeight="1" x14ac:dyDescent="0.2">
      <c r="A451">
        <v>450</v>
      </c>
      <c r="B451" s="8">
        <f>'6. Data with Vol Ests'!D$502*('6. Data with Vol Ests'!D451+('6. Data with Vol Ests'!D452-'6. Data with Vol Ests'!D451)*('6. Data with Vol Ests'!G$503/'6. Data with Vol Ests'!G452))/'6. Data with Vol Ests'!D451</f>
        <v>11164.884873373032</v>
      </c>
      <c r="C451" s="8">
        <f>'6. Data with Vol Ests'!I$502*('6. Data with Vol Ests'!I451+('6. Data with Vol Ests'!I452-'6. Data with Vol Ests'!I451)*('6. Data with Vol Ests'!L$503/'6. Data with Vol Ests'!L452))/'6. Data with Vol Ests'!I451</f>
        <v>9025.5751575712002</v>
      </c>
      <c r="D451" s="8">
        <f>'6. Data with Vol Ests'!N$502*('6. Data with Vol Ests'!N451+('6. Data with Vol Ests'!N452-'6. Data with Vol Ests'!N451)*('6. Data with Vol Ests'!Q$503/'6. Data with Vol Ests'!Q452))/'6. Data with Vol Ests'!N451</f>
        <v>5837.2195382430591</v>
      </c>
      <c r="E451" s="8">
        <f>'6. Data with Vol Ests'!S$502*('6. Data with Vol Ests'!S451+('6. Data with Vol Ests'!S452-'6. Data with Vol Ests'!S451)*('6. Data with Vol Ests'!V$503/'6. Data with Vol Ests'!V452))/'6. Data with Vol Ests'!S451</f>
        <v>113.25455899279162</v>
      </c>
      <c r="G451" s="9">
        <f>$L$2*B451/'1. Data'!D$504+$M$2*C451/'1. Data'!H$504+$N$2*D451/'1. Data'!L$504+$O$2*E451/'1. Data'!P$504</f>
        <v>9821.4471959198527</v>
      </c>
      <c r="I451" s="9">
        <f t="shared" si="7"/>
        <v>178.55280408014733</v>
      </c>
    </row>
    <row r="452" spans="1:9" ht="15" customHeight="1" x14ac:dyDescent="0.2">
      <c r="A452">
        <v>451</v>
      </c>
      <c r="B452" s="8">
        <f>'6. Data with Vol Ests'!D$502*('6. Data with Vol Ests'!D452+('6. Data with Vol Ests'!D453-'6. Data with Vol Ests'!D452)*('6. Data with Vol Ests'!G$503/'6. Data with Vol Ests'!G453))/'6. Data with Vol Ests'!D452</f>
        <v>10794.2721729431</v>
      </c>
      <c r="C452" s="8">
        <f>'6. Data with Vol Ests'!I$502*('6. Data with Vol Ests'!I452+('6. Data with Vol Ests'!I453-'6. Data with Vol Ests'!I452)*('6. Data with Vol Ests'!L$503/'6. Data with Vol Ests'!L453))/'6. Data with Vol Ests'!I452</f>
        <v>9082.1626935190816</v>
      </c>
      <c r="D452" s="8">
        <f>'6. Data with Vol Ests'!N$502*('6. Data with Vol Ests'!N452+('6. Data with Vol Ests'!N453-'6. Data with Vol Ests'!N452)*('6. Data with Vol Ests'!Q$503/'6. Data with Vol Ests'!Q453))/'6. Data with Vol Ests'!N452</f>
        <v>5820.6583929565331</v>
      </c>
      <c r="E452" s="8">
        <f>'6. Data with Vol Ests'!S$502*('6. Data with Vol Ests'!S452+('6. Data with Vol Ests'!S453-'6. Data with Vol Ests'!S452)*('6. Data with Vol Ests'!V$503/'6. Data with Vol Ests'!V453))/'6. Data with Vol Ests'!S452</f>
        <v>113.61483468213036</v>
      </c>
      <c r="G452" s="9">
        <f>$L$2*B452/'1. Data'!D$504+$M$2*C452/'1. Data'!H$504+$N$2*D452/'1. Data'!L$504+$O$2*E452/'1. Data'!P$504</f>
        <v>9708.3480966210245</v>
      </c>
      <c r="I452" s="9">
        <f t="shared" si="7"/>
        <v>291.65190337897548</v>
      </c>
    </row>
    <row r="453" spans="1:9" ht="15" customHeight="1" x14ac:dyDescent="0.2">
      <c r="A453">
        <v>452</v>
      </c>
      <c r="B453" s="8">
        <f>'6. Data with Vol Ests'!D$502*('6. Data with Vol Ests'!D453+('6. Data with Vol Ests'!D454-'6. Data with Vol Ests'!D453)*('6. Data with Vol Ests'!G$503/'6. Data with Vol Ests'!G454))/'6. Data with Vol Ests'!D453</f>
        <v>10940.455821950349</v>
      </c>
      <c r="C453" s="8">
        <f>'6. Data with Vol Ests'!I$502*('6. Data with Vol Ests'!I453+('6. Data with Vol Ests'!I454-'6. Data with Vol Ests'!I453)*('6. Data with Vol Ests'!L$503/'6. Data with Vol Ests'!L454))/'6. Data with Vol Ests'!I453</f>
        <v>9805.6096317129304</v>
      </c>
      <c r="D453" s="8">
        <f>'6. Data with Vol Ests'!N$502*('6. Data with Vol Ests'!N453+('6. Data with Vol Ests'!N454-'6. Data with Vol Ests'!N453)*('6. Data with Vol Ests'!Q$503/'6. Data with Vol Ests'!Q454))/'6. Data with Vol Ests'!N453</f>
        <v>6338.6071325504745</v>
      </c>
      <c r="E453" s="8">
        <f>'6. Data with Vol Ests'!S$502*('6. Data with Vol Ests'!S453+('6. Data with Vol Ests'!S454-'6. Data with Vol Ests'!S453)*('6. Data with Vol Ests'!V$503/'6. Data with Vol Ests'!V454))/'6. Data with Vol Ests'!S453</f>
        <v>111.97993490806763</v>
      </c>
      <c r="G453" s="9">
        <f>$L$2*B453/'1. Data'!D$504+$M$2*C453/'1. Data'!H$504+$N$2*D453/'1. Data'!L$504+$O$2*E453/'1. Data'!P$504</f>
        <v>10042.031837637802</v>
      </c>
      <c r="I453" s="9">
        <f t="shared" si="7"/>
        <v>-42.0318376378018</v>
      </c>
    </row>
    <row r="454" spans="1:9" ht="15" customHeight="1" x14ac:dyDescent="0.2">
      <c r="A454">
        <v>453</v>
      </c>
      <c r="B454" s="8">
        <f>'6. Data with Vol Ests'!D$502*('6. Data with Vol Ests'!D454+('6. Data with Vol Ests'!D455-'6. Data with Vol Ests'!D454)*('6. Data with Vol Ests'!G$503/'6. Data with Vol Ests'!G455))/'6. Data with Vol Ests'!D454</f>
        <v>10850.024666615962</v>
      </c>
      <c r="C454" s="8">
        <f>'6. Data with Vol Ests'!I$502*('6. Data with Vol Ests'!I454+('6. Data with Vol Ests'!I455-'6. Data with Vol Ests'!I454)*('6. Data with Vol Ests'!L$503/'6. Data with Vol Ests'!L455))/'6. Data with Vol Ests'!I454</f>
        <v>9189.9045608208726</v>
      </c>
      <c r="D454" s="8">
        <f>'6. Data with Vol Ests'!N$502*('6. Data with Vol Ests'!N454+('6. Data with Vol Ests'!N455-'6. Data with Vol Ests'!N454)*('6. Data with Vol Ests'!Q$503/'6. Data with Vol Ests'!Q455))/'6. Data with Vol Ests'!N454</f>
        <v>5977.6879816839373</v>
      </c>
      <c r="E454" s="8">
        <f>'6. Data with Vol Ests'!S$502*('6. Data with Vol Ests'!S454+('6. Data with Vol Ests'!S455-'6. Data with Vol Ests'!S454)*('6. Data with Vol Ests'!V$503/'6. Data with Vol Ests'!V455))/'6. Data with Vol Ests'!S454</f>
        <v>112.80677869479842</v>
      </c>
      <c r="G454" s="9">
        <f>$L$2*B454/'1. Data'!D$504+$M$2*C454/'1. Data'!H$504+$N$2*D454/'1. Data'!L$504+$O$2*E454/'1. Data'!P$504</f>
        <v>9773.2521544160445</v>
      </c>
      <c r="I454" s="9">
        <f t="shared" si="7"/>
        <v>226.7478455839555</v>
      </c>
    </row>
    <row r="455" spans="1:9" ht="15" customHeight="1" x14ac:dyDescent="0.2">
      <c r="A455">
        <v>454</v>
      </c>
      <c r="B455" s="8">
        <f>'6. Data with Vol Ests'!D$502*('6. Data with Vol Ests'!D455+('6. Data with Vol Ests'!D456-'6. Data with Vol Ests'!D455)*('6. Data with Vol Ests'!G$503/'6. Data with Vol Ests'!G456))/'6. Data with Vol Ests'!D455</f>
        <v>11548.093241180921</v>
      </c>
      <c r="C455" s="8">
        <f>'6. Data with Vol Ests'!I$502*('6. Data with Vol Ests'!I455+('6. Data with Vol Ests'!I456-'6. Data with Vol Ests'!I455)*('6. Data with Vol Ests'!L$503/'6. Data with Vol Ests'!L456))/'6. Data with Vol Ests'!I455</f>
        <v>9411.2251005602648</v>
      </c>
      <c r="D455" s="8">
        <f>'6. Data with Vol Ests'!N$502*('6. Data with Vol Ests'!N455+('6. Data with Vol Ests'!N456-'6. Data with Vol Ests'!N455)*('6. Data with Vol Ests'!Q$503/'6. Data with Vol Ests'!Q456))/'6. Data with Vol Ests'!N455</f>
        <v>6244.9201830245793</v>
      </c>
      <c r="E455" s="8">
        <f>'6. Data with Vol Ests'!S$502*('6. Data with Vol Ests'!S455+('6. Data with Vol Ests'!S456-'6. Data with Vol Ests'!S455)*('6. Data with Vol Ests'!V$503/'6. Data with Vol Ests'!V456))/'6. Data with Vol Ests'!S455</f>
        <v>112.28151914250562</v>
      </c>
      <c r="G455" s="9">
        <f>$L$2*B455/'1. Data'!D$504+$M$2*C455/'1. Data'!H$504+$N$2*D455/'1. Data'!L$504+$O$2*E455/'1. Data'!P$504</f>
        <v>10129.538549119519</v>
      </c>
      <c r="I455" s="9">
        <f t="shared" si="7"/>
        <v>-129.5385491195193</v>
      </c>
    </row>
    <row r="456" spans="1:9" ht="15" customHeight="1" x14ac:dyDescent="0.2">
      <c r="A456">
        <v>455</v>
      </c>
      <c r="B456" s="8">
        <f>'6. Data with Vol Ests'!D$502*('6. Data with Vol Ests'!D456+('6. Data with Vol Ests'!D457-'6. Data with Vol Ests'!D456)*('6. Data with Vol Ests'!G$503/'6. Data with Vol Ests'!G457))/'6. Data with Vol Ests'!D456</f>
        <v>11369.493230792077</v>
      </c>
      <c r="C456" s="8">
        <f>'6. Data with Vol Ests'!I$502*('6. Data with Vol Ests'!I456+('6. Data with Vol Ests'!I457-'6. Data with Vol Ests'!I456)*('6. Data with Vol Ests'!L$503/'6. Data with Vol Ests'!L457))/'6. Data with Vol Ests'!I456</f>
        <v>10328.713357749119</v>
      </c>
      <c r="D456" s="8">
        <f>'6. Data with Vol Ests'!N$502*('6. Data with Vol Ests'!N456+('6. Data with Vol Ests'!N457-'6. Data with Vol Ests'!N456)*('6. Data with Vol Ests'!Q$503/'6. Data with Vol Ests'!Q457))/'6. Data with Vol Ests'!N456</f>
        <v>6681.4729204051282</v>
      </c>
      <c r="E456" s="8">
        <f>'6. Data with Vol Ests'!S$502*('6. Data with Vol Ests'!S456+('6. Data with Vol Ests'!S457-'6. Data with Vol Ests'!S456)*('6. Data with Vol Ests'!V$503/'6. Data with Vol Ests'!V457))/'6. Data with Vol Ests'!S456</f>
        <v>113.1687548433998</v>
      </c>
      <c r="G456" s="9">
        <f>$L$2*B456/'1. Data'!D$504+$M$2*C456/'1. Data'!H$504+$N$2*D456/'1. Data'!L$504+$O$2*E456/'1. Data'!P$504</f>
        <v>10437.576469369202</v>
      </c>
      <c r="I456" s="9">
        <f t="shared" si="7"/>
        <v>-437.57646936920173</v>
      </c>
    </row>
    <row r="457" spans="1:9" ht="15" customHeight="1" x14ac:dyDescent="0.2">
      <c r="A457">
        <v>456</v>
      </c>
      <c r="B457" s="8">
        <f>'6. Data with Vol Ests'!D$502*('6. Data with Vol Ests'!D457+('6. Data with Vol Ests'!D458-'6. Data with Vol Ests'!D457)*('6. Data with Vol Ests'!G$503/'6. Data with Vol Ests'!G458))/'6. Data with Vol Ests'!D457</f>
        <v>11101.647319841746</v>
      </c>
      <c r="C457" s="8">
        <f>'6. Data with Vol Ests'!I$502*('6. Data with Vol Ests'!I457+('6. Data with Vol Ests'!I458-'6. Data with Vol Ests'!I457)*('6. Data with Vol Ests'!L$503/'6. Data with Vol Ests'!L458))/'6. Data with Vol Ests'!I457</f>
        <v>9836.8125613528518</v>
      </c>
      <c r="D457" s="8">
        <f>'6. Data with Vol Ests'!N$502*('6. Data with Vol Ests'!N457+('6. Data with Vol Ests'!N458-'6. Data with Vol Ests'!N457)*('6. Data with Vol Ests'!Q$503/'6. Data with Vol Ests'!Q458))/'6. Data with Vol Ests'!N457</f>
        <v>6404.322933070287</v>
      </c>
      <c r="E457" s="8">
        <f>'6. Data with Vol Ests'!S$502*('6. Data with Vol Ests'!S457+('6. Data with Vol Ests'!S458-'6. Data with Vol Ests'!S457)*('6. Data with Vol Ests'!V$503/'6. Data with Vol Ests'!V458))/'6. Data with Vol Ests'!S457</f>
        <v>110.20398474448631</v>
      </c>
      <c r="G457" s="9">
        <f>$L$2*B457/'1. Data'!D$504+$M$2*C457/'1. Data'!H$504+$N$2*D457/'1. Data'!L$504+$O$2*E457/'1. Data'!P$504</f>
        <v>10089.396973015078</v>
      </c>
      <c r="I457" s="9">
        <f t="shared" si="7"/>
        <v>-89.396973015078402</v>
      </c>
    </row>
    <row r="458" spans="1:9" ht="15" customHeight="1" x14ac:dyDescent="0.2">
      <c r="A458">
        <v>457</v>
      </c>
      <c r="B458" s="8">
        <f>'6. Data with Vol Ests'!D$502*('6. Data with Vol Ests'!D458+('6. Data with Vol Ests'!D459-'6. Data with Vol Ests'!D458)*('6. Data with Vol Ests'!G$503/'6. Data with Vol Ests'!G459))/'6. Data with Vol Ests'!D458</f>
        <v>11194.930832676951</v>
      </c>
      <c r="C458" s="8">
        <f>'6. Data with Vol Ests'!I$502*('6. Data with Vol Ests'!I458+('6. Data with Vol Ests'!I459-'6. Data with Vol Ests'!I458)*('6. Data with Vol Ests'!L$503/'6. Data with Vol Ests'!L459))/'6. Data with Vol Ests'!I458</f>
        <v>9555.9631052851892</v>
      </c>
      <c r="D458" s="8">
        <f>'6. Data with Vol Ests'!N$502*('6. Data with Vol Ests'!N458+('6. Data with Vol Ests'!N459-'6. Data with Vol Ests'!N458)*('6. Data with Vol Ests'!Q$503/'6. Data with Vol Ests'!Q459))/'6. Data with Vol Ests'!N458</f>
        <v>6271.1485173667297</v>
      </c>
      <c r="E458" s="8">
        <f>'6. Data with Vol Ests'!S$502*('6. Data with Vol Ests'!S458+('6. Data with Vol Ests'!S459-'6. Data with Vol Ests'!S458)*('6. Data with Vol Ests'!V$503/'6. Data with Vol Ests'!V459))/'6. Data with Vol Ests'!S458</f>
        <v>117.04098693525874</v>
      </c>
      <c r="G458" s="9">
        <f>$L$2*B458/'1. Data'!D$504+$M$2*C458/'1. Data'!H$504+$N$2*D458/'1. Data'!L$504+$O$2*E458/'1. Data'!P$504</f>
        <v>10135.205278748123</v>
      </c>
      <c r="I458" s="9">
        <f t="shared" si="7"/>
        <v>-135.20527874812251</v>
      </c>
    </row>
    <row r="459" spans="1:9" ht="15" customHeight="1" x14ac:dyDescent="0.2">
      <c r="A459">
        <v>458</v>
      </c>
      <c r="B459" s="8">
        <f>'6. Data with Vol Ests'!D$502*('6. Data with Vol Ests'!D459+('6. Data with Vol Ests'!D460-'6. Data with Vol Ests'!D459)*('6. Data with Vol Ests'!G$503/'6. Data with Vol Ests'!G460))/'6. Data with Vol Ests'!D459</f>
        <v>11071.099691933981</v>
      </c>
      <c r="C459" s="8">
        <f>'6. Data with Vol Ests'!I$502*('6. Data with Vol Ests'!I459+('6. Data with Vol Ests'!I460-'6. Data with Vol Ests'!I459)*('6. Data with Vol Ests'!L$503/'6. Data with Vol Ests'!L460))/'6. Data with Vol Ests'!I459</f>
        <v>9939.8073337610149</v>
      </c>
      <c r="D459" s="8">
        <f>'6. Data with Vol Ests'!N$502*('6. Data with Vol Ests'!N459+('6. Data with Vol Ests'!N460-'6. Data with Vol Ests'!N459)*('6. Data with Vol Ests'!Q$503/'6. Data with Vol Ests'!Q460))/'6. Data with Vol Ests'!N459</f>
        <v>6333.9081891869746</v>
      </c>
      <c r="E459" s="8">
        <f>'6. Data with Vol Ests'!S$502*('6. Data with Vol Ests'!S459+('6. Data with Vol Ests'!S460-'6. Data with Vol Ests'!S459)*('6. Data with Vol Ests'!V$503/'6. Data with Vol Ests'!V460))/'6. Data with Vol Ests'!S459</f>
        <v>112.9419312854892</v>
      </c>
      <c r="G459" s="9">
        <f>$L$2*B459/'1. Data'!D$504+$M$2*C459/'1. Data'!H$504+$N$2*D459/'1. Data'!L$504+$O$2*E459/'1. Data'!P$504</f>
        <v>10147.676326556091</v>
      </c>
      <c r="I459" s="9">
        <f t="shared" si="7"/>
        <v>-147.67632655609123</v>
      </c>
    </row>
    <row r="460" spans="1:9" ht="15" customHeight="1" x14ac:dyDescent="0.2">
      <c r="A460">
        <v>459</v>
      </c>
      <c r="B460" s="8">
        <f>'6. Data with Vol Ests'!D$502*('6. Data with Vol Ests'!D460+('6. Data with Vol Ests'!D461-'6. Data with Vol Ests'!D460)*('6. Data with Vol Ests'!G$503/'6. Data with Vol Ests'!G461))/'6. Data with Vol Ests'!D460</f>
        <v>10544.68980197901</v>
      </c>
      <c r="C460" s="8">
        <f>'6. Data with Vol Ests'!I$502*('6. Data with Vol Ests'!I460+('6. Data with Vol Ests'!I461-'6. Data with Vol Ests'!I460)*('6. Data with Vol Ests'!L$503/'6. Data with Vol Ests'!L461))/'6. Data with Vol Ests'!I460</f>
        <v>9118.4558798269954</v>
      </c>
      <c r="D460" s="8">
        <f>'6. Data with Vol Ests'!N$502*('6. Data with Vol Ests'!N460+('6. Data with Vol Ests'!N461-'6. Data with Vol Ests'!N460)*('6. Data with Vol Ests'!Q$503/'6. Data with Vol Ests'!Q461))/'6. Data with Vol Ests'!N460</f>
        <v>5989.9109812312799</v>
      </c>
      <c r="E460" s="8">
        <f>'6. Data with Vol Ests'!S$502*('6. Data with Vol Ests'!S460+('6. Data with Vol Ests'!S461-'6. Data with Vol Ests'!S460)*('6. Data with Vol Ests'!V$503/'6. Data with Vol Ests'!V461))/'6. Data with Vol Ests'!S460</f>
        <v>116.06388375315576</v>
      </c>
      <c r="G460" s="9">
        <f>$L$2*B460/'1. Data'!D$504+$M$2*C460/'1. Data'!H$504+$N$2*D460/'1. Data'!L$504+$O$2*E460/'1. Data'!P$504</f>
        <v>9699.825659933962</v>
      </c>
      <c r="I460" s="9">
        <f t="shared" si="7"/>
        <v>300.17434006603798</v>
      </c>
    </row>
    <row r="461" spans="1:9" ht="15" customHeight="1" x14ac:dyDescent="0.2">
      <c r="A461">
        <v>460</v>
      </c>
      <c r="B461" s="8">
        <f>'6. Data with Vol Ests'!D$502*('6. Data with Vol Ests'!D461+('6. Data with Vol Ests'!D462-'6. Data with Vol Ests'!D461)*('6. Data with Vol Ests'!G$503/'6. Data with Vol Ests'!G462))/'6. Data with Vol Ests'!D461</f>
        <v>11056.204251185009</v>
      </c>
      <c r="C461" s="8">
        <f>'6. Data with Vol Ests'!I$502*('6. Data with Vol Ests'!I461+('6. Data with Vol Ests'!I462-'6. Data with Vol Ests'!I461)*('6. Data with Vol Ests'!L$503/'6. Data with Vol Ests'!L462))/'6. Data with Vol Ests'!I461</f>
        <v>9609.1144383157734</v>
      </c>
      <c r="D461" s="8">
        <f>'6. Data with Vol Ests'!N$502*('6. Data with Vol Ests'!N461+('6. Data with Vol Ests'!N462-'6. Data with Vol Ests'!N461)*('6. Data with Vol Ests'!Q$503/'6. Data with Vol Ests'!Q462))/'6. Data with Vol Ests'!N461</f>
        <v>6292.0320465051409</v>
      </c>
      <c r="E461" s="8">
        <f>'6. Data with Vol Ests'!S$502*('6. Data with Vol Ests'!S461+('6. Data with Vol Ests'!S462-'6. Data with Vol Ests'!S461)*('6. Data with Vol Ests'!V$503/'6. Data with Vol Ests'!V462))/'6. Data with Vol Ests'!S461</f>
        <v>109.97375529029122</v>
      </c>
      <c r="G461" s="9">
        <f>$L$2*B461/'1. Data'!D$504+$M$2*C461/'1. Data'!H$504+$N$2*D461/'1. Data'!L$504+$O$2*E461/'1. Data'!P$504</f>
        <v>9979.5573189838378</v>
      </c>
      <c r="I461" s="9">
        <f t="shared" si="7"/>
        <v>20.442681016162169</v>
      </c>
    </row>
    <row r="462" spans="1:9" ht="15" customHeight="1" x14ac:dyDescent="0.2">
      <c r="A462">
        <v>461</v>
      </c>
      <c r="B462" s="8">
        <f>'6. Data with Vol Ests'!D$502*('6. Data with Vol Ests'!D462+('6. Data with Vol Ests'!D463-'6. Data with Vol Ests'!D462)*('6. Data with Vol Ests'!G$503/'6. Data with Vol Ests'!G463))/'6. Data with Vol Ests'!D462</f>
        <v>10628.920624061881</v>
      </c>
      <c r="C462" s="8">
        <f>'6. Data with Vol Ests'!I$502*('6. Data with Vol Ests'!I462+('6. Data with Vol Ests'!I463-'6. Data with Vol Ests'!I462)*('6. Data with Vol Ests'!L$503/'6. Data with Vol Ests'!L463))/'6. Data with Vol Ests'!I462</f>
        <v>9483.7770293878402</v>
      </c>
      <c r="D462" s="8">
        <f>'6. Data with Vol Ests'!N$502*('6. Data with Vol Ests'!N462+('6. Data with Vol Ests'!N463-'6. Data with Vol Ests'!N462)*('6. Data with Vol Ests'!Q$503/'6. Data with Vol Ests'!Q463))/'6. Data with Vol Ests'!N462</f>
        <v>6090.7004142453261</v>
      </c>
      <c r="E462" s="8">
        <f>'6. Data with Vol Ests'!S$502*('6. Data with Vol Ests'!S462+('6. Data with Vol Ests'!S463-'6. Data with Vol Ests'!S462)*('6. Data with Vol Ests'!V$503/'6. Data with Vol Ests'!V463))/'6. Data with Vol Ests'!S462</f>
        <v>113.31761381897719</v>
      </c>
      <c r="G462" s="9">
        <f>$L$2*B462/'1. Data'!D$504+$M$2*C462/'1. Data'!H$504+$N$2*D462/'1. Data'!L$504+$O$2*E462/'1. Data'!P$504</f>
        <v>9812.1299534539612</v>
      </c>
      <c r="I462" s="9">
        <f t="shared" si="7"/>
        <v>187.87004654603879</v>
      </c>
    </row>
    <row r="463" spans="1:9" ht="15" customHeight="1" x14ac:dyDescent="0.2">
      <c r="A463">
        <v>462</v>
      </c>
      <c r="B463" s="8">
        <f>'6. Data with Vol Ests'!D$502*('6. Data with Vol Ests'!D463+('6. Data with Vol Ests'!D464-'6. Data with Vol Ests'!D463)*('6. Data with Vol Ests'!G$503/'6. Data with Vol Ests'!G464))/'6. Data with Vol Ests'!D463</f>
        <v>11448.105636636605</v>
      </c>
      <c r="C463" s="8">
        <f>'6. Data with Vol Ests'!I$502*('6. Data with Vol Ests'!I463+('6. Data with Vol Ests'!I464-'6. Data with Vol Ests'!I463)*('6. Data with Vol Ests'!L$503/'6. Data with Vol Ests'!L464))/'6. Data with Vol Ests'!I463</f>
        <v>9514.629983691797</v>
      </c>
      <c r="D463" s="8">
        <f>'6. Data with Vol Ests'!N$502*('6. Data with Vol Ests'!N463+('6. Data with Vol Ests'!N464-'6. Data with Vol Ests'!N463)*('6. Data with Vol Ests'!Q$503/'6. Data with Vol Ests'!Q464))/'6. Data with Vol Ests'!N463</f>
        <v>6058.395140085463</v>
      </c>
      <c r="E463" s="8">
        <f>'6. Data with Vol Ests'!S$502*('6. Data with Vol Ests'!S463+('6. Data with Vol Ests'!S464-'6. Data with Vol Ests'!S463)*('6. Data with Vol Ests'!V$503/'6. Data with Vol Ests'!V464))/'6. Data with Vol Ests'!S463</f>
        <v>110.3254192574184</v>
      </c>
      <c r="G463" s="9">
        <f>$L$2*B463/'1. Data'!D$504+$M$2*C463/'1. Data'!H$504+$N$2*D463/'1. Data'!L$504+$O$2*E463/'1. Data'!P$504</f>
        <v>10060.807974010128</v>
      </c>
      <c r="I463" s="9">
        <f t="shared" si="7"/>
        <v>-60.807974010127509</v>
      </c>
    </row>
    <row r="464" spans="1:9" ht="15" customHeight="1" x14ac:dyDescent="0.2">
      <c r="A464">
        <v>463</v>
      </c>
      <c r="B464" s="8">
        <f>'6. Data with Vol Ests'!D$502*('6. Data with Vol Ests'!D464+('6. Data with Vol Ests'!D465-'6. Data with Vol Ests'!D464)*('6. Data with Vol Ests'!G$503/'6. Data with Vol Ests'!G465))/'6. Data with Vol Ests'!D464</f>
        <v>11295.852976049609</v>
      </c>
      <c r="C464" s="8">
        <f>'6. Data with Vol Ests'!I$502*('6. Data with Vol Ests'!I464+('6. Data with Vol Ests'!I465-'6. Data with Vol Ests'!I464)*('6. Data with Vol Ests'!L$503/'6. Data with Vol Ests'!L465))/'6. Data with Vol Ests'!I464</f>
        <v>10002.796988864051</v>
      </c>
      <c r="D464" s="8">
        <f>'6. Data with Vol Ests'!N$502*('6. Data with Vol Ests'!N464+('6. Data with Vol Ests'!N465-'6. Data with Vol Ests'!N464)*('6. Data with Vol Ests'!Q$503/'6. Data with Vol Ests'!Q465))/'6. Data with Vol Ests'!N464</f>
        <v>6434.0312784512971</v>
      </c>
      <c r="E464" s="8">
        <f>'6. Data with Vol Ests'!S$502*('6. Data with Vol Ests'!S464+('6. Data with Vol Ests'!S465-'6. Data with Vol Ests'!S464)*('6. Data with Vol Ests'!V$503/'6. Data with Vol Ests'!V465))/'6. Data with Vol Ests'!S464</f>
        <v>114.75908150183814</v>
      </c>
      <c r="G464" s="9">
        <f>$L$2*B464/'1. Data'!D$504+$M$2*C464/'1. Data'!H$504+$N$2*D464/'1. Data'!L$504+$O$2*E464/'1. Data'!P$504</f>
        <v>10297.286206793287</v>
      </c>
      <c r="I464" s="9">
        <f t="shared" si="7"/>
        <v>-297.28620679328742</v>
      </c>
    </row>
    <row r="465" spans="1:9" ht="15" customHeight="1" x14ac:dyDescent="0.2">
      <c r="A465">
        <v>464</v>
      </c>
      <c r="B465" s="8">
        <f>'6. Data with Vol Ests'!D$502*('6. Data with Vol Ests'!D465+('6. Data with Vol Ests'!D466-'6. Data with Vol Ests'!D465)*('6. Data with Vol Ests'!G$503/'6. Data with Vol Ests'!G466))/'6. Data with Vol Ests'!D465</f>
        <v>10726.901000866532</v>
      </c>
      <c r="C465" s="8">
        <f>'6. Data with Vol Ests'!I$502*('6. Data with Vol Ests'!I465+('6. Data with Vol Ests'!I466-'6. Data with Vol Ests'!I465)*('6. Data with Vol Ests'!L$503/'6. Data with Vol Ests'!L466))/'6. Data with Vol Ests'!I465</f>
        <v>9583.3920105370289</v>
      </c>
      <c r="D465" s="8">
        <f>'6. Data with Vol Ests'!N$502*('6. Data with Vol Ests'!N465+('6. Data with Vol Ests'!N466-'6. Data with Vol Ests'!N465)*('6. Data with Vol Ests'!Q$503/'6. Data with Vol Ests'!Q466))/'6. Data with Vol Ests'!N465</f>
        <v>6213.82807986426</v>
      </c>
      <c r="E465" s="8">
        <f>'6. Data with Vol Ests'!S$502*('6. Data with Vol Ests'!S465+('6. Data with Vol Ests'!S466-'6. Data with Vol Ests'!S465)*('6. Data with Vol Ests'!V$503/'6. Data with Vol Ests'!V466))/'6. Data with Vol Ests'!S465</f>
        <v>113.0522135629857</v>
      </c>
      <c r="G465" s="9">
        <f>$L$2*B465/'1. Data'!D$504+$M$2*C465/'1. Data'!H$504+$N$2*D465/'1. Data'!L$504+$O$2*E465/'1. Data'!P$504</f>
        <v>9893.9711592948788</v>
      </c>
      <c r="I465" s="9">
        <f t="shared" si="7"/>
        <v>106.02884070512118</v>
      </c>
    </row>
    <row r="466" spans="1:9" ht="15" customHeight="1" x14ac:dyDescent="0.2">
      <c r="A466">
        <v>465</v>
      </c>
      <c r="B466" s="8">
        <f>'6. Data with Vol Ests'!D$502*('6. Data with Vol Ests'!D466+('6. Data with Vol Ests'!D467-'6. Data with Vol Ests'!D466)*('6. Data with Vol Ests'!G$503/'6. Data with Vol Ests'!G467))/'6. Data with Vol Ests'!D466</f>
        <v>10947.618275921797</v>
      </c>
      <c r="C466" s="8">
        <f>'6. Data with Vol Ests'!I$502*('6. Data with Vol Ests'!I466+('6. Data with Vol Ests'!I467-'6. Data with Vol Ests'!I466)*('6. Data with Vol Ests'!L$503/'6. Data with Vol Ests'!L467))/'6. Data with Vol Ests'!I466</f>
        <v>9286.1617870430928</v>
      </c>
      <c r="D466" s="8">
        <f>'6. Data with Vol Ests'!N$502*('6. Data with Vol Ests'!N466+('6. Data with Vol Ests'!N467-'6. Data with Vol Ests'!N466)*('6. Data with Vol Ests'!Q$503/'6. Data with Vol Ests'!Q467))/'6. Data with Vol Ests'!N466</f>
        <v>5903.2926318428426</v>
      </c>
      <c r="E466" s="8">
        <f>'6. Data with Vol Ests'!S$502*('6. Data with Vol Ests'!S466+('6. Data with Vol Ests'!S467-'6. Data with Vol Ests'!S466)*('6. Data with Vol Ests'!V$503/'6. Data with Vol Ests'!V467))/'6. Data with Vol Ests'!S466</f>
        <v>110.77882296501781</v>
      </c>
      <c r="G466" s="9">
        <f>$L$2*B466/'1. Data'!D$504+$M$2*C466/'1. Data'!H$504+$N$2*D466/'1. Data'!L$504+$O$2*E466/'1. Data'!P$504</f>
        <v>9790.8023171662335</v>
      </c>
      <c r="I466" s="9">
        <f t="shared" si="7"/>
        <v>209.19768283376652</v>
      </c>
    </row>
    <row r="467" spans="1:9" ht="15" customHeight="1" x14ac:dyDescent="0.2">
      <c r="A467">
        <v>466</v>
      </c>
      <c r="B467" s="8">
        <f>'6. Data with Vol Ests'!D$502*('6. Data with Vol Ests'!D467+('6. Data with Vol Ests'!D468-'6. Data with Vol Ests'!D467)*('6. Data with Vol Ests'!G$503/'6. Data with Vol Ests'!G468))/'6. Data with Vol Ests'!D467</f>
        <v>10959.336478576281</v>
      </c>
      <c r="C467" s="8">
        <f>'6. Data with Vol Ests'!I$502*('6. Data with Vol Ests'!I467+('6. Data with Vol Ests'!I468-'6. Data with Vol Ests'!I467)*('6. Data with Vol Ests'!L$503/'6. Data with Vol Ests'!L468))/'6. Data with Vol Ests'!I467</f>
        <v>9365.206678157896</v>
      </c>
      <c r="D467" s="8">
        <f>'6. Data with Vol Ests'!N$502*('6. Data with Vol Ests'!N467+('6. Data with Vol Ests'!N468-'6. Data with Vol Ests'!N467)*('6. Data with Vol Ests'!Q$503/'6. Data with Vol Ests'!Q468))/'6. Data with Vol Ests'!N467</f>
        <v>6131.6338629077154</v>
      </c>
      <c r="E467" s="8">
        <f>'6. Data with Vol Ests'!S$502*('6. Data with Vol Ests'!S467+('6. Data with Vol Ests'!S468-'6. Data with Vol Ests'!S467)*('6. Data with Vol Ests'!V$503/'6. Data with Vol Ests'!V468))/'6. Data with Vol Ests'!S467</f>
        <v>110.76377853114032</v>
      </c>
      <c r="G467" s="9">
        <f>$L$2*B467/'1. Data'!D$504+$M$2*C467/'1. Data'!H$504+$N$2*D467/'1. Data'!L$504+$O$2*E467/'1. Data'!P$504</f>
        <v>9856.3169284573924</v>
      </c>
      <c r="I467" s="9">
        <f t="shared" si="7"/>
        <v>143.68307154260765</v>
      </c>
    </row>
    <row r="468" spans="1:9" ht="15" customHeight="1" x14ac:dyDescent="0.2">
      <c r="A468">
        <v>467</v>
      </c>
      <c r="B468" s="8">
        <f>'6. Data with Vol Ests'!D$502*('6. Data with Vol Ests'!D468+('6. Data with Vol Ests'!D469-'6. Data with Vol Ests'!D468)*('6. Data with Vol Ests'!G$503/'6. Data with Vol Ests'!G469))/'6. Data with Vol Ests'!D468</f>
        <v>11531.614480071821</v>
      </c>
      <c r="C468" s="8">
        <f>'6. Data with Vol Ests'!I$502*('6. Data with Vol Ests'!I468+('6. Data with Vol Ests'!I469-'6. Data with Vol Ests'!I468)*('6. Data with Vol Ests'!L$503/'6. Data with Vol Ests'!L469))/'6. Data with Vol Ests'!I468</f>
        <v>10042.077365290212</v>
      </c>
      <c r="D468" s="8">
        <f>'6. Data with Vol Ests'!N$502*('6. Data with Vol Ests'!N468+('6. Data with Vol Ests'!N469-'6. Data with Vol Ests'!N468)*('6. Data with Vol Ests'!Q$503/'6. Data with Vol Ests'!Q469))/'6. Data with Vol Ests'!N468</f>
        <v>6441.1779298701176</v>
      </c>
      <c r="E468" s="8">
        <f>'6. Data with Vol Ests'!S$502*('6. Data with Vol Ests'!S468+('6. Data with Vol Ests'!S469-'6. Data with Vol Ests'!S468)*('6. Data with Vol Ests'!V$503/'6. Data with Vol Ests'!V469))/'6. Data with Vol Ests'!S468</f>
        <v>112.5642614473102</v>
      </c>
      <c r="G468" s="9">
        <f>$L$2*B468/'1. Data'!D$504+$M$2*C468/'1. Data'!H$504+$N$2*D468/'1. Data'!L$504+$O$2*E468/'1. Data'!P$504</f>
        <v>10357.366316528838</v>
      </c>
      <c r="I468" s="9">
        <f t="shared" si="7"/>
        <v>-357.36631652883807</v>
      </c>
    </row>
    <row r="469" spans="1:9" ht="15" customHeight="1" x14ac:dyDescent="0.2">
      <c r="A469">
        <v>468</v>
      </c>
      <c r="B469" s="8">
        <f>'6. Data with Vol Ests'!D$502*('6. Data with Vol Ests'!D469+('6. Data with Vol Ests'!D470-'6. Data with Vol Ests'!D469)*('6. Data with Vol Ests'!G$503/'6. Data with Vol Ests'!G470))/'6. Data with Vol Ests'!D469</f>
        <v>11076.812220330996</v>
      </c>
      <c r="C469" s="8">
        <f>'6. Data with Vol Ests'!I$502*('6. Data with Vol Ests'!I469+('6. Data with Vol Ests'!I470-'6. Data with Vol Ests'!I469)*('6. Data with Vol Ests'!L$503/'6. Data with Vol Ests'!L470))/'6. Data with Vol Ests'!I469</f>
        <v>9679.1157508076394</v>
      </c>
      <c r="D469" s="8">
        <f>'6. Data with Vol Ests'!N$502*('6. Data with Vol Ests'!N469+('6. Data with Vol Ests'!N470-'6. Data with Vol Ests'!N469)*('6. Data with Vol Ests'!Q$503/'6. Data with Vol Ests'!Q470))/'6. Data with Vol Ests'!N469</f>
        <v>6339.4046213681613</v>
      </c>
      <c r="E469" s="8">
        <f>'6. Data with Vol Ests'!S$502*('6. Data with Vol Ests'!S469+('6. Data with Vol Ests'!S470-'6. Data with Vol Ests'!S469)*('6. Data with Vol Ests'!V$503/'6. Data with Vol Ests'!V470))/'6. Data with Vol Ests'!S469</f>
        <v>114.87975946382231</v>
      </c>
      <c r="G469" s="9">
        <f>$L$2*B469/'1. Data'!D$504+$M$2*C469/'1. Data'!H$504+$N$2*D469/'1. Data'!L$504+$O$2*E469/'1. Data'!P$504</f>
        <v>10103.52085416278</v>
      </c>
      <c r="I469" s="9">
        <f t="shared" si="7"/>
        <v>-103.52085416277987</v>
      </c>
    </row>
    <row r="470" spans="1:9" ht="15" customHeight="1" x14ac:dyDescent="0.2">
      <c r="A470">
        <v>469</v>
      </c>
      <c r="B470" s="8">
        <f>'6. Data with Vol Ests'!D$502*('6. Data with Vol Ests'!D470+('6. Data with Vol Ests'!D471-'6. Data with Vol Ests'!D470)*('6. Data with Vol Ests'!G$503/'6. Data with Vol Ests'!G471))/'6. Data with Vol Ests'!D470</f>
        <v>10708.872483905234</v>
      </c>
      <c r="C470" s="8">
        <f>'6. Data with Vol Ests'!I$502*('6. Data with Vol Ests'!I470+('6. Data with Vol Ests'!I471-'6. Data with Vol Ests'!I470)*('6. Data with Vol Ests'!L$503/'6. Data with Vol Ests'!L471))/'6. Data with Vol Ests'!I470</f>
        <v>9491.1920880065973</v>
      </c>
      <c r="D470" s="8">
        <f>'6. Data with Vol Ests'!N$502*('6. Data with Vol Ests'!N470+('6. Data with Vol Ests'!N471-'6. Data with Vol Ests'!N470)*('6. Data with Vol Ests'!Q$503/'6. Data with Vol Ests'!Q471))/'6. Data with Vol Ests'!N470</f>
        <v>6187.6474615412244</v>
      </c>
      <c r="E470" s="8">
        <f>'6. Data with Vol Ests'!S$502*('6. Data with Vol Ests'!S470+('6. Data with Vol Ests'!S471-'6. Data with Vol Ests'!S470)*('6. Data with Vol Ests'!V$503/'6. Data with Vol Ests'!V471))/'6. Data with Vol Ests'!S470</f>
        <v>111.06554591818022</v>
      </c>
      <c r="G470" s="9">
        <f>$L$2*B470/'1. Data'!D$504+$M$2*C470/'1. Data'!H$504+$N$2*D470/'1. Data'!L$504+$O$2*E470/'1. Data'!P$504</f>
        <v>9819.1755671784886</v>
      </c>
      <c r="I470" s="9">
        <f t="shared" si="7"/>
        <v>180.82443282151144</v>
      </c>
    </row>
    <row r="471" spans="1:9" ht="15" customHeight="1" x14ac:dyDescent="0.2">
      <c r="A471">
        <v>470</v>
      </c>
      <c r="B471" s="8">
        <f>'6. Data with Vol Ests'!D$502*('6. Data with Vol Ests'!D471+('6. Data with Vol Ests'!D472-'6. Data with Vol Ests'!D471)*('6. Data with Vol Ests'!G$503/'6. Data with Vol Ests'!G472))/'6. Data with Vol Ests'!D471</f>
        <v>11444.094346715025</v>
      </c>
      <c r="C471" s="8">
        <f>'6. Data with Vol Ests'!I$502*('6. Data with Vol Ests'!I471+('6. Data with Vol Ests'!I472-'6. Data with Vol Ests'!I471)*('6. Data with Vol Ests'!L$503/'6. Data with Vol Ests'!L472))/'6. Data with Vol Ests'!I471</f>
        <v>9310.4405575461005</v>
      </c>
      <c r="D471" s="8">
        <f>'6. Data with Vol Ests'!N$502*('6. Data with Vol Ests'!N471+('6. Data with Vol Ests'!N472-'6. Data with Vol Ests'!N471)*('6. Data with Vol Ests'!Q$503/'6. Data with Vol Ests'!Q472))/'6. Data with Vol Ests'!N471</f>
        <v>5978.969539356679</v>
      </c>
      <c r="E471" s="8">
        <f>'6. Data with Vol Ests'!S$502*('6. Data with Vol Ests'!S471+('6. Data with Vol Ests'!S472-'6. Data with Vol Ests'!S471)*('6. Data with Vol Ests'!V$503/'6. Data with Vol Ests'!V472))/'6. Data with Vol Ests'!S471</f>
        <v>112.56023829389933</v>
      </c>
      <c r="G471" s="9">
        <f>$L$2*B471/'1. Data'!D$504+$M$2*C471/'1. Data'!H$504+$N$2*D471/'1. Data'!L$504+$O$2*E471/'1. Data'!P$504</f>
        <v>10022.349291324725</v>
      </c>
      <c r="I471" s="9">
        <f t="shared" si="7"/>
        <v>-22.349291324724618</v>
      </c>
    </row>
    <row r="472" spans="1:9" ht="15" customHeight="1" x14ac:dyDescent="0.2">
      <c r="A472">
        <v>471</v>
      </c>
      <c r="B472" s="8">
        <f>'6. Data with Vol Ests'!D$502*('6. Data with Vol Ests'!D472+('6. Data with Vol Ests'!D473-'6. Data with Vol Ests'!D472)*('6. Data with Vol Ests'!G$503/'6. Data with Vol Ests'!G473))/'6. Data with Vol Ests'!D472</f>
        <v>11083.575224887012</v>
      </c>
      <c r="C472" s="8">
        <f>'6. Data with Vol Ests'!I$502*('6. Data with Vol Ests'!I472+('6. Data with Vol Ests'!I473-'6. Data with Vol Ests'!I472)*('6. Data with Vol Ests'!L$503/'6. Data with Vol Ests'!L473))/'6. Data with Vol Ests'!I472</f>
        <v>9842.383197299705</v>
      </c>
      <c r="D472" s="8">
        <f>'6. Data with Vol Ests'!N$502*('6. Data with Vol Ests'!N472+('6. Data with Vol Ests'!N473-'6. Data with Vol Ests'!N472)*('6. Data with Vol Ests'!Q$503/'6. Data with Vol Ests'!Q473))/'6. Data with Vol Ests'!N472</f>
        <v>6322.3799172151412</v>
      </c>
      <c r="E472" s="8">
        <f>'6. Data with Vol Ests'!S$502*('6. Data with Vol Ests'!S472+('6. Data with Vol Ests'!S473-'6. Data with Vol Ests'!S472)*('6. Data with Vol Ests'!V$503/'6. Data with Vol Ests'!V473))/'6. Data with Vol Ests'!S472</f>
        <v>115.76834725569931</v>
      </c>
      <c r="G472" s="9">
        <f>$L$2*B472/'1. Data'!D$504+$M$2*C472/'1. Data'!H$504+$N$2*D472/'1. Data'!L$504+$O$2*E472/'1. Data'!P$504</f>
        <v>10170.003092589241</v>
      </c>
      <c r="I472" s="9">
        <f t="shared" si="7"/>
        <v>-170.00309258924062</v>
      </c>
    </row>
    <row r="473" spans="1:9" ht="15" customHeight="1" x14ac:dyDescent="0.2">
      <c r="A473">
        <v>472</v>
      </c>
      <c r="B473" s="8">
        <f>'6. Data with Vol Ests'!D$502*('6. Data with Vol Ests'!D473+('6. Data with Vol Ests'!D474-'6. Data with Vol Ests'!D473)*('6. Data with Vol Ests'!G$503/'6. Data with Vol Ests'!G474))/'6. Data with Vol Ests'!D473</f>
        <v>10838.410272821473</v>
      </c>
      <c r="C473" s="8">
        <f>'6. Data with Vol Ests'!I$502*('6. Data with Vol Ests'!I473+('6. Data with Vol Ests'!I474-'6. Data with Vol Ests'!I473)*('6. Data with Vol Ests'!L$503/'6. Data with Vol Ests'!L474))/'6. Data with Vol Ests'!I473</f>
        <v>9370.3227480274782</v>
      </c>
      <c r="D473" s="8">
        <f>'6. Data with Vol Ests'!N$502*('6. Data with Vol Ests'!N473+('6. Data with Vol Ests'!N474-'6. Data with Vol Ests'!N473)*('6. Data with Vol Ests'!Q$503/'6. Data with Vol Ests'!Q474))/'6. Data with Vol Ests'!N473</f>
        <v>6044.8284477241868</v>
      </c>
      <c r="E473" s="8">
        <f>'6. Data with Vol Ests'!S$502*('6. Data with Vol Ests'!S473+('6. Data with Vol Ests'!S474-'6. Data with Vol Ests'!S473)*('6. Data with Vol Ests'!V$503/'6. Data with Vol Ests'!V474))/'6. Data with Vol Ests'!S473</f>
        <v>111.83216991893417</v>
      </c>
      <c r="G473" s="9">
        <f>$L$2*B473/'1. Data'!D$504+$M$2*C473/'1. Data'!H$504+$N$2*D473/'1. Data'!L$504+$O$2*E473/'1. Data'!P$504</f>
        <v>9818.9699778263275</v>
      </c>
      <c r="I473" s="9">
        <f t="shared" si="7"/>
        <v>181.03002217367248</v>
      </c>
    </row>
    <row r="474" spans="1:9" ht="15" customHeight="1" x14ac:dyDescent="0.2">
      <c r="A474">
        <v>473</v>
      </c>
      <c r="B474" s="8">
        <f>'6. Data with Vol Ests'!D$502*('6. Data with Vol Ests'!D474+('6. Data with Vol Ests'!D475-'6. Data with Vol Ests'!D474)*('6. Data with Vol Ests'!G$503/'6. Data with Vol Ests'!G475))/'6. Data with Vol Ests'!D474</f>
        <v>10874.679386367738</v>
      </c>
      <c r="C474" s="8">
        <f>'6. Data with Vol Ests'!I$502*('6. Data with Vol Ests'!I474+('6. Data with Vol Ests'!I475-'6. Data with Vol Ests'!I474)*('6. Data with Vol Ests'!L$503/'6. Data with Vol Ests'!L475))/'6. Data with Vol Ests'!I474</f>
        <v>8786.7779512306097</v>
      </c>
      <c r="D474" s="8">
        <f>'6. Data with Vol Ests'!N$502*('6. Data with Vol Ests'!N474+('6. Data with Vol Ests'!N475-'6. Data with Vol Ests'!N474)*('6. Data with Vol Ests'!Q$503/'6. Data with Vol Ests'!Q475))/'6. Data with Vol Ests'!N474</f>
        <v>5770.2300755628166</v>
      </c>
      <c r="E474" s="8">
        <f>'6. Data with Vol Ests'!S$502*('6. Data with Vol Ests'!S474+('6. Data with Vol Ests'!S475-'6. Data with Vol Ests'!S474)*('6. Data with Vol Ests'!V$503/'6. Data with Vol Ests'!V475))/'6. Data with Vol Ests'!S474</f>
        <v>111.38784845145506</v>
      </c>
      <c r="G474" s="9">
        <f>$L$2*B474/'1. Data'!D$504+$M$2*C474/'1. Data'!H$504+$N$2*D474/'1. Data'!L$504+$O$2*E474/'1. Data'!P$504</f>
        <v>9597.608944375017</v>
      </c>
      <c r="I474" s="9">
        <f t="shared" si="7"/>
        <v>402.39105562498298</v>
      </c>
    </row>
    <row r="475" spans="1:9" ht="15" customHeight="1" x14ac:dyDescent="0.2">
      <c r="A475">
        <v>474</v>
      </c>
      <c r="B475" s="8">
        <f>'6. Data with Vol Ests'!D$502*('6. Data with Vol Ests'!D475+('6. Data with Vol Ests'!D476-'6. Data with Vol Ests'!D475)*('6. Data with Vol Ests'!G$503/'6. Data with Vol Ests'!G476))/'6. Data with Vol Ests'!D475</f>
        <v>11136.966988109598</v>
      </c>
      <c r="C475" s="8">
        <f>'6. Data with Vol Ests'!I$502*('6. Data with Vol Ests'!I475+('6. Data with Vol Ests'!I476-'6. Data with Vol Ests'!I475)*('6. Data with Vol Ests'!L$503/'6. Data with Vol Ests'!L476))/'6. Data with Vol Ests'!I475</f>
        <v>9893.6151698641152</v>
      </c>
      <c r="D475" s="8">
        <f>'6. Data with Vol Ests'!N$502*('6. Data with Vol Ests'!N475+('6. Data with Vol Ests'!N476-'6. Data with Vol Ests'!N475)*('6. Data with Vol Ests'!Q$503/'6. Data with Vol Ests'!Q476))/'6. Data with Vol Ests'!N475</f>
        <v>6282.4133613711583</v>
      </c>
      <c r="E475" s="8">
        <f>'6. Data with Vol Ests'!S$502*('6. Data with Vol Ests'!S475+('6. Data with Vol Ests'!S476-'6. Data with Vol Ests'!S475)*('6. Data with Vol Ests'!V$503/'6. Data with Vol Ests'!V476))/'6. Data with Vol Ests'!S475</f>
        <v>111.06880345041709</v>
      </c>
      <c r="G475" s="9">
        <f>$L$2*B475/'1. Data'!D$504+$M$2*C475/'1. Data'!H$504+$N$2*D475/'1. Data'!L$504+$O$2*E475/'1. Data'!P$504</f>
        <v>10115.634866795142</v>
      </c>
      <c r="I475" s="9">
        <f t="shared" si="7"/>
        <v>-115.63486679514244</v>
      </c>
    </row>
    <row r="476" spans="1:9" ht="15" customHeight="1" x14ac:dyDescent="0.2">
      <c r="A476">
        <v>475</v>
      </c>
      <c r="B476" s="8">
        <f>'6. Data with Vol Ests'!D$502*('6. Data with Vol Ests'!D476+('6. Data with Vol Ests'!D477-'6. Data with Vol Ests'!D476)*('6. Data with Vol Ests'!G$503/'6. Data with Vol Ests'!G477))/'6. Data with Vol Ests'!D476</f>
        <v>11083.974059703618</v>
      </c>
      <c r="C476" s="8">
        <f>'6. Data with Vol Ests'!I$502*('6. Data with Vol Ests'!I476+('6. Data with Vol Ests'!I477-'6. Data with Vol Ests'!I476)*('6. Data with Vol Ests'!L$503/'6. Data with Vol Ests'!L477))/'6. Data with Vol Ests'!I476</f>
        <v>9311.9277552047533</v>
      </c>
      <c r="D476" s="8">
        <f>'6. Data with Vol Ests'!N$502*('6. Data with Vol Ests'!N476+('6. Data with Vol Ests'!N477-'6. Data with Vol Ests'!N476)*('6. Data with Vol Ests'!Q$503/'6. Data with Vol Ests'!Q477))/'6. Data with Vol Ests'!N476</f>
        <v>6105.318048906609</v>
      </c>
      <c r="E476" s="8">
        <f>'6. Data with Vol Ests'!S$502*('6. Data with Vol Ests'!S476+('6. Data with Vol Ests'!S477-'6. Data with Vol Ests'!S476)*('6. Data with Vol Ests'!V$503/'6. Data with Vol Ests'!V477))/'6. Data with Vol Ests'!S476</f>
        <v>112.42473645899557</v>
      </c>
      <c r="G476" s="9">
        <f>$L$2*B476/'1. Data'!D$504+$M$2*C476/'1. Data'!H$504+$N$2*D476/'1. Data'!L$504+$O$2*E476/'1. Data'!P$504</f>
        <v>9910.0987545453536</v>
      </c>
      <c r="I476" s="9">
        <f t="shared" si="7"/>
        <v>89.901245454646414</v>
      </c>
    </row>
    <row r="477" spans="1:9" ht="15" customHeight="1" x14ac:dyDescent="0.2">
      <c r="A477">
        <v>476</v>
      </c>
      <c r="B477" s="8">
        <f>'6. Data with Vol Ests'!D$502*('6. Data with Vol Ests'!D477+('6. Data with Vol Ests'!D478-'6. Data with Vol Ests'!D477)*('6. Data with Vol Ests'!G$503/'6. Data with Vol Ests'!G478))/'6. Data with Vol Ests'!D477</f>
        <v>10761.432511706322</v>
      </c>
      <c r="C477" s="8">
        <f>'6. Data with Vol Ests'!I$502*('6. Data with Vol Ests'!I477+('6. Data with Vol Ests'!I478-'6. Data with Vol Ests'!I477)*('6. Data with Vol Ests'!L$503/'6. Data with Vol Ests'!L478))/'6. Data with Vol Ests'!I477</f>
        <v>9611.195499262576</v>
      </c>
      <c r="D477" s="8">
        <f>'6. Data with Vol Ests'!N$502*('6. Data with Vol Ests'!N477+('6. Data with Vol Ests'!N478-'6. Data with Vol Ests'!N477)*('6. Data with Vol Ests'!Q$503/'6. Data with Vol Ests'!Q478))/'6. Data with Vol Ests'!N477</f>
        <v>6201.8511086926037</v>
      </c>
      <c r="E477" s="8">
        <f>'6. Data with Vol Ests'!S$502*('6. Data with Vol Ests'!S477+('6. Data with Vol Ests'!S478-'6. Data with Vol Ests'!S477)*('6. Data with Vol Ests'!V$503/'6. Data with Vol Ests'!V478))/'6. Data with Vol Ests'!S477</f>
        <v>114.53032292483971</v>
      </c>
      <c r="G477" s="9">
        <f>$L$2*B477/'1. Data'!D$504+$M$2*C477/'1. Data'!H$504+$N$2*D477/'1. Data'!L$504+$O$2*E477/'1. Data'!P$504</f>
        <v>9939.4624509806235</v>
      </c>
      <c r="I477" s="9">
        <f t="shared" si="7"/>
        <v>60.537549019376456</v>
      </c>
    </row>
    <row r="478" spans="1:9" ht="15" customHeight="1" x14ac:dyDescent="0.2">
      <c r="A478">
        <v>477</v>
      </c>
      <c r="B478" s="8">
        <f>'6. Data with Vol Ests'!D$502*('6. Data with Vol Ests'!D478+('6. Data with Vol Ests'!D479-'6. Data with Vol Ests'!D478)*('6. Data with Vol Ests'!G$503/'6. Data with Vol Ests'!G479))/'6. Data with Vol Ests'!D478</f>
        <v>10831.118407919505</v>
      </c>
      <c r="C478" s="8">
        <f>'6. Data with Vol Ests'!I$502*('6. Data with Vol Ests'!I478+('6. Data with Vol Ests'!I479-'6. Data with Vol Ests'!I478)*('6. Data with Vol Ests'!L$503/'6. Data with Vol Ests'!L479))/'6. Data with Vol Ests'!I478</f>
        <v>9055.3301510035253</v>
      </c>
      <c r="D478" s="8">
        <f>'6. Data with Vol Ests'!N$502*('6. Data with Vol Ests'!N478+('6. Data with Vol Ests'!N479-'6. Data with Vol Ests'!N478)*('6. Data with Vol Ests'!Q$503/'6. Data with Vol Ests'!Q479))/'6. Data with Vol Ests'!N478</f>
        <v>5815.6534210458904</v>
      </c>
      <c r="E478" s="8">
        <f>'6. Data with Vol Ests'!S$502*('6. Data with Vol Ests'!S478+('6. Data with Vol Ests'!S479-'6. Data with Vol Ests'!S478)*('6. Data with Vol Ests'!V$503/'6. Data with Vol Ests'!V479))/'6. Data with Vol Ests'!S478</f>
        <v>110.41252872259778</v>
      </c>
      <c r="G478" s="9">
        <f>$L$2*B478/'1. Data'!D$504+$M$2*C478/'1. Data'!H$504+$N$2*D478/'1. Data'!L$504+$O$2*E478/'1. Data'!P$504</f>
        <v>9655.7601082339552</v>
      </c>
      <c r="I478" s="9">
        <f t="shared" si="7"/>
        <v>344.23989176604482</v>
      </c>
    </row>
    <row r="479" spans="1:9" ht="15" customHeight="1" x14ac:dyDescent="0.2">
      <c r="A479">
        <v>478</v>
      </c>
      <c r="B479" s="8">
        <f>'6. Data with Vol Ests'!D$502*('6. Data with Vol Ests'!D479+('6. Data with Vol Ests'!D480-'6. Data with Vol Ests'!D479)*('6. Data with Vol Ests'!G$503/'6. Data with Vol Ests'!G480))/'6. Data with Vol Ests'!D479</f>
        <v>11124.902250898609</v>
      </c>
      <c r="C479" s="8">
        <f>'6. Data with Vol Ests'!I$502*('6. Data with Vol Ests'!I479+('6. Data with Vol Ests'!I480-'6. Data with Vol Ests'!I479)*('6. Data with Vol Ests'!L$503/'6. Data with Vol Ests'!L480))/'6. Data with Vol Ests'!I479</f>
        <v>9754.5266778461209</v>
      </c>
      <c r="D479" s="8">
        <f>'6. Data with Vol Ests'!N$502*('6. Data with Vol Ests'!N479+('6. Data with Vol Ests'!N480-'6. Data with Vol Ests'!N479)*('6. Data with Vol Ests'!Q$503/'6. Data with Vol Ests'!Q480))/'6. Data with Vol Ests'!N479</f>
        <v>6326.1035029330278</v>
      </c>
      <c r="E479" s="8">
        <f>'6. Data with Vol Ests'!S$502*('6. Data with Vol Ests'!S479+('6. Data with Vol Ests'!S480-'6. Data with Vol Ests'!S479)*('6. Data with Vol Ests'!V$503/'6. Data with Vol Ests'!V480))/'6. Data with Vol Ests'!S479</f>
        <v>112.49786348786122</v>
      </c>
      <c r="G479" s="9">
        <f>$L$2*B479/'1. Data'!D$504+$M$2*C479/'1. Data'!H$504+$N$2*D479/'1. Data'!L$504+$O$2*E479/'1. Data'!P$504</f>
        <v>10100.170179596646</v>
      </c>
      <c r="I479" s="9">
        <f t="shared" si="7"/>
        <v>-100.17017959664554</v>
      </c>
    </row>
    <row r="480" spans="1:9" ht="15" customHeight="1" x14ac:dyDescent="0.2">
      <c r="A480">
        <v>479</v>
      </c>
      <c r="B480" s="8">
        <f>'6. Data with Vol Ests'!D$502*('6. Data with Vol Ests'!D480+('6. Data with Vol Ests'!D481-'6. Data with Vol Ests'!D480)*('6. Data with Vol Ests'!G$503/'6. Data with Vol Ests'!G481))/'6. Data with Vol Ests'!D480</f>
        <v>11041.509940830369</v>
      </c>
      <c r="C480" s="8">
        <f>'6. Data with Vol Ests'!I$502*('6. Data with Vol Ests'!I480+('6. Data with Vol Ests'!I481-'6. Data with Vol Ests'!I480)*('6. Data with Vol Ests'!L$503/'6. Data with Vol Ests'!L481))/'6. Data with Vol Ests'!I480</f>
        <v>9785.6725026682889</v>
      </c>
      <c r="D480" s="8">
        <f>'6. Data with Vol Ests'!N$502*('6. Data with Vol Ests'!N480+('6. Data with Vol Ests'!N481-'6. Data with Vol Ests'!N480)*('6. Data with Vol Ests'!Q$503/'6. Data with Vol Ests'!Q481))/'6. Data with Vol Ests'!N480</f>
        <v>6148.4843968485684</v>
      </c>
      <c r="E480" s="8">
        <f>'6. Data with Vol Ests'!S$502*('6. Data with Vol Ests'!S480+('6. Data with Vol Ests'!S481-'6. Data with Vol Ests'!S480)*('6. Data with Vol Ests'!V$503/'6. Data with Vol Ests'!V481))/'6. Data with Vol Ests'!S480</f>
        <v>113.79926602611184</v>
      </c>
      <c r="G480" s="9">
        <f>$L$2*B480/'1. Data'!D$504+$M$2*C480/'1. Data'!H$504+$N$2*D480/'1. Data'!L$504+$O$2*E480/'1. Data'!P$504</f>
        <v>10074.063145292717</v>
      </c>
      <c r="I480" s="9">
        <f t="shared" si="7"/>
        <v>-74.063145292717309</v>
      </c>
    </row>
    <row r="481" spans="1:9" ht="15" customHeight="1" x14ac:dyDescent="0.2">
      <c r="A481">
        <v>480</v>
      </c>
      <c r="B481" s="8">
        <f>'6. Data with Vol Ests'!D$502*('6. Data with Vol Ests'!D481+('6. Data with Vol Ests'!D482-'6. Data with Vol Ests'!D481)*('6. Data with Vol Ests'!G$503/'6. Data with Vol Ests'!G482))/'6. Data with Vol Ests'!D481</f>
        <v>11332.218595572618</v>
      </c>
      <c r="C481" s="8">
        <f>'6. Data with Vol Ests'!I$502*('6. Data with Vol Ests'!I481+('6. Data with Vol Ests'!I482-'6. Data with Vol Ests'!I481)*('6. Data with Vol Ests'!L$503/'6. Data with Vol Ests'!L482))/'6. Data with Vol Ests'!I481</f>
        <v>9920.5978893323663</v>
      </c>
      <c r="D481" s="8">
        <f>'6. Data with Vol Ests'!N$502*('6. Data with Vol Ests'!N481+('6. Data with Vol Ests'!N482-'6. Data with Vol Ests'!N481)*('6. Data with Vol Ests'!Q$503/'6. Data with Vol Ests'!Q482))/'6. Data with Vol Ests'!N481</f>
        <v>6452.0853686954169</v>
      </c>
      <c r="E481" s="8">
        <f>'6. Data with Vol Ests'!S$502*('6. Data with Vol Ests'!S481+('6. Data with Vol Ests'!S482-'6. Data with Vol Ests'!S481)*('6. Data with Vol Ests'!V$503/'6. Data with Vol Ests'!V482))/'6. Data with Vol Ests'!S481</f>
        <v>109.83028007854794</v>
      </c>
      <c r="G481" s="9">
        <f>$L$2*B481/'1. Data'!D$504+$M$2*C481/'1. Data'!H$504+$N$2*D481/'1. Data'!L$504+$O$2*E481/'1. Data'!P$504</f>
        <v>10200.334912772156</v>
      </c>
      <c r="I481" s="9">
        <f t="shared" si="7"/>
        <v>-200.3349127721558</v>
      </c>
    </row>
    <row r="482" spans="1:9" ht="15" customHeight="1" x14ac:dyDescent="0.2">
      <c r="A482">
        <v>481</v>
      </c>
      <c r="B482" s="8">
        <f>'6. Data with Vol Ests'!D$502*('6. Data with Vol Ests'!D482+('6. Data with Vol Ests'!D483-'6. Data with Vol Ests'!D482)*('6. Data with Vol Ests'!G$503/'6. Data with Vol Ests'!G483))/'6. Data with Vol Ests'!D482</f>
        <v>10696.73584921393</v>
      </c>
      <c r="C482" s="8">
        <f>'6. Data with Vol Ests'!I$502*('6. Data with Vol Ests'!I482+('6. Data with Vol Ests'!I483-'6. Data with Vol Ests'!I482)*('6. Data with Vol Ests'!L$503/'6. Data with Vol Ests'!L483))/'6. Data with Vol Ests'!I482</f>
        <v>9251.20245158338</v>
      </c>
      <c r="D482" s="8">
        <f>'6. Data with Vol Ests'!N$502*('6. Data with Vol Ests'!N482+('6. Data with Vol Ests'!N483-'6. Data with Vol Ests'!N482)*('6. Data with Vol Ests'!Q$503/'6. Data with Vol Ests'!Q483))/'6. Data with Vol Ests'!N482</f>
        <v>5945.9480258438143</v>
      </c>
      <c r="E482" s="8">
        <f>'6. Data with Vol Ests'!S$502*('6. Data with Vol Ests'!S482+('6. Data with Vol Ests'!S483-'6. Data with Vol Ests'!S482)*('6. Data with Vol Ests'!V$503/'6. Data with Vol Ests'!V483))/'6. Data with Vol Ests'!S482</f>
        <v>114.08813477049802</v>
      </c>
      <c r="G482" s="9">
        <f>$L$2*B482/'1. Data'!D$504+$M$2*C482/'1. Data'!H$504+$N$2*D482/'1. Data'!L$504+$O$2*E482/'1. Data'!P$504</f>
        <v>9754.3737273023453</v>
      </c>
      <c r="I482" s="9">
        <f t="shared" si="7"/>
        <v>245.62627269765471</v>
      </c>
    </row>
    <row r="483" spans="1:9" ht="15" customHeight="1" x14ac:dyDescent="0.2">
      <c r="A483">
        <v>482</v>
      </c>
      <c r="B483" s="8">
        <f>'6. Data with Vol Ests'!D$502*('6. Data with Vol Ests'!D483+('6. Data with Vol Ests'!D484-'6. Data with Vol Ests'!D483)*('6. Data with Vol Ests'!G$503/'6. Data with Vol Ests'!G484))/'6. Data with Vol Ests'!D483</f>
        <v>11156.877292129266</v>
      </c>
      <c r="C483" s="8">
        <f>'6. Data with Vol Ests'!I$502*('6. Data with Vol Ests'!I483+('6. Data with Vol Ests'!I484-'6. Data with Vol Ests'!I483)*('6. Data with Vol Ests'!L$503/'6. Data with Vol Ests'!L484))/'6. Data with Vol Ests'!I483</f>
        <v>9812.2247397202755</v>
      </c>
      <c r="D483" s="8">
        <f>'6. Data with Vol Ests'!N$502*('6. Data with Vol Ests'!N483+('6. Data with Vol Ests'!N484-'6. Data with Vol Ests'!N483)*('6. Data with Vol Ests'!Q$503/'6. Data with Vol Ests'!Q484))/'6. Data with Vol Ests'!N483</f>
        <v>6268.5300156083904</v>
      </c>
      <c r="E483" s="8">
        <f>'6. Data with Vol Ests'!S$502*('6. Data with Vol Ests'!S483+('6. Data with Vol Ests'!S484-'6. Data with Vol Ests'!S483)*('6. Data with Vol Ests'!V$503/'6. Data with Vol Ests'!V484))/'6. Data with Vol Ests'!S483</f>
        <v>112.6879483558169</v>
      </c>
      <c r="G483" s="9">
        <f>$L$2*B483/'1. Data'!D$504+$M$2*C483/'1. Data'!H$504+$N$2*D483/'1. Data'!L$504+$O$2*E483/'1. Data'!P$504</f>
        <v>10123.889216278956</v>
      </c>
      <c r="I483" s="9">
        <f t="shared" si="7"/>
        <v>-123.88921627895616</v>
      </c>
    </row>
    <row r="484" spans="1:9" ht="15" customHeight="1" x14ac:dyDescent="0.2">
      <c r="A484">
        <v>483</v>
      </c>
      <c r="B484" s="8">
        <f>'6. Data with Vol Ests'!D$502*('6. Data with Vol Ests'!D484+('6. Data with Vol Ests'!D485-'6. Data with Vol Ests'!D484)*('6. Data with Vol Ests'!G$503/'6. Data with Vol Ests'!G485))/'6. Data with Vol Ests'!D484</f>
        <v>11346.184021331186</v>
      </c>
      <c r="C484" s="8">
        <f>'6. Data with Vol Ests'!I$502*('6. Data with Vol Ests'!I484+('6. Data with Vol Ests'!I485-'6. Data with Vol Ests'!I484)*('6. Data with Vol Ests'!L$503/'6. Data with Vol Ests'!L485))/'6. Data with Vol Ests'!I484</f>
        <v>9771.3702955554309</v>
      </c>
      <c r="D484" s="8">
        <f>'6. Data with Vol Ests'!N$502*('6. Data with Vol Ests'!N484+('6. Data with Vol Ests'!N485-'6. Data with Vol Ests'!N484)*('6. Data with Vol Ests'!Q$503/'6. Data with Vol Ests'!Q485))/'6. Data with Vol Ests'!N484</f>
        <v>6495.2939015285447</v>
      </c>
      <c r="E484" s="8">
        <f>'6. Data with Vol Ests'!S$502*('6. Data with Vol Ests'!S484+('6. Data with Vol Ests'!S485-'6. Data with Vol Ests'!S484)*('6. Data with Vol Ests'!V$503/'6. Data with Vol Ests'!V485))/'6. Data with Vol Ests'!S484</f>
        <v>113.38494001867382</v>
      </c>
      <c r="G484" s="9">
        <f>$L$2*B484/'1. Data'!D$504+$M$2*C484/'1. Data'!H$504+$N$2*D484/'1. Data'!L$504+$O$2*E484/'1. Data'!P$504</f>
        <v>10228.75117045745</v>
      </c>
      <c r="I484" s="9">
        <f t="shared" si="7"/>
        <v>-228.75117045744992</v>
      </c>
    </row>
    <row r="485" spans="1:9" ht="15" customHeight="1" x14ac:dyDescent="0.2">
      <c r="A485">
        <v>484</v>
      </c>
      <c r="B485" s="8">
        <f>'6. Data with Vol Ests'!D$502*('6. Data with Vol Ests'!D485+('6. Data with Vol Ests'!D486-'6. Data with Vol Ests'!D485)*('6. Data with Vol Ests'!G$503/'6. Data with Vol Ests'!G486))/'6. Data with Vol Ests'!D485</f>
        <v>10771.19212609617</v>
      </c>
      <c r="C485" s="8">
        <f>'6. Data with Vol Ests'!I$502*('6. Data with Vol Ests'!I485+('6. Data with Vol Ests'!I486-'6. Data with Vol Ests'!I485)*('6. Data with Vol Ests'!L$503/'6. Data with Vol Ests'!L486))/'6. Data with Vol Ests'!I485</f>
        <v>9670.1936045517505</v>
      </c>
      <c r="D485" s="8">
        <f>'6. Data with Vol Ests'!N$502*('6. Data with Vol Ests'!N485+('6. Data with Vol Ests'!N486-'6. Data with Vol Ests'!N485)*('6. Data with Vol Ests'!Q$503/'6. Data with Vol Ests'!Q486))/'6. Data with Vol Ests'!N485</f>
        <v>6263.9066721589224</v>
      </c>
      <c r="E485" s="8">
        <f>'6. Data with Vol Ests'!S$502*('6. Data with Vol Ests'!S485+('6. Data with Vol Ests'!S486-'6. Data with Vol Ests'!S485)*('6. Data with Vol Ests'!V$503/'6. Data with Vol Ests'!V486))/'6. Data with Vol Ests'!S485</f>
        <v>117.34469071631283</v>
      </c>
      <c r="G485" s="9">
        <f>$L$2*B485/'1. Data'!D$504+$M$2*C485/'1. Data'!H$504+$N$2*D485/'1. Data'!L$504+$O$2*E485/'1. Data'!P$504</f>
        <v>10021.340078906273</v>
      </c>
      <c r="I485" s="9">
        <f t="shared" si="7"/>
        <v>-21.340078906272538</v>
      </c>
    </row>
    <row r="486" spans="1:9" ht="15" customHeight="1" x14ac:dyDescent="0.2">
      <c r="A486">
        <v>485</v>
      </c>
      <c r="B486" s="8">
        <f>'6. Data with Vol Ests'!D$502*('6. Data with Vol Ests'!D486+('6. Data with Vol Ests'!D487-'6. Data with Vol Ests'!D486)*('6. Data with Vol Ests'!G$503/'6. Data with Vol Ests'!G487))/'6. Data with Vol Ests'!D486</f>
        <v>10982.650156540609</v>
      </c>
      <c r="C486" s="8">
        <f>'6. Data with Vol Ests'!I$502*('6. Data with Vol Ests'!I486+('6. Data with Vol Ests'!I487-'6. Data with Vol Ests'!I486)*('6. Data with Vol Ests'!L$503/'6. Data with Vol Ests'!L487))/'6. Data with Vol Ests'!I486</f>
        <v>9088.580716122553</v>
      </c>
      <c r="D486" s="8">
        <f>'6. Data with Vol Ests'!N$502*('6. Data with Vol Ests'!N486+('6. Data with Vol Ests'!N487-'6. Data with Vol Ests'!N486)*('6. Data with Vol Ests'!Q$503/'6. Data with Vol Ests'!Q487))/'6. Data with Vol Ests'!N486</f>
        <v>6183.5201036608096</v>
      </c>
      <c r="E486" s="8">
        <f>'6. Data with Vol Ests'!S$502*('6. Data with Vol Ests'!S486+('6. Data with Vol Ests'!S487-'6. Data with Vol Ests'!S486)*('6. Data with Vol Ests'!V$503/'6. Data with Vol Ests'!V487))/'6. Data with Vol Ests'!S486</f>
        <v>108.14892634442371</v>
      </c>
      <c r="G486" s="9">
        <f>$L$2*B486/'1. Data'!D$504+$M$2*C486/'1. Data'!H$504+$N$2*D486/'1. Data'!L$504+$O$2*E486/'1. Data'!P$504</f>
        <v>9740.3458102520981</v>
      </c>
      <c r="I486" s="9">
        <f t="shared" si="7"/>
        <v>259.65418974790191</v>
      </c>
    </row>
    <row r="487" spans="1:9" ht="15" customHeight="1" x14ac:dyDescent="0.2">
      <c r="A487">
        <v>486</v>
      </c>
      <c r="B487" s="8">
        <f>'6. Data with Vol Ests'!D$502*('6. Data with Vol Ests'!D487+('6. Data with Vol Ests'!D488-'6. Data with Vol Ests'!D487)*('6. Data with Vol Ests'!G$503/'6. Data with Vol Ests'!G488))/'6. Data with Vol Ests'!D487</f>
        <v>11046.457018170619</v>
      </c>
      <c r="C487" s="8">
        <f>'6. Data with Vol Ests'!I$502*('6. Data with Vol Ests'!I487+('6. Data with Vol Ests'!I488-'6. Data with Vol Ests'!I487)*('6. Data with Vol Ests'!L$503/'6. Data with Vol Ests'!L488))/'6. Data with Vol Ests'!I487</f>
        <v>9036.5751643126241</v>
      </c>
      <c r="D487" s="8">
        <f>'6. Data with Vol Ests'!N$502*('6. Data with Vol Ests'!N487+('6. Data with Vol Ests'!N488-'6. Data with Vol Ests'!N487)*('6. Data with Vol Ests'!Q$503/'6. Data with Vol Ests'!Q488))/'6. Data with Vol Ests'!N487</f>
        <v>5853.8011301156339</v>
      </c>
      <c r="E487" s="8">
        <f>'6. Data with Vol Ests'!S$502*('6. Data with Vol Ests'!S487+('6. Data with Vol Ests'!S488-'6. Data with Vol Ests'!S487)*('6. Data with Vol Ests'!V$503/'6. Data with Vol Ests'!V488))/'6. Data with Vol Ests'!S487</f>
        <v>113.89138625681697</v>
      </c>
      <c r="G487" s="9">
        <f>$L$2*B487/'1. Data'!D$504+$M$2*C487/'1. Data'!H$504+$N$2*D487/'1. Data'!L$504+$O$2*E487/'1. Data'!P$504</f>
        <v>9795.8695804279159</v>
      </c>
      <c r="I487" s="9">
        <f t="shared" si="7"/>
        <v>204.13041957208407</v>
      </c>
    </row>
    <row r="488" spans="1:9" ht="15" customHeight="1" x14ac:dyDescent="0.2">
      <c r="A488">
        <v>487</v>
      </c>
      <c r="B488" s="8">
        <f>'6. Data with Vol Ests'!D$502*('6. Data with Vol Ests'!D488+('6. Data with Vol Ests'!D489-'6. Data with Vol Ests'!D488)*('6. Data with Vol Ests'!G$503/'6. Data with Vol Ests'!G489))/'6. Data with Vol Ests'!D488</f>
        <v>10479.590421895417</v>
      </c>
      <c r="C488" s="8">
        <f>'6. Data with Vol Ests'!I$502*('6. Data with Vol Ests'!I488+('6. Data with Vol Ests'!I489-'6. Data with Vol Ests'!I488)*('6. Data with Vol Ests'!L$503/'6. Data with Vol Ests'!L489))/'6. Data with Vol Ests'!I488</f>
        <v>9066.1190560041505</v>
      </c>
      <c r="D488" s="8">
        <f>'6. Data with Vol Ests'!N$502*('6. Data with Vol Ests'!N488+('6. Data with Vol Ests'!N489-'6. Data with Vol Ests'!N488)*('6. Data with Vol Ests'!Q$503/'6. Data with Vol Ests'!Q489))/'6. Data with Vol Ests'!N488</f>
        <v>5700.3922174705558</v>
      </c>
      <c r="E488" s="8">
        <f>'6. Data with Vol Ests'!S$502*('6. Data with Vol Ests'!S488+('6. Data with Vol Ests'!S489-'6. Data with Vol Ests'!S488)*('6. Data with Vol Ests'!V$503/'6. Data with Vol Ests'!V489))/'6. Data with Vol Ests'!S488</f>
        <v>112.04016839992272</v>
      </c>
      <c r="G488" s="9">
        <f>$L$2*B488/'1. Data'!D$504+$M$2*C488/'1. Data'!H$504+$N$2*D488/'1. Data'!L$504+$O$2*E488/'1. Data'!P$504</f>
        <v>9541.8230313385811</v>
      </c>
      <c r="I488" s="9">
        <f t="shared" si="7"/>
        <v>458.17696866141887</v>
      </c>
    </row>
    <row r="489" spans="1:9" ht="15" customHeight="1" x14ac:dyDescent="0.2">
      <c r="A489">
        <v>488</v>
      </c>
      <c r="B489" s="8">
        <f>'6. Data with Vol Ests'!D$502*('6. Data with Vol Ests'!D489+('6. Data with Vol Ests'!D490-'6. Data with Vol Ests'!D489)*('6. Data with Vol Ests'!G$503/'6. Data with Vol Ests'!G490))/'6. Data with Vol Ests'!D489</f>
        <v>11069.695407627796</v>
      </c>
      <c r="C489" s="8">
        <f>'6. Data with Vol Ests'!I$502*('6. Data with Vol Ests'!I489+('6. Data with Vol Ests'!I490-'6. Data with Vol Ests'!I489)*('6. Data with Vol Ests'!L$503/'6. Data with Vol Ests'!L490))/'6. Data with Vol Ests'!I489</f>
        <v>9125.0202755639075</v>
      </c>
      <c r="D489" s="8">
        <f>'6. Data with Vol Ests'!N$502*('6. Data with Vol Ests'!N489+('6. Data with Vol Ests'!N490-'6. Data with Vol Ests'!N489)*('6. Data with Vol Ests'!Q$503/'6. Data with Vol Ests'!Q490))/'6. Data with Vol Ests'!N489</f>
        <v>5824.3834820590946</v>
      </c>
      <c r="E489" s="8">
        <f>'6. Data with Vol Ests'!S$502*('6. Data with Vol Ests'!S489+('6. Data with Vol Ests'!S490-'6. Data with Vol Ests'!S489)*('6. Data with Vol Ests'!V$503/'6. Data with Vol Ests'!V490))/'6. Data with Vol Ests'!S489</f>
        <v>111.44355820886254</v>
      </c>
      <c r="G489" s="9">
        <f>$L$2*B489/'1. Data'!D$504+$M$2*C489/'1. Data'!H$504+$N$2*D489/'1. Data'!L$504+$O$2*E489/'1. Data'!P$504</f>
        <v>9783.8052046860757</v>
      </c>
      <c r="I489" s="9">
        <f t="shared" si="7"/>
        <v>216.19479531392426</v>
      </c>
    </row>
    <row r="490" spans="1:9" ht="15" customHeight="1" x14ac:dyDescent="0.2">
      <c r="A490">
        <v>489</v>
      </c>
      <c r="B490" s="8">
        <f>'6. Data with Vol Ests'!D$502*('6. Data with Vol Ests'!D490+('6. Data with Vol Ests'!D491-'6. Data with Vol Ests'!D490)*('6. Data with Vol Ests'!G$503/'6. Data with Vol Ests'!G491))/'6. Data with Vol Ests'!D490</f>
        <v>11455.252709048798</v>
      </c>
      <c r="C490" s="8">
        <f>'6. Data with Vol Ests'!I$502*('6. Data with Vol Ests'!I490+('6. Data with Vol Ests'!I491-'6. Data with Vol Ests'!I490)*('6. Data with Vol Ests'!L$503/'6. Data with Vol Ests'!L491))/'6. Data with Vol Ests'!I490</f>
        <v>10271.259524588981</v>
      </c>
      <c r="D490" s="8">
        <f>'6. Data with Vol Ests'!N$502*('6. Data with Vol Ests'!N490+('6. Data with Vol Ests'!N491-'6. Data with Vol Ests'!N490)*('6. Data with Vol Ests'!Q$503/'6. Data with Vol Ests'!Q491))/'6. Data with Vol Ests'!N490</f>
        <v>6518.1616928013837</v>
      </c>
      <c r="E490" s="8">
        <f>'6. Data with Vol Ests'!S$502*('6. Data with Vol Ests'!S490+('6. Data with Vol Ests'!S491-'6. Data with Vol Ests'!S490)*('6. Data with Vol Ests'!V$503/'6. Data with Vol Ests'!V491))/'6. Data with Vol Ests'!S490</f>
        <v>114.96226424171452</v>
      </c>
      <c r="G490" s="9">
        <f>$L$2*B490/'1. Data'!D$504+$M$2*C490/'1. Data'!H$504+$N$2*D490/'1. Data'!L$504+$O$2*E490/'1. Data'!P$504</f>
        <v>10456.199545202871</v>
      </c>
      <c r="I490" s="9">
        <f t="shared" si="7"/>
        <v>-456.19954520287138</v>
      </c>
    </row>
    <row r="491" spans="1:9" ht="15" customHeight="1" x14ac:dyDescent="0.2">
      <c r="A491">
        <v>490</v>
      </c>
      <c r="B491" s="8">
        <f>'6. Data with Vol Ests'!D$502*('6. Data with Vol Ests'!D491+('6. Data with Vol Ests'!D492-'6. Data with Vol Ests'!D491)*('6. Data with Vol Ests'!G$503/'6. Data with Vol Ests'!G492))/'6. Data with Vol Ests'!D491</f>
        <v>10638.716686130168</v>
      </c>
      <c r="C491" s="8">
        <f>'6. Data with Vol Ests'!I$502*('6. Data with Vol Ests'!I491+('6. Data with Vol Ests'!I492-'6. Data with Vol Ests'!I491)*('6. Data with Vol Ests'!L$503/'6. Data with Vol Ests'!L492))/'6. Data with Vol Ests'!I491</f>
        <v>9507.5208086536859</v>
      </c>
      <c r="D491" s="8">
        <f>'6. Data with Vol Ests'!N$502*('6. Data with Vol Ests'!N491+('6. Data with Vol Ests'!N492-'6. Data with Vol Ests'!N491)*('6. Data with Vol Ests'!Q$503/'6. Data with Vol Ests'!Q492))/'6. Data with Vol Ests'!N491</f>
        <v>6040.6193829331314</v>
      </c>
      <c r="E491" s="8">
        <f>'6. Data with Vol Ests'!S$502*('6. Data with Vol Ests'!S491+('6. Data with Vol Ests'!S492-'6. Data with Vol Ests'!S491)*('6. Data with Vol Ests'!V$503/'6. Data with Vol Ests'!V492))/'6. Data with Vol Ests'!S491</f>
        <v>111.38367341441347</v>
      </c>
      <c r="G491" s="9">
        <f>$L$2*B491/'1. Data'!D$504+$M$2*C491/'1. Data'!H$504+$N$2*D491/'1. Data'!L$504+$O$2*E491/'1. Data'!P$504</f>
        <v>9780.7449674918462</v>
      </c>
      <c r="I491" s="9">
        <f t="shared" si="7"/>
        <v>219.25503250815382</v>
      </c>
    </row>
    <row r="492" spans="1:9" ht="15" customHeight="1" x14ac:dyDescent="0.2">
      <c r="A492">
        <v>491</v>
      </c>
      <c r="B492" s="8">
        <f>'6. Data with Vol Ests'!D$502*('6. Data with Vol Ests'!D492+('6. Data with Vol Ests'!D493-'6. Data with Vol Ests'!D492)*('6. Data with Vol Ests'!G$503/'6. Data with Vol Ests'!G493))/'6. Data with Vol Ests'!D492</f>
        <v>11073.359287779451</v>
      </c>
      <c r="C492" s="8">
        <f>'6. Data with Vol Ests'!I$502*('6. Data with Vol Ests'!I492+('6. Data with Vol Ests'!I493-'6. Data with Vol Ests'!I492)*('6. Data with Vol Ests'!L$503/'6. Data with Vol Ests'!L493))/'6. Data with Vol Ests'!I492</f>
        <v>9366.559731170948</v>
      </c>
      <c r="D492" s="8">
        <f>'6. Data with Vol Ests'!N$502*('6. Data with Vol Ests'!N492+('6. Data with Vol Ests'!N493-'6. Data with Vol Ests'!N492)*('6. Data with Vol Ests'!Q$503/'6. Data with Vol Ests'!Q493))/'6. Data with Vol Ests'!N492</f>
        <v>6121.6892196996696</v>
      </c>
      <c r="E492" s="8">
        <f>'6. Data with Vol Ests'!S$502*('6. Data with Vol Ests'!S492+('6. Data with Vol Ests'!S493-'6. Data with Vol Ests'!S492)*('6. Data with Vol Ests'!V$503/'6. Data with Vol Ests'!V493))/'6. Data with Vol Ests'!S492</f>
        <v>112.23426480303955</v>
      </c>
      <c r="G492" s="9">
        <f>$L$2*B492/'1. Data'!D$504+$M$2*C492/'1. Data'!H$504+$N$2*D492/'1. Data'!L$504+$O$2*E492/'1. Data'!P$504</f>
        <v>9922.5830839051214</v>
      </c>
      <c r="I492" s="9">
        <f t="shared" si="7"/>
        <v>77.416916094878616</v>
      </c>
    </row>
    <row r="493" spans="1:9" ht="15" customHeight="1" x14ac:dyDescent="0.2">
      <c r="A493">
        <v>492</v>
      </c>
      <c r="B493" s="8">
        <f>'6. Data with Vol Ests'!D$502*('6. Data with Vol Ests'!D493+('6. Data with Vol Ests'!D494-'6. Data with Vol Ests'!D493)*('6. Data with Vol Ests'!G$503/'6. Data with Vol Ests'!G494))/'6. Data with Vol Ests'!D493</f>
        <v>11249.271226003017</v>
      </c>
      <c r="C493" s="8">
        <f>'6. Data with Vol Ests'!I$502*('6. Data with Vol Ests'!I493+('6. Data with Vol Ests'!I494-'6. Data with Vol Ests'!I493)*('6. Data with Vol Ests'!L$503/'6. Data with Vol Ests'!L494))/'6. Data with Vol Ests'!I493</f>
        <v>9408.2452781739776</v>
      </c>
      <c r="D493" s="8">
        <f>'6. Data with Vol Ests'!N$502*('6. Data with Vol Ests'!N493+('6. Data with Vol Ests'!N494-'6. Data with Vol Ests'!N493)*('6. Data with Vol Ests'!Q$503/'6. Data with Vol Ests'!Q494))/'6. Data with Vol Ests'!N493</f>
        <v>6017.8138512156911</v>
      </c>
      <c r="E493" s="8">
        <f>'6. Data with Vol Ests'!S$502*('6. Data with Vol Ests'!S493+('6. Data with Vol Ests'!S494-'6. Data with Vol Ests'!S493)*('6. Data with Vol Ests'!V$503/'6. Data with Vol Ests'!V494))/'6. Data with Vol Ests'!S493</f>
        <v>111.65489707197264</v>
      </c>
      <c r="G493" s="9">
        <f>$L$2*B493/'1. Data'!D$504+$M$2*C493/'1. Data'!H$504+$N$2*D493/'1. Data'!L$504+$O$2*E493/'1. Data'!P$504</f>
        <v>9972.4264196771419</v>
      </c>
      <c r="I493" s="9">
        <f t="shared" si="7"/>
        <v>27.573580322858106</v>
      </c>
    </row>
    <row r="494" spans="1:9" ht="15" customHeight="1" x14ac:dyDescent="0.2">
      <c r="A494">
        <v>493</v>
      </c>
      <c r="B494" s="8">
        <f>'6. Data with Vol Ests'!D$502*('6. Data with Vol Ests'!D494+('6. Data with Vol Ests'!D495-'6. Data with Vol Ests'!D494)*('6. Data with Vol Ests'!G$503/'6. Data with Vol Ests'!G495))/'6. Data with Vol Ests'!D494</f>
        <v>11006.07829747383</v>
      </c>
      <c r="C494" s="8">
        <f>'6. Data with Vol Ests'!I$502*('6. Data with Vol Ests'!I494+('6. Data with Vol Ests'!I495-'6. Data with Vol Ests'!I494)*('6. Data with Vol Ests'!L$503/'6. Data with Vol Ests'!L495))/'6. Data with Vol Ests'!I494</f>
        <v>10264.463855062146</v>
      </c>
      <c r="D494" s="8">
        <f>'6. Data with Vol Ests'!N$502*('6. Data with Vol Ests'!N494+('6. Data with Vol Ests'!N495-'6. Data with Vol Ests'!N494)*('6. Data with Vol Ests'!Q$503/'6. Data with Vol Ests'!Q495))/'6. Data with Vol Ests'!N494</f>
        <v>6600.5414115612793</v>
      </c>
      <c r="E494" s="8">
        <f>'6. Data with Vol Ests'!S$502*('6. Data with Vol Ests'!S494+('6. Data with Vol Ests'!S495-'6. Data with Vol Ests'!S494)*('6. Data with Vol Ests'!V$503/'6. Data with Vol Ests'!V495))/'6. Data with Vol Ests'!S494</f>
        <v>113.05877898673583</v>
      </c>
      <c r="G494" s="9">
        <f>$L$2*B494/'1. Data'!D$504+$M$2*C494/'1. Data'!H$504+$N$2*D494/'1. Data'!L$504+$O$2*E494/'1. Data'!P$504</f>
        <v>10270.609715034685</v>
      </c>
      <c r="I494" s="9">
        <f t="shared" si="7"/>
        <v>-270.609715034685</v>
      </c>
    </row>
    <row r="495" spans="1:9" ht="15" customHeight="1" x14ac:dyDescent="0.2">
      <c r="A495">
        <v>494</v>
      </c>
      <c r="B495" s="8">
        <f>'6. Data with Vol Ests'!D$502*('6. Data with Vol Ests'!D495+('6. Data with Vol Ests'!D496-'6. Data with Vol Ests'!D495)*('6. Data with Vol Ests'!G$503/'6. Data with Vol Ests'!G496))/'6. Data with Vol Ests'!D495</f>
        <v>10511.099954876909</v>
      </c>
      <c r="C495" s="8">
        <f>'6. Data with Vol Ests'!I$502*('6. Data with Vol Ests'!I495+('6. Data with Vol Ests'!I496-'6. Data with Vol Ests'!I495)*('6. Data with Vol Ests'!L$503/'6. Data with Vol Ests'!L496))/'6. Data with Vol Ests'!I495</f>
        <v>8391.2152048744865</v>
      </c>
      <c r="D495" s="8">
        <f>'6. Data with Vol Ests'!N$502*('6. Data with Vol Ests'!N495+('6. Data with Vol Ests'!N496-'6. Data with Vol Ests'!N495)*('6. Data with Vol Ests'!Q$503/'6. Data with Vol Ests'!Q496))/'6. Data with Vol Ests'!N495</f>
        <v>5622.285775470953</v>
      </c>
      <c r="E495" s="8">
        <f>'6. Data with Vol Ests'!S$502*('6. Data with Vol Ests'!S495+('6. Data with Vol Ests'!S496-'6. Data with Vol Ests'!S495)*('6. Data with Vol Ests'!V$503/'6. Data with Vol Ests'!V496))/'6. Data with Vol Ests'!S495</f>
        <v>109.48681685344823</v>
      </c>
      <c r="G495" s="9">
        <f>$L$2*B495/'1. Data'!D$504+$M$2*C495/'1. Data'!H$504+$N$2*D495/'1. Data'!L$504+$O$2*E495/'1. Data'!P$504</f>
        <v>9284.4881022154332</v>
      </c>
      <c r="I495" s="9">
        <f t="shared" si="7"/>
        <v>715.51189778456683</v>
      </c>
    </row>
    <row r="496" spans="1:9" ht="15" customHeight="1" x14ac:dyDescent="0.2">
      <c r="A496">
        <v>495</v>
      </c>
      <c r="B496" s="8">
        <f>'6. Data with Vol Ests'!D$502*('6. Data with Vol Ests'!D496+('6. Data with Vol Ests'!D497-'6. Data with Vol Ests'!D496)*('6. Data with Vol Ests'!G$503/'6. Data with Vol Ests'!G497))/'6. Data with Vol Ests'!D496</f>
        <v>10427.772776299542</v>
      </c>
      <c r="C496" s="8">
        <f>'6. Data with Vol Ests'!I$502*('6. Data with Vol Ests'!I496+('6. Data with Vol Ests'!I497-'6. Data with Vol Ests'!I496)*('6. Data with Vol Ests'!L$503/'6. Data with Vol Ests'!L497))/'6. Data with Vol Ests'!I496</f>
        <v>9477.1040162098197</v>
      </c>
      <c r="D496" s="8">
        <f>'6. Data with Vol Ests'!N$502*('6. Data with Vol Ests'!N496+('6. Data with Vol Ests'!N497-'6. Data with Vol Ests'!N496)*('6. Data with Vol Ests'!Q$503/'6. Data with Vol Ests'!Q497))/'6. Data with Vol Ests'!N496</f>
        <v>6073.2563803306284</v>
      </c>
      <c r="E496" s="8">
        <f>'6. Data with Vol Ests'!S$502*('6. Data with Vol Ests'!S496+('6. Data with Vol Ests'!S497-'6. Data with Vol Ests'!S496)*('6. Data with Vol Ests'!V$503/'6. Data with Vol Ests'!V497))/'6. Data with Vol Ests'!S496</f>
        <v>114.32638992613255</v>
      </c>
      <c r="G496" s="9">
        <f>$L$2*B496/'1. Data'!D$504+$M$2*C496/'1. Data'!H$504+$N$2*D496/'1. Data'!L$504+$O$2*E496/'1. Data'!P$504</f>
        <v>9752.1155578881862</v>
      </c>
      <c r="I496" s="9">
        <f t="shared" si="7"/>
        <v>247.88444211181377</v>
      </c>
    </row>
    <row r="497" spans="1:10" ht="15" customHeight="1" x14ac:dyDescent="0.2">
      <c r="A497">
        <v>496</v>
      </c>
      <c r="B497" s="8">
        <f>'6. Data with Vol Ests'!D$502*('6. Data with Vol Ests'!D497+('6. Data with Vol Ests'!D498-'6. Data with Vol Ests'!D497)*('6. Data with Vol Ests'!G$503/'6. Data with Vol Ests'!G498))/'6. Data with Vol Ests'!D497</f>
        <v>11517.17345402536</v>
      </c>
      <c r="C497" s="8">
        <f>'6. Data with Vol Ests'!I$502*('6. Data with Vol Ests'!I497+('6. Data with Vol Ests'!I498-'6. Data with Vol Ests'!I497)*('6. Data with Vol Ests'!L$503/'6. Data with Vol Ests'!L498))/'6. Data with Vol Ests'!I497</f>
        <v>9676.2648536443357</v>
      </c>
      <c r="D497" s="8">
        <f>'6. Data with Vol Ests'!N$502*('6. Data with Vol Ests'!N497+('6. Data with Vol Ests'!N498-'6. Data with Vol Ests'!N497)*('6. Data with Vol Ests'!Q$503/'6. Data with Vol Ests'!Q498))/'6. Data with Vol Ests'!N497</f>
        <v>6218.2566395888934</v>
      </c>
      <c r="E497" s="8">
        <f>'6. Data with Vol Ests'!S$502*('6. Data with Vol Ests'!S497+('6. Data with Vol Ests'!S498-'6. Data with Vol Ests'!S497)*('6. Data with Vol Ests'!V$503/'6. Data with Vol Ests'!V498))/'6. Data with Vol Ests'!S497</f>
        <v>110.17678505789065</v>
      </c>
      <c r="G497" s="9">
        <f>$L$2*B497/'1. Data'!D$504+$M$2*C497/'1. Data'!H$504+$N$2*D497/'1. Data'!L$504+$O$2*E497/'1. Data'!P$504</f>
        <v>10159.532332411269</v>
      </c>
      <c r="I497" s="9">
        <f t="shared" si="7"/>
        <v>-159.53233241126873</v>
      </c>
    </row>
    <row r="498" spans="1:10" ht="15" customHeight="1" x14ac:dyDescent="0.2">
      <c r="A498">
        <v>497</v>
      </c>
      <c r="B498" s="8">
        <f>'6. Data with Vol Ests'!D$502*('6. Data with Vol Ests'!D498+('6. Data with Vol Ests'!D499-'6. Data with Vol Ests'!D498)*('6. Data with Vol Ests'!G$503/'6. Data with Vol Ests'!G499))/'6. Data with Vol Ests'!D498</f>
        <v>11414.687637527151</v>
      </c>
      <c r="C498" s="8">
        <f>'6. Data with Vol Ests'!I$502*('6. Data with Vol Ests'!I498+('6. Data with Vol Ests'!I499-'6. Data with Vol Ests'!I498)*('6. Data with Vol Ests'!L$503/'6. Data with Vol Ests'!L499))/'6. Data with Vol Ests'!I498</f>
        <v>10752.909346810913</v>
      </c>
      <c r="D498" s="8">
        <f>'6. Data with Vol Ests'!N$502*('6. Data with Vol Ests'!N498+('6. Data with Vol Ests'!N499-'6. Data with Vol Ests'!N498)*('6. Data with Vol Ests'!Q$503/'6. Data with Vol Ests'!Q499))/'6. Data with Vol Ests'!N498</f>
        <v>6981.0485592454697</v>
      </c>
      <c r="E498" s="8">
        <f>'6. Data with Vol Ests'!S$502*('6. Data with Vol Ests'!S498+('6. Data with Vol Ests'!S499-'6. Data with Vol Ests'!S498)*('6. Data with Vol Ests'!V$503/'6. Data with Vol Ests'!V499))/'6. Data with Vol Ests'!S498</f>
        <v>114.89045458753708</v>
      </c>
      <c r="G498" s="9">
        <f>$L$2*B498/'1. Data'!D$504+$M$2*C498/'1. Data'!H$504+$N$2*D498/'1. Data'!L$504+$O$2*E498/'1. Data'!P$504</f>
        <v>10665.376727384715</v>
      </c>
      <c r="I498" s="9">
        <f t="shared" si="7"/>
        <v>-665.3767273847152</v>
      </c>
    </row>
    <row r="499" spans="1:10" ht="15" customHeight="1" x14ac:dyDescent="0.2">
      <c r="A499">
        <v>498</v>
      </c>
      <c r="B499" s="8">
        <f>'6. Data with Vol Ests'!D$502*('6. Data with Vol Ests'!D499+('6. Data with Vol Ests'!D500-'6. Data with Vol Ests'!D499)*('6. Data with Vol Ests'!G$503/'6. Data with Vol Ests'!G500))/'6. Data with Vol Ests'!D499</f>
        <v>10655.661436537641</v>
      </c>
      <c r="C499" s="8">
        <f>'6. Data with Vol Ests'!I$502*('6. Data with Vol Ests'!I499+('6. Data with Vol Ests'!I500-'6. Data with Vol Ests'!I499)*('6. Data with Vol Ests'!L$503/'6. Data with Vol Ests'!L500))/'6. Data with Vol Ests'!I499</f>
        <v>9528.2657303989836</v>
      </c>
      <c r="D499" s="8">
        <f>'6. Data with Vol Ests'!N$502*('6. Data with Vol Ests'!N499+('6. Data with Vol Ests'!N500-'6. Data with Vol Ests'!N499)*('6. Data with Vol Ests'!Q$503/'6. Data with Vol Ests'!Q500))/'6. Data with Vol Ests'!N499</f>
        <v>6154.8281134171257</v>
      </c>
      <c r="E499" s="8">
        <f>'6. Data with Vol Ests'!S$502*('6. Data with Vol Ests'!S499+('6. Data with Vol Ests'!S500-'6. Data with Vol Ests'!S499)*('6. Data with Vol Ests'!V$503/'6. Data with Vol Ests'!V500))/'6. Data with Vol Ests'!S499</f>
        <v>114.3852453310077</v>
      </c>
      <c r="G499" s="9">
        <f>$L$2*B499/'1. Data'!D$504+$M$2*C499/'1. Data'!H$504+$N$2*D499/'1. Data'!L$504+$O$2*E499/'1. Data'!P$504</f>
        <v>9865.0057315733211</v>
      </c>
      <c r="I499" s="9">
        <f t="shared" si="7"/>
        <v>134.9942684266789</v>
      </c>
    </row>
    <row r="500" spans="1:10" ht="15" customHeight="1" x14ac:dyDescent="0.2">
      <c r="A500">
        <v>499</v>
      </c>
      <c r="B500" s="8">
        <f>'6. Data with Vol Ests'!D$502*('6. Data with Vol Ests'!D500+('6. Data with Vol Ests'!D501-'6. Data with Vol Ests'!D500)*('6. Data with Vol Ests'!G$503/'6. Data with Vol Ests'!G501))/'6. Data with Vol Ests'!D500</f>
        <v>10835.594768969204</v>
      </c>
      <c r="C500" s="8">
        <f>'6. Data with Vol Ests'!I$502*('6. Data with Vol Ests'!I500+('6. Data with Vol Ests'!I501-'6. Data with Vol Ests'!I500)*('6. Data with Vol Ests'!L$503/'6. Data with Vol Ests'!L501))/'6. Data with Vol Ests'!I500</f>
        <v>9391.7586585459248</v>
      </c>
      <c r="D500" s="8">
        <f>'6. Data with Vol Ests'!N$502*('6. Data with Vol Ests'!N500+('6. Data with Vol Ests'!N501-'6. Data with Vol Ests'!N500)*('6. Data with Vol Ests'!Q$503/'6. Data with Vol Ests'!Q501))/'6. Data with Vol Ests'!N500</f>
        <v>6054.7606479252518</v>
      </c>
      <c r="E500" s="8">
        <f>'6. Data with Vol Ests'!S$502*('6. Data with Vol Ests'!S500+('6. Data with Vol Ests'!S501-'6. Data with Vol Ests'!S500)*('6. Data with Vol Ests'!V$503/'6. Data with Vol Ests'!V501))/'6. Data with Vol Ests'!S500</f>
        <v>113.81632527254096</v>
      </c>
      <c r="G500" s="9">
        <f>$L$2*B500/'1. Data'!D$504+$M$2*C500/'1. Data'!H$504+$N$2*D500/'1. Data'!L$504+$O$2*E500/'1. Data'!P$504</f>
        <v>9861.4220277938693</v>
      </c>
      <c r="I500" s="9">
        <f t="shared" si="7"/>
        <v>138.57797220613065</v>
      </c>
    </row>
    <row r="501" spans="1:10" ht="15" customHeight="1" x14ac:dyDescent="0.2">
      <c r="A501">
        <v>500</v>
      </c>
      <c r="B501" s="8">
        <f>'6. Data with Vol Ests'!D$502*('6. Data with Vol Ests'!D501+('6. Data with Vol Ests'!D502-'6. Data with Vol Ests'!D501)*('6. Data with Vol Ests'!G$503/'6. Data with Vol Ests'!G502))/'6. Data with Vol Ests'!D501</f>
        <v>11220.570898554655</v>
      </c>
      <c r="C501" s="8">
        <f>'6. Data with Vol Ests'!I$502*('6. Data with Vol Ests'!I501+('6. Data with Vol Ests'!I502-'6. Data with Vol Ests'!I501)*('6. Data with Vol Ests'!L$503/'6. Data with Vol Ests'!L502))/'6. Data with Vol Ests'!I501</f>
        <v>9760.3448060833198</v>
      </c>
      <c r="D501" s="8">
        <f>'6. Data with Vol Ests'!N$502*('6. Data with Vol Ests'!N501+('6. Data with Vol Ests'!N502-'6. Data with Vol Ests'!N501)*('6. Data with Vol Ests'!Q$503/'6. Data with Vol Ests'!Q502))/'6. Data with Vol Ests'!N501</f>
        <v>6370.3584185682339</v>
      </c>
      <c r="E501" s="8">
        <f>'6. Data with Vol Ests'!S$502*('6. Data with Vol Ests'!S501+('6. Data with Vol Ests'!S502-'6. Data with Vol Ests'!S501)*('6. Data with Vol Ests'!V$503/'6. Data with Vol Ests'!V502))/'6. Data with Vol Ests'!S501</f>
        <v>111.41870725067103</v>
      </c>
      <c r="G501" s="9">
        <f>$L$2*B501/'1. Data'!D$504+$M$2*C501/'1. Data'!H$504+$N$2*D501/'1. Data'!L$504+$O$2*E501/'1. Data'!P$504</f>
        <v>10124.714544975926</v>
      </c>
      <c r="I501" s="9">
        <f t="shared" si="7"/>
        <v>-124.7145449759264</v>
      </c>
    </row>
    <row r="503" spans="1:10" ht="15" customHeight="1" x14ac:dyDescent="0.2">
      <c r="H503" s="9" t="s">
        <v>8</v>
      </c>
      <c r="I503"/>
      <c r="J503" s="9">
        <f>AVERAGE(I2:I501)</f>
        <v>0.63445558842461836</v>
      </c>
    </row>
    <row r="504" spans="1:10" ht="15" customHeight="1" x14ac:dyDescent="0.2">
      <c r="H504" s="9" t="s">
        <v>9</v>
      </c>
      <c r="I504"/>
      <c r="J504" s="9">
        <f>STDEV(I2:I501)</f>
        <v>205.53714646436489</v>
      </c>
    </row>
    <row r="505" spans="1:10" ht="15" customHeight="1" x14ac:dyDescent="0.2">
      <c r="H505" s="9" t="s">
        <v>10</v>
      </c>
      <c r="I505"/>
      <c r="J505" s="9">
        <f>SKEW(I2:I501)</f>
        <v>0.54196458475880149</v>
      </c>
    </row>
    <row r="506" spans="1:10" ht="15" customHeight="1" x14ac:dyDescent="0.2">
      <c r="H506" s="9" t="s">
        <v>11</v>
      </c>
      <c r="I506"/>
      <c r="J506" s="9">
        <f>KURT(I2:I501)</f>
        <v>1.8032599269077374</v>
      </c>
    </row>
    <row r="507" spans="1:10" ht="15" customHeight="1" x14ac:dyDescent="0.2">
      <c r="I507"/>
    </row>
    <row r="508" spans="1:10" ht="15" customHeight="1" x14ac:dyDescent="0.2">
      <c r="H508" s="9" t="s">
        <v>19</v>
      </c>
      <c r="I508"/>
      <c r="J508" s="9">
        <f>NORMINV(0.99, J503,J504)</f>
        <v>478.7853593022208</v>
      </c>
    </row>
    <row r="509" spans="1:10" ht="15" customHeight="1" x14ac:dyDescent="0.2">
      <c r="H509" s="9" t="s">
        <v>17</v>
      </c>
      <c r="I509"/>
      <c r="J509" s="10">
        <f>NORMDIST(J508, J503,J504,FALSE)</f>
        <v>1.2967068319243649E-4</v>
      </c>
    </row>
    <row r="510" spans="1:10" ht="15" customHeight="1" x14ac:dyDescent="0.2">
      <c r="H510" s="9" t="s">
        <v>18</v>
      </c>
      <c r="I510"/>
      <c r="J510" s="9">
        <f>(1/J509)*SQRT(0.01*0.99/500)</f>
        <v>34.315536732800552</v>
      </c>
    </row>
  </sheetData>
  <mergeCells count="1">
    <mergeCell ref="K6:P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510"/>
  <sheetViews>
    <sheetView workbookViewId="0"/>
  </sheetViews>
  <sheetFormatPr baseColWidth="10" defaultColWidth="10.83203125" defaultRowHeight="15" customHeight="1" x14ac:dyDescent="0.2"/>
  <cols>
    <col min="2" max="2" width="10.83203125" style="9"/>
  </cols>
  <sheetData>
    <row r="1" spans="1:8" ht="15" customHeight="1" x14ac:dyDescent="0.2">
      <c r="A1" t="s">
        <v>2</v>
      </c>
      <c r="B1" s="9" t="s">
        <v>7</v>
      </c>
    </row>
    <row r="2" spans="1:8" ht="15" customHeight="1" x14ac:dyDescent="0.2">
      <c r="A2">
        <v>131</v>
      </c>
      <c r="B2" s="9">
        <v>1082.9693345533087</v>
      </c>
    </row>
    <row r="3" spans="1:8" ht="15" customHeight="1" x14ac:dyDescent="0.2">
      <c r="A3">
        <v>494</v>
      </c>
      <c r="B3" s="9">
        <v>715.51189778456683</v>
      </c>
    </row>
    <row r="4" spans="1:8" ht="15" customHeight="1" x14ac:dyDescent="0.2">
      <c r="A4">
        <v>227</v>
      </c>
      <c r="B4" s="9">
        <v>687.71961281409858</v>
      </c>
    </row>
    <row r="5" spans="1:8" ht="15" customHeight="1" x14ac:dyDescent="0.2">
      <c r="A5">
        <v>98</v>
      </c>
      <c r="B5" s="9">
        <v>661.22079166381809</v>
      </c>
    </row>
    <row r="6" spans="1:8" ht="15" customHeight="1" x14ac:dyDescent="0.2">
      <c r="A6">
        <v>329</v>
      </c>
      <c r="B6" s="9">
        <v>602.96810283837112</v>
      </c>
      <c r="D6" s="28" t="s">
        <v>67</v>
      </c>
      <c r="E6" s="29"/>
      <c r="F6" s="29"/>
      <c r="G6" s="29"/>
      <c r="H6" s="29"/>
    </row>
    <row r="7" spans="1:8" ht="15" customHeight="1" x14ac:dyDescent="0.2">
      <c r="A7">
        <v>339</v>
      </c>
      <c r="B7" s="9">
        <v>546.54046856791138</v>
      </c>
      <c r="D7" s="29"/>
      <c r="E7" s="29"/>
      <c r="F7" s="29"/>
      <c r="G7" s="29"/>
      <c r="H7" s="29"/>
    </row>
    <row r="8" spans="1:8" ht="15" customHeight="1" x14ac:dyDescent="0.2">
      <c r="A8">
        <v>74</v>
      </c>
      <c r="B8" s="9">
        <v>492.76431764348126</v>
      </c>
    </row>
    <row r="9" spans="1:8" ht="15" customHeight="1" x14ac:dyDescent="0.2">
      <c r="A9">
        <v>193</v>
      </c>
      <c r="B9" s="9">
        <v>470.09207686286754</v>
      </c>
    </row>
    <row r="10" spans="1:8" ht="15" customHeight="1" x14ac:dyDescent="0.2">
      <c r="A10">
        <v>487</v>
      </c>
      <c r="B10" s="9">
        <v>458.17696866141887</v>
      </c>
    </row>
    <row r="11" spans="1:8" ht="15" customHeight="1" x14ac:dyDescent="0.2">
      <c r="A11">
        <v>349</v>
      </c>
      <c r="B11" s="9">
        <v>438.46845043554822</v>
      </c>
      <c r="D11" t="s">
        <v>49</v>
      </c>
      <c r="E11" s="9">
        <f>B6</f>
        <v>602.96810283837112</v>
      </c>
    </row>
    <row r="12" spans="1:8" ht="15" customHeight="1" x14ac:dyDescent="0.2">
      <c r="A12">
        <v>283</v>
      </c>
      <c r="B12" s="9">
        <v>438.27373308315509</v>
      </c>
      <c r="D12" t="s">
        <v>55</v>
      </c>
      <c r="E12" s="9">
        <f>AVERAGE(B2:B5)</f>
        <v>786.85540920394806</v>
      </c>
    </row>
    <row r="13" spans="1:8" ht="15" customHeight="1" x14ac:dyDescent="0.2">
      <c r="A13">
        <v>225</v>
      </c>
      <c r="B13" s="9">
        <v>435.11785569537278</v>
      </c>
    </row>
    <row r="14" spans="1:8" ht="15" customHeight="1" x14ac:dyDescent="0.2">
      <c r="A14">
        <v>238</v>
      </c>
      <c r="B14" s="9">
        <v>421.82563456795651</v>
      </c>
    </row>
    <row r="15" spans="1:8" ht="15" customHeight="1" x14ac:dyDescent="0.2">
      <c r="A15">
        <v>292</v>
      </c>
      <c r="B15" s="9">
        <v>420.0208583427102</v>
      </c>
    </row>
    <row r="16" spans="1:8" ht="15" customHeight="1" x14ac:dyDescent="0.2">
      <c r="A16">
        <v>441</v>
      </c>
      <c r="B16" s="9">
        <v>417.02471290143876</v>
      </c>
    </row>
    <row r="17" spans="1:2" ht="15" customHeight="1" x14ac:dyDescent="0.2">
      <c r="A17">
        <v>473</v>
      </c>
      <c r="B17" s="9">
        <v>402.39105562498298</v>
      </c>
    </row>
    <row r="18" spans="1:2" ht="15" customHeight="1" x14ac:dyDescent="0.2">
      <c r="A18">
        <v>194</v>
      </c>
      <c r="B18" s="9">
        <v>401.62553701181787</v>
      </c>
    </row>
    <row r="19" spans="1:2" ht="15" customHeight="1" x14ac:dyDescent="0.2">
      <c r="A19">
        <v>306</v>
      </c>
      <c r="B19" s="9">
        <v>392.0246972606019</v>
      </c>
    </row>
    <row r="20" spans="1:2" ht="15" customHeight="1" x14ac:dyDescent="0.2">
      <c r="A20">
        <v>237</v>
      </c>
      <c r="B20" s="9">
        <v>381.07588755174038</v>
      </c>
    </row>
    <row r="21" spans="1:2" ht="15" customHeight="1" x14ac:dyDescent="0.2">
      <c r="A21">
        <v>320</v>
      </c>
      <c r="B21" s="9">
        <v>364.82415718459742</v>
      </c>
    </row>
    <row r="22" spans="1:2" ht="15" customHeight="1" x14ac:dyDescent="0.2">
      <c r="A22">
        <v>304</v>
      </c>
      <c r="B22" s="9">
        <v>358.06833629862922</v>
      </c>
    </row>
    <row r="23" spans="1:2" ht="15" customHeight="1" x14ac:dyDescent="0.2">
      <c r="A23">
        <v>228</v>
      </c>
      <c r="B23" s="9">
        <v>357.96118577792367</v>
      </c>
    </row>
    <row r="24" spans="1:2" ht="15" customHeight="1" x14ac:dyDescent="0.2">
      <c r="A24">
        <v>135</v>
      </c>
      <c r="B24" s="9">
        <v>356.03100415536574</v>
      </c>
    </row>
    <row r="25" spans="1:2" ht="15" customHeight="1" x14ac:dyDescent="0.2">
      <c r="A25">
        <v>376</v>
      </c>
      <c r="B25" s="9">
        <v>355.82783798638775</v>
      </c>
    </row>
    <row r="26" spans="1:2" ht="15" customHeight="1" x14ac:dyDescent="0.2">
      <c r="A26">
        <v>141</v>
      </c>
      <c r="B26" s="9">
        <v>354.21771129974877</v>
      </c>
    </row>
    <row r="27" spans="1:2" ht="15" customHeight="1" x14ac:dyDescent="0.2">
      <c r="A27">
        <v>142</v>
      </c>
      <c r="B27" s="9">
        <v>344.77953363224515</v>
      </c>
    </row>
    <row r="28" spans="1:2" ht="15" customHeight="1" x14ac:dyDescent="0.2">
      <c r="A28">
        <v>477</v>
      </c>
      <c r="B28" s="9">
        <v>344.23989176604482</v>
      </c>
    </row>
    <row r="29" spans="1:2" ht="15" customHeight="1" x14ac:dyDescent="0.2">
      <c r="A29">
        <v>175</v>
      </c>
      <c r="B29" s="9">
        <v>342.89962382692283</v>
      </c>
    </row>
    <row r="30" spans="1:2" ht="15" customHeight="1" x14ac:dyDescent="0.2">
      <c r="A30">
        <v>132</v>
      </c>
      <c r="B30" s="9">
        <v>338.69393082866009</v>
      </c>
    </row>
    <row r="31" spans="1:2" ht="15" customHeight="1" x14ac:dyDescent="0.2">
      <c r="A31">
        <v>322</v>
      </c>
      <c r="B31" s="9">
        <v>316.12883098866223</v>
      </c>
    </row>
    <row r="32" spans="1:2" ht="15" customHeight="1" x14ac:dyDescent="0.2">
      <c r="A32">
        <v>427</v>
      </c>
      <c r="B32" s="9">
        <v>316.01362982745559</v>
      </c>
    </row>
    <row r="33" spans="1:2" ht="15" customHeight="1" x14ac:dyDescent="0.2">
      <c r="A33">
        <v>298</v>
      </c>
      <c r="B33" s="9">
        <v>315.72363362767283</v>
      </c>
    </row>
    <row r="34" spans="1:2" ht="15" customHeight="1" x14ac:dyDescent="0.2">
      <c r="A34">
        <v>21</v>
      </c>
      <c r="B34" s="9">
        <v>309.09936727384411</v>
      </c>
    </row>
    <row r="35" spans="1:2" ht="15" customHeight="1" x14ac:dyDescent="0.2">
      <c r="A35">
        <v>242</v>
      </c>
      <c r="B35" s="9">
        <v>305.92378490422379</v>
      </c>
    </row>
    <row r="36" spans="1:2" ht="15" customHeight="1" x14ac:dyDescent="0.2">
      <c r="A36">
        <v>459</v>
      </c>
      <c r="B36" s="9">
        <v>300.17434006603798</v>
      </c>
    </row>
    <row r="37" spans="1:2" ht="15" customHeight="1" x14ac:dyDescent="0.2">
      <c r="A37">
        <v>415</v>
      </c>
      <c r="B37" s="9">
        <v>297.82327346688726</v>
      </c>
    </row>
    <row r="38" spans="1:2" ht="15" customHeight="1" x14ac:dyDescent="0.2">
      <c r="A38">
        <v>437</v>
      </c>
      <c r="B38" s="9">
        <v>297.37267943383995</v>
      </c>
    </row>
    <row r="39" spans="1:2" ht="15" customHeight="1" x14ac:dyDescent="0.2">
      <c r="A39">
        <v>249</v>
      </c>
      <c r="B39" s="9">
        <v>291.91251235190975</v>
      </c>
    </row>
    <row r="40" spans="1:2" ht="15" customHeight="1" x14ac:dyDescent="0.2">
      <c r="A40">
        <v>451</v>
      </c>
      <c r="B40" s="9">
        <v>291.65190337897548</v>
      </c>
    </row>
    <row r="41" spans="1:2" ht="15" customHeight="1" x14ac:dyDescent="0.2">
      <c r="A41">
        <v>365</v>
      </c>
      <c r="B41" s="9">
        <v>289.88009189836157</v>
      </c>
    </row>
    <row r="42" spans="1:2" ht="15" customHeight="1" x14ac:dyDescent="0.2">
      <c r="A42">
        <v>185</v>
      </c>
      <c r="B42" s="9">
        <v>289.15076725242216</v>
      </c>
    </row>
    <row r="43" spans="1:2" ht="15" customHeight="1" x14ac:dyDescent="0.2">
      <c r="A43">
        <v>429</v>
      </c>
      <c r="B43" s="9">
        <v>283.1131277397908</v>
      </c>
    </row>
    <row r="44" spans="1:2" ht="15" customHeight="1" x14ac:dyDescent="0.2">
      <c r="A44">
        <v>127</v>
      </c>
      <c r="B44" s="9">
        <v>279.27912894009569</v>
      </c>
    </row>
    <row r="45" spans="1:2" ht="15" customHeight="1" x14ac:dyDescent="0.2">
      <c r="A45">
        <v>20</v>
      </c>
      <c r="B45" s="9">
        <v>278.56581709570673</v>
      </c>
    </row>
    <row r="46" spans="1:2" ht="15" customHeight="1" x14ac:dyDescent="0.2">
      <c r="A46">
        <v>302</v>
      </c>
      <c r="B46" s="9">
        <v>277.27106528348486</v>
      </c>
    </row>
    <row r="47" spans="1:2" ht="15" customHeight="1" x14ac:dyDescent="0.2">
      <c r="A47">
        <v>111</v>
      </c>
      <c r="B47" s="9">
        <v>274.4871594174474</v>
      </c>
    </row>
    <row r="48" spans="1:2" ht="15" customHeight="1" x14ac:dyDescent="0.2">
      <c r="A48">
        <v>221</v>
      </c>
      <c r="B48" s="9">
        <v>273.80864456793279</v>
      </c>
    </row>
    <row r="49" spans="1:2" ht="15" customHeight="1" x14ac:dyDescent="0.2">
      <c r="A49">
        <v>110</v>
      </c>
      <c r="B49" s="9">
        <v>272.55878555401978</v>
      </c>
    </row>
    <row r="50" spans="1:2" ht="15" customHeight="1" x14ac:dyDescent="0.2">
      <c r="A50">
        <v>444</v>
      </c>
      <c r="B50" s="9">
        <v>272.31585065589206</v>
      </c>
    </row>
    <row r="51" spans="1:2" ht="15" customHeight="1" x14ac:dyDescent="0.2">
      <c r="A51">
        <v>296</v>
      </c>
      <c r="B51" s="9">
        <v>269.7921599234196</v>
      </c>
    </row>
    <row r="52" spans="1:2" ht="15" customHeight="1" x14ac:dyDescent="0.2">
      <c r="A52">
        <v>256</v>
      </c>
      <c r="B52" s="9">
        <v>260.08789073848493</v>
      </c>
    </row>
    <row r="53" spans="1:2" ht="15" customHeight="1" x14ac:dyDescent="0.2">
      <c r="A53">
        <v>485</v>
      </c>
      <c r="B53" s="9">
        <v>259.65418974790191</v>
      </c>
    </row>
    <row r="54" spans="1:2" ht="15" customHeight="1" x14ac:dyDescent="0.2">
      <c r="A54">
        <v>336</v>
      </c>
      <c r="B54" s="9">
        <v>257.79692618434456</v>
      </c>
    </row>
    <row r="55" spans="1:2" ht="15" customHeight="1" x14ac:dyDescent="0.2">
      <c r="A55">
        <v>408</v>
      </c>
      <c r="B55" s="9">
        <v>255.82550432516837</v>
      </c>
    </row>
    <row r="56" spans="1:2" ht="15" customHeight="1" x14ac:dyDescent="0.2">
      <c r="A56">
        <v>378</v>
      </c>
      <c r="B56" s="9">
        <v>253.96668573311217</v>
      </c>
    </row>
    <row r="57" spans="1:2" ht="15" customHeight="1" x14ac:dyDescent="0.2">
      <c r="A57">
        <v>233</v>
      </c>
      <c r="B57" s="9">
        <v>249.65453843438445</v>
      </c>
    </row>
    <row r="58" spans="1:2" ht="15" customHeight="1" x14ac:dyDescent="0.2">
      <c r="A58">
        <v>495</v>
      </c>
      <c r="B58" s="9">
        <v>247.88444211181377</v>
      </c>
    </row>
    <row r="59" spans="1:2" ht="15" customHeight="1" x14ac:dyDescent="0.2">
      <c r="A59">
        <v>481</v>
      </c>
      <c r="B59" s="9">
        <v>245.62627269765471</v>
      </c>
    </row>
    <row r="60" spans="1:2" ht="15" customHeight="1" x14ac:dyDescent="0.2">
      <c r="A60">
        <v>430</v>
      </c>
      <c r="B60" s="9">
        <v>239.39373596627775</v>
      </c>
    </row>
    <row r="61" spans="1:2" ht="15" customHeight="1" x14ac:dyDescent="0.2">
      <c r="A61">
        <v>216</v>
      </c>
      <c r="B61" s="9">
        <v>236.77576611171389</v>
      </c>
    </row>
    <row r="62" spans="1:2" ht="15" customHeight="1" x14ac:dyDescent="0.2">
      <c r="A62">
        <v>435</v>
      </c>
      <c r="B62" s="9">
        <v>234.25581324901941</v>
      </c>
    </row>
    <row r="63" spans="1:2" ht="15" customHeight="1" x14ac:dyDescent="0.2">
      <c r="A63">
        <v>418</v>
      </c>
      <c r="B63" s="9">
        <v>231.04679733935154</v>
      </c>
    </row>
    <row r="64" spans="1:2" ht="15" customHeight="1" x14ac:dyDescent="0.2">
      <c r="A64">
        <v>284</v>
      </c>
      <c r="B64" s="9">
        <v>226.77877959202851</v>
      </c>
    </row>
    <row r="65" spans="1:2" ht="15" customHeight="1" x14ac:dyDescent="0.2">
      <c r="A65">
        <v>453</v>
      </c>
      <c r="B65" s="9">
        <v>226.7478455839555</v>
      </c>
    </row>
    <row r="66" spans="1:2" ht="15" customHeight="1" x14ac:dyDescent="0.2">
      <c r="A66">
        <v>205</v>
      </c>
      <c r="B66" s="9">
        <v>225.75994589340189</v>
      </c>
    </row>
    <row r="67" spans="1:2" ht="15" customHeight="1" x14ac:dyDescent="0.2">
      <c r="A67">
        <v>241</v>
      </c>
      <c r="B67" s="9">
        <v>225.15346413241605</v>
      </c>
    </row>
    <row r="68" spans="1:2" ht="15" customHeight="1" x14ac:dyDescent="0.2">
      <c r="A68">
        <v>445</v>
      </c>
      <c r="B68" s="9">
        <v>222.59238587392065</v>
      </c>
    </row>
    <row r="69" spans="1:2" ht="15" customHeight="1" x14ac:dyDescent="0.2">
      <c r="A69">
        <v>197</v>
      </c>
      <c r="B69" s="9">
        <v>221.65929095520914</v>
      </c>
    </row>
    <row r="70" spans="1:2" ht="15" customHeight="1" x14ac:dyDescent="0.2">
      <c r="A70">
        <v>423</v>
      </c>
      <c r="B70" s="9">
        <v>220.67915800349328</v>
      </c>
    </row>
    <row r="71" spans="1:2" ht="15" customHeight="1" x14ac:dyDescent="0.2">
      <c r="A71">
        <v>240</v>
      </c>
      <c r="B71" s="9">
        <v>219.74280000614817</v>
      </c>
    </row>
    <row r="72" spans="1:2" ht="15" customHeight="1" x14ac:dyDescent="0.2">
      <c r="A72">
        <v>490</v>
      </c>
      <c r="B72" s="9">
        <v>219.25503250815382</v>
      </c>
    </row>
    <row r="73" spans="1:2" ht="15" customHeight="1" x14ac:dyDescent="0.2">
      <c r="A73">
        <v>223</v>
      </c>
      <c r="B73" s="9">
        <v>217.07676224357056</v>
      </c>
    </row>
    <row r="74" spans="1:2" ht="15" customHeight="1" x14ac:dyDescent="0.2">
      <c r="A74">
        <v>335</v>
      </c>
      <c r="B74" s="9">
        <v>216.68792611303616</v>
      </c>
    </row>
    <row r="75" spans="1:2" ht="15" customHeight="1" x14ac:dyDescent="0.2">
      <c r="A75">
        <v>488</v>
      </c>
      <c r="B75" s="9">
        <v>216.19479531392426</v>
      </c>
    </row>
    <row r="76" spans="1:2" ht="15" customHeight="1" x14ac:dyDescent="0.2">
      <c r="A76">
        <v>134</v>
      </c>
      <c r="B76" s="9">
        <v>210.54854390830405</v>
      </c>
    </row>
    <row r="77" spans="1:2" ht="15" customHeight="1" x14ac:dyDescent="0.2">
      <c r="A77">
        <v>120</v>
      </c>
      <c r="B77" s="9">
        <v>210.07570020866297</v>
      </c>
    </row>
    <row r="78" spans="1:2" ht="15" customHeight="1" x14ac:dyDescent="0.2">
      <c r="A78">
        <v>465</v>
      </c>
      <c r="B78" s="9">
        <v>209.19768283376652</v>
      </c>
    </row>
    <row r="79" spans="1:2" ht="15" customHeight="1" x14ac:dyDescent="0.2">
      <c r="A79">
        <v>100</v>
      </c>
      <c r="B79" s="9">
        <v>208.45049811620265</v>
      </c>
    </row>
    <row r="80" spans="1:2" ht="15" customHeight="1" x14ac:dyDescent="0.2">
      <c r="A80">
        <v>318</v>
      </c>
      <c r="B80" s="9">
        <v>205.03678710397253</v>
      </c>
    </row>
    <row r="81" spans="1:2" ht="15" customHeight="1" x14ac:dyDescent="0.2">
      <c r="A81">
        <v>486</v>
      </c>
      <c r="B81" s="9">
        <v>204.13041957208407</v>
      </c>
    </row>
    <row r="82" spans="1:2" ht="15" customHeight="1" x14ac:dyDescent="0.2">
      <c r="A82">
        <v>370</v>
      </c>
      <c r="B82" s="9">
        <v>202.76917298350963</v>
      </c>
    </row>
    <row r="83" spans="1:2" ht="15" customHeight="1" x14ac:dyDescent="0.2">
      <c r="A83">
        <v>375</v>
      </c>
      <c r="B83" s="9">
        <v>198.53481866664515</v>
      </c>
    </row>
    <row r="84" spans="1:2" ht="15" customHeight="1" x14ac:dyDescent="0.2">
      <c r="A84">
        <v>254</v>
      </c>
      <c r="B84" s="9">
        <v>189.38389731554707</v>
      </c>
    </row>
    <row r="85" spans="1:2" ht="15" customHeight="1" x14ac:dyDescent="0.2">
      <c r="A85">
        <v>93</v>
      </c>
      <c r="B85" s="9">
        <v>189.29084008581594</v>
      </c>
    </row>
    <row r="86" spans="1:2" ht="15" customHeight="1" x14ac:dyDescent="0.2">
      <c r="A86">
        <v>461</v>
      </c>
      <c r="B86" s="9">
        <v>187.87004654603879</v>
      </c>
    </row>
    <row r="87" spans="1:2" ht="15" customHeight="1" x14ac:dyDescent="0.2">
      <c r="A87">
        <v>425</v>
      </c>
      <c r="B87" s="9">
        <v>186.65042683786669</v>
      </c>
    </row>
    <row r="88" spans="1:2" ht="15" customHeight="1" x14ac:dyDescent="0.2">
      <c r="A88">
        <v>371</v>
      </c>
      <c r="B88" s="9">
        <v>184.76842949834099</v>
      </c>
    </row>
    <row r="89" spans="1:2" ht="15" customHeight="1" x14ac:dyDescent="0.2">
      <c r="A89">
        <v>334</v>
      </c>
      <c r="B89" s="9">
        <v>183.67736196103033</v>
      </c>
    </row>
    <row r="90" spans="1:2" ht="15" customHeight="1" x14ac:dyDescent="0.2">
      <c r="A90">
        <v>299</v>
      </c>
      <c r="B90" s="9">
        <v>183.15104551937111</v>
      </c>
    </row>
    <row r="91" spans="1:2" ht="15" customHeight="1" x14ac:dyDescent="0.2">
      <c r="A91">
        <v>351</v>
      </c>
      <c r="B91" s="9">
        <v>182.33439137670211</v>
      </c>
    </row>
    <row r="92" spans="1:2" ht="15" customHeight="1" x14ac:dyDescent="0.2">
      <c r="A92">
        <v>472</v>
      </c>
      <c r="B92" s="9">
        <v>181.03002217367248</v>
      </c>
    </row>
    <row r="93" spans="1:2" ht="15" customHeight="1" x14ac:dyDescent="0.2">
      <c r="A93">
        <v>469</v>
      </c>
      <c r="B93" s="9">
        <v>180.82443282151144</v>
      </c>
    </row>
    <row r="94" spans="1:2" ht="15" customHeight="1" x14ac:dyDescent="0.2">
      <c r="A94">
        <v>364</v>
      </c>
      <c r="B94" s="9">
        <v>180.15049327668567</v>
      </c>
    </row>
    <row r="95" spans="1:2" ht="15" customHeight="1" x14ac:dyDescent="0.2">
      <c r="A95">
        <v>392</v>
      </c>
      <c r="B95" s="9">
        <v>178.79356978833857</v>
      </c>
    </row>
    <row r="96" spans="1:2" ht="15" customHeight="1" x14ac:dyDescent="0.2">
      <c r="A96">
        <v>450</v>
      </c>
      <c r="B96" s="9">
        <v>178.55280408014733</v>
      </c>
    </row>
    <row r="97" spans="1:2" ht="15" customHeight="1" x14ac:dyDescent="0.2">
      <c r="A97">
        <v>133</v>
      </c>
      <c r="B97" s="9">
        <v>176.43363983562813</v>
      </c>
    </row>
    <row r="98" spans="1:2" ht="15" customHeight="1" x14ac:dyDescent="0.2">
      <c r="A98">
        <v>31</v>
      </c>
      <c r="B98" s="9">
        <v>175.89808332330722</v>
      </c>
    </row>
    <row r="99" spans="1:2" ht="15" customHeight="1" x14ac:dyDescent="0.2">
      <c r="A99">
        <v>107</v>
      </c>
      <c r="B99" s="9">
        <v>175.58125517088047</v>
      </c>
    </row>
    <row r="100" spans="1:2" ht="15" customHeight="1" x14ac:dyDescent="0.2">
      <c r="A100">
        <v>226</v>
      </c>
      <c r="B100" s="9">
        <v>175.10612873135324</v>
      </c>
    </row>
    <row r="101" spans="1:2" ht="15" customHeight="1" x14ac:dyDescent="0.2">
      <c r="A101">
        <v>321</v>
      </c>
      <c r="B101" s="9">
        <v>173.73965698921347</v>
      </c>
    </row>
    <row r="102" spans="1:2" ht="15" customHeight="1" x14ac:dyDescent="0.2">
      <c r="A102">
        <v>294</v>
      </c>
      <c r="B102" s="9">
        <v>170.35282881306557</v>
      </c>
    </row>
    <row r="103" spans="1:2" ht="15" customHeight="1" x14ac:dyDescent="0.2">
      <c r="A103">
        <v>63</v>
      </c>
      <c r="B103" s="9">
        <v>170.2188022547416</v>
      </c>
    </row>
    <row r="104" spans="1:2" ht="15" customHeight="1" x14ac:dyDescent="0.2">
      <c r="A104">
        <v>280</v>
      </c>
      <c r="B104" s="9">
        <v>169.27959647194621</v>
      </c>
    </row>
    <row r="105" spans="1:2" ht="15" customHeight="1" x14ac:dyDescent="0.2">
      <c r="A105">
        <v>92</v>
      </c>
      <c r="B105" s="9">
        <v>169.2438087352366</v>
      </c>
    </row>
    <row r="106" spans="1:2" ht="15" customHeight="1" x14ac:dyDescent="0.2">
      <c r="A106">
        <v>416</v>
      </c>
      <c r="B106" s="9">
        <v>167.6492129303515</v>
      </c>
    </row>
    <row r="107" spans="1:2" ht="15" customHeight="1" x14ac:dyDescent="0.2">
      <c r="A107">
        <v>47</v>
      </c>
      <c r="B107" s="9">
        <v>156.27490430715625</v>
      </c>
    </row>
    <row r="108" spans="1:2" ht="15" customHeight="1" x14ac:dyDescent="0.2">
      <c r="A108">
        <v>313</v>
      </c>
      <c r="B108" s="9">
        <v>155.58019293278812</v>
      </c>
    </row>
    <row r="109" spans="1:2" ht="15" customHeight="1" x14ac:dyDescent="0.2">
      <c r="A109">
        <v>406</v>
      </c>
      <c r="B109" s="9">
        <v>154.08691603089937</v>
      </c>
    </row>
    <row r="110" spans="1:2" ht="15" customHeight="1" x14ac:dyDescent="0.2">
      <c r="A110">
        <v>279</v>
      </c>
      <c r="B110" s="9">
        <v>151.96107244538325</v>
      </c>
    </row>
    <row r="111" spans="1:2" ht="15" customHeight="1" x14ac:dyDescent="0.2">
      <c r="A111">
        <v>192</v>
      </c>
      <c r="B111" s="9">
        <v>151.94573856308671</v>
      </c>
    </row>
    <row r="112" spans="1:2" ht="15" customHeight="1" x14ac:dyDescent="0.2">
      <c r="A112">
        <v>337</v>
      </c>
      <c r="B112" s="9">
        <v>150.48622144558431</v>
      </c>
    </row>
    <row r="113" spans="1:2" ht="15" customHeight="1" x14ac:dyDescent="0.2">
      <c r="A113">
        <v>231</v>
      </c>
      <c r="B113" s="9">
        <v>148.71991371365584</v>
      </c>
    </row>
    <row r="114" spans="1:2" ht="15" customHeight="1" x14ac:dyDescent="0.2">
      <c r="A114">
        <v>366</v>
      </c>
      <c r="B114" s="9">
        <v>148.06268283678401</v>
      </c>
    </row>
    <row r="115" spans="1:2" ht="15" customHeight="1" x14ac:dyDescent="0.2">
      <c r="A115">
        <v>466</v>
      </c>
      <c r="B115" s="9">
        <v>143.68307154260765</v>
      </c>
    </row>
    <row r="116" spans="1:2" ht="15" customHeight="1" x14ac:dyDescent="0.2">
      <c r="A116">
        <v>41</v>
      </c>
      <c r="B116" s="9">
        <v>140.56137328885052</v>
      </c>
    </row>
    <row r="117" spans="1:2" ht="15" customHeight="1" x14ac:dyDescent="0.2">
      <c r="A117">
        <v>499</v>
      </c>
      <c r="B117" s="9">
        <v>138.57797220613065</v>
      </c>
    </row>
    <row r="118" spans="1:2" ht="15" customHeight="1" x14ac:dyDescent="0.2">
      <c r="A118">
        <v>56</v>
      </c>
      <c r="B118" s="9">
        <v>137.75170123631324</v>
      </c>
    </row>
    <row r="119" spans="1:2" ht="15" customHeight="1" x14ac:dyDescent="0.2">
      <c r="A119">
        <v>96</v>
      </c>
      <c r="B119" s="9">
        <v>137.24722867288074</v>
      </c>
    </row>
    <row r="120" spans="1:2" ht="15" customHeight="1" x14ac:dyDescent="0.2">
      <c r="A120">
        <v>498</v>
      </c>
      <c r="B120" s="9">
        <v>134.9942684266789</v>
      </c>
    </row>
    <row r="121" spans="1:2" ht="15" customHeight="1" x14ac:dyDescent="0.2">
      <c r="A121">
        <v>369</v>
      </c>
      <c r="B121" s="9">
        <v>134.83308639223651</v>
      </c>
    </row>
    <row r="122" spans="1:2" ht="15" customHeight="1" x14ac:dyDescent="0.2">
      <c r="A122">
        <v>338</v>
      </c>
      <c r="B122" s="9">
        <v>133.47537023949189</v>
      </c>
    </row>
    <row r="123" spans="1:2" ht="15" customHeight="1" x14ac:dyDescent="0.2">
      <c r="A123">
        <v>89</v>
      </c>
      <c r="B123" s="9">
        <v>129.35019031309093</v>
      </c>
    </row>
    <row r="124" spans="1:2" ht="15" customHeight="1" x14ac:dyDescent="0.2">
      <c r="A124">
        <v>389</v>
      </c>
      <c r="B124" s="9">
        <v>127.39258499623975</v>
      </c>
    </row>
    <row r="125" spans="1:2" ht="15" customHeight="1" x14ac:dyDescent="0.2">
      <c r="A125">
        <v>356</v>
      </c>
      <c r="B125" s="9">
        <v>126.56059004050621</v>
      </c>
    </row>
    <row r="126" spans="1:2" ht="15" customHeight="1" x14ac:dyDescent="0.2">
      <c r="A126">
        <v>23</v>
      </c>
      <c r="B126" s="9">
        <v>125.31891915915912</v>
      </c>
    </row>
    <row r="127" spans="1:2" ht="15" customHeight="1" x14ac:dyDescent="0.2">
      <c r="A127">
        <v>3</v>
      </c>
      <c r="B127" s="9">
        <v>121.00155945084407</v>
      </c>
    </row>
    <row r="128" spans="1:2" ht="15" customHeight="1" x14ac:dyDescent="0.2">
      <c r="A128">
        <v>69</v>
      </c>
      <c r="B128" s="9">
        <v>115.11504515856541</v>
      </c>
    </row>
    <row r="129" spans="1:2" ht="15" customHeight="1" x14ac:dyDescent="0.2">
      <c r="A129">
        <v>358</v>
      </c>
      <c r="B129" s="9">
        <v>114.38233147366554</v>
      </c>
    </row>
    <row r="130" spans="1:2" ht="15" customHeight="1" x14ac:dyDescent="0.2">
      <c r="A130">
        <v>151</v>
      </c>
      <c r="B130" s="9">
        <v>111.09023940505722</v>
      </c>
    </row>
    <row r="131" spans="1:2" ht="15" customHeight="1" x14ac:dyDescent="0.2">
      <c r="A131">
        <v>55</v>
      </c>
      <c r="B131" s="9">
        <v>107.12791592720168</v>
      </c>
    </row>
    <row r="132" spans="1:2" ht="15" customHeight="1" x14ac:dyDescent="0.2">
      <c r="A132">
        <v>12</v>
      </c>
      <c r="B132" s="9">
        <v>106.12320922596518</v>
      </c>
    </row>
    <row r="133" spans="1:2" ht="15" customHeight="1" x14ac:dyDescent="0.2">
      <c r="A133">
        <v>464</v>
      </c>
      <c r="B133" s="9">
        <v>106.02884070512118</v>
      </c>
    </row>
    <row r="134" spans="1:2" ht="15" customHeight="1" x14ac:dyDescent="0.2">
      <c r="A134">
        <v>290</v>
      </c>
      <c r="B134" s="9">
        <v>103.94784498551417</v>
      </c>
    </row>
    <row r="135" spans="1:2" ht="15" customHeight="1" x14ac:dyDescent="0.2">
      <c r="A135">
        <v>404</v>
      </c>
      <c r="B135" s="9">
        <v>103.0938285302891</v>
      </c>
    </row>
    <row r="136" spans="1:2" ht="15" customHeight="1" x14ac:dyDescent="0.2">
      <c r="A136">
        <v>331</v>
      </c>
      <c r="B136" s="9">
        <v>102.54485934026707</v>
      </c>
    </row>
    <row r="137" spans="1:2" ht="15" customHeight="1" x14ac:dyDescent="0.2">
      <c r="A137">
        <v>65</v>
      </c>
      <c r="B137" s="9">
        <v>100.24542583359653</v>
      </c>
    </row>
    <row r="138" spans="1:2" ht="15" customHeight="1" x14ac:dyDescent="0.2">
      <c r="A138">
        <v>293</v>
      </c>
      <c r="B138" s="9">
        <v>99.889236769473428</v>
      </c>
    </row>
    <row r="139" spans="1:2" ht="15" customHeight="1" x14ac:dyDescent="0.2">
      <c r="A139">
        <v>303</v>
      </c>
      <c r="B139" s="9">
        <v>96.775946382584152</v>
      </c>
    </row>
    <row r="140" spans="1:2" ht="15" customHeight="1" x14ac:dyDescent="0.2">
      <c r="A140">
        <v>324</v>
      </c>
      <c r="B140" s="9">
        <v>96.645118534552239</v>
      </c>
    </row>
    <row r="141" spans="1:2" ht="15" customHeight="1" x14ac:dyDescent="0.2">
      <c r="A141">
        <v>62</v>
      </c>
      <c r="B141" s="9">
        <v>95.575380341784694</v>
      </c>
    </row>
    <row r="142" spans="1:2" ht="15" customHeight="1" x14ac:dyDescent="0.2">
      <c r="A142">
        <v>36</v>
      </c>
      <c r="B142" s="9">
        <v>95.007834071704565</v>
      </c>
    </row>
    <row r="143" spans="1:2" ht="15" customHeight="1" x14ac:dyDescent="0.2">
      <c r="A143">
        <v>150</v>
      </c>
      <c r="B143" s="9">
        <v>94.046700149898243</v>
      </c>
    </row>
    <row r="144" spans="1:2" ht="15" customHeight="1" x14ac:dyDescent="0.2">
      <c r="A144">
        <v>257</v>
      </c>
      <c r="B144" s="9">
        <v>93.102046591695398</v>
      </c>
    </row>
    <row r="145" spans="1:2" ht="15" customHeight="1" x14ac:dyDescent="0.2">
      <c r="A145">
        <v>393</v>
      </c>
      <c r="B145" s="9">
        <v>92.730673997601116</v>
      </c>
    </row>
    <row r="146" spans="1:2" ht="15" customHeight="1" x14ac:dyDescent="0.2">
      <c r="A146">
        <v>448</v>
      </c>
      <c r="B146" s="9">
        <v>92.487515954157061</v>
      </c>
    </row>
    <row r="147" spans="1:2" ht="15" customHeight="1" x14ac:dyDescent="0.2">
      <c r="A147">
        <v>475</v>
      </c>
      <c r="B147" s="9">
        <v>89.901245454646414</v>
      </c>
    </row>
    <row r="148" spans="1:2" ht="15" customHeight="1" x14ac:dyDescent="0.2">
      <c r="A148">
        <v>84</v>
      </c>
      <c r="B148" s="9">
        <v>87.975126455985446</v>
      </c>
    </row>
    <row r="149" spans="1:2" ht="15" customHeight="1" x14ac:dyDescent="0.2">
      <c r="A149">
        <v>345</v>
      </c>
      <c r="B149" s="9">
        <v>86.703629613970406</v>
      </c>
    </row>
    <row r="150" spans="1:2" ht="15" customHeight="1" x14ac:dyDescent="0.2">
      <c r="A150">
        <v>203</v>
      </c>
      <c r="B150" s="9">
        <v>85.564734449673779</v>
      </c>
    </row>
    <row r="151" spans="1:2" ht="15" customHeight="1" x14ac:dyDescent="0.2">
      <c r="A151">
        <v>59</v>
      </c>
      <c r="B151" s="9">
        <v>84.929576271028054</v>
      </c>
    </row>
    <row r="152" spans="1:2" ht="15" customHeight="1" x14ac:dyDescent="0.2">
      <c r="A152">
        <v>419</v>
      </c>
      <c r="B152" s="9">
        <v>84.525385875997017</v>
      </c>
    </row>
    <row r="153" spans="1:2" ht="15" customHeight="1" x14ac:dyDescent="0.2">
      <c r="A153">
        <v>167</v>
      </c>
      <c r="B153" s="9">
        <v>84.426189828596762</v>
      </c>
    </row>
    <row r="154" spans="1:2" ht="15" customHeight="1" x14ac:dyDescent="0.2">
      <c r="A154">
        <v>332</v>
      </c>
      <c r="B154" s="9">
        <v>84.220653960826894</v>
      </c>
    </row>
    <row r="155" spans="1:2" ht="15" customHeight="1" x14ac:dyDescent="0.2">
      <c r="A155">
        <v>350</v>
      </c>
      <c r="B155" s="9">
        <v>82.765039198577142</v>
      </c>
    </row>
    <row r="156" spans="1:2" ht="15" customHeight="1" x14ac:dyDescent="0.2">
      <c r="A156">
        <v>204</v>
      </c>
      <c r="B156" s="9">
        <v>82.269474372589684</v>
      </c>
    </row>
    <row r="157" spans="1:2" ht="15" customHeight="1" x14ac:dyDescent="0.2">
      <c r="A157">
        <v>382</v>
      </c>
      <c r="B157" s="9">
        <v>80.168852775414052</v>
      </c>
    </row>
    <row r="158" spans="1:2" ht="15" customHeight="1" x14ac:dyDescent="0.2">
      <c r="A158">
        <v>266</v>
      </c>
      <c r="B158" s="9">
        <v>77.916294744514744</v>
      </c>
    </row>
    <row r="159" spans="1:2" ht="15" customHeight="1" x14ac:dyDescent="0.2">
      <c r="A159">
        <v>491</v>
      </c>
      <c r="B159" s="9">
        <v>77.416916094878616</v>
      </c>
    </row>
    <row r="160" spans="1:2" ht="15" customHeight="1" x14ac:dyDescent="0.2">
      <c r="A160">
        <v>159</v>
      </c>
      <c r="B160" s="9">
        <v>76.999147856708078</v>
      </c>
    </row>
    <row r="161" spans="1:2" ht="15" customHeight="1" x14ac:dyDescent="0.2">
      <c r="A161">
        <v>374</v>
      </c>
      <c r="B161" s="9">
        <v>75.801733612717726</v>
      </c>
    </row>
    <row r="162" spans="1:2" ht="15" customHeight="1" x14ac:dyDescent="0.2">
      <c r="A162">
        <v>165</v>
      </c>
      <c r="B162" s="9">
        <v>75.287725995733126</v>
      </c>
    </row>
    <row r="163" spans="1:2" ht="15" customHeight="1" x14ac:dyDescent="0.2">
      <c r="A163">
        <v>442</v>
      </c>
      <c r="B163" s="9">
        <v>74.059282789994541</v>
      </c>
    </row>
    <row r="164" spans="1:2" ht="15" customHeight="1" x14ac:dyDescent="0.2">
      <c r="A164">
        <v>297</v>
      </c>
      <c r="B164" s="9">
        <v>73.591956074023983</v>
      </c>
    </row>
    <row r="165" spans="1:2" ht="15" customHeight="1" x14ac:dyDescent="0.2">
      <c r="A165">
        <v>367</v>
      </c>
      <c r="B165" s="9">
        <v>73.163213939549678</v>
      </c>
    </row>
    <row r="166" spans="1:2" ht="15" customHeight="1" x14ac:dyDescent="0.2">
      <c r="A166">
        <v>213</v>
      </c>
      <c r="B166" s="9">
        <v>69.349011844984489</v>
      </c>
    </row>
    <row r="167" spans="1:2" ht="15" customHeight="1" x14ac:dyDescent="0.2">
      <c r="A167">
        <v>340</v>
      </c>
      <c r="B167" s="9">
        <v>69.211949650833049</v>
      </c>
    </row>
    <row r="168" spans="1:2" ht="15" customHeight="1" x14ac:dyDescent="0.2">
      <c r="A168">
        <v>14</v>
      </c>
      <c r="B168" s="9">
        <v>65.834244921925347</v>
      </c>
    </row>
    <row r="169" spans="1:2" ht="15" customHeight="1" x14ac:dyDescent="0.2">
      <c r="A169">
        <v>70</v>
      </c>
      <c r="B169" s="9">
        <v>65.19929741818305</v>
      </c>
    </row>
    <row r="170" spans="1:2" ht="15" customHeight="1" x14ac:dyDescent="0.2">
      <c r="A170">
        <v>180</v>
      </c>
      <c r="B170" s="9">
        <v>62.838481647802837</v>
      </c>
    </row>
    <row r="171" spans="1:2" ht="15" customHeight="1" x14ac:dyDescent="0.2">
      <c r="A171">
        <v>149</v>
      </c>
      <c r="B171" s="9">
        <v>62.419828791742475</v>
      </c>
    </row>
    <row r="172" spans="1:2" ht="15" customHeight="1" x14ac:dyDescent="0.2">
      <c r="A172">
        <v>286</v>
      </c>
      <c r="B172" s="9">
        <v>61.793260623651804</v>
      </c>
    </row>
    <row r="173" spans="1:2" ht="15" customHeight="1" x14ac:dyDescent="0.2">
      <c r="A173">
        <v>261</v>
      </c>
      <c r="B173" s="9">
        <v>61.282489687495399</v>
      </c>
    </row>
    <row r="174" spans="1:2" ht="15" customHeight="1" x14ac:dyDescent="0.2">
      <c r="A174">
        <v>476</v>
      </c>
      <c r="B174" s="9">
        <v>60.537549019376456</v>
      </c>
    </row>
    <row r="175" spans="1:2" ht="15" customHeight="1" x14ac:dyDescent="0.2">
      <c r="A175">
        <v>436</v>
      </c>
      <c r="B175" s="9">
        <v>60.100959279145172</v>
      </c>
    </row>
    <row r="176" spans="1:2" ht="15" customHeight="1" x14ac:dyDescent="0.2">
      <c r="A176">
        <v>125</v>
      </c>
      <c r="B176" s="9">
        <v>60.021514085263334</v>
      </c>
    </row>
    <row r="177" spans="1:2" ht="15" customHeight="1" x14ac:dyDescent="0.2">
      <c r="A177">
        <v>312</v>
      </c>
      <c r="B177" s="9">
        <v>59.5707326184056</v>
      </c>
    </row>
    <row r="178" spans="1:2" ht="15" customHeight="1" x14ac:dyDescent="0.2">
      <c r="A178">
        <v>410</v>
      </c>
      <c r="B178" s="9">
        <v>59.017400592285412</v>
      </c>
    </row>
    <row r="179" spans="1:2" ht="15" customHeight="1" x14ac:dyDescent="0.2">
      <c r="A179">
        <v>399</v>
      </c>
      <c r="B179" s="9">
        <v>58.413310948517392</v>
      </c>
    </row>
    <row r="180" spans="1:2" ht="15" customHeight="1" x14ac:dyDescent="0.2">
      <c r="A180">
        <v>117</v>
      </c>
      <c r="B180" s="9">
        <v>58.235280425969904</v>
      </c>
    </row>
    <row r="181" spans="1:2" ht="15" customHeight="1" x14ac:dyDescent="0.2">
      <c r="A181">
        <v>207</v>
      </c>
      <c r="B181" s="9">
        <v>57.762389136938509</v>
      </c>
    </row>
    <row r="182" spans="1:2" ht="15" customHeight="1" x14ac:dyDescent="0.2">
      <c r="A182">
        <v>401</v>
      </c>
      <c r="B182" s="9">
        <v>55.471318627489381</v>
      </c>
    </row>
    <row r="183" spans="1:2" ht="15" customHeight="1" x14ac:dyDescent="0.2">
      <c r="A183">
        <v>27</v>
      </c>
      <c r="B183" s="9">
        <v>55.155956816137405</v>
      </c>
    </row>
    <row r="184" spans="1:2" ht="15" customHeight="1" x14ac:dyDescent="0.2">
      <c r="A184">
        <v>170</v>
      </c>
      <c r="B184" s="9">
        <v>54.385421927323478</v>
      </c>
    </row>
    <row r="185" spans="1:2" ht="15" customHeight="1" x14ac:dyDescent="0.2">
      <c r="A185">
        <v>182</v>
      </c>
      <c r="B185" s="9">
        <v>51.612848964148725</v>
      </c>
    </row>
    <row r="186" spans="1:2" ht="15" customHeight="1" x14ac:dyDescent="0.2">
      <c r="A186">
        <v>447</v>
      </c>
      <c r="B186" s="9">
        <v>49.95313243500641</v>
      </c>
    </row>
    <row r="187" spans="1:2" ht="15" customHeight="1" x14ac:dyDescent="0.2">
      <c r="A187">
        <v>330</v>
      </c>
      <c r="B187" s="9">
        <v>49.814530959298281</v>
      </c>
    </row>
    <row r="188" spans="1:2" ht="15" customHeight="1" x14ac:dyDescent="0.2">
      <c r="A188">
        <v>28</v>
      </c>
      <c r="B188" s="9">
        <v>47.793011911546273</v>
      </c>
    </row>
    <row r="189" spans="1:2" ht="15" customHeight="1" x14ac:dyDescent="0.2">
      <c r="A189">
        <v>208</v>
      </c>
      <c r="B189" s="9">
        <v>47.790444708178256</v>
      </c>
    </row>
    <row r="190" spans="1:2" ht="15" customHeight="1" x14ac:dyDescent="0.2">
      <c r="A190">
        <v>11</v>
      </c>
      <c r="B190" s="9">
        <v>47.598272790408373</v>
      </c>
    </row>
    <row r="191" spans="1:2" ht="15" customHeight="1" x14ac:dyDescent="0.2">
      <c r="A191">
        <v>438</v>
      </c>
      <c r="B191" s="9">
        <v>46.986850853585565</v>
      </c>
    </row>
    <row r="192" spans="1:2" ht="15" customHeight="1" x14ac:dyDescent="0.2">
      <c r="A192">
        <v>121</v>
      </c>
      <c r="B192" s="9">
        <v>42.423132056355826</v>
      </c>
    </row>
    <row r="193" spans="1:2" ht="15" customHeight="1" x14ac:dyDescent="0.2">
      <c r="A193">
        <v>333</v>
      </c>
      <c r="B193" s="9">
        <v>41.210405437885129</v>
      </c>
    </row>
    <row r="194" spans="1:2" ht="15" customHeight="1" x14ac:dyDescent="0.2">
      <c r="A194">
        <v>380</v>
      </c>
      <c r="B194" s="9">
        <v>37.30876518567311</v>
      </c>
    </row>
    <row r="195" spans="1:2" ht="15" customHeight="1" x14ac:dyDescent="0.2">
      <c r="A195">
        <v>73</v>
      </c>
      <c r="B195" s="9">
        <v>35.496400015679683</v>
      </c>
    </row>
    <row r="196" spans="1:2" ht="15" customHeight="1" x14ac:dyDescent="0.2">
      <c r="A196">
        <v>168</v>
      </c>
      <c r="B196" s="9">
        <v>34.670626784729393</v>
      </c>
    </row>
    <row r="197" spans="1:2" ht="15" customHeight="1" x14ac:dyDescent="0.2">
      <c r="A197">
        <v>4</v>
      </c>
      <c r="B197" s="9">
        <v>32.487381282586284</v>
      </c>
    </row>
    <row r="198" spans="1:2" ht="15" customHeight="1" x14ac:dyDescent="0.2">
      <c r="A198">
        <v>17</v>
      </c>
      <c r="B198" s="9">
        <v>32.238725641424026</v>
      </c>
    </row>
    <row r="199" spans="1:2" ht="15" customHeight="1" x14ac:dyDescent="0.2">
      <c r="A199">
        <v>390</v>
      </c>
      <c r="B199" s="9">
        <v>31.663016152266209</v>
      </c>
    </row>
    <row r="200" spans="1:2" ht="15" customHeight="1" x14ac:dyDescent="0.2">
      <c r="A200">
        <v>428</v>
      </c>
      <c r="B200" s="9">
        <v>29.813548287895173</v>
      </c>
    </row>
    <row r="201" spans="1:2" ht="15" customHeight="1" x14ac:dyDescent="0.2">
      <c r="A201">
        <v>342</v>
      </c>
      <c r="B201" s="9">
        <v>28.121290265573407</v>
      </c>
    </row>
    <row r="202" spans="1:2" ht="15" customHeight="1" x14ac:dyDescent="0.2">
      <c r="A202">
        <v>492</v>
      </c>
      <c r="B202" s="9">
        <v>27.573580322858106</v>
      </c>
    </row>
    <row r="203" spans="1:2" ht="15" customHeight="1" x14ac:dyDescent="0.2">
      <c r="A203">
        <v>153</v>
      </c>
      <c r="B203" s="9">
        <v>27.526519880872002</v>
      </c>
    </row>
    <row r="204" spans="1:2" ht="15" customHeight="1" x14ac:dyDescent="0.2">
      <c r="A204">
        <v>202</v>
      </c>
      <c r="B204" s="9">
        <v>27.023584817763549</v>
      </c>
    </row>
    <row r="205" spans="1:2" ht="15" customHeight="1" x14ac:dyDescent="0.2">
      <c r="A205">
        <v>424</v>
      </c>
      <c r="B205" s="9">
        <v>24.599297468947043</v>
      </c>
    </row>
    <row r="206" spans="1:2" ht="15" customHeight="1" x14ac:dyDescent="0.2">
      <c r="A206">
        <v>439</v>
      </c>
      <c r="B206" s="9">
        <v>22.34732843220263</v>
      </c>
    </row>
    <row r="207" spans="1:2" ht="15" customHeight="1" x14ac:dyDescent="0.2">
      <c r="A207">
        <v>195</v>
      </c>
      <c r="B207" s="9">
        <v>21.567199871213234</v>
      </c>
    </row>
    <row r="208" spans="1:2" ht="15" customHeight="1" x14ac:dyDescent="0.2">
      <c r="A208">
        <v>271</v>
      </c>
      <c r="B208" s="9">
        <v>20.913762680987929</v>
      </c>
    </row>
    <row r="209" spans="1:2" ht="15" customHeight="1" x14ac:dyDescent="0.2">
      <c r="A209">
        <v>431</v>
      </c>
      <c r="B209" s="9">
        <v>20.846432046833797</v>
      </c>
    </row>
    <row r="210" spans="1:2" ht="15" customHeight="1" x14ac:dyDescent="0.2">
      <c r="A210">
        <v>460</v>
      </c>
      <c r="B210" s="9">
        <v>20.442681016162169</v>
      </c>
    </row>
    <row r="211" spans="1:2" ht="15" customHeight="1" x14ac:dyDescent="0.2">
      <c r="A211">
        <v>272</v>
      </c>
      <c r="B211" s="9">
        <v>20.385876788262976</v>
      </c>
    </row>
    <row r="212" spans="1:2" ht="15" customHeight="1" x14ac:dyDescent="0.2">
      <c r="A212">
        <v>396</v>
      </c>
      <c r="B212" s="9">
        <v>19.994955741696685</v>
      </c>
    </row>
    <row r="213" spans="1:2" ht="15" customHeight="1" x14ac:dyDescent="0.2">
      <c r="A213">
        <v>171</v>
      </c>
      <c r="B213" s="9">
        <v>19.706453415050419</v>
      </c>
    </row>
    <row r="214" spans="1:2" ht="15" customHeight="1" x14ac:dyDescent="0.2">
      <c r="A214">
        <v>9</v>
      </c>
      <c r="B214" s="9">
        <v>19.642189786225572</v>
      </c>
    </row>
    <row r="215" spans="1:2" ht="15" customHeight="1" x14ac:dyDescent="0.2">
      <c r="A215">
        <v>144</v>
      </c>
      <c r="B215" s="9">
        <v>19.292473120807699</v>
      </c>
    </row>
    <row r="216" spans="1:2" ht="15" customHeight="1" x14ac:dyDescent="0.2">
      <c r="A216">
        <v>43</v>
      </c>
      <c r="B216" s="9">
        <v>18.262215156886668</v>
      </c>
    </row>
    <row r="217" spans="1:2" ht="15" customHeight="1" x14ac:dyDescent="0.2">
      <c r="A217">
        <v>8</v>
      </c>
      <c r="B217" s="9">
        <v>14.886681073418004</v>
      </c>
    </row>
    <row r="218" spans="1:2" ht="15" customHeight="1" x14ac:dyDescent="0.2">
      <c r="A218">
        <v>201</v>
      </c>
      <c r="B218" s="9">
        <v>14.186835879603677</v>
      </c>
    </row>
    <row r="219" spans="1:2" ht="15" customHeight="1" x14ac:dyDescent="0.2">
      <c r="A219">
        <v>78</v>
      </c>
      <c r="B219" s="9">
        <v>13.712719669534636</v>
      </c>
    </row>
    <row r="220" spans="1:2" ht="15" customHeight="1" x14ac:dyDescent="0.2">
      <c r="A220">
        <v>348</v>
      </c>
      <c r="B220" s="9">
        <v>13.081402816451373</v>
      </c>
    </row>
    <row r="221" spans="1:2" ht="15" customHeight="1" x14ac:dyDescent="0.2">
      <c r="A221">
        <v>282</v>
      </c>
      <c r="B221" s="9">
        <v>12.850060993252555</v>
      </c>
    </row>
    <row r="222" spans="1:2" ht="15" customHeight="1" x14ac:dyDescent="0.2">
      <c r="A222">
        <v>343</v>
      </c>
      <c r="B222" s="9">
        <v>8.7491337335122807</v>
      </c>
    </row>
    <row r="223" spans="1:2" ht="15" customHeight="1" x14ac:dyDescent="0.2">
      <c r="A223">
        <v>128</v>
      </c>
      <c r="B223" s="9">
        <v>8.0999990871951013</v>
      </c>
    </row>
    <row r="224" spans="1:2" ht="15" customHeight="1" x14ac:dyDescent="0.2">
      <c r="A224">
        <v>81</v>
      </c>
      <c r="B224" s="9">
        <v>7.4099918495885504</v>
      </c>
    </row>
    <row r="225" spans="1:2" ht="15" customHeight="1" x14ac:dyDescent="0.2">
      <c r="A225">
        <v>1</v>
      </c>
      <c r="B225" s="9">
        <v>6.8596267859611544</v>
      </c>
    </row>
    <row r="226" spans="1:2" ht="15" customHeight="1" x14ac:dyDescent="0.2">
      <c r="A226">
        <v>103</v>
      </c>
      <c r="B226" s="9">
        <v>5.8789212155443238</v>
      </c>
    </row>
    <row r="227" spans="1:2" ht="15" customHeight="1" x14ac:dyDescent="0.2">
      <c r="A227">
        <v>116</v>
      </c>
      <c r="B227" s="9">
        <v>5.850965384130177</v>
      </c>
    </row>
    <row r="228" spans="1:2" ht="15" customHeight="1" x14ac:dyDescent="0.2">
      <c r="A228">
        <v>177</v>
      </c>
      <c r="B228" s="9">
        <v>5.4856155144952936</v>
      </c>
    </row>
    <row r="229" spans="1:2" ht="15" customHeight="1" x14ac:dyDescent="0.2">
      <c r="A229">
        <v>398</v>
      </c>
      <c r="B229" s="9">
        <v>4.7580198508767353</v>
      </c>
    </row>
    <row r="230" spans="1:2" ht="15" customHeight="1" x14ac:dyDescent="0.2">
      <c r="A230">
        <v>13</v>
      </c>
      <c r="B230" s="9">
        <v>4.1867852131363179</v>
      </c>
    </row>
    <row r="231" spans="1:2" ht="15" customHeight="1" x14ac:dyDescent="0.2">
      <c r="A231">
        <v>355</v>
      </c>
      <c r="B231" s="9">
        <v>3.071652305432508</v>
      </c>
    </row>
    <row r="232" spans="1:2" ht="15" customHeight="1" x14ac:dyDescent="0.2">
      <c r="A232">
        <v>58</v>
      </c>
      <c r="B232" s="9">
        <v>2.7399644114702824</v>
      </c>
    </row>
    <row r="233" spans="1:2" ht="15" customHeight="1" x14ac:dyDescent="0.2">
      <c r="A233">
        <v>352</v>
      </c>
      <c r="B233" s="9">
        <v>2.1280470042074739</v>
      </c>
    </row>
    <row r="234" spans="1:2" ht="15" customHeight="1" x14ac:dyDescent="0.2">
      <c r="A234">
        <v>105</v>
      </c>
      <c r="B234" s="9">
        <v>1.0493723397557915</v>
      </c>
    </row>
    <row r="235" spans="1:2" ht="15" customHeight="1" x14ac:dyDescent="0.2">
      <c r="A235">
        <v>328</v>
      </c>
      <c r="B235" s="9">
        <v>0.62481129033039906</v>
      </c>
    </row>
    <row r="236" spans="1:2" ht="15" customHeight="1" x14ac:dyDescent="0.2">
      <c r="A236">
        <v>164</v>
      </c>
      <c r="B236" s="9">
        <v>-1.1510071456086735</v>
      </c>
    </row>
    <row r="237" spans="1:2" ht="15" customHeight="1" x14ac:dyDescent="0.2">
      <c r="A237">
        <v>220</v>
      </c>
      <c r="B237" s="9">
        <v>-1.5266489326568262</v>
      </c>
    </row>
    <row r="238" spans="1:2" ht="15" customHeight="1" x14ac:dyDescent="0.2">
      <c r="A238">
        <v>383</v>
      </c>
      <c r="B238" s="9">
        <v>-3.1223067634637118</v>
      </c>
    </row>
    <row r="239" spans="1:2" ht="15" customHeight="1" x14ac:dyDescent="0.2">
      <c r="A239">
        <v>276</v>
      </c>
      <c r="B239" s="9">
        <v>-4.1675644352362724</v>
      </c>
    </row>
    <row r="240" spans="1:2" ht="15" customHeight="1" x14ac:dyDescent="0.2">
      <c r="A240">
        <v>183</v>
      </c>
      <c r="B240" s="9">
        <v>-4.7428488583627768</v>
      </c>
    </row>
    <row r="241" spans="1:2" ht="15" customHeight="1" x14ac:dyDescent="0.2">
      <c r="A241">
        <v>381</v>
      </c>
      <c r="B241" s="9">
        <v>-5.0006181443095556</v>
      </c>
    </row>
    <row r="242" spans="1:2" ht="15" customHeight="1" x14ac:dyDescent="0.2">
      <c r="A242">
        <v>114</v>
      </c>
      <c r="B242" s="9">
        <v>-5.0100182707610657</v>
      </c>
    </row>
    <row r="243" spans="1:2" ht="15" customHeight="1" x14ac:dyDescent="0.2">
      <c r="A243">
        <v>32</v>
      </c>
      <c r="B243" s="9">
        <v>-8.4097634887857566</v>
      </c>
    </row>
    <row r="244" spans="1:2" ht="15" customHeight="1" x14ac:dyDescent="0.2">
      <c r="A244">
        <v>95</v>
      </c>
      <c r="B244" s="9">
        <v>-10.680437736878957</v>
      </c>
    </row>
    <row r="245" spans="1:2" ht="15" customHeight="1" x14ac:dyDescent="0.2">
      <c r="A245">
        <v>434</v>
      </c>
      <c r="B245" s="9">
        <v>-11.503469244817097</v>
      </c>
    </row>
    <row r="246" spans="1:2" ht="15" customHeight="1" x14ac:dyDescent="0.2">
      <c r="A246">
        <v>278</v>
      </c>
      <c r="B246" s="9">
        <v>-11.942481023768778</v>
      </c>
    </row>
    <row r="247" spans="1:2" ht="15" customHeight="1" x14ac:dyDescent="0.2">
      <c r="A247">
        <v>360</v>
      </c>
      <c r="B247" s="9">
        <v>-16.761972495381997</v>
      </c>
    </row>
    <row r="248" spans="1:2" ht="15" customHeight="1" x14ac:dyDescent="0.2">
      <c r="A248">
        <v>391</v>
      </c>
      <c r="B248" s="9">
        <v>-16.827634617831791</v>
      </c>
    </row>
    <row r="249" spans="1:2" ht="15" customHeight="1" x14ac:dyDescent="0.2">
      <c r="A249">
        <v>259</v>
      </c>
      <c r="B249" s="9">
        <v>-18.81866744382387</v>
      </c>
    </row>
    <row r="250" spans="1:2" ht="15" customHeight="1" x14ac:dyDescent="0.2">
      <c r="A250">
        <v>403</v>
      </c>
      <c r="B250" s="9">
        <v>-18.930418460318833</v>
      </c>
    </row>
    <row r="251" spans="1:2" ht="15" customHeight="1" x14ac:dyDescent="0.2">
      <c r="A251">
        <v>206</v>
      </c>
      <c r="B251" s="9">
        <v>-20.622116677923259</v>
      </c>
    </row>
    <row r="252" spans="1:2" ht="15" customHeight="1" x14ac:dyDescent="0.2">
      <c r="A252">
        <v>273</v>
      </c>
      <c r="B252" s="9">
        <v>-21.256888063246151</v>
      </c>
    </row>
    <row r="253" spans="1:2" ht="15" customHeight="1" x14ac:dyDescent="0.2">
      <c r="A253">
        <v>484</v>
      </c>
      <c r="B253" s="9">
        <v>-21.340078906272538</v>
      </c>
    </row>
    <row r="254" spans="1:2" ht="15" customHeight="1" x14ac:dyDescent="0.2">
      <c r="A254">
        <v>245</v>
      </c>
      <c r="B254" s="9">
        <v>-21.469672681951124</v>
      </c>
    </row>
    <row r="255" spans="1:2" ht="15" customHeight="1" x14ac:dyDescent="0.2">
      <c r="A255">
        <v>269</v>
      </c>
      <c r="B255" s="9">
        <v>-21.59918761699555</v>
      </c>
    </row>
    <row r="256" spans="1:2" ht="15" customHeight="1" x14ac:dyDescent="0.2">
      <c r="A256">
        <v>470</v>
      </c>
      <c r="B256" s="9">
        <v>-22.349291324724618</v>
      </c>
    </row>
    <row r="257" spans="1:2" ht="15" customHeight="1" x14ac:dyDescent="0.2">
      <c r="A257">
        <v>325</v>
      </c>
      <c r="B257" s="9">
        <v>-22.764893331199346</v>
      </c>
    </row>
    <row r="258" spans="1:2" ht="15" customHeight="1" x14ac:dyDescent="0.2">
      <c r="A258">
        <v>264</v>
      </c>
      <c r="B258" s="9">
        <v>-23.27984395081512</v>
      </c>
    </row>
    <row r="259" spans="1:2" ht="15" customHeight="1" x14ac:dyDescent="0.2">
      <c r="A259">
        <v>35</v>
      </c>
      <c r="B259" s="9">
        <v>-27.656266780630176</v>
      </c>
    </row>
    <row r="260" spans="1:2" ht="15" customHeight="1" x14ac:dyDescent="0.2">
      <c r="A260">
        <v>422</v>
      </c>
      <c r="B260" s="9">
        <v>-28.900845375575955</v>
      </c>
    </row>
    <row r="261" spans="1:2" ht="15" customHeight="1" x14ac:dyDescent="0.2">
      <c r="A261">
        <v>140</v>
      </c>
      <c r="B261" s="9">
        <v>-34.415422155421766</v>
      </c>
    </row>
    <row r="262" spans="1:2" ht="15" customHeight="1" x14ac:dyDescent="0.2">
      <c r="A262">
        <v>186</v>
      </c>
      <c r="B262" s="9">
        <v>-35.030220727065171</v>
      </c>
    </row>
    <row r="263" spans="1:2" ht="15" customHeight="1" x14ac:dyDescent="0.2">
      <c r="A263">
        <v>71</v>
      </c>
      <c r="B263" s="9">
        <v>-35.767026362806064</v>
      </c>
    </row>
    <row r="264" spans="1:2" ht="15" customHeight="1" x14ac:dyDescent="0.2">
      <c r="A264">
        <v>188</v>
      </c>
      <c r="B264" s="9">
        <v>-35.869438867881399</v>
      </c>
    </row>
    <row r="265" spans="1:2" ht="15" customHeight="1" x14ac:dyDescent="0.2">
      <c r="A265">
        <v>137</v>
      </c>
      <c r="B265" s="9">
        <v>-35.944045114192704</v>
      </c>
    </row>
    <row r="266" spans="1:2" ht="15" customHeight="1" x14ac:dyDescent="0.2">
      <c r="A266">
        <v>52</v>
      </c>
      <c r="B266" s="9">
        <v>-37.07536434364556</v>
      </c>
    </row>
    <row r="267" spans="1:2" ht="15" customHeight="1" x14ac:dyDescent="0.2">
      <c r="A267">
        <v>319</v>
      </c>
      <c r="B267" s="9">
        <v>-37.277181829889741</v>
      </c>
    </row>
    <row r="268" spans="1:2" ht="15" customHeight="1" x14ac:dyDescent="0.2">
      <c r="A268">
        <v>38</v>
      </c>
      <c r="B268" s="9">
        <v>-37.556650730966794</v>
      </c>
    </row>
    <row r="269" spans="1:2" ht="15" customHeight="1" x14ac:dyDescent="0.2">
      <c r="A269">
        <v>420</v>
      </c>
      <c r="B269" s="9">
        <v>-38.342820771727929</v>
      </c>
    </row>
    <row r="270" spans="1:2" ht="15" customHeight="1" x14ac:dyDescent="0.2">
      <c r="A270">
        <v>50</v>
      </c>
      <c r="B270" s="9">
        <v>-39.493865121656199</v>
      </c>
    </row>
    <row r="271" spans="1:2" ht="15" customHeight="1" x14ac:dyDescent="0.2">
      <c r="A271">
        <v>229</v>
      </c>
      <c r="B271" s="9">
        <v>-39.590685006200147</v>
      </c>
    </row>
    <row r="272" spans="1:2" ht="15" customHeight="1" x14ac:dyDescent="0.2">
      <c r="A272">
        <v>104</v>
      </c>
      <c r="B272" s="9">
        <v>-39.710080124306842</v>
      </c>
    </row>
    <row r="273" spans="1:2" ht="15" customHeight="1" x14ac:dyDescent="0.2">
      <c r="A273">
        <v>148</v>
      </c>
      <c r="B273" s="9">
        <v>-39.841648143879866</v>
      </c>
    </row>
    <row r="274" spans="1:2" ht="15" customHeight="1" x14ac:dyDescent="0.2">
      <c r="A274">
        <v>90</v>
      </c>
      <c r="B274" s="9">
        <v>-39.865053439585608</v>
      </c>
    </row>
    <row r="275" spans="1:2" ht="15" customHeight="1" x14ac:dyDescent="0.2">
      <c r="A275">
        <v>394</v>
      </c>
      <c r="B275" s="9">
        <v>-41.30293749507473</v>
      </c>
    </row>
    <row r="276" spans="1:2" ht="15" customHeight="1" x14ac:dyDescent="0.2">
      <c r="A276">
        <v>452</v>
      </c>
      <c r="B276" s="9">
        <v>-42.0318376378018</v>
      </c>
    </row>
    <row r="277" spans="1:2" ht="15" customHeight="1" x14ac:dyDescent="0.2">
      <c r="A277">
        <v>323</v>
      </c>
      <c r="B277" s="9">
        <v>-42.437292215123307</v>
      </c>
    </row>
    <row r="278" spans="1:2" ht="15" customHeight="1" x14ac:dyDescent="0.2">
      <c r="A278">
        <v>417</v>
      </c>
      <c r="B278" s="9">
        <v>-42.846863713977655</v>
      </c>
    </row>
    <row r="279" spans="1:2" ht="15" customHeight="1" x14ac:dyDescent="0.2">
      <c r="A279">
        <v>75</v>
      </c>
      <c r="B279" s="9">
        <v>-43.293381536244851</v>
      </c>
    </row>
    <row r="280" spans="1:2" ht="15" customHeight="1" x14ac:dyDescent="0.2">
      <c r="A280">
        <v>10</v>
      </c>
      <c r="B280" s="9">
        <v>-43.444753792320626</v>
      </c>
    </row>
    <row r="281" spans="1:2" ht="15" customHeight="1" x14ac:dyDescent="0.2">
      <c r="A281">
        <v>400</v>
      </c>
      <c r="B281" s="9">
        <v>-43.788495985418194</v>
      </c>
    </row>
    <row r="282" spans="1:2" ht="15" customHeight="1" x14ac:dyDescent="0.2">
      <c r="A282">
        <v>179</v>
      </c>
      <c r="B282" s="9">
        <v>-43.791467796532743</v>
      </c>
    </row>
    <row r="283" spans="1:2" ht="15" customHeight="1" x14ac:dyDescent="0.2">
      <c r="A283">
        <v>386</v>
      </c>
      <c r="B283" s="9">
        <v>-43.923448428395204</v>
      </c>
    </row>
    <row r="284" spans="1:2" ht="15" customHeight="1" x14ac:dyDescent="0.2">
      <c r="A284">
        <v>30</v>
      </c>
      <c r="B284" s="9">
        <v>-44.52513036045093</v>
      </c>
    </row>
    <row r="285" spans="1:2" ht="15" customHeight="1" x14ac:dyDescent="0.2">
      <c r="A285">
        <v>2</v>
      </c>
      <c r="B285" s="9">
        <v>-45.583459306515579</v>
      </c>
    </row>
    <row r="286" spans="1:2" ht="15" customHeight="1" x14ac:dyDescent="0.2">
      <c r="A286">
        <v>139</v>
      </c>
      <c r="B286" s="9">
        <v>-46.064283661149602</v>
      </c>
    </row>
    <row r="287" spans="1:2" ht="15" customHeight="1" x14ac:dyDescent="0.2">
      <c r="A287">
        <v>25</v>
      </c>
      <c r="B287" s="9">
        <v>-50.066918258637088</v>
      </c>
    </row>
    <row r="288" spans="1:2" ht="15" customHeight="1" x14ac:dyDescent="0.2">
      <c r="A288">
        <v>88</v>
      </c>
      <c r="B288" s="9">
        <v>-51.714804874138281</v>
      </c>
    </row>
    <row r="289" spans="1:2" ht="15" customHeight="1" x14ac:dyDescent="0.2">
      <c r="A289">
        <v>265</v>
      </c>
      <c r="B289" s="9">
        <v>-52.033192285363839</v>
      </c>
    </row>
    <row r="290" spans="1:2" ht="15" customHeight="1" x14ac:dyDescent="0.2">
      <c r="A290">
        <v>82</v>
      </c>
      <c r="B290" s="9">
        <v>-52.508505679146765</v>
      </c>
    </row>
    <row r="291" spans="1:2" ht="15" customHeight="1" x14ac:dyDescent="0.2">
      <c r="A291">
        <v>387</v>
      </c>
      <c r="B291" s="9">
        <v>-52.553734535124022</v>
      </c>
    </row>
    <row r="292" spans="1:2" ht="15" customHeight="1" x14ac:dyDescent="0.2">
      <c r="A292">
        <v>22</v>
      </c>
      <c r="B292" s="9">
        <v>-52.59465530124362</v>
      </c>
    </row>
    <row r="293" spans="1:2" ht="15" customHeight="1" x14ac:dyDescent="0.2">
      <c r="A293">
        <v>112</v>
      </c>
      <c r="B293" s="9">
        <v>-54.952955206899787</v>
      </c>
    </row>
    <row r="294" spans="1:2" ht="15" customHeight="1" x14ac:dyDescent="0.2">
      <c r="A294">
        <v>407</v>
      </c>
      <c r="B294" s="9">
        <v>-58.792386738879941</v>
      </c>
    </row>
    <row r="295" spans="1:2" ht="15" customHeight="1" x14ac:dyDescent="0.2">
      <c r="A295">
        <v>157</v>
      </c>
      <c r="B295" s="9">
        <v>-58.79441496160689</v>
      </c>
    </row>
    <row r="296" spans="1:2" ht="15" customHeight="1" x14ac:dyDescent="0.2">
      <c r="A296">
        <v>411</v>
      </c>
      <c r="B296" s="9">
        <v>-59.57684788545339</v>
      </c>
    </row>
    <row r="297" spans="1:2" ht="15" customHeight="1" x14ac:dyDescent="0.2">
      <c r="A297">
        <v>421</v>
      </c>
      <c r="B297" s="9">
        <v>-59.834986437021144</v>
      </c>
    </row>
    <row r="298" spans="1:2" ht="15" customHeight="1" x14ac:dyDescent="0.2">
      <c r="A298">
        <v>462</v>
      </c>
      <c r="B298" s="9">
        <v>-60.807974010127509</v>
      </c>
    </row>
    <row r="299" spans="1:2" ht="15" customHeight="1" x14ac:dyDescent="0.2">
      <c r="A299">
        <v>126</v>
      </c>
      <c r="B299" s="9">
        <v>-60.897504834229039</v>
      </c>
    </row>
    <row r="300" spans="1:2" ht="15" customHeight="1" x14ac:dyDescent="0.2">
      <c r="A300">
        <v>57</v>
      </c>
      <c r="B300" s="9">
        <v>-61.374224662995402</v>
      </c>
    </row>
    <row r="301" spans="1:2" ht="15" customHeight="1" x14ac:dyDescent="0.2">
      <c r="A301">
        <v>388</v>
      </c>
      <c r="B301" s="9">
        <v>-61.401098221027496</v>
      </c>
    </row>
    <row r="302" spans="1:2" ht="15" customHeight="1" x14ac:dyDescent="0.2">
      <c r="A302">
        <v>119</v>
      </c>
      <c r="B302" s="9">
        <v>-61.697094923885743</v>
      </c>
    </row>
    <row r="303" spans="1:2" ht="15" customHeight="1" x14ac:dyDescent="0.2">
      <c r="A303">
        <v>275</v>
      </c>
      <c r="B303" s="9">
        <v>-62.8647987790755</v>
      </c>
    </row>
    <row r="304" spans="1:2" ht="15" customHeight="1" x14ac:dyDescent="0.2">
      <c r="A304">
        <v>253</v>
      </c>
      <c r="B304" s="9">
        <v>-63.186126215727199</v>
      </c>
    </row>
    <row r="305" spans="1:2" ht="15" customHeight="1" x14ac:dyDescent="0.2">
      <c r="A305">
        <v>440</v>
      </c>
      <c r="B305" s="9">
        <v>-65.159545792952485</v>
      </c>
    </row>
    <row r="306" spans="1:2" ht="15" customHeight="1" x14ac:dyDescent="0.2">
      <c r="A306">
        <v>262</v>
      </c>
      <c r="B306" s="9">
        <v>-66.650005683999552</v>
      </c>
    </row>
    <row r="307" spans="1:2" ht="15" customHeight="1" x14ac:dyDescent="0.2">
      <c r="A307">
        <v>354</v>
      </c>
      <c r="B307" s="9">
        <v>-69.39375117196505</v>
      </c>
    </row>
    <row r="308" spans="1:2" ht="15" customHeight="1" x14ac:dyDescent="0.2">
      <c r="A308">
        <v>449</v>
      </c>
      <c r="B308" s="9">
        <v>-70.597704582849474</v>
      </c>
    </row>
    <row r="309" spans="1:2" ht="15" customHeight="1" x14ac:dyDescent="0.2">
      <c r="A309">
        <v>359</v>
      </c>
      <c r="B309" s="9">
        <v>-70.89793173441285</v>
      </c>
    </row>
    <row r="310" spans="1:2" ht="15" customHeight="1" x14ac:dyDescent="0.2">
      <c r="A310">
        <v>251</v>
      </c>
      <c r="B310" s="9">
        <v>-71.242519964636813</v>
      </c>
    </row>
    <row r="311" spans="1:2" ht="15" customHeight="1" x14ac:dyDescent="0.2">
      <c r="A311">
        <v>217</v>
      </c>
      <c r="B311" s="9">
        <v>-71.438350365038787</v>
      </c>
    </row>
    <row r="312" spans="1:2" ht="15" customHeight="1" x14ac:dyDescent="0.2">
      <c r="A312">
        <v>446</v>
      </c>
      <c r="B312" s="9">
        <v>-71.52414797414167</v>
      </c>
    </row>
    <row r="313" spans="1:2" ht="15" customHeight="1" x14ac:dyDescent="0.2">
      <c r="A313">
        <v>160</v>
      </c>
      <c r="B313" s="9">
        <v>-73.559199998415352</v>
      </c>
    </row>
    <row r="314" spans="1:2" ht="15" customHeight="1" x14ac:dyDescent="0.2">
      <c r="A314">
        <v>19</v>
      </c>
      <c r="B314" s="9">
        <v>-73.716300231864807</v>
      </c>
    </row>
    <row r="315" spans="1:2" ht="15" customHeight="1" x14ac:dyDescent="0.2">
      <c r="A315">
        <v>42</v>
      </c>
      <c r="B315" s="9">
        <v>-73.877175776282456</v>
      </c>
    </row>
    <row r="316" spans="1:2" ht="15" customHeight="1" x14ac:dyDescent="0.2">
      <c r="A316">
        <v>479</v>
      </c>
      <c r="B316" s="9">
        <v>-74.063145292717309</v>
      </c>
    </row>
    <row r="317" spans="1:2" ht="15" customHeight="1" x14ac:dyDescent="0.2">
      <c r="A317">
        <v>191</v>
      </c>
      <c r="B317" s="9">
        <v>-74.926543536408644</v>
      </c>
    </row>
    <row r="318" spans="1:2" ht="15" customHeight="1" x14ac:dyDescent="0.2">
      <c r="A318">
        <v>247</v>
      </c>
      <c r="B318" s="9">
        <v>-75.261862271372593</v>
      </c>
    </row>
    <row r="319" spans="1:2" ht="15" customHeight="1" x14ac:dyDescent="0.2">
      <c r="A319">
        <v>91</v>
      </c>
      <c r="B319" s="9">
        <v>-77.304371790951336</v>
      </c>
    </row>
    <row r="320" spans="1:2" ht="15" customHeight="1" x14ac:dyDescent="0.2">
      <c r="A320">
        <v>158</v>
      </c>
      <c r="B320" s="9">
        <v>-77.391551182790863</v>
      </c>
    </row>
    <row r="321" spans="1:2" ht="15" customHeight="1" x14ac:dyDescent="0.2">
      <c r="A321">
        <v>244</v>
      </c>
      <c r="B321" s="9">
        <v>-81.860952078459377</v>
      </c>
    </row>
    <row r="322" spans="1:2" ht="15" customHeight="1" x14ac:dyDescent="0.2">
      <c r="A322">
        <v>77</v>
      </c>
      <c r="B322" s="9">
        <v>-82.976014419169587</v>
      </c>
    </row>
    <row r="323" spans="1:2" ht="15" customHeight="1" x14ac:dyDescent="0.2">
      <c r="A323">
        <v>281</v>
      </c>
      <c r="B323" s="9">
        <v>-84.26853518824646</v>
      </c>
    </row>
    <row r="324" spans="1:2" ht="15" customHeight="1" x14ac:dyDescent="0.2">
      <c r="A324">
        <v>156</v>
      </c>
      <c r="B324" s="9">
        <v>-84.313564046515239</v>
      </c>
    </row>
    <row r="325" spans="1:2" ht="15" customHeight="1" x14ac:dyDescent="0.2">
      <c r="A325">
        <v>45</v>
      </c>
      <c r="B325" s="9">
        <v>-84.923756780764961</v>
      </c>
    </row>
    <row r="326" spans="1:2" ht="15" customHeight="1" x14ac:dyDescent="0.2">
      <c r="A326">
        <v>178</v>
      </c>
      <c r="B326" s="9">
        <v>-84.948492178220476</v>
      </c>
    </row>
    <row r="327" spans="1:2" ht="15" customHeight="1" x14ac:dyDescent="0.2">
      <c r="A327">
        <v>234</v>
      </c>
      <c r="B327" s="9">
        <v>-85.001636718903683</v>
      </c>
    </row>
    <row r="328" spans="1:2" ht="15" customHeight="1" x14ac:dyDescent="0.2">
      <c r="A328">
        <v>26</v>
      </c>
      <c r="B328" s="9">
        <v>-85.258631681030238</v>
      </c>
    </row>
    <row r="329" spans="1:2" ht="15" customHeight="1" x14ac:dyDescent="0.2">
      <c r="A329">
        <v>267</v>
      </c>
      <c r="B329" s="9">
        <v>-87.013844671184415</v>
      </c>
    </row>
    <row r="330" spans="1:2" ht="15" customHeight="1" x14ac:dyDescent="0.2">
      <c r="A330">
        <v>64</v>
      </c>
      <c r="B330" s="9">
        <v>-87.457250149345782</v>
      </c>
    </row>
    <row r="331" spans="1:2" ht="15" customHeight="1" x14ac:dyDescent="0.2">
      <c r="A331">
        <v>154</v>
      </c>
      <c r="B331" s="9">
        <v>-88.206205608734308</v>
      </c>
    </row>
    <row r="332" spans="1:2" ht="15" customHeight="1" x14ac:dyDescent="0.2">
      <c r="A332">
        <v>456</v>
      </c>
      <c r="B332" s="9">
        <v>-89.396973015078402</v>
      </c>
    </row>
    <row r="333" spans="1:2" ht="15" customHeight="1" x14ac:dyDescent="0.2">
      <c r="A333">
        <v>363</v>
      </c>
      <c r="B333" s="9">
        <v>-91.579768186727961</v>
      </c>
    </row>
    <row r="334" spans="1:2" ht="15" customHeight="1" x14ac:dyDescent="0.2">
      <c r="A334">
        <v>308</v>
      </c>
      <c r="B334" s="9">
        <v>-93.457434164562073</v>
      </c>
    </row>
    <row r="335" spans="1:2" ht="15" customHeight="1" x14ac:dyDescent="0.2">
      <c r="A335">
        <v>66</v>
      </c>
      <c r="B335" s="9">
        <v>-93.524234431180957</v>
      </c>
    </row>
    <row r="336" spans="1:2" ht="15" customHeight="1" x14ac:dyDescent="0.2">
      <c r="A336">
        <v>277</v>
      </c>
      <c r="B336" s="9">
        <v>-94.973189636122697</v>
      </c>
    </row>
    <row r="337" spans="1:2" ht="15" customHeight="1" x14ac:dyDescent="0.2">
      <c r="A337">
        <v>99</v>
      </c>
      <c r="B337" s="9">
        <v>-96.314737493992652</v>
      </c>
    </row>
    <row r="338" spans="1:2" ht="15" customHeight="1" x14ac:dyDescent="0.2">
      <c r="A338">
        <v>106</v>
      </c>
      <c r="B338" s="9">
        <v>-96.659558047411338</v>
      </c>
    </row>
    <row r="339" spans="1:2" ht="15" customHeight="1" x14ac:dyDescent="0.2">
      <c r="A339">
        <v>124</v>
      </c>
      <c r="B339" s="9">
        <v>-98.233045070985099</v>
      </c>
    </row>
    <row r="340" spans="1:2" ht="15" customHeight="1" x14ac:dyDescent="0.2">
      <c r="A340">
        <v>163</v>
      </c>
      <c r="B340" s="9">
        <v>-98.819375451861561</v>
      </c>
    </row>
    <row r="341" spans="1:2" ht="15" customHeight="1" x14ac:dyDescent="0.2">
      <c r="A341">
        <v>433</v>
      </c>
      <c r="B341" s="9">
        <v>-98.868680728846812</v>
      </c>
    </row>
    <row r="342" spans="1:2" ht="15" customHeight="1" x14ac:dyDescent="0.2">
      <c r="A342">
        <v>478</v>
      </c>
      <c r="B342" s="9">
        <v>-100.17017959664554</v>
      </c>
    </row>
    <row r="343" spans="1:2" ht="15" customHeight="1" x14ac:dyDescent="0.2">
      <c r="A343">
        <v>129</v>
      </c>
      <c r="B343" s="9">
        <v>-101.82829299853984</v>
      </c>
    </row>
    <row r="344" spans="1:2" ht="15" customHeight="1" x14ac:dyDescent="0.2">
      <c r="A344">
        <v>255</v>
      </c>
      <c r="B344" s="9">
        <v>-102.04534115390197</v>
      </c>
    </row>
    <row r="345" spans="1:2" ht="15" customHeight="1" x14ac:dyDescent="0.2">
      <c r="A345">
        <v>468</v>
      </c>
      <c r="B345" s="9">
        <v>-103.52085416277987</v>
      </c>
    </row>
    <row r="346" spans="1:2" ht="15" customHeight="1" x14ac:dyDescent="0.2">
      <c r="A346">
        <v>311</v>
      </c>
      <c r="B346" s="9">
        <v>-104.67851714737117</v>
      </c>
    </row>
    <row r="347" spans="1:2" ht="15" customHeight="1" x14ac:dyDescent="0.2">
      <c r="A347">
        <v>130</v>
      </c>
      <c r="B347" s="9">
        <v>-105.08087838684514</v>
      </c>
    </row>
    <row r="348" spans="1:2" ht="15" customHeight="1" x14ac:dyDescent="0.2">
      <c r="A348">
        <v>152</v>
      </c>
      <c r="B348" s="9">
        <v>-105.3729711194901</v>
      </c>
    </row>
    <row r="349" spans="1:2" ht="15" customHeight="1" x14ac:dyDescent="0.2">
      <c r="A349">
        <v>301</v>
      </c>
      <c r="B349" s="9">
        <v>-112.4202833961499</v>
      </c>
    </row>
    <row r="350" spans="1:2" ht="15" customHeight="1" x14ac:dyDescent="0.2">
      <c r="A350">
        <v>5</v>
      </c>
      <c r="B350" s="9">
        <v>-113.57626303000688</v>
      </c>
    </row>
    <row r="351" spans="1:2" ht="15" customHeight="1" x14ac:dyDescent="0.2">
      <c r="A351">
        <v>310</v>
      </c>
      <c r="B351" s="9">
        <v>-113.79222103370012</v>
      </c>
    </row>
    <row r="352" spans="1:2" ht="15" customHeight="1" x14ac:dyDescent="0.2">
      <c r="A352">
        <v>187</v>
      </c>
      <c r="B352" s="9">
        <v>-114.49715452010241</v>
      </c>
    </row>
    <row r="353" spans="1:2" ht="15" customHeight="1" x14ac:dyDescent="0.2">
      <c r="A353">
        <v>315</v>
      </c>
      <c r="B353" s="9">
        <v>-114.9536406556781</v>
      </c>
    </row>
    <row r="354" spans="1:2" ht="15" customHeight="1" x14ac:dyDescent="0.2">
      <c r="A354">
        <v>474</v>
      </c>
      <c r="B354" s="9">
        <v>-115.63486679514244</v>
      </c>
    </row>
    <row r="355" spans="1:2" ht="15" customHeight="1" x14ac:dyDescent="0.2">
      <c r="A355">
        <v>260</v>
      </c>
      <c r="B355" s="9">
        <v>-115.64471433451217</v>
      </c>
    </row>
    <row r="356" spans="1:2" ht="15" customHeight="1" x14ac:dyDescent="0.2">
      <c r="A356">
        <v>432</v>
      </c>
      <c r="B356" s="9">
        <v>-116.25138546924609</v>
      </c>
    </row>
    <row r="357" spans="1:2" ht="15" customHeight="1" x14ac:dyDescent="0.2">
      <c r="A357">
        <v>385</v>
      </c>
      <c r="B357" s="9">
        <v>-117.09853329225007</v>
      </c>
    </row>
    <row r="358" spans="1:2" ht="15" customHeight="1" x14ac:dyDescent="0.2">
      <c r="A358">
        <v>316</v>
      </c>
      <c r="B358" s="9">
        <v>-117.46710908435125</v>
      </c>
    </row>
    <row r="359" spans="1:2" ht="15" customHeight="1" x14ac:dyDescent="0.2">
      <c r="A359">
        <v>414</v>
      </c>
      <c r="B359" s="9">
        <v>-118.70141781776692</v>
      </c>
    </row>
    <row r="360" spans="1:2" ht="15" customHeight="1" x14ac:dyDescent="0.2">
      <c r="A360">
        <v>85</v>
      </c>
      <c r="B360" s="9">
        <v>-119.01948907466067</v>
      </c>
    </row>
    <row r="361" spans="1:2" ht="15" customHeight="1" x14ac:dyDescent="0.2">
      <c r="A361">
        <v>327</v>
      </c>
      <c r="B361" s="9">
        <v>-120.10265013534081</v>
      </c>
    </row>
    <row r="362" spans="1:2" ht="15" customHeight="1" x14ac:dyDescent="0.2">
      <c r="A362">
        <v>413</v>
      </c>
      <c r="B362" s="9">
        <v>-120.96216061868108</v>
      </c>
    </row>
    <row r="363" spans="1:2" ht="15" customHeight="1" x14ac:dyDescent="0.2">
      <c r="A363">
        <v>113</v>
      </c>
      <c r="B363" s="9">
        <v>-121.13518662532806</v>
      </c>
    </row>
    <row r="364" spans="1:2" ht="15" customHeight="1" x14ac:dyDescent="0.2">
      <c r="A364">
        <v>274</v>
      </c>
      <c r="B364" s="9">
        <v>-121.81377067782341</v>
      </c>
    </row>
    <row r="365" spans="1:2" ht="15" customHeight="1" x14ac:dyDescent="0.2">
      <c r="A365">
        <v>83</v>
      </c>
      <c r="B365" s="9">
        <v>-122.12754110685637</v>
      </c>
    </row>
    <row r="366" spans="1:2" ht="15" customHeight="1" x14ac:dyDescent="0.2">
      <c r="A366">
        <v>72</v>
      </c>
      <c r="B366" s="9">
        <v>-123.86065116001919</v>
      </c>
    </row>
    <row r="367" spans="1:2" ht="15" customHeight="1" x14ac:dyDescent="0.2">
      <c r="A367">
        <v>482</v>
      </c>
      <c r="B367" s="9">
        <v>-123.88921627895616</v>
      </c>
    </row>
    <row r="368" spans="1:2" ht="15" customHeight="1" x14ac:dyDescent="0.2">
      <c r="A368">
        <v>215</v>
      </c>
      <c r="B368" s="9">
        <v>-124.52810636162394</v>
      </c>
    </row>
    <row r="369" spans="1:2" ht="15" customHeight="1" x14ac:dyDescent="0.2">
      <c r="A369">
        <v>500</v>
      </c>
      <c r="B369" s="9">
        <v>-124.7145449759264</v>
      </c>
    </row>
    <row r="370" spans="1:2" ht="15" customHeight="1" x14ac:dyDescent="0.2">
      <c r="A370">
        <v>67</v>
      </c>
      <c r="B370" s="9">
        <v>-124.85684315220533</v>
      </c>
    </row>
    <row r="371" spans="1:2" ht="15" customHeight="1" x14ac:dyDescent="0.2">
      <c r="A371">
        <v>122</v>
      </c>
      <c r="B371" s="9">
        <v>-125.4824125434734</v>
      </c>
    </row>
    <row r="372" spans="1:2" ht="15" customHeight="1" x14ac:dyDescent="0.2">
      <c r="A372">
        <v>248</v>
      </c>
      <c r="B372" s="9">
        <v>-129.28492264871602</v>
      </c>
    </row>
    <row r="373" spans="1:2" ht="15" customHeight="1" x14ac:dyDescent="0.2">
      <c r="A373">
        <v>454</v>
      </c>
      <c r="B373" s="9">
        <v>-129.5385491195193</v>
      </c>
    </row>
    <row r="374" spans="1:2" ht="15" customHeight="1" x14ac:dyDescent="0.2">
      <c r="A374">
        <v>368</v>
      </c>
      <c r="B374" s="9">
        <v>-129.58095534107088</v>
      </c>
    </row>
    <row r="375" spans="1:2" ht="15" customHeight="1" x14ac:dyDescent="0.2">
      <c r="A375">
        <v>37</v>
      </c>
      <c r="B375" s="9">
        <v>-130.65809430215995</v>
      </c>
    </row>
    <row r="376" spans="1:2" ht="15" customHeight="1" x14ac:dyDescent="0.2">
      <c r="A376">
        <v>54</v>
      </c>
      <c r="B376" s="9">
        <v>-131.0355055606833</v>
      </c>
    </row>
    <row r="377" spans="1:2" ht="15" customHeight="1" x14ac:dyDescent="0.2">
      <c r="A377">
        <v>174</v>
      </c>
      <c r="B377" s="9">
        <v>-131.22585554616307</v>
      </c>
    </row>
    <row r="378" spans="1:2" ht="15" customHeight="1" x14ac:dyDescent="0.2">
      <c r="A378">
        <v>49</v>
      </c>
      <c r="B378" s="9">
        <v>-132.54105278289899</v>
      </c>
    </row>
    <row r="379" spans="1:2" ht="15" customHeight="1" x14ac:dyDescent="0.2">
      <c r="A379">
        <v>118</v>
      </c>
      <c r="B379" s="9">
        <v>-134.39271303358692</v>
      </c>
    </row>
    <row r="380" spans="1:2" ht="15" customHeight="1" x14ac:dyDescent="0.2">
      <c r="A380">
        <v>457</v>
      </c>
      <c r="B380" s="9">
        <v>-135.20527874812251</v>
      </c>
    </row>
    <row r="381" spans="1:2" ht="15" customHeight="1" x14ac:dyDescent="0.2">
      <c r="A381">
        <v>97</v>
      </c>
      <c r="B381" s="9">
        <v>-135.61943974248061</v>
      </c>
    </row>
    <row r="382" spans="1:2" ht="15" customHeight="1" x14ac:dyDescent="0.2">
      <c r="A382">
        <v>161</v>
      </c>
      <c r="B382" s="9">
        <v>-137.57797952699002</v>
      </c>
    </row>
    <row r="383" spans="1:2" ht="15" customHeight="1" x14ac:dyDescent="0.2">
      <c r="A383">
        <v>317</v>
      </c>
      <c r="B383" s="9">
        <v>-138.34278519813779</v>
      </c>
    </row>
    <row r="384" spans="1:2" ht="15" customHeight="1" x14ac:dyDescent="0.2">
      <c r="A384">
        <v>184</v>
      </c>
      <c r="B384" s="9">
        <v>-140.56946190584131</v>
      </c>
    </row>
    <row r="385" spans="1:2" ht="15" customHeight="1" x14ac:dyDescent="0.2">
      <c r="A385">
        <v>235</v>
      </c>
      <c r="B385" s="9">
        <v>-141.94270815709569</v>
      </c>
    </row>
    <row r="386" spans="1:2" ht="15" customHeight="1" x14ac:dyDescent="0.2">
      <c r="A386">
        <v>250</v>
      </c>
      <c r="B386" s="9">
        <v>-142.97064084314479</v>
      </c>
    </row>
    <row r="387" spans="1:2" ht="15" customHeight="1" x14ac:dyDescent="0.2">
      <c r="A387">
        <v>295</v>
      </c>
      <c r="B387" s="9">
        <v>-143.84441090396649</v>
      </c>
    </row>
    <row r="388" spans="1:2" ht="15" customHeight="1" x14ac:dyDescent="0.2">
      <c r="A388">
        <v>224</v>
      </c>
      <c r="B388" s="9">
        <v>-145.06292228163693</v>
      </c>
    </row>
    <row r="389" spans="1:2" ht="15" customHeight="1" x14ac:dyDescent="0.2">
      <c r="A389">
        <v>40</v>
      </c>
      <c r="B389" s="9">
        <v>-145.22336658463064</v>
      </c>
    </row>
    <row r="390" spans="1:2" ht="15" customHeight="1" x14ac:dyDescent="0.2">
      <c r="A390">
        <v>172</v>
      </c>
      <c r="B390" s="9">
        <v>-145.53315196387121</v>
      </c>
    </row>
    <row r="391" spans="1:2" ht="15" customHeight="1" x14ac:dyDescent="0.2">
      <c r="A391">
        <v>347</v>
      </c>
      <c r="B391" s="9">
        <v>-146.43531692220677</v>
      </c>
    </row>
    <row r="392" spans="1:2" ht="15" customHeight="1" x14ac:dyDescent="0.2">
      <c r="A392">
        <v>458</v>
      </c>
      <c r="B392" s="9">
        <v>-147.67632655609123</v>
      </c>
    </row>
    <row r="393" spans="1:2" ht="15" customHeight="1" x14ac:dyDescent="0.2">
      <c r="A393">
        <v>46</v>
      </c>
      <c r="B393" s="9">
        <v>-149.03946607699072</v>
      </c>
    </row>
    <row r="394" spans="1:2" ht="15" customHeight="1" x14ac:dyDescent="0.2">
      <c r="A394">
        <v>68</v>
      </c>
      <c r="B394" s="9">
        <v>-149.56591078444762</v>
      </c>
    </row>
    <row r="395" spans="1:2" ht="15" customHeight="1" x14ac:dyDescent="0.2">
      <c r="A395">
        <v>412</v>
      </c>
      <c r="B395" s="9">
        <v>-149.66086190947317</v>
      </c>
    </row>
    <row r="396" spans="1:2" ht="15" customHeight="1" x14ac:dyDescent="0.2">
      <c r="A396">
        <v>80</v>
      </c>
      <c r="B396" s="9">
        <v>-149.87166448447169</v>
      </c>
    </row>
    <row r="397" spans="1:2" ht="15" customHeight="1" x14ac:dyDescent="0.2">
      <c r="A397">
        <v>53</v>
      </c>
      <c r="B397" s="9">
        <v>-154.42575480884261</v>
      </c>
    </row>
    <row r="398" spans="1:2" ht="15" customHeight="1" x14ac:dyDescent="0.2">
      <c r="A398">
        <v>232</v>
      </c>
      <c r="B398" s="9">
        <v>-155.07613787978335</v>
      </c>
    </row>
    <row r="399" spans="1:2" ht="15" customHeight="1" x14ac:dyDescent="0.2">
      <c r="A399">
        <v>196</v>
      </c>
      <c r="B399" s="9">
        <v>-156.27133138242425</v>
      </c>
    </row>
    <row r="400" spans="1:2" ht="15" customHeight="1" x14ac:dyDescent="0.2">
      <c r="A400">
        <v>210</v>
      </c>
      <c r="B400" s="9">
        <v>-156.8409352840572</v>
      </c>
    </row>
    <row r="401" spans="1:2" ht="15" customHeight="1" x14ac:dyDescent="0.2">
      <c r="A401">
        <v>7</v>
      </c>
      <c r="B401" s="9">
        <v>-157.94210004451452</v>
      </c>
    </row>
    <row r="402" spans="1:2" ht="15" customHeight="1" x14ac:dyDescent="0.2">
      <c r="A402">
        <v>51</v>
      </c>
      <c r="B402" s="9">
        <v>-159.31468371581832</v>
      </c>
    </row>
    <row r="403" spans="1:2" ht="15" customHeight="1" x14ac:dyDescent="0.2">
      <c r="A403">
        <v>496</v>
      </c>
      <c r="B403" s="9">
        <v>-159.53233241126873</v>
      </c>
    </row>
    <row r="404" spans="1:2" ht="15" customHeight="1" x14ac:dyDescent="0.2">
      <c r="A404">
        <v>15</v>
      </c>
      <c r="B404" s="9">
        <v>-160.01401453505241</v>
      </c>
    </row>
    <row r="405" spans="1:2" ht="15" customHeight="1" x14ac:dyDescent="0.2">
      <c r="A405">
        <v>287</v>
      </c>
      <c r="B405" s="9">
        <v>-160.05874194433272</v>
      </c>
    </row>
    <row r="406" spans="1:2" ht="15" customHeight="1" x14ac:dyDescent="0.2">
      <c r="A406">
        <v>189</v>
      </c>
      <c r="B406" s="9">
        <v>-161.46307144248021</v>
      </c>
    </row>
    <row r="407" spans="1:2" ht="15" customHeight="1" x14ac:dyDescent="0.2">
      <c r="A407">
        <v>86</v>
      </c>
      <c r="B407" s="9">
        <v>-163.28232309512896</v>
      </c>
    </row>
    <row r="408" spans="1:2" ht="15" customHeight="1" x14ac:dyDescent="0.2">
      <c r="A408">
        <v>239</v>
      </c>
      <c r="B408" s="9">
        <v>-163.98156327843935</v>
      </c>
    </row>
    <row r="409" spans="1:2" ht="15" customHeight="1" x14ac:dyDescent="0.2">
      <c r="A409">
        <v>268</v>
      </c>
      <c r="B409" s="9">
        <v>-164.58819349402802</v>
      </c>
    </row>
    <row r="410" spans="1:2" ht="15" customHeight="1" x14ac:dyDescent="0.2">
      <c r="A410">
        <v>289</v>
      </c>
      <c r="B410" s="9">
        <v>-164.8701467725914</v>
      </c>
    </row>
    <row r="411" spans="1:2" ht="15" customHeight="1" x14ac:dyDescent="0.2">
      <c r="A411">
        <v>16</v>
      </c>
      <c r="B411" s="9">
        <v>-165.75564635532828</v>
      </c>
    </row>
    <row r="412" spans="1:2" ht="15" customHeight="1" x14ac:dyDescent="0.2">
      <c r="A412">
        <v>362</v>
      </c>
      <c r="B412" s="9">
        <v>-166.03191237573628</v>
      </c>
    </row>
    <row r="413" spans="1:2" ht="15" customHeight="1" x14ac:dyDescent="0.2">
      <c r="A413">
        <v>409</v>
      </c>
      <c r="B413" s="9">
        <v>-166.31544949450472</v>
      </c>
    </row>
    <row r="414" spans="1:2" ht="15" customHeight="1" x14ac:dyDescent="0.2">
      <c r="A414">
        <v>426</v>
      </c>
      <c r="B414" s="9">
        <v>-169.03676983176956</v>
      </c>
    </row>
    <row r="415" spans="1:2" ht="15" customHeight="1" x14ac:dyDescent="0.2">
      <c r="A415">
        <v>357</v>
      </c>
      <c r="B415" s="9">
        <v>-169.3672734715401</v>
      </c>
    </row>
    <row r="416" spans="1:2" ht="15" customHeight="1" x14ac:dyDescent="0.2">
      <c r="A416">
        <v>230</v>
      </c>
      <c r="B416" s="9">
        <v>-169.44439224052621</v>
      </c>
    </row>
    <row r="417" spans="1:2" ht="15" customHeight="1" x14ac:dyDescent="0.2">
      <c r="A417">
        <v>471</v>
      </c>
      <c r="B417" s="9">
        <v>-170.00309258924062</v>
      </c>
    </row>
    <row r="418" spans="1:2" ht="15" customHeight="1" x14ac:dyDescent="0.2">
      <c r="A418">
        <v>18</v>
      </c>
      <c r="B418" s="9">
        <v>-170.35095199393982</v>
      </c>
    </row>
    <row r="419" spans="1:2" ht="15" customHeight="1" x14ac:dyDescent="0.2">
      <c r="A419">
        <v>214</v>
      </c>
      <c r="B419" s="9">
        <v>-170.95259875530974</v>
      </c>
    </row>
    <row r="420" spans="1:2" ht="15" customHeight="1" x14ac:dyDescent="0.2">
      <c r="A420">
        <v>39</v>
      </c>
      <c r="B420" s="9">
        <v>-171.33028903792729</v>
      </c>
    </row>
    <row r="421" spans="1:2" ht="15" customHeight="1" x14ac:dyDescent="0.2">
      <c r="A421">
        <v>402</v>
      </c>
      <c r="B421" s="9">
        <v>-171.43682888464355</v>
      </c>
    </row>
    <row r="422" spans="1:2" ht="15" customHeight="1" x14ac:dyDescent="0.2">
      <c r="A422">
        <v>34</v>
      </c>
      <c r="B422" s="9">
        <v>-172.67684069767347</v>
      </c>
    </row>
    <row r="423" spans="1:2" ht="15" customHeight="1" x14ac:dyDescent="0.2">
      <c r="A423">
        <v>209</v>
      </c>
      <c r="B423" s="9">
        <v>-172.77124440369516</v>
      </c>
    </row>
    <row r="424" spans="1:2" ht="15" customHeight="1" x14ac:dyDescent="0.2">
      <c r="A424">
        <v>48</v>
      </c>
      <c r="B424" s="9">
        <v>-172.93274327723884</v>
      </c>
    </row>
    <row r="425" spans="1:2" ht="15" customHeight="1" x14ac:dyDescent="0.2">
      <c r="A425">
        <v>346</v>
      </c>
      <c r="B425" s="9">
        <v>-175.50182988199413</v>
      </c>
    </row>
    <row r="426" spans="1:2" ht="15" customHeight="1" x14ac:dyDescent="0.2">
      <c r="A426">
        <v>443</v>
      </c>
      <c r="B426" s="9">
        <v>-177.2050020361803</v>
      </c>
    </row>
    <row r="427" spans="1:2" ht="15" customHeight="1" x14ac:dyDescent="0.2">
      <c r="A427">
        <v>212</v>
      </c>
      <c r="B427" s="9">
        <v>-178.50673418257793</v>
      </c>
    </row>
    <row r="428" spans="1:2" ht="15" customHeight="1" x14ac:dyDescent="0.2">
      <c r="A428">
        <v>219</v>
      </c>
      <c r="B428" s="9">
        <v>-180.183963327725</v>
      </c>
    </row>
    <row r="429" spans="1:2" ht="15" customHeight="1" x14ac:dyDescent="0.2">
      <c r="A429">
        <v>344</v>
      </c>
      <c r="B429" s="9">
        <v>-180.78680838510809</v>
      </c>
    </row>
    <row r="430" spans="1:2" ht="15" customHeight="1" x14ac:dyDescent="0.2">
      <c r="A430">
        <v>243</v>
      </c>
      <c r="B430" s="9">
        <v>-181.08523709896872</v>
      </c>
    </row>
    <row r="431" spans="1:2" ht="15" customHeight="1" x14ac:dyDescent="0.2">
      <c r="A431">
        <v>29</v>
      </c>
      <c r="B431" s="9">
        <v>-182.5681252618906</v>
      </c>
    </row>
    <row r="432" spans="1:2" ht="15" customHeight="1" x14ac:dyDescent="0.2">
      <c r="A432">
        <v>176</v>
      </c>
      <c r="B432" s="9">
        <v>-184.39335965160171</v>
      </c>
    </row>
    <row r="433" spans="1:2" ht="15" customHeight="1" x14ac:dyDescent="0.2">
      <c r="A433">
        <v>146</v>
      </c>
      <c r="B433" s="9">
        <v>-193.09029253396511</v>
      </c>
    </row>
    <row r="434" spans="1:2" ht="15" customHeight="1" x14ac:dyDescent="0.2">
      <c r="A434">
        <v>270</v>
      </c>
      <c r="B434" s="9">
        <v>-195.08782052241804</v>
      </c>
    </row>
    <row r="435" spans="1:2" ht="15" customHeight="1" x14ac:dyDescent="0.2">
      <c r="A435">
        <v>6</v>
      </c>
      <c r="B435" s="9">
        <v>-195.40346178750042</v>
      </c>
    </row>
    <row r="436" spans="1:2" ht="15" customHeight="1" x14ac:dyDescent="0.2">
      <c r="A436">
        <v>373</v>
      </c>
      <c r="B436" s="9">
        <v>-196.83179106712123</v>
      </c>
    </row>
    <row r="437" spans="1:2" ht="15" customHeight="1" x14ac:dyDescent="0.2">
      <c r="A437">
        <v>211</v>
      </c>
      <c r="B437" s="9">
        <v>-199.9989629174961</v>
      </c>
    </row>
    <row r="438" spans="1:2" ht="15" customHeight="1" x14ac:dyDescent="0.2">
      <c r="A438">
        <v>480</v>
      </c>
      <c r="B438" s="9">
        <v>-200.3349127721558</v>
      </c>
    </row>
    <row r="439" spans="1:2" ht="15" customHeight="1" x14ac:dyDescent="0.2">
      <c r="A439">
        <v>246</v>
      </c>
      <c r="B439" s="9">
        <v>-207.2472539556129</v>
      </c>
    </row>
    <row r="440" spans="1:2" ht="15" customHeight="1" x14ac:dyDescent="0.2">
      <c r="A440">
        <v>108</v>
      </c>
      <c r="B440" s="9">
        <v>-208.6193484082869</v>
      </c>
    </row>
    <row r="441" spans="1:2" ht="15" customHeight="1" x14ac:dyDescent="0.2">
      <c r="A441">
        <v>314</v>
      </c>
      <c r="B441" s="9">
        <v>-211.58349859229202</v>
      </c>
    </row>
    <row r="442" spans="1:2" ht="15" customHeight="1" x14ac:dyDescent="0.2">
      <c r="A442">
        <v>397</v>
      </c>
      <c r="B442" s="9">
        <v>-211.81402175014227</v>
      </c>
    </row>
    <row r="443" spans="1:2" ht="15" customHeight="1" x14ac:dyDescent="0.2">
      <c r="A443">
        <v>190</v>
      </c>
      <c r="B443" s="9">
        <v>-215.00309580527028</v>
      </c>
    </row>
    <row r="444" spans="1:2" ht="15" customHeight="1" x14ac:dyDescent="0.2">
      <c r="A444">
        <v>169</v>
      </c>
      <c r="B444" s="9">
        <v>-216.77764386810668</v>
      </c>
    </row>
    <row r="445" spans="1:2" ht="15" customHeight="1" x14ac:dyDescent="0.2">
      <c r="A445">
        <v>307</v>
      </c>
      <c r="B445" s="9">
        <v>-216.78166698906352</v>
      </c>
    </row>
    <row r="446" spans="1:2" ht="15" customHeight="1" x14ac:dyDescent="0.2">
      <c r="A446">
        <v>252</v>
      </c>
      <c r="B446" s="9">
        <v>-218.22983774840941</v>
      </c>
    </row>
    <row r="447" spans="1:2" ht="15" customHeight="1" x14ac:dyDescent="0.2">
      <c r="A447">
        <v>79</v>
      </c>
      <c r="B447" s="9">
        <v>-223.27435261233404</v>
      </c>
    </row>
    <row r="448" spans="1:2" ht="15" customHeight="1" x14ac:dyDescent="0.2">
      <c r="A448">
        <v>483</v>
      </c>
      <c r="B448" s="9">
        <v>-228.75117045744992</v>
      </c>
    </row>
    <row r="449" spans="1:2" ht="15" customHeight="1" x14ac:dyDescent="0.2">
      <c r="A449">
        <v>33</v>
      </c>
      <c r="B449" s="9">
        <v>-231.35364820175346</v>
      </c>
    </row>
    <row r="450" spans="1:2" ht="15" customHeight="1" x14ac:dyDescent="0.2">
      <c r="A450">
        <v>181</v>
      </c>
      <c r="B450" s="9">
        <v>-233.00565747944711</v>
      </c>
    </row>
    <row r="451" spans="1:2" ht="15" customHeight="1" x14ac:dyDescent="0.2">
      <c r="A451">
        <v>138</v>
      </c>
      <c r="B451" s="9">
        <v>-233.34647878989563</v>
      </c>
    </row>
    <row r="452" spans="1:2" ht="15" customHeight="1" x14ac:dyDescent="0.2">
      <c r="A452">
        <v>291</v>
      </c>
      <c r="B452" s="9">
        <v>-240.00924249345553</v>
      </c>
    </row>
    <row r="453" spans="1:2" ht="15" customHeight="1" x14ac:dyDescent="0.2">
      <c r="A453">
        <v>198</v>
      </c>
      <c r="B453" s="9">
        <v>-241.0311156326552</v>
      </c>
    </row>
    <row r="454" spans="1:2" ht="15" customHeight="1" x14ac:dyDescent="0.2">
      <c r="A454">
        <v>109</v>
      </c>
      <c r="B454" s="9">
        <v>-244.90316976794566</v>
      </c>
    </row>
    <row r="455" spans="1:2" ht="15" customHeight="1" x14ac:dyDescent="0.2">
      <c r="A455">
        <v>155</v>
      </c>
      <c r="B455" s="9">
        <v>-245.37888952845606</v>
      </c>
    </row>
    <row r="456" spans="1:2" ht="15" customHeight="1" x14ac:dyDescent="0.2">
      <c r="A456">
        <v>285</v>
      </c>
      <c r="B456" s="9">
        <v>-246.09738129989455</v>
      </c>
    </row>
    <row r="457" spans="1:2" ht="15" customHeight="1" x14ac:dyDescent="0.2">
      <c r="A457">
        <v>300</v>
      </c>
      <c r="B457" s="9">
        <v>-248.78200642401498</v>
      </c>
    </row>
    <row r="458" spans="1:2" ht="15" customHeight="1" x14ac:dyDescent="0.2">
      <c r="A458">
        <v>145</v>
      </c>
      <c r="B458" s="9">
        <v>-252.81681935592133</v>
      </c>
    </row>
    <row r="459" spans="1:2" ht="15" customHeight="1" x14ac:dyDescent="0.2">
      <c r="A459">
        <v>87</v>
      </c>
      <c r="B459" s="9">
        <v>-259.10244299908118</v>
      </c>
    </row>
    <row r="460" spans="1:2" ht="15" customHeight="1" x14ac:dyDescent="0.2">
      <c r="A460">
        <v>361</v>
      </c>
      <c r="B460" s="9">
        <v>-260.26873680119388</v>
      </c>
    </row>
    <row r="461" spans="1:2" ht="15" customHeight="1" x14ac:dyDescent="0.2">
      <c r="A461">
        <v>222</v>
      </c>
      <c r="B461" s="9">
        <v>-263.55378304865735</v>
      </c>
    </row>
    <row r="462" spans="1:2" ht="15" customHeight="1" x14ac:dyDescent="0.2">
      <c r="A462">
        <v>44</v>
      </c>
      <c r="B462" s="9">
        <v>-265.84981125540799</v>
      </c>
    </row>
    <row r="463" spans="1:2" ht="15" customHeight="1" x14ac:dyDescent="0.2">
      <c r="A463">
        <v>288</v>
      </c>
      <c r="B463" s="9">
        <v>-270.55507854716961</v>
      </c>
    </row>
    <row r="464" spans="1:2" ht="15" customHeight="1" x14ac:dyDescent="0.2">
      <c r="A464">
        <v>493</v>
      </c>
      <c r="B464" s="9">
        <v>-270.609715034685</v>
      </c>
    </row>
    <row r="465" spans="1:2" ht="15" customHeight="1" x14ac:dyDescent="0.2">
      <c r="A465">
        <v>384</v>
      </c>
      <c r="B465" s="9">
        <v>-270.76983114094946</v>
      </c>
    </row>
    <row r="466" spans="1:2" ht="15" customHeight="1" x14ac:dyDescent="0.2">
      <c r="A466">
        <v>102</v>
      </c>
      <c r="B466" s="9">
        <v>-273.68929020686119</v>
      </c>
    </row>
    <row r="467" spans="1:2" ht="15" customHeight="1" x14ac:dyDescent="0.2">
      <c r="A467">
        <v>405</v>
      </c>
      <c r="B467" s="9">
        <v>-277.88582232098997</v>
      </c>
    </row>
    <row r="468" spans="1:2" ht="15" customHeight="1" x14ac:dyDescent="0.2">
      <c r="A468">
        <v>258</v>
      </c>
      <c r="B468" s="9">
        <v>-280.69231286473405</v>
      </c>
    </row>
    <row r="469" spans="1:2" ht="15" customHeight="1" x14ac:dyDescent="0.2">
      <c r="A469">
        <v>24</v>
      </c>
      <c r="B469" s="9">
        <v>-281.77234539929668</v>
      </c>
    </row>
    <row r="470" spans="1:2" ht="15" customHeight="1" x14ac:dyDescent="0.2">
      <c r="A470">
        <v>143</v>
      </c>
      <c r="B470" s="9">
        <v>-282.19076148624299</v>
      </c>
    </row>
    <row r="471" spans="1:2" ht="15" customHeight="1" x14ac:dyDescent="0.2">
      <c r="A471">
        <v>60</v>
      </c>
      <c r="B471" s="9">
        <v>-282.39536096547454</v>
      </c>
    </row>
    <row r="472" spans="1:2" ht="15" customHeight="1" x14ac:dyDescent="0.2">
      <c r="A472">
        <v>353</v>
      </c>
      <c r="B472" s="9">
        <v>-287.02410575681097</v>
      </c>
    </row>
    <row r="473" spans="1:2" ht="15" customHeight="1" x14ac:dyDescent="0.2">
      <c r="A473">
        <v>305</v>
      </c>
      <c r="B473" s="9">
        <v>-287.6260544211309</v>
      </c>
    </row>
    <row r="474" spans="1:2" ht="15" customHeight="1" x14ac:dyDescent="0.2">
      <c r="A474">
        <v>199</v>
      </c>
      <c r="B474" s="9">
        <v>-288.79810316565636</v>
      </c>
    </row>
    <row r="475" spans="1:2" ht="15" customHeight="1" x14ac:dyDescent="0.2">
      <c r="A475">
        <v>326</v>
      </c>
      <c r="B475" s="9">
        <v>-289.04223424548036</v>
      </c>
    </row>
    <row r="476" spans="1:2" ht="15" customHeight="1" x14ac:dyDescent="0.2">
      <c r="A476">
        <v>173</v>
      </c>
      <c r="B476" s="9">
        <v>-291.87166241416526</v>
      </c>
    </row>
    <row r="477" spans="1:2" ht="15" customHeight="1" x14ac:dyDescent="0.2">
      <c r="A477">
        <v>372</v>
      </c>
      <c r="B477" s="9">
        <v>-293.45139290014777</v>
      </c>
    </row>
    <row r="478" spans="1:2" ht="15" customHeight="1" x14ac:dyDescent="0.2">
      <c r="A478">
        <v>463</v>
      </c>
      <c r="B478" s="9">
        <v>-297.28620679328742</v>
      </c>
    </row>
    <row r="479" spans="1:2" ht="15" customHeight="1" x14ac:dyDescent="0.2">
      <c r="A479">
        <v>236</v>
      </c>
      <c r="B479" s="9">
        <v>-302.8061144050007</v>
      </c>
    </row>
    <row r="480" spans="1:2" ht="15" customHeight="1" x14ac:dyDescent="0.2">
      <c r="A480">
        <v>166</v>
      </c>
      <c r="B480" s="9">
        <v>-306.40740760526023</v>
      </c>
    </row>
    <row r="481" spans="1:2" ht="15" customHeight="1" x14ac:dyDescent="0.2">
      <c r="A481">
        <v>136</v>
      </c>
      <c r="B481" s="9">
        <v>-312.65809555605119</v>
      </c>
    </row>
    <row r="482" spans="1:2" ht="15" customHeight="1" x14ac:dyDescent="0.2">
      <c r="A482">
        <v>162</v>
      </c>
      <c r="B482" s="9">
        <v>-322.11870430353156</v>
      </c>
    </row>
    <row r="483" spans="1:2" ht="15" customHeight="1" x14ac:dyDescent="0.2">
      <c r="A483">
        <v>200</v>
      </c>
      <c r="B483" s="9">
        <v>-326.78603747468151</v>
      </c>
    </row>
    <row r="484" spans="1:2" ht="15" customHeight="1" x14ac:dyDescent="0.2">
      <c r="A484">
        <v>61</v>
      </c>
      <c r="B484" s="9">
        <v>-337.08540499855189</v>
      </c>
    </row>
    <row r="485" spans="1:2" ht="15" customHeight="1" x14ac:dyDescent="0.2">
      <c r="A485">
        <v>309</v>
      </c>
      <c r="B485" s="9">
        <v>-342.39987748305248</v>
      </c>
    </row>
    <row r="486" spans="1:2" ht="15" customHeight="1" x14ac:dyDescent="0.2">
      <c r="A486">
        <v>101</v>
      </c>
      <c r="B486" s="9">
        <v>-342.94333314117466</v>
      </c>
    </row>
    <row r="487" spans="1:2" ht="15" customHeight="1" x14ac:dyDescent="0.2">
      <c r="A487">
        <v>467</v>
      </c>
      <c r="B487" s="9">
        <v>-357.36631652883807</v>
      </c>
    </row>
    <row r="488" spans="1:2" ht="15" customHeight="1" x14ac:dyDescent="0.2">
      <c r="A488">
        <v>263</v>
      </c>
      <c r="B488" s="9">
        <v>-364.43573242035563</v>
      </c>
    </row>
    <row r="489" spans="1:2" ht="15" customHeight="1" x14ac:dyDescent="0.2">
      <c r="A489">
        <v>395</v>
      </c>
      <c r="B489" s="9">
        <v>-381.61456001171246</v>
      </c>
    </row>
    <row r="490" spans="1:2" ht="15" customHeight="1" x14ac:dyDescent="0.2">
      <c r="A490">
        <v>147</v>
      </c>
      <c r="B490" s="9">
        <v>-407.31912149569143</v>
      </c>
    </row>
    <row r="491" spans="1:2" ht="15" customHeight="1" x14ac:dyDescent="0.2">
      <c r="A491">
        <v>379</v>
      </c>
      <c r="B491" s="9">
        <v>-424.44480309023129</v>
      </c>
    </row>
    <row r="492" spans="1:2" ht="15" customHeight="1" x14ac:dyDescent="0.2">
      <c r="A492">
        <v>218</v>
      </c>
      <c r="B492" s="9">
        <v>-433.78880945170386</v>
      </c>
    </row>
    <row r="493" spans="1:2" ht="15" customHeight="1" x14ac:dyDescent="0.2">
      <c r="A493">
        <v>76</v>
      </c>
      <c r="B493" s="9">
        <v>-434.32569245390005</v>
      </c>
    </row>
    <row r="494" spans="1:2" ht="15" customHeight="1" x14ac:dyDescent="0.2">
      <c r="A494">
        <v>455</v>
      </c>
      <c r="B494" s="9">
        <v>-437.57646936920173</v>
      </c>
    </row>
    <row r="495" spans="1:2" ht="15" customHeight="1" x14ac:dyDescent="0.2">
      <c r="A495">
        <v>489</v>
      </c>
      <c r="B495" s="9">
        <v>-456.19954520287138</v>
      </c>
    </row>
    <row r="496" spans="1:2" ht="15" customHeight="1" x14ac:dyDescent="0.2">
      <c r="A496">
        <v>115</v>
      </c>
      <c r="B496" s="9">
        <v>-456.63591630253904</v>
      </c>
    </row>
    <row r="497" spans="1:3" ht="15" customHeight="1" x14ac:dyDescent="0.2">
      <c r="A497">
        <v>123</v>
      </c>
      <c r="B497" s="9">
        <v>-468.54278464057643</v>
      </c>
    </row>
    <row r="498" spans="1:3" ht="15" customHeight="1" x14ac:dyDescent="0.2">
      <c r="A498">
        <v>377</v>
      </c>
      <c r="B498" s="9">
        <v>-508.16568216853193</v>
      </c>
    </row>
    <row r="499" spans="1:3" ht="15" customHeight="1" x14ac:dyDescent="0.2">
      <c r="A499">
        <v>94</v>
      </c>
      <c r="B499" s="9">
        <v>-518.56194352846796</v>
      </c>
    </row>
    <row r="500" spans="1:3" ht="15" customHeight="1" x14ac:dyDescent="0.2">
      <c r="A500">
        <v>341</v>
      </c>
      <c r="B500" s="9">
        <v>-527.19214274367732</v>
      </c>
    </row>
    <row r="501" spans="1:3" ht="15" customHeight="1" x14ac:dyDescent="0.2">
      <c r="A501">
        <v>497</v>
      </c>
      <c r="B501" s="9">
        <v>-665.3767273847152</v>
      </c>
    </row>
    <row r="503" spans="1:3" ht="15" customHeight="1" x14ac:dyDescent="0.2">
      <c r="C503">
        <v>0.63445558842466565</v>
      </c>
    </row>
    <row r="504" spans="1:3" ht="15" customHeight="1" x14ac:dyDescent="0.2">
      <c r="C504">
        <v>205.53714646436484</v>
      </c>
    </row>
    <row r="505" spans="1:3" ht="15" customHeight="1" x14ac:dyDescent="0.2">
      <c r="C505">
        <v>0.54196458475880416</v>
      </c>
    </row>
    <row r="506" spans="1:3" ht="15" customHeight="1" x14ac:dyDescent="0.2">
      <c r="C506">
        <v>1.8032599269077516</v>
      </c>
    </row>
    <row r="508" spans="1:3" ht="15" customHeight="1" x14ac:dyDescent="0.2">
      <c r="C508">
        <v>478.78535930222068</v>
      </c>
    </row>
    <row r="509" spans="1:3" ht="15" customHeight="1" x14ac:dyDescent="0.2">
      <c r="C509">
        <v>1.2967068319243654E-4</v>
      </c>
    </row>
    <row r="510" spans="1:3" ht="15" customHeight="1" x14ac:dyDescent="0.2">
      <c r="C510">
        <v>34.315536732800538</v>
      </c>
    </row>
  </sheetData>
  <mergeCells count="1">
    <mergeCell ref="D6:H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501"/>
  <sheetViews>
    <sheetView workbookViewId="0"/>
  </sheetViews>
  <sheetFormatPr baseColWidth="10" defaultColWidth="10.83203125" defaultRowHeight="15" customHeight="1" x14ac:dyDescent="0.2"/>
  <cols>
    <col min="5" max="7" width="10.83203125" style="9"/>
  </cols>
  <sheetData>
    <row r="1" spans="1:13" ht="15" customHeight="1" x14ac:dyDescent="0.2">
      <c r="A1" t="s">
        <v>2</v>
      </c>
      <c r="B1" t="s">
        <v>7</v>
      </c>
      <c r="D1" t="s">
        <v>52</v>
      </c>
      <c r="E1" s="9" t="s">
        <v>9</v>
      </c>
      <c r="F1" s="9" t="s">
        <v>53</v>
      </c>
      <c r="G1" s="9" t="s">
        <v>54</v>
      </c>
      <c r="I1" t="s">
        <v>30</v>
      </c>
      <c r="J1">
        <v>0.94</v>
      </c>
    </row>
    <row r="2" spans="1:13" ht="15" customHeight="1" x14ac:dyDescent="0.2">
      <c r="A2">
        <v>1</v>
      </c>
      <c r="B2">
        <v>-14.333845846786062</v>
      </c>
      <c r="D2">
        <f>_xlfn.VAR.S(B2:B501)</f>
        <v>8779.3916747879757</v>
      </c>
      <c r="E2" s="9">
        <f>SQRT(D2)</f>
        <v>93.698408069657063</v>
      </c>
      <c r="F2" s="9">
        <f>$E$501/E2</f>
        <v>2.2025826636196455</v>
      </c>
      <c r="G2" s="9">
        <f>B2*F2</f>
        <v>-31.571480365127439</v>
      </c>
    </row>
    <row r="3" spans="1:13" ht="15" customHeight="1" x14ac:dyDescent="0.2">
      <c r="A3">
        <v>2</v>
      </c>
      <c r="B3">
        <v>-27.481313121183121</v>
      </c>
      <c r="D3">
        <f>D2*$J$1+B2*B2*(1-$J$1)</f>
        <v>8264.9557225062617</v>
      </c>
      <c r="E3" s="9">
        <f t="shared" ref="E3:E66" si="0">SQRT(D3)</f>
        <v>90.911801887908155</v>
      </c>
      <c r="F3" s="9">
        <f t="shared" ref="F3:F66" si="1">$E$501/E3</f>
        <v>2.2700956854583625</v>
      </c>
      <c r="G3" s="9">
        <f t="shared" ref="G3:G66" si="2">B3*F3</f>
        <v>-62.385210347128087</v>
      </c>
    </row>
    <row r="4" spans="1:13" ht="15" customHeight="1" x14ac:dyDescent="0.2">
      <c r="A4">
        <v>3</v>
      </c>
      <c r="B4">
        <v>53.264059162311241</v>
      </c>
      <c r="D4">
        <f t="shared" ref="D4:D67" si="3">D3*$J$1+B3*B3*(1-$J$1)</f>
        <v>7814.3717334077564</v>
      </c>
      <c r="E4" s="9">
        <f t="shared" si="0"/>
        <v>88.398935137295382</v>
      </c>
      <c r="F4" s="9">
        <f t="shared" si="1"/>
        <v>2.3346264171898938</v>
      </c>
      <c r="G4" s="9">
        <f t="shared" si="2"/>
        <v>124.35167960709722</v>
      </c>
      <c r="I4" s="28" t="s">
        <v>68</v>
      </c>
      <c r="J4" s="28"/>
      <c r="K4" s="28"/>
      <c r="L4" s="28"/>
      <c r="M4" s="28"/>
    </row>
    <row r="5" spans="1:13" ht="15" customHeight="1" x14ac:dyDescent="0.2">
      <c r="A5">
        <v>4</v>
      </c>
      <c r="B5">
        <v>25.139366356226674</v>
      </c>
      <c r="D5">
        <f t="shared" si="3"/>
        <v>7515.7330293100622</v>
      </c>
      <c r="E5" s="9">
        <f t="shared" si="0"/>
        <v>86.693327478590078</v>
      </c>
      <c r="F5" s="9">
        <f t="shared" si="1"/>
        <v>2.3805579417164866</v>
      </c>
      <c r="G5" s="9">
        <f t="shared" si="2"/>
        <v>59.845718229035661</v>
      </c>
      <c r="I5" s="28"/>
      <c r="J5" s="28"/>
      <c r="K5" s="28"/>
      <c r="L5" s="28"/>
      <c r="M5" s="28"/>
    </row>
    <row r="6" spans="1:13" ht="15" customHeight="1" x14ac:dyDescent="0.2">
      <c r="A6">
        <v>5</v>
      </c>
      <c r="B6">
        <v>-63.635125298076673</v>
      </c>
      <c r="C6" t="s">
        <v>12</v>
      </c>
      <c r="D6">
        <f t="shared" si="3"/>
        <v>7102.7083119990129</v>
      </c>
      <c r="E6" s="9">
        <f t="shared" si="0"/>
        <v>84.277567074512859</v>
      </c>
      <c r="F6" s="9">
        <f t="shared" si="1"/>
        <v>2.44879505171903</v>
      </c>
      <c r="G6" s="9">
        <f t="shared" si="2"/>
        <v>-155.82937994545063</v>
      </c>
      <c r="I6" s="28"/>
      <c r="J6" s="28"/>
      <c r="K6" s="28"/>
      <c r="L6" s="28"/>
      <c r="M6" s="28"/>
    </row>
    <row r="7" spans="1:13" ht="15" customHeight="1" x14ac:dyDescent="0.2">
      <c r="A7">
        <v>6</v>
      </c>
      <c r="B7">
        <v>-85.833581737253553</v>
      </c>
      <c r="D7">
        <f t="shared" si="3"/>
        <v>6919.5115635811871</v>
      </c>
      <c r="E7" s="9">
        <f t="shared" si="0"/>
        <v>83.183601530477077</v>
      </c>
      <c r="F7" s="9">
        <f t="shared" si="1"/>
        <v>2.4809996853450991</v>
      </c>
      <c r="G7" s="9">
        <f t="shared" si="2"/>
        <v>-212.95308928216892</v>
      </c>
      <c r="I7" s="3"/>
      <c r="J7" s="3"/>
      <c r="K7" s="3"/>
      <c r="L7" s="3"/>
      <c r="M7" s="3"/>
    </row>
    <row r="8" spans="1:13" ht="15" customHeight="1" x14ac:dyDescent="0.2">
      <c r="A8">
        <v>7</v>
      </c>
      <c r="B8">
        <v>-86.960119385001235</v>
      </c>
      <c r="D8">
        <f t="shared" si="3"/>
        <v>6946.3850949970629</v>
      </c>
      <c r="E8" s="9">
        <f t="shared" si="0"/>
        <v>83.344976423279789</v>
      </c>
      <c r="F8" s="9">
        <f t="shared" si="1"/>
        <v>2.4761959038162309</v>
      </c>
      <c r="G8" s="9">
        <f t="shared" si="2"/>
        <v>-215.33029141651048</v>
      </c>
    </row>
    <row r="9" spans="1:13" ht="15" customHeight="1" x14ac:dyDescent="0.2">
      <c r="A9">
        <v>8</v>
      </c>
      <c r="B9">
        <v>6.0627711778543016</v>
      </c>
      <c r="D9">
        <f t="shared" si="3"/>
        <v>6983.3257311044599</v>
      </c>
      <c r="E9" s="9">
        <f t="shared" si="0"/>
        <v>83.56629542527574</v>
      </c>
      <c r="F9" s="9">
        <f t="shared" si="1"/>
        <v>2.4696378865750677</v>
      </c>
      <c r="G9" s="9">
        <f t="shared" si="2"/>
        <v>14.972849398464332</v>
      </c>
    </row>
    <row r="10" spans="1:13" ht="15" customHeight="1" x14ac:dyDescent="0.2">
      <c r="A10">
        <v>9</v>
      </c>
      <c r="B10">
        <v>1.4634609149652533</v>
      </c>
      <c r="D10">
        <f t="shared" si="3"/>
        <v>6566.531618899493</v>
      </c>
      <c r="E10" s="9">
        <f t="shared" si="0"/>
        <v>81.034138601576387</v>
      </c>
      <c r="F10" s="9">
        <f t="shared" si="1"/>
        <v>2.5468091940570217</v>
      </c>
      <c r="G10" s="9">
        <f t="shared" si="2"/>
        <v>3.7271557133766082</v>
      </c>
    </row>
    <row r="11" spans="1:13" ht="15" customHeight="1" x14ac:dyDescent="0.2">
      <c r="A11">
        <v>10</v>
      </c>
      <c r="B11">
        <v>-3.4936483632263844</v>
      </c>
      <c r="D11">
        <f t="shared" si="3"/>
        <v>6172.6682248365005</v>
      </c>
      <c r="E11" s="9">
        <f t="shared" si="0"/>
        <v>78.566330096527352</v>
      </c>
      <c r="F11" s="9">
        <f t="shared" si="1"/>
        <v>2.6268057699707641</v>
      </c>
      <c r="G11" s="9">
        <f t="shared" si="2"/>
        <v>-9.1771356787719824</v>
      </c>
    </row>
    <row r="12" spans="1:13" ht="15" customHeight="1" x14ac:dyDescent="0.2">
      <c r="A12">
        <v>11</v>
      </c>
      <c r="B12">
        <v>8.9818697747614351</v>
      </c>
      <c r="D12">
        <f t="shared" si="3"/>
        <v>5803.040466079462</v>
      </c>
      <c r="E12" s="9">
        <f t="shared" si="0"/>
        <v>76.177690081016905</v>
      </c>
      <c r="F12" s="9">
        <f t="shared" si="1"/>
        <v>2.7091723180828531</v>
      </c>
      <c r="G12" s="9">
        <f t="shared" si="2"/>
        <v>24.33343295840875</v>
      </c>
    </row>
    <row r="13" spans="1:13" ht="15" customHeight="1" x14ac:dyDescent="0.2">
      <c r="A13">
        <v>12</v>
      </c>
      <c r="B13">
        <v>42.100045235552898</v>
      </c>
      <c r="D13">
        <f t="shared" si="3"/>
        <v>5459.6984771937405</v>
      </c>
      <c r="E13" s="9">
        <f t="shared" si="0"/>
        <v>73.889772480321938</v>
      </c>
      <c r="F13" s="9">
        <f t="shared" si="1"/>
        <v>2.7930589348877439</v>
      </c>
      <c r="G13" s="9">
        <f t="shared" si="2"/>
        <v>117.58790750433921</v>
      </c>
    </row>
    <row r="14" spans="1:13" ht="15" customHeight="1" x14ac:dyDescent="0.2">
      <c r="A14">
        <v>13</v>
      </c>
      <c r="B14">
        <v>12.222645628822647</v>
      </c>
      <c r="D14">
        <f t="shared" si="3"/>
        <v>5238.4613970922519</v>
      </c>
      <c r="E14" s="9">
        <f t="shared" si="0"/>
        <v>72.377216008162762</v>
      </c>
      <c r="F14" s="9">
        <f t="shared" si="1"/>
        <v>2.8514289524442362</v>
      </c>
      <c r="G14" s="9">
        <f t="shared" si="2"/>
        <v>34.852005621490882</v>
      </c>
    </row>
    <row r="15" spans="1:13" ht="15" customHeight="1" x14ac:dyDescent="0.2">
      <c r="A15">
        <v>14</v>
      </c>
      <c r="B15">
        <v>34.097057896084152</v>
      </c>
      <c r="D15">
        <f t="shared" si="3"/>
        <v>4933.1172972367831</v>
      </c>
      <c r="E15" s="9">
        <f t="shared" si="0"/>
        <v>70.236153775934966</v>
      </c>
      <c r="F15" s="9">
        <f t="shared" si="1"/>
        <v>2.93835123548148</v>
      </c>
      <c r="G15" s="9">
        <f t="shared" si="2"/>
        <v>100.18913219524242</v>
      </c>
    </row>
    <row r="16" spans="1:13" ht="15" customHeight="1" x14ac:dyDescent="0.2">
      <c r="A16">
        <v>15</v>
      </c>
      <c r="B16">
        <v>-57.041293595386378</v>
      </c>
      <c r="D16">
        <f t="shared" si="3"/>
        <v>4706.8868208327103</v>
      </c>
      <c r="E16" s="9">
        <f t="shared" si="0"/>
        <v>68.606754921310113</v>
      </c>
      <c r="F16" s="9">
        <f t="shared" si="1"/>
        <v>3.0081365815901897</v>
      </c>
      <c r="G16" s="9">
        <f t="shared" si="2"/>
        <v>-171.58800192550797</v>
      </c>
    </row>
    <row r="17" spans="1:7" ht="15" customHeight="1" x14ac:dyDescent="0.2">
      <c r="A17">
        <v>16</v>
      </c>
      <c r="B17">
        <v>-51.929993037734675</v>
      </c>
      <c r="D17">
        <f t="shared" si="3"/>
        <v>4619.6961620848515</v>
      </c>
      <c r="E17" s="9">
        <f t="shared" si="0"/>
        <v>67.968346765864851</v>
      </c>
      <c r="F17" s="9">
        <f t="shared" si="1"/>
        <v>3.0363911885912369</v>
      </c>
      <c r="G17" s="9">
        <f t="shared" si="2"/>
        <v>-157.67977328338185</v>
      </c>
    </row>
    <row r="18" spans="1:7" ht="15" customHeight="1" x14ac:dyDescent="0.2">
      <c r="A18">
        <v>17</v>
      </c>
      <c r="B18">
        <v>-4.6400185919192154</v>
      </c>
      <c r="D18">
        <f t="shared" si="3"/>
        <v>4504.31784297371</v>
      </c>
      <c r="E18" s="9">
        <f t="shared" si="0"/>
        <v>67.114214909910928</v>
      </c>
      <c r="F18" s="9">
        <f t="shared" si="1"/>
        <v>3.0750339477264643</v>
      </c>
      <c r="G18" s="9">
        <f t="shared" si="2"/>
        <v>-14.268214688233535</v>
      </c>
    </row>
    <row r="19" spans="1:7" ht="15" customHeight="1" x14ac:dyDescent="0.2">
      <c r="A19">
        <v>18</v>
      </c>
      <c r="B19">
        <v>-56.357542835272397</v>
      </c>
      <c r="D19">
        <f t="shared" si="3"/>
        <v>4235.3505587472882</v>
      </c>
      <c r="E19" s="9">
        <f t="shared" si="0"/>
        <v>65.07957097851282</v>
      </c>
      <c r="F19" s="9">
        <f t="shared" si="1"/>
        <v>3.1711716306661772</v>
      </c>
      <c r="G19" s="9">
        <f t="shared" si="2"/>
        <v>-178.71944101326972</v>
      </c>
    </row>
    <row r="20" spans="1:7" ht="15" customHeight="1" x14ac:dyDescent="0.2">
      <c r="A20">
        <v>19</v>
      </c>
      <c r="B20">
        <v>-51.870780668539737</v>
      </c>
      <c r="D20">
        <f t="shared" si="3"/>
        <v>4171.7998832882249</v>
      </c>
      <c r="E20" s="9">
        <f t="shared" si="0"/>
        <v>64.589471922970731</v>
      </c>
      <c r="F20" s="9">
        <f t="shared" si="1"/>
        <v>3.1952341934164177</v>
      </c>
      <c r="G20" s="9">
        <f t="shared" si="2"/>
        <v>-165.73929203132147</v>
      </c>
    </row>
    <row r="21" spans="1:7" ht="15" customHeight="1" x14ac:dyDescent="0.2">
      <c r="A21">
        <v>20</v>
      </c>
      <c r="B21">
        <v>101.20088325966572</v>
      </c>
      <c r="D21">
        <f t="shared" si="3"/>
        <v>4082.9265635207566</v>
      </c>
      <c r="E21" s="9">
        <f t="shared" si="0"/>
        <v>63.897782148684605</v>
      </c>
      <c r="F21" s="9">
        <f t="shared" si="1"/>
        <v>3.2298224176664045</v>
      </c>
      <c r="G21" s="9">
        <f t="shared" si="2"/>
        <v>326.86088143970909</v>
      </c>
    </row>
    <row r="22" spans="1:7" ht="15" customHeight="1" x14ac:dyDescent="0.2">
      <c r="A22">
        <v>21</v>
      </c>
      <c r="B22">
        <v>118.08934495997528</v>
      </c>
      <c r="D22">
        <f t="shared" si="3"/>
        <v>4452.4480960617011</v>
      </c>
      <c r="E22" s="9">
        <f t="shared" si="0"/>
        <v>66.726667053447983</v>
      </c>
      <c r="F22" s="9">
        <f t="shared" si="1"/>
        <v>3.0928937160562331</v>
      </c>
      <c r="G22" s="9">
        <f t="shared" si="2"/>
        <v>365.23779295990431</v>
      </c>
    </row>
    <row r="23" spans="1:7" ht="15" customHeight="1" x14ac:dyDescent="0.2">
      <c r="A23">
        <v>22</v>
      </c>
      <c r="B23">
        <v>-19.194093364634682</v>
      </c>
      <c r="D23">
        <f t="shared" si="3"/>
        <v>5022.0068138825627</v>
      </c>
      <c r="E23" s="9">
        <f t="shared" si="0"/>
        <v>70.866118941865039</v>
      </c>
      <c r="F23" s="9">
        <f t="shared" si="1"/>
        <v>2.9122307289367457</v>
      </c>
      <c r="G23" s="9">
        <f t="shared" si="2"/>
        <v>-55.897628510570016</v>
      </c>
    </row>
    <row r="24" spans="1:7" ht="15" customHeight="1" x14ac:dyDescent="0.2">
      <c r="A24">
        <v>23</v>
      </c>
      <c r="B24">
        <v>70.545222813823784</v>
      </c>
      <c r="D24">
        <f t="shared" si="3"/>
        <v>4742.7911982550277</v>
      </c>
      <c r="E24" s="9">
        <f t="shared" si="0"/>
        <v>68.867925758331268</v>
      </c>
      <c r="F24" s="9">
        <f t="shared" si="1"/>
        <v>2.9967286940977629</v>
      </c>
      <c r="G24" s="9">
        <f t="shared" si="2"/>
        <v>211.40489343770585</v>
      </c>
    </row>
    <row r="25" spans="1:7" ht="15" customHeight="1" x14ac:dyDescent="0.2">
      <c r="A25">
        <v>24</v>
      </c>
      <c r="B25">
        <v>-82.827667048259173</v>
      </c>
      <c r="D25">
        <f t="shared" si="3"/>
        <v>4756.8214340708482</v>
      </c>
      <c r="E25" s="9">
        <f t="shared" si="0"/>
        <v>68.969713890017317</v>
      </c>
      <c r="F25" s="9">
        <f t="shared" si="1"/>
        <v>2.992306007707783</v>
      </c>
      <c r="G25" s="9">
        <f t="shared" si="2"/>
        <v>-247.84572571292588</v>
      </c>
    </row>
    <row r="26" spans="1:7" ht="15" customHeight="1" x14ac:dyDescent="0.2">
      <c r="A26">
        <v>25</v>
      </c>
      <c r="B26">
        <v>-19.510947806711556</v>
      </c>
      <c r="D26">
        <f t="shared" si="3"/>
        <v>4883.0374937460338</v>
      </c>
      <c r="E26" s="9">
        <f t="shared" si="0"/>
        <v>69.878734202517109</v>
      </c>
      <c r="F26" s="9">
        <f t="shared" si="1"/>
        <v>2.9533804751653867</v>
      </c>
      <c r="G26" s="9">
        <f t="shared" si="2"/>
        <v>-57.623252304312835</v>
      </c>
    </row>
    <row r="27" spans="1:7" ht="15" customHeight="1" x14ac:dyDescent="0.2">
      <c r="A27">
        <v>26</v>
      </c>
      <c r="B27">
        <v>-44.431147138187953</v>
      </c>
      <c r="D27">
        <f t="shared" si="3"/>
        <v>4612.8958691802445</v>
      </c>
      <c r="E27" s="9">
        <f t="shared" si="0"/>
        <v>67.918302902680395</v>
      </c>
      <c r="F27" s="9">
        <f t="shared" si="1"/>
        <v>3.0386284757247815</v>
      </c>
      <c r="G27" s="9">
        <f t="shared" si="2"/>
        <v>-135.00974890321555</v>
      </c>
    </row>
    <row r="28" spans="1:7" ht="15" customHeight="1" x14ac:dyDescent="0.2">
      <c r="A28">
        <v>27</v>
      </c>
      <c r="B28">
        <v>24.954395007905987</v>
      </c>
      <c r="D28">
        <f t="shared" si="3"/>
        <v>4454.5697271903482</v>
      </c>
      <c r="E28" s="9">
        <f t="shared" si="0"/>
        <v>66.742563085263271</v>
      </c>
      <c r="F28" s="9">
        <f t="shared" si="1"/>
        <v>3.0921570836190138</v>
      </c>
      <c r="G28" s="9">
        <f t="shared" si="2"/>
        <v>77.162909291123455</v>
      </c>
    </row>
    <row r="29" spans="1:7" ht="15" customHeight="1" x14ac:dyDescent="0.2">
      <c r="A29">
        <v>28</v>
      </c>
      <c r="B29">
        <v>9.5143992215089384</v>
      </c>
      <c r="D29">
        <f t="shared" si="3"/>
        <v>4224.658853371564</v>
      </c>
      <c r="E29" s="9">
        <f t="shared" si="0"/>
        <v>64.997375742191039</v>
      </c>
      <c r="F29" s="9">
        <f t="shared" si="1"/>
        <v>3.1751818725970735</v>
      </c>
      <c r="G29" s="9">
        <f t="shared" si="2"/>
        <v>30.209947936786889</v>
      </c>
    </row>
    <row r="30" spans="1:7" ht="15" customHeight="1" x14ac:dyDescent="0.2">
      <c r="A30">
        <v>29</v>
      </c>
      <c r="B30">
        <v>-40.800685004453044</v>
      </c>
      <c r="D30">
        <f t="shared" si="3"/>
        <v>3976.6107497220451</v>
      </c>
      <c r="E30" s="9">
        <f t="shared" si="0"/>
        <v>63.060373846989243</v>
      </c>
      <c r="F30" s="9">
        <f t="shared" si="1"/>
        <v>3.2727127454674783</v>
      </c>
      <c r="G30" s="9">
        <f t="shared" si="2"/>
        <v>-133.52892183787728</v>
      </c>
    </row>
    <row r="31" spans="1:7" ht="15" customHeight="1" x14ac:dyDescent="0.2">
      <c r="A31">
        <v>30</v>
      </c>
      <c r="B31">
        <v>-27.563594064229619</v>
      </c>
      <c r="D31">
        <f t="shared" si="3"/>
        <v>3837.895858548678</v>
      </c>
      <c r="E31" s="9">
        <f t="shared" si="0"/>
        <v>61.950753494599873</v>
      </c>
      <c r="F31" s="9">
        <f t="shared" si="1"/>
        <v>3.3313313814815078</v>
      </c>
      <c r="G31" s="9">
        <f t="shared" si="2"/>
        <v>-91.823465892585546</v>
      </c>
    </row>
    <row r="32" spans="1:7" ht="15" customHeight="1" x14ac:dyDescent="0.2">
      <c r="A32">
        <v>31</v>
      </c>
      <c r="B32">
        <v>62.820878858023207</v>
      </c>
      <c r="D32">
        <f t="shared" si="3"/>
        <v>3653.2072101000149</v>
      </c>
      <c r="E32" s="9">
        <f t="shared" si="0"/>
        <v>60.441767099415742</v>
      </c>
      <c r="F32" s="9">
        <f t="shared" si="1"/>
        <v>3.4145012485080155</v>
      </c>
      <c r="G32" s="9">
        <f t="shared" si="2"/>
        <v>214.50196929309104</v>
      </c>
    </row>
    <row r="33" spans="1:7" ht="15" customHeight="1" x14ac:dyDescent="0.2">
      <c r="A33">
        <v>32</v>
      </c>
      <c r="B33">
        <v>-0.33886560805331101</v>
      </c>
      <c r="D33">
        <f t="shared" si="3"/>
        <v>3670.8025467236794</v>
      </c>
      <c r="E33" s="9">
        <f t="shared" si="0"/>
        <v>60.587148362698827</v>
      </c>
      <c r="F33" s="9">
        <f t="shared" si="1"/>
        <v>3.4063080174614231</v>
      </c>
      <c r="G33" s="9">
        <f t="shared" si="2"/>
        <v>-1.1542806375539334</v>
      </c>
    </row>
    <row r="34" spans="1:7" ht="15" customHeight="1" x14ac:dyDescent="0.2">
      <c r="A34">
        <v>33</v>
      </c>
      <c r="B34">
        <v>-54.388348120266528</v>
      </c>
      <c r="D34">
        <f t="shared" si="3"/>
        <v>3450.5612837142776</v>
      </c>
      <c r="E34" s="9">
        <f t="shared" si="0"/>
        <v>58.741478392310469</v>
      </c>
      <c r="F34" s="9">
        <f t="shared" si="1"/>
        <v>3.5133349529384952</v>
      </c>
      <c r="G34" s="9">
        <f t="shared" si="2"/>
        <v>-191.08448448351911</v>
      </c>
    </row>
    <row r="35" spans="1:7" ht="15" customHeight="1" x14ac:dyDescent="0.2">
      <c r="A35">
        <v>34</v>
      </c>
      <c r="B35">
        <v>-76.53321535586656</v>
      </c>
      <c r="D35">
        <f t="shared" si="3"/>
        <v>3421.0131513664987</v>
      </c>
      <c r="E35" s="9">
        <f t="shared" si="0"/>
        <v>58.489427688826794</v>
      </c>
      <c r="F35" s="9">
        <f t="shared" si="1"/>
        <v>3.5284751001660104</v>
      </c>
      <c r="G35" s="9">
        <f t="shared" si="2"/>
        <v>-270.04554471881812</v>
      </c>
    </row>
    <row r="36" spans="1:7" ht="15" customHeight="1" x14ac:dyDescent="0.2">
      <c r="A36">
        <v>35</v>
      </c>
      <c r="B36">
        <v>-8.616613316724397</v>
      </c>
      <c r="D36">
        <f t="shared" si="3"/>
        <v>3567.1923454469561</v>
      </c>
      <c r="E36" s="9">
        <f t="shared" si="0"/>
        <v>59.7259771409975</v>
      </c>
      <c r="F36" s="9">
        <f t="shared" si="1"/>
        <v>3.4554225665622815</v>
      </c>
      <c r="G36" s="9">
        <f t="shared" si="2"/>
        <v>-29.774040101950551</v>
      </c>
    </row>
    <row r="37" spans="1:7" ht="15" customHeight="1" x14ac:dyDescent="0.2">
      <c r="A37">
        <v>36</v>
      </c>
      <c r="B37">
        <v>20.550595997012351</v>
      </c>
      <c r="D37">
        <f t="shared" si="3"/>
        <v>3357.6155662231354</v>
      </c>
      <c r="E37" s="9">
        <f t="shared" si="0"/>
        <v>57.944935639131877</v>
      </c>
      <c r="F37" s="9">
        <f t="shared" si="1"/>
        <v>3.5616311752983019</v>
      </c>
      <c r="G37" s="9">
        <f t="shared" si="2"/>
        <v>73.193643373919684</v>
      </c>
    </row>
    <row r="38" spans="1:7" ht="15" customHeight="1" x14ac:dyDescent="0.2">
      <c r="A38">
        <v>37</v>
      </c>
      <c r="B38">
        <v>-49.14354850359814</v>
      </c>
      <c r="D38">
        <f t="shared" si="3"/>
        <v>3181.498251999692</v>
      </c>
      <c r="E38" s="9">
        <f t="shared" si="0"/>
        <v>56.404771535745908</v>
      </c>
      <c r="F38" s="9">
        <f t="shared" si="1"/>
        <v>3.6588835235720372</v>
      </c>
      <c r="G38" s="9">
        <f t="shared" si="2"/>
        <v>-179.81051990967848</v>
      </c>
    </row>
    <row r="39" spans="1:7" ht="15" customHeight="1" x14ac:dyDescent="0.2">
      <c r="A39">
        <v>38</v>
      </c>
      <c r="B39">
        <v>-6.6937643040382682</v>
      </c>
      <c r="D39">
        <f t="shared" si="3"/>
        <v>3135.5136584512406</v>
      </c>
      <c r="E39" s="9">
        <f t="shared" si="0"/>
        <v>55.995657496374136</v>
      </c>
      <c r="F39" s="9">
        <f t="shared" si="1"/>
        <v>3.6856159647085005</v>
      </c>
      <c r="G39" s="9">
        <f t="shared" si="2"/>
        <v>-24.670644582959326</v>
      </c>
    </row>
    <row r="40" spans="1:7" ht="15" customHeight="1" x14ac:dyDescent="0.2">
      <c r="A40">
        <v>39</v>
      </c>
      <c r="B40">
        <v>-30.718953504145247</v>
      </c>
      <c r="D40">
        <f t="shared" si="3"/>
        <v>2950.071227777647</v>
      </c>
      <c r="E40" s="9">
        <f t="shared" si="0"/>
        <v>54.314558156885035</v>
      </c>
      <c r="F40" s="9">
        <f t="shared" si="1"/>
        <v>3.7996901056779513</v>
      </c>
      <c r="G40" s="9">
        <f t="shared" si="2"/>
        <v>-116.72250368648173</v>
      </c>
    </row>
    <row r="41" spans="1:7" ht="15" customHeight="1" x14ac:dyDescent="0.2">
      <c r="A41">
        <v>40</v>
      </c>
      <c r="B41">
        <v>-69.73347489632215</v>
      </c>
      <c r="D41">
        <f t="shared" si="3"/>
        <v>2829.6862003743781</v>
      </c>
      <c r="E41" s="9">
        <f t="shared" si="0"/>
        <v>53.194794861662714</v>
      </c>
      <c r="F41" s="9">
        <f t="shared" si="1"/>
        <v>3.8796745012306069</v>
      </c>
      <c r="G41" s="9">
        <f t="shared" si="2"/>
        <v>-270.5431844374657</v>
      </c>
    </row>
    <row r="42" spans="1:7" ht="15" customHeight="1" x14ac:dyDescent="0.2">
      <c r="A42">
        <v>41</v>
      </c>
      <c r="B42">
        <v>51.42113813609285</v>
      </c>
      <c r="D42">
        <f t="shared" si="3"/>
        <v>2951.6704796188751</v>
      </c>
      <c r="E42" s="9">
        <f t="shared" si="0"/>
        <v>54.329278290981144</v>
      </c>
      <c r="F42" s="9">
        <f t="shared" si="1"/>
        <v>3.7986606064900608</v>
      </c>
      <c r="G42" s="9">
        <f t="shared" si="2"/>
        <v>195.33145177845967</v>
      </c>
    </row>
    <row r="43" spans="1:7" ht="15" customHeight="1" x14ac:dyDescent="0.2">
      <c r="A43">
        <v>42</v>
      </c>
      <c r="B43">
        <v>-14.157178247020056</v>
      </c>
      <c r="D43">
        <f t="shared" si="3"/>
        <v>2933.2182576744112</v>
      </c>
      <c r="E43" s="9">
        <f t="shared" si="0"/>
        <v>54.159193657904574</v>
      </c>
      <c r="F43" s="9">
        <f t="shared" si="1"/>
        <v>3.8105901377810607</v>
      </c>
      <c r="G43" s="9">
        <f t="shared" si="2"/>
        <v>-53.94720380690319</v>
      </c>
    </row>
    <row r="44" spans="1:7" ht="15" customHeight="1" x14ac:dyDescent="0.2">
      <c r="A44">
        <v>43</v>
      </c>
      <c r="B44">
        <v>10.295646975260752</v>
      </c>
      <c r="D44">
        <f t="shared" si="3"/>
        <v>2769.2507039690204</v>
      </c>
      <c r="E44" s="9">
        <f t="shared" si="0"/>
        <v>52.623670567236381</v>
      </c>
      <c r="F44" s="9">
        <f t="shared" si="1"/>
        <v>3.9217805789373701</v>
      </c>
      <c r="G44" s="9">
        <f t="shared" si="2"/>
        <v>40.377268355172895</v>
      </c>
    </row>
    <row r="45" spans="1:7" ht="15" customHeight="1" x14ac:dyDescent="0.2">
      <c r="A45">
        <v>44</v>
      </c>
      <c r="B45">
        <v>-61.699657502687842</v>
      </c>
      <c r="D45">
        <f t="shared" si="3"/>
        <v>2609.4556825292307</v>
      </c>
      <c r="E45" s="9">
        <f t="shared" si="0"/>
        <v>51.082831582922559</v>
      </c>
      <c r="F45" s="9">
        <f t="shared" si="1"/>
        <v>4.0400753605048765</v>
      </c>
      <c r="G45" s="9">
        <f t="shared" si="2"/>
        <v>-249.27126602819899</v>
      </c>
    </row>
    <row r="46" spans="1:7" ht="15" customHeight="1" x14ac:dyDescent="0.2">
      <c r="A46">
        <v>45</v>
      </c>
      <c r="B46">
        <v>-29.532715783610911</v>
      </c>
      <c r="D46">
        <f t="shared" si="3"/>
        <v>2681.2992057344159</v>
      </c>
      <c r="E46" s="9">
        <f t="shared" si="0"/>
        <v>51.781263075888909</v>
      </c>
      <c r="F46" s="9">
        <f t="shared" si="1"/>
        <v>3.9855823702199817</v>
      </c>
      <c r="G46" s="9">
        <f t="shared" si="2"/>
        <v>-117.70507137187704</v>
      </c>
    </row>
    <row r="47" spans="1:7" ht="15" customHeight="1" x14ac:dyDescent="0.2">
      <c r="A47">
        <v>46</v>
      </c>
      <c r="B47">
        <v>-54.468400729452696</v>
      </c>
      <c r="D47">
        <f t="shared" si="3"/>
        <v>2572.7521314836831</v>
      </c>
      <c r="E47" s="9">
        <f t="shared" si="0"/>
        <v>50.722304082954309</v>
      </c>
      <c r="F47" s="9">
        <f t="shared" si="1"/>
        <v>4.0687916874884458</v>
      </c>
      <c r="G47" s="9">
        <f t="shared" si="2"/>
        <v>-221.62057611878672</v>
      </c>
    </row>
    <row r="48" spans="1:7" ht="15" customHeight="1" x14ac:dyDescent="0.2">
      <c r="A48">
        <v>47</v>
      </c>
      <c r="B48">
        <v>36.334046200441662</v>
      </c>
      <c r="D48">
        <f t="shared" si="3"/>
        <v>2596.3954042761166</v>
      </c>
      <c r="E48" s="9">
        <f t="shared" si="0"/>
        <v>50.954836907560761</v>
      </c>
      <c r="F48" s="9">
        <f t="shared" si="1"/>
        <v>4.0502237225758435</v>
      </c>
      <c r="G48" s="9">
        <f t="shared" si="2"/>
        <v>147.16101585819553</v>
      </c>
    </row>
    <row r="49" spans="1:7" ht="15" customHeight="1" x14ac:dyDescent="0.2">
      <c r="A49">
        <v>48</v>
      </c>
      <c r="B49">
        <v>-38.648464319790946</v>
      </c>
      <c r="D49">
        <f t="shared" si="3"/>
        <v>2519.8214548172996</v>
      </c>
      <c r="E49" s="9">
        <f t="shared" si="0"/>
        <v>50.19782320795693</v>
      </c>
      <c r="F49" s="9">
        <f t="shared" si="1"/>
        <v>4.111303559280084</v>
      </c>
      <c r="G49" s="9">
        <f t="shared" si="2"/>
        <v>-158.89556891866584</v>
      </c>
    </row>
    <row r="50" spans="1:7" ht="15" customHeight="1" x14ac:dyDescent="0.2">
      <c r="A50">
        <v>49</v>
      </c>
      <c r="B50">
        <v>-30.354713149718009</v>
      </c>
      <c r="D50">
        <f t="shared" si="3"/>
        <v>2458.2543951849507</v>
      </c>
      <c r="E50" s="9">
        <f t="shared" si="0"/>
        <v>49.580786552705582</v>
      </c>
      <c r="F50" s="9">
        <f t="shared" si="1"/>
        <v>4.1624690444069579</v>
      </c>
      <c r="G50" s="9">
        <f t="shared" si="2"/>
        <v>-126.35055383755405</v>
      </c>
    </row>
    <row r="51" spans="1:7" ht="15" customHeight="1" x14ac:dyDescent="0.2">
      <c r="A51">
        <v>50</v>
      </c>
      <c r="B51">
        <v>-11.623861471038254</v>
      </c>
      <c r="D51">
        <f t="shared" si="3"/>
        <v>2366.0436480979533</v>
      </c>
      <c r="E51" s="9">
        <f t="shared" si="0"/>
        <v>48.641994696948373</v>
      </c>
      <c r="F51" s="9">
        <f t="shared" si="1"/>
        <v>4.2428048131819969</v>
      </c>
      <c r="G51" s="9">
        <f t="shared" si="2"/>
        <v>-49.317775397081867</v>
      </c>
    </row>
    <row r="52" spans="1:7" ht="15" customHeight="1" x14ac:dyDescent="0.2">
      <c r="A52">
        <v>51</v>
      </c>
      <c r="B52">
        <v>-39.990846268887253</v>
      </c>
      <c r="D52">
        <f t="shared" si="3"/>
        <v>2232.187878541949</v>
      </c>
      <c r="E52" s="9">
        <f t="shared" si="0"/>
        <v>47.246035585453612</v>
      </c>
      <c r="F52" s="9">
        <f t="shared" si="1"/>
        <v>4.3681652156763553</v>
      </c>
      <c r="G52" s="9">
        <f t="shared" si="2"/>
        <v>-174.68662361721385</v>
      </c>
    </row>
    <row r="53" spans="1:7" ht="15" customHeight="1" x14ac:dyDescent="0.2">
      <c r="A53">
        <v>52</v>
      </c>
      <c r="B53">
        <v>-5.4413889364077477</v>
      </c>
      <c r="D53">
        <f t="shared" si="3"/>
        <v>2194.2126729475385</v>
      </c>
      <c r="E53" s="9">
        <f t="shared" si="0"/>
        <v>46.842423858587189</v>
      </c>
      <c r="F53" s="9">
        <f t="shared" si="1"/>
        <v>4.4058029500356923</v>
      </c>
      <c r="G53" s="9">
        <f t="shared" si="2"/>
        <v>-23.973687428316833</v>
      </c>
    </row>
    <row r="54" spans="1:7" ht="15" customHeight="1" x14ac:dyDescent="0.2">
      <c r="A54">
        <v>53</v>
      </c>
      <c r="B54">
        <v>-29.056974134075062</v>
      </c>
      <c r="D54">
        <f t="shared" si="3"/>
        <v>2064.3364353841221</v>
      </c>
      <c r="E54" s="9">
        <f t="shared" si="0"/>
        <v>45.434969301014412</v>
      </c>
      <c r="F54" s="9">
        <f t="shared" si="1"/>
        <v>4.5422830123575757</v>
      </c>
      <c r="G54" s="9">
        <f t="shared" si="2"/>
        <v>-131.98499999972265</v>
      </c>
    </row>
    <row r="55" spans="1:7" ht="15" customHeight="1" x14ac:dyDescent="0.2">
      <c r="A55">
        <v>54</v>
      </c>
      <c r="B55">
        <v>-42.755986519845464</v>
      </c>
      <c r="D55">
        <f t="shared" si="3"/>
        <v>1991.134714010773</v>
      </c>
      <c r="E55" s="9">
        <f t="shared" si="0"/>
        <v>44.622132557854883</v>
      </c>
      <c r="F55" s="9">
        <f t="shared" si="1"/>
        <v>4.6250252373170522</v>
      </c>
      <c r="G55" s="9">
        <f t="shared" si="2"/>
        <v>-197.74751670067295</v>
      </c>
    </row>
    <row r="56" spans="1:7" ht="15" customHeight="1" x14ac:dyDescent="0.2">
      <c r="A56">
        <v>55</v>
      </c>
      <c r="B56">
        <v>23.889557894206519</v>
      </c>
      <c r="D56">
        <f t="shared" si="3"/>
        <v>1981.3510941672389</v>
      </c>
      <c r="E56" s="9">
        <f t="shared" si="0"/>
        <v>44.512370125249888</v>
      </c>
      <c r="F56" s="9">
        <f t="shared" si="1"/>
        <v>4.6364300225369579</v>
      </c>
      <c r="G56" s="9">
        <f t="shared" si="2"/>
        <v>110.7622634458339</v>
      </c>
    </row>
    <row r="57" spans="1:7" ht="15" customHeight="1" x14ac:dyDescent="0.2">
      <c r="A57">
        <v>56</v>
      </c>
      <c r="B57">
        <v>51.261844210452182</v>
      </c>
      <c r="D57">
        <f t="shared" si="3"/>
        <v>1896.712687100043</v>
      </c>
      <c r="E57" s="9">
        <f t="shared" si="0"/>
        <v>43.5512650459208</v>
      </c>
      <c r="F57" s="9">
        <f t="shared" si="1"/>
        <v>4.7387484383146763</v>
      </c>
      <c r="G57" s="9">
        <f t="shared" si="2"/>
        <v>242.9169841974105</v>
      </c>
    </row>
    <row r="58" spans="1:7" ht="15" customHeight="1" x14ac:dyDescent="0.2">
      <c r="A58">
        <v>57</v>
      </c>
      <c r="B58">
        <v>-19.352773235268614</v>
      </c>
      <c r="D58">
        <f t="shared" si="3"/>
        <v>1940.5765261854406</v>
      </c>
      <c r="E58" s="9">
        <f t="shared" si="0"/>
        <v>44.051975281313332</v>
      </c>
      <c r="F58" s="9">
        <f t="shared" si="1"/>
        <v>4.6848861578865604</v>
      </c>
      <c r="G58" s="9">
        <f t="shared" si="2"/>
        <v>-90.665539446627434</v>
      </c>
    </row>
    <row r="59" spans="1:7" ht="15" customHeight="1" x14ac:dyDescent="0.2">
      <c r="A59">
        <v>58</v>
      </c>
      <c r="B59">
        <v>1.7819744260414154</v>
      </c>
      <c r="D59">
        <f t="shared" si="3"/>
        <v>1846.6137245280579</v>
      </c>
      <c r="E59" s="9">
        <f t="shared" si="0"/>
        <v>42.97224365247942</v>
      </c>
      <c r="F59" s="9">
        <f t="shared" si="1"/>
        <v>4.8025998105192738</v>
      </c>
      <c r="G59" s="9">
        <f t="shared" si="2"/>
        <v>8.5581100408566932</v>
      </c>
    </row>
    <row r="60" spans="1:7" ht="15" customHeight="1" x14ac:dyDescent="0.2">
      <c r="A60">
        <v>59</v>
      </c>
      <c r="B60">
        <v>21.274368484217121</v>
      </c>
      <c r="D60">
        <f t="shared" si="3"/>
        <v>1736.0074270276782</v>
      </c>
      <c r="E60" s="9">
        <f t="shared" si="0"/>
        <v>41.665422439088246</v>
      </c>
      <c r="F60" s="9">
        <f t="shared" si="1"/>
        <v>4.9532316520898299</v>
      </c>
      <c r="G60" s="9">
        <f t="shared" si="2"/>
        <v>105.37687535424658</v>
      </c>
    </row>
    <row r="61" spans="1:7" ht="15" customHeight="1" x14ac:dyDescent="0.2">
      <c r="A61">
        <v>60</v>
      </c>
      <c r="B61">
        <v>-42.253586212715163</v>
      </c>
      <c r="D61">
        <f t="shared" si="3"/>
        <v>1659.0029066701525</v>
      </c>
      <c r="E61" s="9">
        <f t="shared" si="0"/>
        <v>40.730859390272535</v>
      </c>
      <c r="F61" s="9">
        <f t="shared" si="1"/>
        <v>5.0668827594704196</v>
      </c>
      <c r="G61" s="9">
        <f t="shared" si="2"/>
        <v>-214.09396750700347</v>
      </c>
    </row>
    <row r="62" spans="1:7" ht="15" customHeight="1" x14ac:dyDescent="0.2">
      <c r="A62">
        <v>61</v>
      </c>
      <c r="B62">
        <v>-78.696693547493851</v>
      </c>
      <c r="D62">
        <f t="shared" si="3"/>
        <v>1666.5846651400645</v>
      </c>
      <c r="E62" s="9">
        <f t="shared" si="0"/>
        <v>40.82382472454124</v>
      </c>
      <c r="F62" s="9">
        <f t="shared" si="1"/>
        <v>5.0553442901424503</v>
      </c>
      <c r="G62" s="9">
        <f t="shared" si="2"/>
        <v>-397.83888037841325</v>
      </c>
    </row>
    <row r="63" spans="1:7" ht="15" customHeight="1" x14ac:dyDescent="0.2">
      <c r="A63">
        <v>62</v>
      </c>
      <c r="B63">
        <v>37.966521516747889</v>
      </c>
      <c r="D63">
        <f t="shared" si="3"/>
        <v>1938.1797597501504</v>
      </c>
      <c r="E63" s="9">
        <f t="shared" si="0"/>
        <v>44.024763028892622</v>
      </c>
      <c r="F63" s="9">
        <f t="shared" si="1"/>
        <v>4.6877819441650015</v>
      </c>
      <c r="G63" s="9">
        <f t="shared" si="2"/>
        <v>177.97877404896278</v>
      </c>
    </row>
    <row r="64" spans="1:7" ht="15" customHeight="1" x14ac:dyDescent="0.2">
      <c r="A64">
        <v>63</v>
      </c>
      <c r="B64">
        <v>38.06411497586123</v>
      </c>
      <c r="D64">
        <f t="shared" si="3"/>
        <v>1908.3763795300422</v>
      </c>
      <c r="E64" s="9">
        <f t="shared" si="0"/>
        <v>43.684967431944393</v>
      </c>
      <c r="F64" s="9">
        <f t="shared" si="1"/>
        <v>4.7242450058935512</v>
      </c>
      <c r="G64" s="9">
        <f t="shared" si="2"/>
        <v>179.82420507847036</v>
      </c>
    </row>
    <row r="65" spans="1:7" ht="15" customHeight="1" x14ac:dyDescent="0.2">
      <c r="A65">
        <v>64</v>
      </c>
      <c r="B65">
        <v>-19.415605987642266</v>
      </c>
      <c r="D65">
        <f t="shared" si="3"/>
        <v>1880.8064076919745</v>
      </c>
      <c r="E65" s="9">
        <f t="shared" si="0"/>
        <v>43.36826498364875</v>
      </c>
      <c r="F65" s="9">
        <f t="shared" si="1"/>
        <v>4.7587444252334548</v>
      </c>
      <c r="G65" s="9">
        <f t="shared" si="2"/>
        <v>-92.393906756221924</v>
      </c>
    </row>
    <row r="66" spans="1:7" ht="15" customHeight="1" x14ac:dyDescent="0.2">
      <c r="A66">
        <v>65</v>
      </c>
      <c r="B66">
        <v>30.414433623716832</v>
      </c>
      <c r="D66">
        <f t="shared" si="3"/>
        <v>1790.575968582498</v>
      </c>
      <c r="E66" s="9">
        <f t="shared" si="0"/>
        <v>42.315197844066596</v>
      </c>
      <c r="F66" s="9">
        <f t="shared" si="1"/>
        <v>4.8771717902277034</v>
      </c>
      <c r="G66" s="9">
        <f t="shared" si="2"/>
        <v>148.33641768534468</v>
      </c>
    </row>
    <row r="67" spans="1:7" ht="15" customHeight="1" x14ac:dyDescent="0.2">
      <c r="A67">
        <v>66</v>
      </c>
      <c r="B67">
        <v>-46.517793514769437</v>
      </c>
      <c r="D67">
        <f t="shared" si="3"/>
        <v>1738.6436768266367</v>
      </c>
      <c r="E67" s="9">
        <f t="shared" ref="E67:E130" si="4">SQRT(D67)</f>
        <v>41.697046380129095</v>
      </c>
      <c r="F67" s="9">
        <f t="shared" ref="F67:F130" si="5">$E$501/E67</f>
        <v>4.9494750141663824</v>
      </c>
      <c r="G67" s="9">
        <f t="shared" ref="G67:G130" si="6">B67*F67</f>
        <v>-230.23865671550232</v>
      </c>
    </row>
    <row r="68" spans="1:7" ht="15" customHeight="1" x14ac:dyDescent="0.2">
      <c r="A68">
        <v>67</v>
      </c>
      <c r="B68">
        <v>-16.651966867533702</v>
      </c>
      <c r="D68">
        <f t="shared" ref="D68:D131" si="7">D67*$J$1+B67*B67*(1-$J$1)</f>
        <v>1764.159363026002</v>
      </c>
      <c r="E68" s="9">
        <f t="shared" si="4"/>
        <v>42.001897136034245</v>
      </c>
      <c r="F68" s="9">
        <f t="shared" si="5"/>
        <v>4.9135516082660375</v>
      </c>
      <c r="G68" s="9">
        <f t="shared" si="6"/>
        <v>-81.820298582762987</v>
      </c>
    </row>
    <row r="69" spans="1:7" ht="15" customHeight="1" x14ac:dyDescent="0.2">
      <c r="A69">
        <v>68</v>
      </c>
      <c r="B69">
        <v>-21.114468667276014</v>
      </c>
      <c r="D69">
        <f t="shared" si="7"/>
        <v>1674.9470812778882</v>
      </c>
      <c r="E69" s="9">
        <f t="shared" si="4"/>
        <v>40.926117349168223</v>
      </c>
      <c r="F69" s="9">
        <f t="shared" si="5"/>
        <v>5.0427087295438291</v>
      </c>
      <c r="G69" s="9">
        <f t="shared" si="6"/>
        <v>-106.47411546815242</v>
      </c>
    </row>
    <row r="70" spans="1:7" ht="15" customHeight="1" x14ac:dyDescent="0.2">
      <c r="A70">
        <v>69</v>
      </c>
      <c r="B70">
        <v>21.56316278894883</v>
      </c>
      <c r="D70">
        <f t="shared" si="7"/>
        <v>1601.1995036272976</v>
      </c>
      <c r="E70" s="9">
        <f t="shared" si="4"/>
        <v>40.014990986220376</v>
      </c>
      <c r="F70" s="9">
        <f t="shared" si="5"/>
        <v>5.157529319300723</v>
      </c>
      <c r="G70" s="9">
        <f t="shared" si="6"/>
        <v>111.21264430085795</v>
      </c>
    </row>
    <row r="71" spans="1:7" ht="15" customHeight="1" x14ac:dyDescent="0.2">
      <c r="A71">
        <v>70</v>
      </c>
      <c r="B71">
        <v>49.799432483365308</v>
      </c>
      <c r="D71">
        <f t="shared" si="7"/>
        <v>1533.0257327774223</v>
      </c>
      <c r="E71" s="9">
        <f t="shared" si="4"/>
        <v>39.153872513168125</v>
      </c>
      <c r="F71" s="9">
        <f t="shared" si="5"/>
        <v>5.2709598304376426</v>
      </c>
      <c r="G71" s="9">
        <f t="shared" si="6"/>
        <v>262.49080819841004</v>
      </c>
    </row>
    <row r="72" spans="1:7" ht="15" customHeight="1" x14ac:dyDescent="0.2">
      <c r="A72">
        <v>71</v>
      </c>
      <c r="B72">
        <v>-11.13527216859984</v>
      </c>
      <c r="D72">
        <f t="shared" si="7"/>
        <v>1589.8431973506927</v>
      </c>
      <c r="E72" s="9">
        <f t="shared" si="4"/>
        <v>39.872837839194396</v>
      </c>
      <c r="F72" s="9">
        <f t="shared" si="5"/>
        <v>5.1759167495251317</v>
      </c>
      <c r="G72" s="9">
        <f t="shared" si="6"/>
        <v>-57.635241727976947</v>
      </c>
    </row>
    <row r="73" spans="1:7" ht="15" customHeight="1" x14ac:dyDescent="0.2">
      <c r="A73">
        <v>72</v>
      </c>
      <c r="B73">
        <v>-56.734803804652984</v>
      </c>
      <c r="D73">
        <f t="shared" si="7"/>
        <v>1501.8922626857786</v>
      </c>
      <c r="E73" s="9">
        <f t="shared" si="4"/>
        <v>38.754254768809304</v>
      </c>
      <c r="F73" s="9">
        <f t="shared" si="5"/>
        <v>5.3253117742593234</v>
      </c>
      <c r="G73" s="9">
        <f t="shared" si="6"/>
        <v>-302.13051871121121</v>
      </c>
    </row>
    <row r="74" spans="1:7" ht="15" customHeight="1" x14ac:dyDescent="0.2">
      <c r="A74">
        <v>73</v>
      </c>
      <c r="B74">
        <v>14.872733684102059</v>
      </c>
      <c r="D74">
        <f t="shared" si="7"/>
        <v>1604.90900468978</v>
      </c>
      <c r="E74" s="9">
        <f t="shared" si="4"/>
        <v>40.061315563642943</v>
      </c>
      <c r="F74" s="9">
        <f t="shared" si="5"/>
        <v>5.1515654520911811</v>
      </c>
      <c r="G74" s="9">
        <f t="shared" si="6"/>
        <v>76.617861025172957</v>
      </c>
    </row>
    <row r="75" spans="1:7" ht="15" customHeight="1" x14ac:dyDescent="0.2">
      <c r="A75">
        <v>74</v>
      </c>
      <c r="B75">
        <v>76.726569187892892</v>
      </c>
      <c r="D75">
        <f t="shared" si="7"/>
        <v>1521.8863568426866</v>
      </c>
      <c r="E75" s="9">
        <f t="shared" si="4"/>
        <v>39.011361894231364</v>
      </c>
      <c r="F75" s="9">
        <f t="shared" si="5"/>
        <v>5.2902149323195777</v>
      </c>
      <c r="G75" s="9">
        <f t="shared" si="6"/>
        <v>405.90004202344221</v>
      </c>
    </row>
    <row r="76" spans="1:7" ht="15" customHeight="1" x14ac:dyDescent="0.2">
      <c r="A76">
        <v>75</v>
      </c>
      <c r="B76">
        <v>-4.1849374259491015</v>
      </c>
      <c r="D76">
        <f t="shared" si="7"/>
        <v>1783.7911605927966</v>
      </c>
      <c r="E76" s="9">
        <f t="shared" si="4"/>
        <v>42.234951883396249</v>
      </c>
      <c r="F76" s="9">
        <f t="shared" si="5"/>
        <v>4.8864383649059855</v>
      </c>
      <c r="G76" s="9">
        <f t="shared" si="6"/>
        <v>-20.449438792888593</v>
      </c>
    </row>
    <row r="77" spans="1:7" ht="15" customHeight="1" x14ac:dyDescent="0.2">
      <c r="A77">
        <v>76</v>
      </c>
      <c r="B77">
        <v>-105.52932995235642</v>
      </c>
      <c r="D77">
        <f t="shared" si="7"/>
        <v>1677.8145130327753</v>
      </c>
      <c r="E77" s="9">
        <f t="shared" si="4"/>
        <v>40.961134176592026</v>
      </c>
      <c r="F77" s="9">
        <f t="shared" si="5"/>
        <v>5.038397822024284</v>
      </c>
      <c r="G77" s="9">
        <f t="shared" si="6"/>
        <v>-531.69874619163465</v>
      </c>
    </row>
    <row r="78" spans="1:7" ht="15" customHeight="1" x14ac:dyDescent="0.2">
      <c r="A78">
        <v>77</v>
      </c>
      <c r="B78">
        <v>-39.16113813710399</v>
      </c>
      <c r="D78">
        <f t="shared" si="7"/>
        <v>2245.3320110624077</v>
      </c>
      <c r="E78" s="9">
        <f t="shared" si="4"/>
        <v>47.384934431340177</v>
      </c>
      <c r="F78" s="9">
        <f t="shared" si="5"/>
        <v>4.3553608694346524</v>
      </c>
      <c r="G78" s="9">
        <f t="shared" si="6"/>
        <v>-170.56088864486776</v>
      </c>
    </row>
    <row r="79" spans="1:7" ht="15" customHeight="1" x14ac:dyDescent="0.2">
      <c r="A79">
        <v>78</v>
      </c>
      <c r="B79">
        <v>-4.4583025622141577</v>
      </c>
      <c r="D79">
        <f t="shared" si="7"/>
        <v>2202.6277748102634</v>
      </c>
      <c r="E79" s="9">
        <f t="shared" si="4"/>
        <v>46.932161412087801</v>
      </c>
      <c r="F79" s="9">
        <f t="shared" si="5"/>
        <v>4.3973787486768314</v>
      </c>
      <c r="G79" s="9">
        <f t="shared" si="6"/>
        <v>-19.604844942252004</v>
      </c>
    </row>
    <row r="80" spans="1:7" ht="15" customHeight="1" x14ac:dyDescent="0.2">
      <c r="A80">
        <v>79</v>
      </c>
      <c r="B80">
        <v>-41.554448926759505</v>
      </c>
      <c r="D80">
        <f t="shared" si="7"/>
        <v>2071.6626960258222</v>
      </c>
      <c r="E80" s="9">
        <f t="shared" si="4"/>
        <v>45.515521484717958</v>
      </c>
      <c r="F80" s="9">
        <f t="shared" si="5"/>
        <v>4.5342441982627451</v>
      </c>
      <c r="G80" s="9">
        <f t="shared" si="6"/>
        <v>-188.41801895816485</v>
      </c>
    </row>
    <row r="81" spans="1:7" ht="15" customHeight="1" x14ac:dyDescent="0.2">
      <c r="A81">
        <v>80</v>
      </c>
      <c r="B81">
        <v>-33.403954754152437</v>
      </c>
      <c r="D81">
        <f t="shared" si="7"/>
        <v>2050.9692678006727</v>
      </c>
      <c r="E81" s="9">
        <f t="shared" si="4"/>
        <v>45.287628198004285</v>
      </c>
      <c r="F81" s="9">
        <f t="shared" si="5"/>
        <v>4.5570611099496778</v>
      </c>
      <c r="G81" s="9">
        <f t="shared" si="6"/>
        <v>-152.22386312866672</v>
      </c>
    </row>
    <row r="82" spans="1:7" ht="15" customHeight="1" x14ac:dyDescent="0.2">
      <c r="A82">
        <v>81</v>
      </c>
      <c r="B82">
        <v>-8.8821702295517753</v>
      </c>
      <c r="D82">
        <f t="shared" si="7"/>
        <v>1994.86056332568</v>
      </c>
      <c r="E82" s="9">
        <f t="shared" si="4"/>
        <v>44.663861939219721</v>
      </c>
      <c r="F82" s="9">
        <f t="shared" si="5"/>
        <v>4.6207040829526438</v>
      </c>
      <c r="G82" s="9">
        <f t="shared" si="6"/>
        <v>-41.041880245170312</v>
      </c>
    </row>
    <row r="83" spans="1:7" ht="15" customHeight="1" x14ac:dyDescent="0.2">
      <c r="A83">
        <v>82</v>
      </c>
      <c r="B83">
        <v>-13.028391473817464</v>
      </c>
      <c r="D83">
        <f t="shared" si="7"/>
        <v>1879.9025064053433</v>
      </c>
      <c r="E83" s="9">
        <f t="shared" si="4"/>
        <v>43.357842501735981</v>
      </c>
      <c r="F83" s="9">
        <f t="shared" si="5"/>
        <v>4.7598883457986325</v>
      </c>
      <c r="G83" s="9">
        <f t="shared" si="6"/>
        <v>-62.013688740726018</v>
      </c>
    </row>
    <row r="84" spans="1:7" ht="15" customHeight="1" x14ac:dyDescent="0.2">
      <c r="A84">
        <v>83</v>
      </c>
      <c r="B84">
        <v>-13.035131610502503</v>
      </c>
      <c r="D84">
        <f t="shared" si="7"/>
        <v>1777.2926950847248</v>
      </c>
      <c r="E84" s="9">
        <f t="shared" si="4"/>
        <v>42.15794937001472</v>
      </c>
      <c r="F84" s="9">
        <f t="shared" si="5"/>
        <v>4.8953635626730598</v>
      </c>
      <c r="G84" s="9">
        <f t="shared" si="6"/>
        <v>-63.811708320701754</v>
      </c>
    </row>
    <row r="85" spans="1:7" ht="15" customHeight="1" x14ac:dyDescent="0.2">
      <c r="A85">
        <v>84</v>
      </c>
      <c r="B85">
        <v>22.230922941373137</v>
      </c>
      <c r="D85">
        <f t="shared" si="7"/>
        <v>1680.8500127458285</v>
      </c>
      <c r="E85" s="9">
        <f t="shared" si="4"/>
        <v>40.998170846341772</v>
      </c>
      <c r="F85" s="9">
        <f t="shared" si="5"/>
        <v>5.0338462658853151</v>
      </c>
      <c r="G85" s="9">
        <f t="shared" si="6"/>
        <v>111.90704843561535</v>
      </c>
    </row>
    <row r="86" spans="1:7" ht="15" customHeight="1" x14ac:dyDescent="0.2">
      <c r="A86">
        <v>85</v>
      </c>
      <c r="B86">
        <v>-27.998862234138869</v>
      </c>
      <c r="D86">
        <f t="shared" si="7"/>
        <v>1609.651848070595</v>
      </c>
      <c r="E86" s="9">
        <f t="shared" si="4"/>
        <v>40.120466698065648</v>
      </c>
      <c r="F86" s="9">
        <f t="shared" si="5"/>
        <v>5.1439703026419679</v>
      </c>
      <c r="G86" s="9">
        <f t="shared" si="6"/>
        <v>-144.02531584017407</v>
      </c>
    </row>
    <row r="87" spans="1:7" ht="15" customHeight="1" x14ac:dyDescent="0.2">
      <c r="A87">
        <v>86</v>
      </c>
      <c r="B87">
        <v>-30.692508565600292</v>
      </c>
      <c r="D87">
        <f t="shared" si="7"/>
        <v>1560.1089143707363</v>
      </c>
      <c r="E87" s="9">
        <f t="shared" si="4"/>
        <v>39.498214065584492</v>
      </c>
      <c r="F87" s="9">
        <f t="shared" si="5"/>
        <v>5.2250081201217409</v>
      </c>
      <c r="G87" s="9">
        <f t="shared" si="6"/>
        <v>-160.36860648216762</v>
      </c>
    </row>
    <row r="88" spans="1:7" ht="15" customHeight="1" x14ac:dyDescent="0.2">
      <c r="A88">
        <v>87</v>
      </c>
      <c r="B88">
        <v>-54.830990589802241</v>
      </c>
      <c r="D88">
        <f t="shared" si="7"/>
        <v>1523.0241844314589</v>
      </c>
      <c r="E88" s="9">
        <f t="shared" si="4"/>
        <v>39.025942454109405</v>
      </c>
      <c r="F88" s="9">
        <f t="shared" si="5"/>
        <v>5.2882384446106876</v>
      </c>
      <c r="G88" s="9">
        <f t="shared" si="6"/>
        <v>-289.95935239307903</v>
      </c>
    </row>
    <row r="89" spans="1:7" ht="15" customHeight="1" x14ac:dyDescent="0.2">
      <c r="A89">
        <v>88</v>
      </c>
      <c r="B89">
        <v>-16.786090860134209</v>
      </c>
      <c r="D89">
        <f t="shared" si="7"/>
        <v>1612.0289851091104</v>
      </c>
      <c r="E89" s="9">
        <f t="shared" si="4"/>
        <v>40.150080760928866</v>
      </c>
      <c r="F89" s="9">
        <f t="shared" si="5"/>
        <v>5.140176191720597</v>
      </c>
      <c r="G89" s="9">
        <f t="shared" si="6"/>
        <v>-86.28346459132058</v>
      </c>
    </row>
    <row r="90" spans="1:7" ht="15" customHeight="1" x14ac:dyDescent="0.2">
      <c r="A90">
        <v>89</v>
      </c>
      <c r="B90">
        <v>22.258024167100302</v>
      </c>
      <c r="D90">
        <f t="shared" si="7"/>
        <v>1532.2136167844446</v>
      </c>
      <c r="E90" s="9">
        <f t="shared" si="4"/>
        <v>39.143500313391044</v>
      </c>
      <c r="F90" s="9">
        <f t="shared" si="5"/>
        <v>5.2723565233225544</v>
      </c>
      <c r="G90" s="9">
        <f t="shared" si="6"/>
        <v>117.35223891368234</v>
      </c>
    </row>
    <row r="91" spans="1:7" ht="15" customHeight="1" x14ac:dyDescent="0.2">
      <c r="A91">
        <v>90</v>
      </c>
      <c r="B91">
        <v>7.7259798975428566</v>
      </c>
      <c r="D91">
        <f t="shared" si="7"/>
        <v>1470.0059781667712</v>
      </c>
      <c r="E91" s="9">
        <f t="shared" si="4"/>
        <v>38.340656986634585</v>
      </c>
      <c r="F91" s="9">
        <f t="shared" si="5"/>
        <v>5.382758289586131</v>
      </c>
      <c r="G91" s="9">
        <f t="shared" si="6"/>
        <v>41.58708233867462</v>
      </c>
    </row>
    <row r="92" spans="1:7" ht="15" customHeight="1" x14ac:dyDescent="0.2">
      <c r="A92">
        <v>91</v>
      </c>
      <c r="B92">
        <v>-30.354514659193228</v>
      </c>
      <c r="D92">
        <f t="shared" si="7"/>
        <v>1385.387065399399</v>
      </c>
      <c r="E92" s="9">
        <f t="shared" si="4"/>
        <v>37.220788081385365</v>
      </c>
      <c r="F92" s="9">
        <f t="shared" si="5"/>
        <v>5.5447103584085182</v>
      </c>
      <c r="G92" s="9">
        <f t="shared" si="6"/>
        <v>-168.3069918552919</v>
      </c>
    </row>
    <row r="93" spans="1:7" ht="15" customHeight="1" x14ac:dyDescent="0.2">
      <c r="A93">
        <v>92</v>
      </c>
      <c r="B93">
        <v>26.368146574946877</v>
      </c>
      <c r="D93">
        <f t="shared" si="7"/>
        <v>1357.5476350871459</v>
      </c>
      <c r="E93" s="9">
        <f t="shared" si="4"/>
        <v>36.844913286465285</v>
      </c>
      <c r="F93" s="9">
        <f t="shared" si="5"/>
        <v>5.6012749336228564</v>
      </c>
      <c r="G93" s="9">
        <f t="shared" si="6"/>
        <v>147.6952384563433</v>
      </c>
    </row>
    <row r="94" spans="1:7" ht="15" customHeight="1" x14ac:dyDescent="0.2">
      <c r="A94">
        <v>93</v>
      </c>
      <c r="B94">
        <v>34.950311239832445</v>
      </c>
      <c r="D94">
        <f t="shared" si="7"/>
        <v>1317.8115262097899</v>
      </c>
      <c r="E94" s="9">
        <f t="shared" si="4"/>
        <v>36.301673876142267</v>
      </c>
      <c r="F94" s="9">
        <f t="shared" si="5"/>
        <v>5.6850956770513887</v>
      </c>
      <c r="G94" s="9">
        <f t="shared" si="6"/>
        <v>198.69586334117199</v>
      </c>
    </row>
    <row r="95" spans="1:7" ht="15" customHeight="1" x14ac:dyDescent="0.2">
      <c r="A95">
        <v>94</v>
      </c>
      <c r="B95">
        <v>-105.61996593252115</v>
      </c>
      <c r="D95">
        <f t="shared" si="7"/>
        <v>1312.034289982872</v>
      </c>
      <c r="E95" s="9">
        <f t="shared" si="4"/>
        <v>36.222013886349167</v>
      </c>
      <c r="F95" s="9">
        <f t="shared" si="5"/>
        <v>5.6975984237243829</v>
      </c>
      <c r="G95" s="9">
        <f t="shared" si="6"/>
        <v>-601.78015141095557</v>
      </c>
    </row>
    <row r="96" spans="1:7" ht="15" customHeight="1" x14ac:dyDescent="0.2">
      <c r="A96">
        <v>95</v>
      </c>
      <c r="B96">
        <v>5.138619933710288</v>
      </c>
      <c r="D96">
        <f t="shared" si="7"/>
        <v>1902.646864799116</v>
      </c>
      <c r="E96" s="9">
        <f t="shared" si="4"/>
        <v>43.619340490189856</v>
      </c>
      <c r="F96" s="9">
        <f t="shared" si="5"/>
        <v>4.7313528105589073</v>
      </c>
      <c r="G96" s="9">
        <f t="shared" si="6"/>
        <v>24.312623865754198</v>
      </c>
    </row>
    <row r="97" spans="1:7" ht="15" customHeight="1" x14ac:dyDescent="0.2">
      <c r="A97">
        <v>96</v>
      </c>
      <c r="B97">
        <v>24.711204333267233</v>
      </c>
      <c r="D97">
        <f t="shared" si="7"/>
        <v>1790.0723778005565</v>
      </c>
      <c r="E97" s="9">
        <f t="shared" si="4"/>
        <v>42.309246953834531</v>
      </c>
      <c r="F97" s="9">
        <f t="shared" si="5"/>
        <v>4.8778577753504884</v>
      </c>
      <c r="G97" s="9">
        <f t="shared" si="6"/>
        <v>120.53774019530225</v>
      </c>
    </row>
    <row r="98" spans="1:7" ht="15" customHeight="1" x14ac:dyDescent="0.2">
      <c r="A98">
        <v>97</v>
      </c>
      <c r="B98">
        <v>-30.665729418145929</v>
      </c>
      <c r="D98">
        <f t="shared" si="7"/>
        <v>1719.3066523085522</v>
      </c>
      <c r="E98" s="9">
        <f t="shared" si="4"/>
        <v>41.464522815396684</v>
      </c>
      <c r="F98" s="9">
        <f t="shared" si="5"/>
        <v>4.9772305385449389</v>
      </c>
      <c r="G98" s="9">
        <f t="shared" si="6"/>
        <v>-152.63040494675184</v>
      </c>
    </row>
    <row r="99" spans="1:7" ht="15" customHeight="1" x14ac:dyDescent="0.2">
      <c r="A99">
        <v>98</v>
      </c>
      <c r="B99">
        <v>124.43121451282605</v>
      </c>
      <c r="D99">
        <f t="shared" si="7"/>
        <v>1672.5714708148555</v>
      </c>
      <c r="E99" s="9">
        <f t="shared" si="4"/>
        <v>40.897083891334546</v>
      </c>
      <c r="F99" s="9">
        <f t="shared" si="5"/>
        <v>5.0462886246692547</v>
      </c>
      <c r="G99" s="9">
        <f t="shared" si="6"/>
        <v>627.9158223498539</v>
      </c>
    </row>
    <row r="100" spans="1:7" ht="15" customHeight="1" x14ac:dyDescent="0.2">
      <c r="A100">
        <v>99</v>
      </c>
      <c r="B100">
        <v>-24.443139439557854</v>
      </c>
      <c r="D100">
        <f t="shared" si="7"/>
        <v>2501.2048112741809</v>
      </c>
      <c r="E100" s="9">
        <f t="shared" si="4"/>
        <v>50.012046661521268</v>
      </c>
      <c r="F100" s="9">
        <f t="shared" si="5"/>
        <v>4.1265755552805867</v>
      </c>
      <c r="G100" s="9">
        <f t="shared" si="6"/>
        <v>-100.86646170559426</v>
      </c>
    </row>
    <row r="101" spans="1:7" ht="15" customHeight="1" x14ac:dyDescent="0.2">
      <c r="A101">
        <v>100</v>
      </c>
      <c r="B101">
        <v>65.274593593121608</v>
      </c>
      <c r="D101">
        <f t="shared" si="7"/>
        <v>2386.9805465374297</v>
      </c>
      <c r="E101" s="9">
        <f t="shared" si="4"/>
        <v>48.856734914824486</v>
      </c>
      <c r="F101" s="9">
        <f t="shared" si="5"/>
        <v>4.2241563948712582</v>
      </c>
      <c r="G101" s="9">
        <f t="shared" si="6"/>
        <v>275.73009194900709</v>
      </c>
    </row>
    <row r="102" spans="1:7" ht="15" customHeight="1" x14ac:dyDescent="0.2">
      <c r="A102">
        <v>101</v>
      </c>
      <c r="B102">
        <v>-56.5370993110173</v>
      </c>
      <c r="D102">
        <f t="shared" si="7"/>
        <v>2499.4080678700157</v>
      </c>
      <c r="E102" s="9">
        <f t="shared" si="4"/>
        <v>49.994080328275025</v>
      </c>
      <c r="F102" s="9">
        <f t="shared" si="5"/>
        <v>4.1280585194856512</v>
      </c>
      <c r="G102" s="9">
        <f t="shared" si="6"/>
        <v>-233.3884544778513</v>
      </c>
    </row>
    <row r="103" spans="1:7" ht="15" customHeight="1" x14ac:dyDescent="0.2">
      <c r="A103">
        <v>102</v>
      </c>
      <c r="B103">
        <v>-79.105912814644398</v>
      </c>
      <c r="D103">
        <f t="shared" si="7"/>
        <v>2541.2301997080444</v>
      </c>
      <c r="E103" s="9">
        <f t="shared" si="4"/>
        <v>50.410615942557619</v>
      </c>
      <c r="F103" s="9">
        <f t="shared" si="5"/>
        <v>4.0939489701564433</v>
      </c>
      <c r="G103" s="9">
        <f t="shared" si="6"/>
        <v>-323.85557030079883</v>
      </c>
    </row>
    <row r="104" spans="1:7" ht="15" customHeight="1" x14ac:dyDescent="0.2">
      <c r="A104">
        <v>103</v>
      </c>
      <c r="B104">
        <v>-3.9244140645532752</v>
      </c>
      <c r="D104">
        <f t="shared" si="7"/>
        <v>2764.2211142598489</v>
      </c>
      <c r="E104" s="9">
        <f t="shared" si="4"/>
        <v>52.575860566041605</v>
      </c>
      <c r="F104" s="9">
        <f t="shared" si="5"/>
        <v>3.9253468607280242</v>
      </c>
      <c r="G104" s="9">
        <f t="shared" si="6"/>
        <v>-15.404686428491104</v>
      </c>
    </row>
    <row r="105" spans="1:7" ht="15" customHeight="1" x14ac:dyDescent="0.2">
      <c r="A105">
        <v>104</v>
      </c>
      <c r="B105">
        <v>-15.184368780563091</v>
      </c>
      <c r="D105">
        <f t="shared" si="7"/>
        <v>2599.2919089492616</v>
      </c>
      <c r="E105" s="9">
        <f t="shared" si="4"/>
        <v>50.983251259107256</v>
      </c>
      <c r="F105" s="9">
        <f t="shared" si="5"/>
        <v>4.0479664228185106</v>
      </c>
      <c r="G105" s="9">
        <f t="shared" si="6"/>
        <v>-61.465814975413046</v>
      </c>
    </row>
    <row r="106" spans="1:7" ht="15" customHeight="1" x14ac:dyDescent="0.2">
      <c r="A106">
        <v>105</v>
      </c>
      <c r="B106">
        <v>0.23649982986171381</v>
      </c>
      <c r="D106">
        <f t="shared" si="7"/>
        <v>2457.1682977281539</v>
      </c>
      <c r="E106" s="9">
        <f t="shared" si="4"/>
        <v>49.569832536817735</v>
      </c>
      <c r="F106" s="9">
        <f t="shared" si="5"/>
        <v>4.1633888730549815</v>
      </c>
      <c r="G106" s="9">
        <f t="shared" si="6"/>
        <v>0.98464076012565549</v>
      </c>
    </row>
    <row r="107" spans="1:7" ht="15" customHeight="1" x14ac:dyDescent="0.2">
      <c r="A107">
        <v>106</v>
      </c>
      <c r="B107">
        <v>-17.083152395780417</v>
      </c>
      <c r="D107">
        <f t="shared" si="7"/>
        <v>2309.741555794636</v>
      </c>
      <c r="E107" s="9">
        <f t="shared" si="4"/>
        <v>48.059770658989166</v>
      </c>
      <c r="F107" s="9">
        <f t="shared" si="5"/>
        <v>4.2942046204788626</v>
      </c>
      <c r="G107" s="9">
        <f t="shared" si="6"/>
        <v>-73.358551950304815</v>
      </c>
    </row>
    <row r="108" spans="1:7" ht="15" customHeight="1" x14ac:dyDescent="0.2">
      <c r="A108">
        <v>107</v>
      </c>
      <c r="B108">
        <v>29.048133751541172</v>
      </c>
      <c r="D108">
        <f t="shared" si="7"/>
        <v>2188.6671081936051</v>
      </c>
      <c r="E108" s="9">
        <f t="shared" si="4"/>
        <v>46.783192582311067</v>
      </c>
      <c r="F108" s="9">
        <f t="shared" si="5"/>
        <v>4.4113810501470212</v>
      </c>
      <c r="G108" s="9">
        <f t="shared" si="6"/>
        <v>128.14238677368482</v>
      </c>
    </row>
    <row r="109" spans="1:7" ht="15" customHeight="1" x14ac:dyDescent="0.2">
      <c r="A109">
        <v>108</v>
      </c>
      <c r="B109">
        <v>-44.488959818489093</v>
      </c>
      <c r="D109">
        <f t="shared" si="7"/>
        <v>2107.9747261688344</v>
      </c>
      <c r="E109" s="9">
        <f t="shared" si="4"/>
        <v>45.912685895826598</v>
      </c>
      <c r="F109" s="9">
        <f t="shared" si="5"/>
        <v>4.4950210425773687</v>
      </c>
      <c r="G109" s="9">
        <f t="shared" si="6"/>
        <v>-199.97881054648749</v>
      </c>
    </row>
    <row r="110" spans="1:7" ht="15" customHeight="1" x14ac:dyDescent="0.2">
      <c r="A110">
        <v>109</v>
      </c>
      <c r="B110">
        <v>-61.854301423270954</v>
      </c>
      <c r="D110">
        <f t="shared" si="7"/>
        <v>2100.2522953425723</v>
      </c>
      <c r="E110" s="9">
        <f t="shared" si="4"/>
        <v>45.828509634752166</v>
      </c>
      <c r="F110" s="9">
        <f t="shared" si="5"/>
        <v>4.5032773456478958</v>
      </c>
      <c r="G110" s="9">
        <f t="shared" si="6"/>
        <v>-278.5470743302925</v>
      </c>
    </row>
    <row r="111" spans="1:7" ht="15" customHeight="1" x14ac:dyDescent="0.2">
      <c r="A111">
        <v>110</v>
      </c>
      <c r="B111">
        <v>60.567651861278136</v>
      </c>
      <c r="D111">
        <f t="shared" si="7"/>
        <v>2203.7944338956695</v>
      </c>
      <c r="E111" s="9">
        <f t="shared" si="4"/>
        <v>46.944588973551248</v>
      </c>
      <c r="F111" s="9">
        <f t="shared" si="5"/>
        <v>4.3962146380546674</v>
      </c>
      <c r="G111" s="9">
        <f t="shared" si="6"/>
        <v>266.26839770514994</v>
      </c>
    </row>
    <row r="112" spans="1:7" ht="15" customHeight="1" x14ac:dyDescent="0.2">
      <c r="A112">
        <v>111</v>
      </c>
      <c r="B112">
        <v>64.899406574546447</v>
      </c>
      <c r="D112">
        <f t="shared" si="7"/>
        <v>2291.6731949812688</v>
      </c>
      <c r="E112" s="9">
        <f t="shared" si="4"/>
        <v>47.871423573790544</v>
      </c>
      <c r="F112" s="9">
        <f t="shared" si="5"/>
        <v>4.3110998966819389</v>
      </c>
      <c r="G112" s="9">
        <f t="shared" si="6"/>
        <v>279.78782497824636</v>
      </c>
    </row>
    <row r="113" spans="1:7" ht="15" customHeight="1" x14ac:dyDescent="0.2">
      <c r="A113">
        <v>112</v>
      </c>
      <c r="B113">
        <v>-12.034638440785784</v>
      </c>
      <c r="D113">
        <f t="shared" si="7"/>
        <v>2406.88878170609</v>
      </c>
      <c r="E113" s="9">
        <f t="shared" si="4"/>
        <v>49.060052809858348</v>
      </c>
      <c r="F113" s="9">
        <f t="shared" si="5"/>
        <v>4.2066503683321574</v>
      </c>
      <c r="G113" s="9">
        <f t="shared" si="6"/>
        <v>-50.62551622967586</v>
      </c>
    </row>
    <row r="114" spans="1:7" ht="15" customHeight="1" x14ac:dyDescent="0.2">
      <c r="A114">
        <v>113</v>
      </c>
      <c r="B114">
        <v>-31.479918573591931</v>
      </c>
      <c r="D114">
        <f t="shared" si="7"/>
        <v>2271.1654061477507</v>
      </c>
      <c r="E114" s="9">
        <f t="shared" si="4"/>
        <v>47.656745652087395</v>
      </c>
      <c r="F114" s="9">
        <f t="shared" si="5"/>
        <v>4.3305199798917915</v>
      </c>
      <c r="G114" s="9">
        <f t="shared" si="6"/>
        <v>-136.32441634830656</v>
      </c>
    </row>
    <row r="115" spans="1:7" ht="15" customHeight="1" x14ac:dyDescent="0.2">
      <c r="A115">
        <v>114</v>
      </c>
      <c r="B115">
        <v>-0.33601569506026863</v>
      </c>
      <c r="D115">
        <f t="shared" si="7"/>
        <v>2194.3545981828843</v>
      </c>
      <c r="E115" s="9">
        <f t="shared" si="4"/>
        <v>46.843938756074778</v>
      </c>
      <c r="F115" s="9">
        <f t="shared" si="5"/>
        <v>4.4056604697063895</v>
      </c>
      <c r="G115" s="9">
        <f t="shared" si="6"/>
        <v>-1.480371064927942</v>
      </c>
    </row>
    <row r="116" spans="1:7" ht="15" customHeight="1" x14ac:dyDescent="0.2">
      <c r="A116">
        <v>115</v>
      </c>
      <c r="B116">
        <v>-109.97030305324552</v>
      </c>
      <c r="D116">
        <f t="shared" si="7"/>
        <v>2062.7000966847509</v>
      </c>
      <c r="E116" s="9">
        <f t="shared" si="4"/>
        <v>45.416958250027612</v>
      </c>
      <c r="F116" s="9">
        <f t="shared" si="5"/>
        <v>4.5440843503177639</v>
      </c>
      <c r="G116" s="9">
        <f t="shared" si="6"/>
        <v>-499.71433310395474</v>
      </c>
    </row>
    <row r="117" spans="1:7" ht="15" customHeight="1" x14ac:dyDescent="0.2">
      <c r="A117">
        <v>116</v>
      </c>
      <c r="B117">
        <v>4.2944215029656334</v>
      </c>
      <c r="D117">
        <f t="shared" si="7"/>
        <v>2664.5461441010257</v>
      </c>
      <c r="E117" s="9">
        <f t="shared" si="4"/>
        <v>51.619241994638259</v>
      </c>
      <c r="F117" s="9">
        <f t="shared" si="5"/>
        <v>3.9980922084137243</v>
      </c>
      <c r="G117" s="9">
        <f t="shared" si="6"/>
        <v>17.169493150651252</v>
      </c>
    </row>
    <row r="118" spans="1:7" ht="15" customHeight="1" x14ac:dyDescent="0.2">
      <c r="A118">
        <v>117</v>
      </c>
      <c r="B118">
        <v>18.897972272448897</v>
      </c>
      <c r="D118">
        <f t="shared" si="7"/>
        <v>2505.7798988176723</v>
      </c>
      <c r="E118" s="9">
        <f t="shared" si="4"/>
        <v>50.05776561950875</v>
      </c>
      <c r="F118" s="9">
        <f t="shared" si="5"/>
        <v>4.1228066548490716</v>
      </c>
      <c r="G118" s="9">
        <f t="shared" si="6"/>
        <v>77.912685848005538</v>
      </c>
    </row>
    <row r="119" spans="1:7" ht="15" customHeight="1" x14ac:dyDescent="0.2">
      <c r="A119">
        <v>118</v>
      </c>
      <c r="B119">
        <v>-33.783181555247211</v>
      </c>
      <c r="D119">
        <f t="shared" si="7"/>
        <v>2376.8611062492269</v>
      </c>
      <c r="E119" s="9">
        <f t="shared" si="4"/>
        <v>48.75306253200128</v>
      </c>
      <c r="F119" s="9">
        <f t="shared" si="5"/>
        <v>4.2331389763980445</v>
      </c>
      <c r="G119" s="9">
        <f t="shared" si="6"/>
        <v>-143.00890258824847</v>
      </c>
    </row>
    <row r="120" spans="1:7" ht="15" customHeight="1" x14ac:dyDescent="0.2">
      <c r="A120">
        <v>119</v>
      </c>
      <c r="B120">
        <v>-6.4197302430784475</v>
      </c>
      <c r="D120">
        <f t="shared" si="7"/>
        <v>2302.7276412339611</v>
      </c>
      <c r="E120" s="9">
        <f t="shared" si="4"/>
        <v>47.986744432540547</v>
      </c>
      <c r="F120" s="9">
        <f t="shared" si="5"/>
        <v>4.3007395409603433</v>
      </c>
      <c r="G120" s="9">
        <f t="shared" si="6"/>
        <v>-27.609587698706434</v>
      </c>
    </row>
    <row r="121" spans="1:7" ht="15" customHeight="1" x14ac:dyDescent="0.2">
      <c r="A121">
        <v>120</v>
      </c>
      <c r="B121">
        <v>51.672309483386925</v>
      </c>
      <c r="D121">
        <f t="shared" si="7"/>
        <v>2167.0367589435573</v>
      </c>
      <c r="E121" s="9">
        <f t="shared" si="4"/>
        <v>46.551442071578805</v>
      </c>
      <c r="F121" s="9">
        <f t="shared" si="5"/>
        <v>4.4333425569427556</v>
      </c>
      <c r="G121" s="9">
        <f t="shared" si="6"/>
        <v>229.08104864821598</v>
      </c>
    </row>
    <row r="122" spans="1:7" ht="15" customHeight="1" x14ac:dyDescent="0.2">
      <c r="A122">
        <v>121</v>
      </c>
      <c r="B122">
        <v>-1.5204650754149043</v>
      </c>
      <c r="D122">
        <f t="shared" si="7"/>
        <v>2197.2162074477592</v>
      </c>
      <c r="E122" s="9">
        <f t="shared" si="4"/>
        <v>46.874472876478933</v>
      </c>
      <c r="F122" s="9">
        <f t="shared" si="5"/>
        <v>4.4027906141328383</v>
      </c>
      <c r="G122" s="9">
        <f t="shared" si="6"/>
        <v>-6.6942893631535192</v>
      </c>
    </row>
    <row r="123" spans="1:7" ht="15" customHeight="1" x14ac:dyDescent="0.2">
      <c r="A123">
        <v>122</v>
      </c>
      <c r="B123">
        <v>-34.202845761765275</v>
      </c>
      <c r="D123">
        <f t="shared" si="7"/>
        <v>2065.5219438436266</v>
      </c>
      <c r="E123" s="9">
        <f t="shared" si="4"/>
        <v>45.448013640242038</v>
      </c>
      <c r="F123" s="9">
        <f t="shared" si="5"/>
        <v>4.5409793012438167</v>
      </c>
      <c r="G123" s="9">
        <f t="shared" si="6"/>
        <v>-155.31441464781091</v>
      </c>
    </row>
    <row r="124" spans="1:7" ht="15" customHeight="1" x14ac:dyDescent="0.2">
      <c r="A124">
        <v>123</v>
      </c>
      <c r="B124">
        <v>-113.43222126451292</v>
      </c>
      <c r="D124">
        <f t="shared" si="7"/>
        <v>2011.7807067051954</v>
      </c>
      <c r="E124" s="9">
        <f t="shared" si="4"/>
        <v>44.852878466216588</v>
      </c>
      <c r="F124" s="9">
        <f t="shared" si="5"/>
        <v>4.6012317666174098</v>
      </c>
      <c r="G124" s="9">
        <f t="shared" si="6"/>
        <v>-521.92793984025172</v>
      </c>
    </row>
    <row r="125" spans="1:7" ht="15" customHeight="1" x14ac:dyDescent="0.2">
      <c r="A125">
        <v>124</v>
      </c>
      <c r="B125">
        <v>-41.630820383272294</v>
      </c>
      <c r="D125">
        <f t="shared" si="7"/>
        <v>2663.0859935629692</v>
      </c>
      <c r="E125" s="9">
        <f t="shared" si="4"/>
        <v>51.605096585152992</v>
      </c>
      <c r="F125" s="9">
        <f t="shared" si="5"/>
        <v>3.9991881205462505</v>
      </c>
      <c r="G125" s="9">
        <f t="shared" si="6"/>
        <v>-166.48948232537725</v>
      </c>
    </row>
    <row r="126" spans="1:7" ht="15" customHeight="1" x14ac:dyDescent="0.2">
      <c r="A126">
        <v>125</v>
      </c>
      <c r="B126">
        <v>14.348166850890266</v>
      </c>
      <c r="D126">
        <f t="shared" si="7"/>
        <v>2607.2883462962477</v>
      </c>
      <c r="E126" s="9">
        <f t="shared" si="4"/>
        <v>51.061613236327027</v>
      </c>
      <c r="F126" s="9">
        <f t="shared" si="5"/>
        <v>4.0417541895476354</v>
      </c>
      <c r="G126" s="9">
        <f t="shared" si="6"/>
        <v>57.991763481914234</v>
      </c>
    </row>
    <row r="127" spans="1:7" ht="15" customHeight="1" x14ac:dyDescent="0.2">
      <c r="A127">
        <v>126</v>
      </c>
      <c r="B127">
        <v>-9.5966861060187512</v>
      </c>
      <c r="D127">
        <f t="shared" si="7"/>
        <v>2463.203239037332</v>
      </c>
      <c r="E127" s="9">
        <f t="shared" si="4"/>
        <v>49.630668331560194</v>
      </c>
      <c r="F127" s="9">
        <f t="shared" si="5"/>
        <v>4.1582855150018085</v>
      </c>
      <c r="G127" s="9">
        <f t="shared" si="6"/>
        <v>-39.905760826676882</v>
      </c>
    </row>
    <row r="128" spans="1:7" ht="15" customHeight="1" x14ac:dyDescent="0.2">
      <c r="A128">
        <v>127</v>
      </c>
      <c r="B128">
        <v>70.760172174293984</v>
      </c>
      <c r="D128">
        <f t="shared" si="7"/>
        <v>2320.936827748139</v>
      </c>
      <c r="E128" s="9">
        <f t="shared" si="4"/>
        <v>48.176102247360561</v>
      </c>
      <c r="F128" s="9">
        <f t="shared" si="5"/>
        <v>4.2838353373490827</v>
      </c>
      <c r="G128" s="9">
        <f t="shared" si="6"/>
        <v>303.12492603714583</v>
      </c>
    </row>
    <row r="129" spans="1:7" ht="15" customHeight="1" x14ac:dyDescent="0.2">
      <c r="A129">
        <v>128</v>
      </c>
      <c r="B129">
        <v>-10.060958693735301</v>
      </c>
      <c r="D129">
        <f t="shared" si="7"/>
        <v>2482.1007360513945</v>
      </c>
      <c r="E129" s="9">
        <f t="shared" si="4"/>
        <v>49.820685824779595</v>
      </c>
      <c r="F129" s="9">
        <f t="shared" si="5"/>
        <v>4.1424256974065603</v>
      </c>
      <c r="G129" s="9">
        <f t="shared" si="6"/>
        <v>-41.676773833475053</v>
      </c>
    </row>
    <row r="130" spans="1:7" ht="15" customHeight="1" x14ac:dyDescent="0.2">
      <c r="A130">
        <v>129</v>
      </c>
      <c r="B130">
        <v>-34.153395280160112</v>
      </c>
      <c r="D130">
        <f t="shared" si="7"/>
        <v>2339.2480652785339</v>
      </c>
      <c r="E130" s="9">
        <f t="shared" si="4"/>
        <v>48.365773696680733</v>
      </c>
      <c r="F130" s="9">
        <f t="shared" si="5"/>
        <v>4.2670358282131478</v>
      </c>
      <c r="G130" s="9">
        <f t="shared" si="6"/>
        <v>-145.73376131556901</v>
      </c>
    </row>
    <row r="131" spans="1:7" ht="15" customHeight="1" x14ac:dyDescent="0.2">
      <c r="A131">
        <v>130</v>
      </c>
      <c r="B131">
        <v>-31.613709141718573</v>
      </c>
      <c r="D131">
        <f t="shared" si="7"/>
        <v>2268.8804459115936</v>
      </c>
      <c r="E131" s="9">
        <f t="shared" ref="E131:E194" si="8">SQRT(D131)</f>
        <v>47.63276651541031</v>
      </c>
      <c r="F131" s="9">
        <f t="shared" ref="F131:F194" si="9">$E$501/E131</f>
        <v>4.332700036564483</v>
      </c>
      <c r="G131" s="9">
        <f t="shared" ref="G131:G194" si="10">B131*F131</f>
        <v>-136.97271875426298</v>
      </c>
    </row>
    <row r="132" spans="1:7" ht="15" customHeight="1" x14ac:dyDescent="0.2">
      <c r="A132">
        <v>131</v>
      </c>
      <c r="B132">
        <v>202.25553909110386</v>
      </c>
      <c r="D132">
        <f t="shared" ref="D132:D195" si="11">D131*$J$1+B131*B131*(1-$J$1)</f>
        <v>2192.7132154987289</v>
      </c>
      <c r="E132" s="9">
        <f t="shared" si="8"/>
        <v>46.826415787445541</v>
      </c>
      <c r="F132" s="9">
        <f t="shared" si="9"/>
        <v>4.4073091171397563</v>
      </c>
      <c r="G132" s="9">
        <f t="shared" si="10"/>
        <v>891.40268142823834</v>
      </c>
    </row>
    <row r="133" spans="1:7" ht="15" customHeight="1" x14ac:dyDescent="0.2">
      <c r="A133">
        <v>132</v>
      </c>
      <c r="B133">
        <v>113.97078774600413</v>
      </c>
      <c r="D133">
        <f t="shared" si="11"/>
        <v>4515.5886081507897</v>
      </c>
      <c r="E133" s="9">
        <f t="shared" si="8"/>
        <v>67.198129498898922</v>
      </c>
      <c r="F133" s="9">
        <f t="shared" si="9"/>
        <v>3.0711939567658257</v>
      </c>
      <c r="G133" s="9">
        <f t="shared" si="10"/>
        <v>350.02639457336852</v>
      </c>
    </row>
    <row r="134" spans="1:7" ht="15" customHeight="1" x14ac:dyDescent="0.2">
      <c r="A134">
        <v>133</v>
      </c>
      <c r="B134">
        <v>59.06638542447763</v>
      </c>
      <c r="D134">
        <f t="shared" si="11"/>
        <v>5024.0137192284265</v>
      </c>
      <c r="E134" s="9">
        <f t="shared" si="8"/>
        <v>70.880277364217662</v>
      </c>
      <c r="F134" s="9">
        <f t="shared" si="9"/>
        <v>2.9116490072761954</v>
      </c>
      <c r="G134" s="9">
        <f t="shared" si="10"/>
        <v>171.98058248457343</v>
      </c>
    </row>
    <row r="135" spans="1:7" ht="15" customHeight="1" x14ac:dyDescent="0.2">
      <c r="A135">
        <v>134</v>
      </c>
      <c r="B135">
        <v>81.942326419741221</v>
      </c>
      <c r="D135">
        <f t="shared" si="11"/>
        <v>4931.9031693014977</v>
      </c>
      <c r="E135" s="9">
        <f t="shared" si="8"/>
        <v>70.22751006052755</v>
      </c>
      <c r="F135" s="9">
        <f t="shared" si="9"/>
        <v>2.938712892499145</v>
      </c>
      <c r="G135" s="9">
        <f t="shared" si="10"/>
        <v>240.80497109106685</v>
      </c>
    </row>
    <row r="136" spans="1:7" ht="15" customHeight="1" x14ac:dyDescent="0.2">
      <c r="A136">
        <v>135</v>
      </c>
      <c r="B136">
        <v>139.7373309141276</v>
      </c>
      <c r="D136">
        <f t="shared" si="11"/>
        <v>5038.8616706881739</v>
      </c>
      <c r="E136" s="9">
        <f t="shared" si="8"/>
        <v>70.984939745612053</v>
      </c>
      <c r="F136" s="9">
        <f t="shared" si="9"/>
        <v>2.9073559823052899</v>
      </c>
      <c r="G136" s="9">
        <f t="shared" si="10"/>
        <v>406.26616498456281</v>
      </c>
    </row>
    <row r="137" spans="1:7" ht="15" customHeight="1" x14ac:dyDescent="0.2">
      <c r="A137">
        <v>136</v>
      </c>
      <c r="B137">
        <v>-121.229195178792</v>
      </c>
      <c r="D137">
        <f t="shared" si="11"/>
        <v>5908.1212695071481</v>
      </c>
      <c r="E137" s="9">
        <f t="shared" si="8"/>
        <v>76.864304260867073</v>
      </c>
      <c r="F137" s="9">
        <f t="shared" si="9"/>
        <v>2.6849717981257593</v>
      </c>
      <c r="G137" s="9">
        <f t="shared" si="10"/>
        <v>-325.49697016453979</v>
      </c>
    </row>
    <row r="138" spans="1:7" ht="15" customHeight="1" x14ac:dyDescent="0.2">
      <c r="A138">
        <v>137</v>
      </c>
      <c r="B138">
        <v>-3.2038330249015416</v>
      </c>
      <c r="D138">
        <f t="shared" si="11"/>
        <v>6435.4250591585787</v>
      </c>
      <c r="E138" s="9">
        <f t="shared" si="8"/>
        <v>80.221101084182195</v>
      </c>
      <c r="F138" s="9">
        <f t="shared" si="9"/>
        <v>2.572620999136086</v>
      </c>
      <c r="G138" s="9">
        <f t="shared" si="10"/>
        <v>-8.2422481175873923</v>
      </c>
    </row>
    <row r="139" spans="1:7" ht="15" customHeight="1" x14ac:dyDescent="0.2">
      <c r="A139">
        <v>138</v>
      </c>
      <c r="B139">
        <v>-92.979971152588405</v>
      </c>
      <c r="D139">
        <f t="shared" si="11"/>
        <v>6049.9154283721509</v>
      </c>
      <c r="E139" s="9">
        <f t="shared" si="8"/>
        <v>77.781202281606255</v>
      </c>
      <c r="F139" s="9">
        <f t="shared" si="9"/>
        <v>2.6533208946268787</v>
      </c>
      <c r="G139" s="9">
        <f t="shared" si="10"/>
        <v>-246.70570024096725</v>
      </c>
    </row>
    <row r="140" spans="1:7" ht="15" customHeight="1" x14ac:dyDescent="0.2">
      <c r="A140">
        <v>139</v>
      </c>
      <c r="B140">
        <v>-13.571945598456296</v>
      </c>
      <c r="D140">
        <f t="shared" si="11"/>
        <v>6205.6370048019926</v>
      </c>
      <c r="E140" s="9">
        <f t="shared" si="8"/>
        <v>78.775865623945975</v>
      </c>
      <c r="F140" s="9">
        <f t="shared" si="9"/>
        <v>2.6198187425597976</v>
      </c>
      <c r="G140" s="9">
        <f t="shared" si="10"/>
        <v>-35.556037451837753</v>
      </c>
    </row>
    <row r="141" spans="1:7" ht="15" customHeight="1" x14ac:dyDescent="0.2">
      <c r="A141">
        <v>140</v>
      </c>
      <c r="B141">
        <v>-25.760347409866881</v>
      </c>
      <c r="D141">
        <f t="shared" si="11"/>
        <v>5844.3506469535196</v>
      </c>
      <c r="E141" s="9">
        <f t="shared" si="8"/>
        <v>76.448352807326856</v>
      </c>
      <c r="F141" s="9">
        <f t="shared" si="9"/>
        <v>2.6995805879967407</v>
      </c>
      <c r="G141" s="9">
        <f t="shared" si="10"/>
        <v>-69.542133807728746</v>
      </c>
    </row>
    <row r="142" spans="1:7" ht="15" customHeight="1" x14ac:dyDescent="0.2">
      <c r="A142">
        <v>141</v>
      </c>
      <c r="B142">
        <v>122.608223349529</v>
      </c>
      <c r="D142">
        <f t="shared" si="11"/>
        <v>5533.5053380569307</v>
      </c>
      <c r="E142" s="9">
        <f t="shared" si="8"/>
        <v>74.387534829814939</v>
      </c>
      <c r="F142" s="9">
        <f t="shared" si="9"/>
        <v>2.7743692501054369</v>
      </c>
      <c r="G142" s="9">
        <f t="shared" si="10"/>
        <v>340.16048467099267</v>
      </c>
    </row>
    <row r="143" spans="1:7" ht="15" customHeight="1" x14ac:dyDescent="0.2">
      <c r="A143">
        <v>142</v>
      </c>
      <c r="B143">
        <v>127.69298705638721</v>
      </c>
      <c r="D143">
        <f t="shared" si="11"/>
        <v>6103.4616037491942</v>
      </c>
      <c r="E143" s="9">
        <f t="shared" si="8"/>
        <v>78.124654263229829</v>
      </c>
      <c r="F143" s="9">
        <f t="shared" si="9"/>
        <v>2.6416563525212284</v>
      </c>
      <c r="G143" s="9">
        <f t="shared" si="10"/>
        <v>337.32099042991626</v>
      </c>
    </row>
    <row r="144" spans="1:7" ht="15" customHeight="1" x14ac:dyDescent="0.2">
      <c r="A144">
        <v>143</v>
      </c>
      <c r="B144">
        <v>-104.577393267964</v>
      </c>
      <c r="D144">
        <f t="shared" si="11"/>
        <v>6715.5838441272035</v>
      </c>
      <c r="E144" s="9">
        <f t="shared" si="8"/>
        <v>81.948665908159867</v>
      </c>
      <c r="F144" s="9">
        <f t="shared" si="9"/>
        <v>2.5183874189516979</v>
      </c>
      <c r="G144" s="9">
        <f t="shared" si="10"/>
        <v>-263.36639151280451</v>
      </c>
    </row>
    <row r="145" spans="1:7" ht="15" customHeight="1" x14ac:dyDescent="0.2">
      <c r="A145">
        <v>144</v>
      </c>
      <c r="B145">
        <v>10.060692955694321</v>
      </c>
      <c r="D145">
        <f t="shared" si="11"/>
        <v>6968.8346844429152</v>
      </c>
      <c r="E145" s="9">
        <f t="shared" si="8"/>
        <v>83.479546503577239</v>
      </c>
      <c r="F145" s="9">
        <f t="shared" si="9"/>
        <v>2.4722042448342969</v>
      </c>
      <c r="G145" s="9">
        <f t="shared" si="10"/>
        <v>24.872087831042009</v>
      </c>
    </row>
    <row r="146" spans="1:7" ht="15" customHeight="1" x14ac:dyDescent="0.2">
      <c r="A146">
        <v>145</v>
      </c>
      <c r="B146">
        <v>-103.59611941634466</v>
      </c>
      <c r="D146">
        <f t="shared" si="11"/>
        <v>6556.777655941265</v>
      </c>
      <c r="E146" s="9">
        <f t="shared" si="8"/>
        <v>80.973931953075279</v>
      </c>
      <c r="F146" s="9">
        <f t="shared" si="9"/>
        <v>2.548702826269853</v>
      </c>
      <c r="G146" s="9">
        <f t="shared" si="10"/>
        <v>-264.03572234702682</v>
      </c>
    </row>
    <row r="147" spans="1:7" ht="15" customHeight="1" x14ac:dyDescent="0.2">
      <c r="A147">
        <v>146</v>
      </c>
      <c r="B147">
        <v>-83.506856424844955</v>
      </c>
      <c r="D147">
        <f t="shared" si="11"/>
        <v>6807.3003540723221</v>
      </c>
      <c r="E147" s="9">
        <f t="shared" si="8"/>
        <v>82.506365536680391</v>
      </c>
      <c r="F147" s="9">
        <f t="shared" si="9"/>
        <v>2.5013644447983192</v>
      </c>
      <c r="G147" s="9">
        <f t="shared" si="10"/>
        <v>-208.88108155798525</v>
      </c>
    </row>
    <row r="148" spans="1:7" ht="15" customHeight="1" x14ac:dyDescent="0.2">
      <c r="A148">
        <v>147</v>
      </c>
      <c r="B148">
        <v>-162.94083828421026</v>
      </c>
      <c r="D148">
        <f t="shared" si="11"/>
        <v>6817.2660370255635</v>
      </c>
      <c r="E148" s="9">
        <f t="shared" si="8"/>
        <v>82.566736867975862</v>
      </c>
      <c r="F148" s="9">
        <f t="shared" si="9"/>
        <v>2.4995354915501231</v>
      </c>
      <c r="G148" s="9">
        <f t="shared" si="10"/>
        <v>-407.27640831431262</v>
      </c>
    </row>
    <row r="149" spans="1:7" ht="15" customHeight="1" x14ac:dyDescent="0.2">
      <c r="A149">
        <v>148</v>
      </c>
      <c r="B149">
        <v>-18.338979438556635</v>
      </c>
      <c r="D149">
        <f t="shared" si="11"/>
        <v>8001.2130816497011</v>
      </c>
      <c r="E149" s="9">
        <f t="shared" si="8"/>
        <v>89.449500175516363</v>
      </c>
      <c r="F149" s="9">
        <f t="shared" si="9"/>
        <v>2.3072067347277874</v>
      </c>
      <c r="G149" s="9">
        <f t="shared" si="10"/>
        <v>-42.311816868672281</v>
      </c>
    </row>
    <row r="150" spans="1:7" ht="15" customHeight="1" x14ac:dyDescent="0.2">
      <c r="A150">
        <v>149</v>
      </c>
      <c r="B150">
        <v>22.214133582243448</v>
      </c>
      <c r="D150">
        <f t="shared" si="11"/>
        <v>7541.3193867615864</v>
      </c>
      <c r="E150" s="9">
        <f t="shared" si="8"/>
        <v>86.840770302672851</v>
      </c>
      <c r="F150" s="9">
        <f t="shared" si="9"/>
        <v>2.376516105323327</v>
      </c>
      <c r="G150" s="9">
        <f t="shared" si="10"/>
        <v>52.792246224005325</v>
      </c>
    </row>
    <row r="151" spans="1:7" ht="15" customHeight="1" x14ac:dyDescent="0.2">
      <c r="A151">
        <v>150</v>
      </c>
      <c r="B151">
        <v>43.48924320686092</v>
      </c>
      <c r="D151">
        <f t="shared" si="11"/>
        <v>7118.4482874044761</v>
      </c>
      <c r="E151" s="9">
        <f t="shared" si="8"/>
        <v>84.370897158940281</v>
      </c>
      <c r="F151" s="9">
        <f t="shared" si="9"/>
        <v>2.4460862237153185</v>
      </c>
      <c r="G151" s="9">
        <f t="shared" si="10"/>
        <v>106.37843868810749</v>
      </c>
    </row>
    <row r="152" spans="1:7" ht="15" customHeight="1" x14ac:dyDescent="0.2">
      <c r="A152">
        <v>151</v>
      </c>
      <c r="B152">
        <v>35.544016705925969</v>
      </c>
      <c r="D152">
        <f t="shared" si="11"/>
        <v>6804.8202466425373</v>
      </c>
      <c r="E152" s="9">
        <f t="shared" si="8"/>
        <v>82.491334373026945</v>
      </c>
      <c r="F152" s="9">
        <f t="shared" si="9"/>
        <v>2.5018202310771138</v>
      </c>
      <c r="G152" s="9">
        <f t="shared" si="10"/>
        <v>88.924740088628496</v>
      </c>
    </row>
    <row r="153" spans="1:7" ht="15" customHeight="1" x14ac:dyDescent="0.2">
      <c r="A153">
        <v>152</v>
      </c>
      <c r="B153">
        <v>-27.580576552638377</v>
      </c>
      <c r="D153">
        <f t="shared" si="11"/>
        <v>6472.3336592594542</v>
      </c>
      <c r="E153" s="9">
        <f t="shared" si="8"/>
        <v>80.450815155966282</v>
      </c>
      <c r="F153" s="9">
        <f t="shared" si="9"/>
        <v>2.5652753029647903</v>
      </c>
      <c r="G153" s="9">
        <f t="shared" si="10"/>
        <v>-70.751771872013009</v>
      </c>
    </row>
    <row r="154" spans="1:7" ht="15" customHeight="1" x14ac:dyDescent="0.2">
      <c r="A154">
        <v>153</v>
      </c>
      <c r="B154">
        <v>9.560846326949104</v>
      </c>
      <c r="D154">
        <f t="shared" si="11"/>
        <v>6129.6349318824432</v>
      </c>
      <c r="E154" s="9">
        <f t="shared" si="8"/>
        <v>78.291985106283022</v>
      </c>
      <c r="F154" s="9">
        <f t="shared" si="9"/>
        <v>2.6360104286897643</v>
      </c>
      <c r="G154" s="9">
        <f t="shared" si="10"/>
        <v>25.202490624938065</v>
      </c>
    </row>
    <row r="155" spans="1:7" ht="15" customHeight="1" x14ac:dyDescent="0.2">
      <c r="A155">
        <v>154</v>
      </c>
      <c r="B155">
        <v>-18.467002946790672</v>
      </c>
      <c r="D155">
        <f t="shared" si="11"/>
        <v>5767.3414229187483</v>
      </c>
      <c r="E155" s="9">
        <f t="shared" si="8"/>
        <v>75.9430143128303</v>
      </c>
      <c r="F155" s="9">
        <f t="shared" si="9"/>
        <v>2.7175440834209663</v>
      </c>
      <c r="G155" s="9">
        <f t="shared" si="10"/>
        <v>-50.18489459656854</v>
      </c>
    </row>
    <row r="156" spans="1:7" ht="15" customHeight="1" x14ac:dyDescent="0.2">
      <c r="A156">
        <v>155</v>
      </c>
      <c r="B156">
        <v>-87.38756892881247</v>
      </c>
      <c r="D156">
        <f t="shared" si="11"/>
        <v>5441.7627494138296</v>
      </c>
      <c r="E156" s="9">
        <f t="shared" si="8"/>
        <v>73.768304504128537</v>
      </c>
      <c r="F156" s="9">
        <f t="shared" si="9"/>
        <v>2.7976580268485836</v>
      </c>
      <c r="G156" s="9">
        <f t="shared" si="10"/>
        <v>-244.48053366047608</v>
      </c>
    </row>
    <row r="157" spans="1:7" ht="15" customHeight="1" x14ac:dyDescent="0.2">
      <c r="A157">
        <v>156</v>
      </c>
      <c r="B157">
        <v>-45.905282390114735</v>
      </c>
      <c r="D157">
        <f t="shared" si="11"/>
        <v>5573.4522166462775</v>
      </c>
      <c r="E157" s="9">
        <f t="shared" si="8"/>
        <v>74.655557171896305</v>
      </c>
      <c r="F157" s="9">
        <f t="shared" si="9"/>
        <v>2.7644089340568989</v>
      </c>
      <c r="G157" s="9">
        <f t="shared" si="10"/>
        <v>-126.90097275963801</v>
      </c>
    </row>
    <row r="158" spans="1:7" ht="15" customHeight="1" x14ac:dyDescent="0.2">
      <c r="A158">
        <v>157</v>
      </c>
      <c r="B158">
        <v>-17.112599983236578</v>
      </c>
      <c r="D158">
        <f t="shared" si="11"/>
        <v>5365.482780726471</v>
      </c>
      <c r="E158" s="9">
        <f t="shared" si="8"/>
        <v>73.249455839115086</v>
      </c>
      <c r="F158" s="9">
        <f t="shared" si="9"/>
        <v>2.8174747082937368</v>
      </c>
      <c r="G158" s="9">
        <f t="shared" si="10"/>
        <v>-48.214317645916886</v>
      </c>
    </row>
    <row r="159" spans="1:7" ht="15" customHeight="1" x14ac:dyDescent="0.2">
      <c r="A159">
        <v>158</v>
      </c>
      <c r="B159">
        <v>-30.237860242095849</v>
      </c>
      <c r="D159">
        <f t="shared" si="11"/>
        <v>5061.1242785740587</v>
      </c>
      <c r="E159" s="9">
        <f t="shared" si="8"/>
        <v>71.14157911217643</v>
      </c>
      <c r="F159" s="9">
        <f t="shared" si="9"/>
        <v>2.9009545725372079</v>
      </c>
      <c r="G159" s="9">
        <f t="shared" si="10"/>
        <v>-87.718658933048999</v>
      </c>
    </row>
    <row r="160" spans="1:7" ht="15" customHeight="1" x14ac:dyDescent="0.2">
      <c r="A160">
        <v>159</v>
      </c>
      <c r="B160">
        <v>26.814799178344401</v>
      </c>
      <c r="D160">
        <f t="shared" si="11"/>
        <v>4812.3165133808461</v>
      </c>
      <c r="E160" s="9">
        <f t="shared" si="8"/>
        <v>69.370862135199431</v>
      </c>
      <c r="F160" s="9">
        <f t="shared" si="9"/>
        <v>2.9750025136024272</v>
      </c>
      <c r="G160" s="9">
        <f t="shared" si="10"/>
        <v>79.774094957318894</v>
      </c>
    </row>
    <row r="161" spans="1:7" ht="15" customHeight="1" x14ac:dyDescent="0.2">
      <c r="A161">
        <v>160</v>
      </c>
      <c r="B161">
        <v>-19.283651127965641</v>
      </c>
      <c r="D161">
        <f t="shared" si="11"/>
        <v>4566.7195298764918</v>
      </c>
      <c r="E161" s="9">
        <f t="shared" si="8"/>
        <v>67.577507573722272</v>
      </c>
      <c r="F161" s="9">
        <f t="shared" si="9"/>
        <v>3.0539523671813646</v>
      </c>
      <c r="G161" s="9">
        <f t="shared" si="10"/>
        <v>-58.891352010150264</v>
      </c>
    </row>
    <row r="162" spans="1:7" ht="15" customHeight="1" x14ac:dyDescent="0.2">
      <c r="A162">
        <v>161</v>
      </c>
      <c r="B162">
        <v>-28.16301842215762</v>
      </c>
      <c r="D162">
        <f t="shared" si="11"/>
        <v>4315.0279101334081</v>
      </c>
      <c r="E162" s="9">
        <f t="shared" si="8"/>
        <v>65.688872041871818</v>
      </c>
      <c r="F162" s="9">
        <f t="shared" si="9"/>
        <v>3.1417572384472465</v>
      </c>
      <c r="G162" s="9">
        <f t="shared" si="10"/>
        <v>-88.481366984336859</v>
      </c>
    </row>
    <row r="163" spans="1:7" ht="15" customHeight="1" x14ac:dyDescent="0.2">
      <c r="A163">
        <v>162</v>
      </c>
      <c r="B163">
        <v>-107.42657340114602</v>
      </c>
      <c r="D163">
        <f t="shared" si="11"/>
        <v>4103.715571924211</v>
      </c>
      <c r="E163" s="9">
        <f t="shared" si="8"/>
        <v>64.060249546221812</v>
      </c>
      <c r="F163" s="9">
        <f t="shared" si="9"/>
        <v>3.2216310533426209</v>
      </c>
      <c r="G163" s="9">
        <f t="shared" si="10"/>
        <v>-346.08878482332244</v>
      </c>
    </row>
    <row r="164" spans="1:7" ht="15" customHeight="1" x14ac:dyDescent="0.2">
      <c r="A164">
        <v>163</v>
      </c>
      <c r="B164">
        <v>-29.010528001514103</v>
      </c>
      <c r="D164">
        <f t="shared" si="11"/>
        <v>4549.9207579714675</v>
      </c>
      <c r="E164" s="9">
        <f t="shared" si="8"/>
        <v>67.453100432607741</v>
      </c>
      <c r="F164" s="9">
        <f t="shared" si="9"/>
        <v>3.0595849249239193</v>
      </c>
      <c r="G164" s="9">
        <f t="shared" si="10"/>
        <v>-88.76017413751579</v>
      </c>
    </row>
    <row r="165" spans="1:7" ht="15" customHeight="1" x14ac:dyDescent="0.2">
      <c r="A165">
        <v>164</v>
      </c>
      <c r="B165">
        <v>-18.389969444422604</v>
      </c>
      <c r="D165">
        <f t="shared" si="11"/>
        <v>4327.4221565887774</v>
      </c>
      <c r="E165" s="9">
        <f t="shared" si="8"/>
        <v>65.783144927775965</v>
      </c>
      <c r="F165" s="9">
        <f t="shared" si="9"/>
        <v>3.137254830999201</v>
      </c>
      <c r="G165" s="9">
        <f t="shared" si="10"/>
        <v>-57.694020481442507</v>
      </c>
    </row>
    <row r="166" spans="1:7" ht="15" customHeight="1" x14ac:dyDescent="0.2">
      <c r="A166">
        <v>165</v>
      </c>
      <c r="B166">
        <v>39.965420581183935</v>
      </c>
      <c r="D166">
        <f t="shared" si="11"/>
        <v>4088.0682857634583</v>
      </c>
      <c r="E166" s="9">
        <f t="shared" si="8"/>
        <v>63.93800345462359</v>
      </c>
      <c r="F166" s="9">
        <f t="shared" si="9"/>
        <v>3.2277906420623736</v>
      </c>
      <c r="G166" s="9">
        <f t="shared" si="10"/>
        <v>129.0000105580325</v>
      </c>
    </row>
    <row r="167" spans="1:7" ht="15" customHeight="1" x14ac:dyDescent="0.2">
      <c r="A167">
        <v>166</v>
      </c>
      <c r="B167">
        <v>-87.313202594199538</v>
      </c>
      <c r="D167">
        <f t="shared" si="11"/>
        <v>3938.6182791515062</v>
      </c>
      <c r="E167" s="9">
        <f t="shared" si="8"/>
        <v>62.758412019039376</v>
      </c>
      <c r="F167" s="9">
        <f t="shared" si="9"/>
        <v>3.2884593886852254</v>
      </c>
      <c r="G167" s="9">
        <f t="shared" si="10"/>
        <v>-287.12592082707067</v>
      </c>
    </row>
    <row r="168" spans="1:7" ht="15" customHeight="1" x14ac:dyDescent="0.2">
      <c r="A168">
        <v>167</v>
      </c>
      <c r="B168">
        <v>23.725278044581501</v>
      </c>
      <c r="D168">
        <f t="shared" si="11"/>
        <v>4159.7169032377597</v>
      </c>
      <c r="E168" s="9">
        <f t="shared" si="8"/>
        <v>64.495867334564622</v>
      </c>
      <c r="F168" s="9">
        <f t="shared" si="9"/>
        <v>3.1998715228128018</v>
      </c>
      <c r="G168" s="9">
        <f t="shared" si="10"/>
        <v>75.917841585672136</v>
      </c>
    </row>
    <row r="169" spans="1:7" ht="15" customHeight="1" x14ac:dyDescent="0.2">
      <c r="A169">
        <v>168</v>
      </c>
      <c r="B169">
        <v>5.058918026403262</v>
      </c>
      <c r="D169">
        <f t="shared" si="11"/>
        <v>3943.9072181410561</v>
      </c>
      <c r="E169" s="9">
        <f t="shared" si="8"/>
        <v>62.800535174001951</v>
      </c>
      <c r="F169" s="9">
        <f t="shared" si="9"/>
        <v>3.2862536704690681</v>
      </c>
      <c r="G169" s="9">
        <f t="shared" si="10"/>
        <v>16.624887932869854</v>
      </c>
    </row>
    <row r="170" spans="1:7" ht="15" customHeight="1" x14ac:dyDescent="0.2">
      <c r="A170">
        <v>169</v>
      </c>
      <c r="B170">
        <v>-48.761662085873468</v>
      </c>
      <c r="D170">
        <f t="shared" si="11"/>
        <v>3708.8083441484646</v>
      </c>
      <c r="E170" s="9">
        <f t="shared" si="8"/>
        <v>60.899986405158288</v>
      </c>
      <c r="F170" s="9">
        <f t="shared" si="9"/>
        <v>3.3888101033386318</v>
      </c>
      <c r="G170" s="9">
        <f t="shared" si="10"/>
        <v>-165.24401313219232</v>
      </c>
    </row>
    <row r="171" spans="1:7" ht="15" customHeight="1" x14ac:dyDescent="0.2">
      <c r="A171">
        <v>170</v>
      </c>
      <c r="B171">
        <v>9.8616032395384536</v>
      </c>
      <c r="D171">
        <f t="shared" si="11"/>
        <v>3628.9418248621714</v>
      </c>
      <c r="E171" s="9">
        <f t="shared" si="8"/>
        <v>60.240699073484954</v>
      </c>
      <c r="F171" s="9">
        <f t="shared" si="9"/>
        <v>3.4258979792255362</v>
      </c>
      <c r="G171" s="9">
        <f t="shared" si="10"/>
        <v>33.784846610258789</v>
      </c>
    </row>
    <row r="172" spans="1:7" ht="15" customHeight="1" x14ac:dyDescent="0.2">
      <c r="A172">
        <v>171</v>
      </c>
      <c r="B172">
        <v>6.6603117091799504</v>
      </c>
      <c r="D172">
        <f t="shared" si="11"/>
        <v>3417.0403884776856</v>
      </c>
      <c r="E172" s="9">
        <f t="shared" si="8"/>
        <v>58.455456447432567</v>
      </c>
      <c r="F172" s="9">
        <f t="shared" si="9"/>
        <v>3.5305256645900354</v>
      </c>
      <c r="G172" s="9">
        <f t="shared" si="10"/>
        <v>23.514401423429337</v>
      </c>
    </row>
    <row r="173" spans="1:7" ht="15" customHeight="1" x14ac:dyDescent="0.2">
      <c r="A173">
        <v>172</v>
      </c>
      <c r="B173">
        <v>-34.640081170211488</v>
      </c>
      <c r="D173">
        <f t="shared" si="11"/>
        <v>3214.6795502928303</v>
      </c>
      <c r="E173" s="9">
        <f t="shared" si="8"/>
        <v>56.698144152104575</v>
      </c>
      <c r="F173" s="9">
        <f t="shared" si="9"/>
        <v>3.6399514006901614</v>
      </c>
      <c r="G173" s="9">
        <f t="shared" si="10"/>
        <v>-126.08821197553219</v>
      </c>
    </row>
    <row r="174" spans="1:7" ht="15" customHeight="1" x14ac:dyDescent="0.2">
      <c r="A174">
        <v>173</v>
      </c>
      <c r="B174">
        <v>-96.415462354798365</v>
      </c>
      <c r="D174">
        <f t="shared" si="11"/>
        <v>3093.7948906839911</v>
      </c>
      <c r="E174" s="9">
        <f t="shared" si="8"/>
        <v>55.621892188993272</v>
      </c>
      <c r="F174" s="9">
        <f t="shared" si="9"/>
        <v>3.7103823890375471</v>
      </c>
      <c r="G174" s="9">
        <f t="shared" si="10"/>
        <v>-357.73823355215643</v>
      </c>
    </row>
    <row r="175" spans="1:7" ht="15" customHeight="1" x14ac:dyDescent="0.2">
      <c r="A175">
        <v>174</v>
      </c>
      <c r="B175">
        <v>-43.574626298805015</v>
      </c>
      <c r="D175">
        <f t="shared" si="11"/>
        <v>3465.9236801083243</v>
      </c>
      <c r="E175" s="9">
        <f t="shared" si="8"/>
        <v>58.872095937789787</v>
      </c>
      <c r="F175" s="9">
        <f t="shared" si="9"/>
        <v>3.5055400344683858</v>
      </c>
      <c r="G175" s="9">
        <f t="shared" si="10"/>
        <v>-152.75259697745997</v>
      </c>
    </row>
    <row r="176" spans="1:7" ht="15" customHeight="1" x14ac:dyDescent="0.2">
      <c r="A176">
        <v>175</v>
      </c>
      <c r="B176">
        <v>99.588270163307243</v>
      </c>
      <c r="D176">
        <f t="shared" si="11"/>
        <v>3371.8931427266552</v>
      </c>
      <c r="E176" s="9">
        <f t="shared" si="8"/>
        <v>58.0680044665447</v>
      </c>
      <c r="F176" s="9">
        <f t="shared" si="9"/>
        <v>3.5540826849300227</v>
      </c>
      <c r="G176" s="9">
        <f t="shared" si="10"/>
        <v>353.94494660954348</v>
      </c>
    </row>
    <row r="177" spans="1:7" ht="15" customHeight="1" x14ac:dyDescent="0.2">
      <c r="A177">
        <v>176</v>
      </c>
      <c r="B177">
        <v>-44.188821497289609</v>
      </c>
      <c r="D177">
        <f t="shared" si="11"/>
        <v>3764.6489674102486</v>
      </c>
      <c r="E177" s="9">
        <f t="shared" si="8"/>
        <v>61.356735305997567</v>
      </c>
      <c r="F177" s="9">
        <f t="shared" si="9"/>
        <v>3.3635832837868156</v>
      </c>
      <c r="G177" s="9">
        <f t="shared" si="10"/>
        <v>-148.6327813185228</v>
      </c>
    </row>
    <row r="178" spans="1:7" ht="15" customHeight="1" x14ac:dyDescent="0.2">
      <c r="A178">
        <v>177</v>
      </c>
      <c r="B178">
        <v>-5.5035173167889297</v>
      </c>
      <c r="D178">
        <f t="shared" si="11"/>
        <v>3655.929146084793</v>
      </c>
      <c r="E178" s="9">
        <f t="shared" si="8"/>
        <v>60.464279918682507</v>
      </c>
      <c r="F178" s="9">
        <f t="shared" si="9"/>
        <v>3.4132299185658215</v>
      </c>
      <c r="G178" s="9">
        <f t="shared" si="10"/>
        <v>-18.784769963009069</v>
      </c>
    </row>
    <row r="179" spans="1:7" ht="15" customHeight="1" x14ac:dyDescent="0.2">
      <c r="A179">
        <v>178</v>
      </c>
      <c r="B179">
        <v>-13.33799947585976</v>
      </c>
      <c r="D179">
        <f t="shared" si="11"/>
        <v>3438.3907194910771</v>
      </c>
      <c r="E179" s="9">
        <f t="shared" si="8"/>
        <v>58.637792587128288</v>
      </c>
      <c r="F179" s="9">
        <f t="shared" si="9"/>
        <v>3.5195473792150955</v>
      </c>
      <c r="G179" s="9">
        <f t="shared" si="10"/>
        <v>-46.943721099234537</v>
      </c>
    </row>
    <row r="180" spans="1:7" ht="15" customHeight="1" x14ac:dyDescent="0.2">
      <c r="A180">
        <v>179</v>
      </c>
      <c r="B180">
        <v>-13.134468178559473</v>
      </c>
      <c r="D180">
        <f t="shared" si="11"/>
        <v>3242.7614101226941</v>
      </c>
      <c r="E180" s="9">
        <f t="shared" si="8"/>
        <v>56.945249232246709</v>
      </c>
      <c r="F180" s="9">
        <f t="shared" si="9"/>
        <v>3.6241563959319474</v>
      </c>
      <c r="G180" s="9">
        <f t="shared" si="10"/>
        <v>-47.601366856490948</v>
      </c>
    </row>
    <row r="181" spans="1:7" ht="15" customHeight="1" x14ac:dyDescent="0.2">
      <c r="A181">
        <v>180</v>
      </c>
      <c r="B181">
        <v>23.406372812918562</v>
      </c>
      <c r="D181">
        <f t="shared" si="11"/>
        <v>3058.546580775348</v>
      </c>
      <c r="E181" s="9">
        <f t="shared" si="8"/>
        <v>55.304128062698432</v>
      </c>
      <c r="F181" s="9">
        <f t="shared" si="9"/>
        <v>3.7317013476645706</v>
      </c>
      <c r="G181" s="9">
        <f t="shared" si="10"/>
        <v>87.345592969907571</v>
      </c>
    </row>
    <row r="182" spans="1:7" ht="15" customHeight="1" x14ac:dyDescent="0.2">
      <c r="A182">
        <v>181</v>
      </c>
      <c r="B182">
        <v>-52.638077186262308</v>
      </c>
      <c r="D182">
        <f t="shared" si="11"/>
        <v>2907.9052832242669</v>
      </c>
      <c r="E182" s="9">
        <f t="shared" si="8"/>
        <v>53.924996831008407</v>
      </c>
      <c r="F182" s="9">
        <f t="shared" si="9"/>
        <v>3.8271395707215365</v>
      </c>
      <c r="G182" s="9">
        <f t="shared" si="10"/>
        <v>-201.45326812623904</v>
      </c>
    </row>
    <row r="183" spans="1:7" ht="15" customHeight="1" x14ac:dyDescent="0.2">
      <c r="A183">
        <v>182</v>
      </c>
      <c r="B183">
        <v>6.3928647945995181</v>
      </c>
      <c r="D183">
        <f t="shared" si="11"/>
        <v>2899.6769964228251</v>
      </c>
      <c r="E183" s="9">
        <f t="shared" si="8"/>
        <v>53.848648974907675</v>
      </c>
      <c r="F183" s="9">
        <f t="shared" si="9"/>
        <v>3.8325657774469648</v>
      </c>
      <c r="G183" s="9">
        <f t="shared" si="10"/>
        <v>24.501074831627633</v>
      </c>
    </row>
    <row r="184" spans="1:7" ht="15" customHeight="1" x14ac:dyDescent="0.2">
      <c r="A184">
        <v>183</v>
      </c>
      <c r="B184">
        <v>-10.928159052869887</v>
      </c>
      <c r="D184">
        <f t="shared" si="11"/>
        <v>2728.1484998543774</v>
      </c>
      <c r="E184" s="9">
        <f t="shared" si="8"/>
        <v>52.231680997785027</v>
      </c>
      <c r="F184" s="9">
        <f t="shared" si="9"/>
        <v>3.951212851674017</v>
      </c>
      <c r="G184" s="9">
        <f t="shared" si="10"/>
        <v>-43.179482494837252</v>
      </c>
    </row>
    <row r="185" spans="1:7" ht="15" customHeight="1" x14ac:dyDescent="0.2">
      <c r="A185">
        <v>184</v>
      </c>
      <c r="B185">
        <v>-31.527477930518216</v>
      </c>
      <c r="D185">
        <f t="shared" si="11"/>
        <v>2571.6250694802038</v>
      </c>
      <c r="E185" s="9">
        <f t="shared" si="8"/>
        <v>50.711192743616316</v>
      </c>
      <c r="F185" s="9">
        <f t="shared" si="9"/>
        <v>4.069683201229088</v>
      </c>
      <c r="G185" s="9">
        <f t="shared" si="10"/>
        <v>-128.30684731095079</v>
      </c>
    </row>
    <row r="186" spans="1:7" ht="15" customHeight="1" x14ac:dyDescent="0.2">
      <c r="A186">
        <v>185</v>
      </c>
      <c r="B186">
        <v>69.843817755114287</v>
      </c>
      <c r="D186">
        <f t="shared" si="11"/>
        <v>2476.9664771909502</v>
      </c>
      <c r="E186" s="9">
        <f t="shared" si="8"/>
        <v>49.769131770515649</v>
      </c>
      <c r="F186" s="9">
        <f t="shared" si="9"/>
        <v>4.1467166872549095</v>
      </c>
      <c r="G186" s="9">
        <f t="shared" si="10"/>
        <v>289.62252458672316</v>
      </c>
    </row>
    <row r="187" spans="1:7" ht="15" customHeight="1" x14ac:dyDescent="0.2">
      <c r="A187">
        <v>186</v>
      </c>
      <c r="B187">
        <v>3.8366845419459423</v>
      </c>
      <c r="D187">
        <f t="shared" si="11"/>
        <v>2621.0380212760701</v>
      </c>
      <c r="E187" s="9">
        <f t="shared" si="8"/>
        <v>51.196074276023062</v>
      </c>
      <c r="F187" s="9">
        <f t="shared" si="9"/>
        <v>4.0311389523794032</v>
      </c>
      <c r="G187" s="9">
        <f t="shared" si="10"/>
        <v>15.466208505030217</v>
      </c>
    </row>
    <row r="188" spans="1:7" ht="15" customHeight="1" x14ac:dyDescent="0.2">
      <c r="A188">
        <v>187</v>
      </c>
      <c r="B188">
        <v>-37.80919532673397</v>
      </c>
      <c r="D188">
        <f t="shared" si="11"/>
        <v>2464.6589488959703</v>
      </c>
      <c r="E188" s="9">
        <f t="shared" si="8"/>
        <v>49.645331592164538</v>
      </c>
      <c r="F188" s="9">
        <f t="shared" si="9"/>
        <v>4.157057322496728</v>
      </c>
      <c r="G188" s="9">
        <f t="shared" si="10"/>
        <v>-157.17499229070853</v>
      </c>
    </row>
    <row r="189" spans="1:7" ht="15" customHeight="1" x14ac:dyDescent="0.2">
      <c r="A189">
        <v>188</v>
      </c>
      <c r="B189">
        <v>-8.7478310943079123</v>
      </c>
      <c r="D189">
        <f t="shared" si="11"/>
        <v>2402.551527037519</v>
      </c>
      <c r="E189" s="9">
        <f t="shared" si="8"/>
        <v>49.015829351725948</v>
      </c>
      <c r="F189" s="9">
        <f t="shared" si="9"/>
        <v>4.2104457264624191</v>
      </c>
      <c r="G189" s="9">
        <f t="shared" si="10"/>
        <v>-36.832268046843815</v>
      </c>
    </row>
    <row r="190" spans="1:7" ht="15" customHeight="1" x14ac:dyDescent="0.2">
      <c r="A190">
        <v>189</v>
      </c>
      <c r="B190">
        <v>-52.192617955526657</v>
      </c>
      <c r="D190">
        <f t="shared" si="11"/>
        <v>2262.9899083465402</v>
      </c>
      <c r="E190" s="9">
        <f t="shared" si="8"/>
        <v>47.570893499560633</v>
      </c>
      <c r="F190" s="9">
        <f t="shared" si="9"/>
        <v>4.33833535678475</v>
      </c>
      <c r="G190" s="9">
        <f t="shared" si="10"/>
        <v>-226.4290798396199</v>
      </c>
    </row>
    <row r="191" spans="1:7" ht="15" customHeight="1" x14ac:dyDescent="0.2">
      <c r="A191">
        <v>190</v>
      </c>
      <c r="B191">
        <v>-51.633162864827682</v>
      </c>
      <c r="D191">
        <f t="shared" si="11"/>
        <v>2290.6546759888415</v>
      </c>
      <c r="E191" s="9">
        <f t="shared" si="8"/>
        <v>47.860784322750519</v>
      </c>
      <c r="F191" s="9">
        <f t="shared" si="9"/>
        <v>4.3120582360553623</v>
      </c>
      <c r="G191" s="9">
        <f t="shared" si="10"/>
        <v>-222.6452051848681</v>
      </c>
    </row>
    <row r="192" spans="1:7" ht="15" customHeight="1" x14ac:dyDescent="0.2">
      <c r="A192">
        <v>191</v>
      </c>
      <c r="B192">
        <v>-19.379801340328413</v>
      </c>
      <c r="D192">
        <f t="shared" si="11"/>
        <v>2313.1744058750601</v>
      </c>
      <c r="E192" s="9">
        <f t="shared" si="8"/>
        <v>48.095471781396014</v>
      </c>
      <c r="F192" s="9">
        <f t="shared" si="9"/>
        <v>4.2910170454511638</v>
      </c>
      <c r="G192" s="9">
        <f t="shared" si="10"/>
        <v>-83.159057888806529</v>
      </c>
    </row>
    <row r="193" spans="1:7" ht="15" customHeight="1" x14ac:dyDescent="0.2">
      <c r="A193">
        <v>192</v>
      </c>
      <c r="B193">
        <v>29.492662898668641</v>
      </c>
      <c r="D193">
        <f t="shared" si="11"/>
        <v>2196.918543521992</v>
      </c>
      <c r="E193" s="9">
        <f t="shared" si="8"/>
        <v>46.871297651355803</v>
      </c>
      <c r="F193" s="9">
        <f t="shared" si="9"/>
        <v>4.4030888745196926</v>
      </c>
      <c r="G193" s="9">
        <f t="shared" si="10"/>
        <v>129.85881588908759</v>
      </c>
    </row>
    <row r="194" spans="1:7" ht="15" customHeight="1" x14ac:dyDescent="0.2">
      <c r="A194">
        <v>193</v>
      </c>
      <c r="B194">
        <v>99.966077181925357</v>
      </c>
      <c r="D194">
        <f t="shared" si="11"/>
        <v>2117.2924608019425</v>
      </c>
      <c r="E194" s="9">
        <f t="shared" si="8"/>
        <v>46.014046342415298</v>
      </c>
      <c r="F194" s="9">
        <f t="shared" si="9"/>
        <v>4.4851193413248698</v>
      </c>
      <c r="G194" s="9">
        <f t="shared" si="10"/>
        <v>448.35978624502815</v>
      </c>
    </row>
    <row r="195" spans="1:7" ht="15" customHeight="1" x14ac:dyDescent="0.2">
      <c r="A195">
        <v>194</v>
      </c>
      <c r="B195">
        <v>106.08073291957953</v>
      </c>
      <c r="D195">
        <f t="shared" si="11"/>
        <v>2589.8479083823859</v>
      </c>
      <c r="E195" s="9">
        <f t="shared" ref="E195:E258" si="12">SQRT(D195)</f>
        <v>50.890548320708689</v>
      </c>
      <c r="F195" s="9">
        <f t="shared" ref="F195:F258" si="13">$E$501/E195</f>
        <v>4.0553402553732152</v>
      </c>
      <c r="G195" s="9">
        <f t="shared" ref="G195:G258" si="14">B195*F195</f>
        <v>430.1934665282655</v>
      </c>
    </row>
    <row r="196" spans="1:7" ht="15" customHeight="1" x14ac:dyDescent="0.2">
      <c r="A196">
        <v>195</v>
      </c>
      <c r="B196">
        <v>13.303098598718861</v>
      </c>
      <c r="D196">
        <f t="shared" ref="D196:D259" si="15">D195*$J$1+B195*B195*(1-$J$1)</f>
        <v>3109.644347684753</v>
      </c>
      <c r="E196" s="9">
        <f t="shared" si="12"/>
        <v>55.764185170095985</v>
      </c>
      <c r="F196" s="9">
        <f t="shared" si="13"/>
        <v>3.7009146389116063</v>
      </c>
      <c r="G196" s="9">
        <f t="shared" si="14"/>
        <v>49.233632346883113</v>
      </c>
    </row>
    <row r="197" spans="1:7" ht="15" customHeight="1" x14ac:dyDescent="0.2">
      <c r="A197">
        <v>196</v>
      </c>
      <c r="B197">
        <v>-40.625824018541607</v>
      </c>
      <c r="D197">
        <f t="shared" si="15"/>
        <v>2933.6840327633022</v>
      </c>
      <c r="E197" s="9">
        <f t="shared" si="12"/>
        <v>54.163493542821833</v>
      </c>
      <c r="F197" s="9">
        <f t="shared" si="13"/>
        <v>3.8102876259232104</v>
      </c>
      <c r="G197" s="9">
        <f t="shared" si="14"/>
        <v>-154.79607455078303</v>
      </c>
    </row>
    <row r="198" spans="1:7" ht="15" customHeight="1" x14ac:dyDescent="0.2">
      <c r="A198">
        <v>197</v>
      </c>
      <c r="B198">
        <v>68.742833969195999</v>
      </c>
      <c r="D198">
        <f t="shared" si="15"/>
        <v>2856.6904454286346</v>
      </c>
      <c r="E198" s="9">
        <f t="shared" si="12"/>
        <v>53.448016290865603</v>
      </c>
      <c r="F198" s="9">
        <f t="shared" si="13"/>
        <v>3.8612937120036075</v>
      </c>
      <c r="G198" s="9">
        <f t="shared" si="14"/>
        <v>265.43627255056452</v>
      </c>
    </row>
    <row r="199" spans="1:7" ht="15" customHeight="1" x14ac:dyDescent="0.2">
      <c r="A199">
        <v>198</v>
      </c>
      <c r="B199">
        <v>-66.175228287527716</v>
      </c>
      <c r="D199">
        <f t="shared" si="15"/>
        <v>2968.8236520299038</v>
      </c>
      <c r="E199" s="9">
        <f t="shared" si="12"/>
        <v>54.486912667446148</v>
      </c>
      <c r="F199" s="9">
        <f t="shared" si="13"/>
        <v>3.7876708207453458</v>
      </c>
      <c r="G199" s="9">
        <f t="shared" si="14"/>
        <v>-250.64998124083073</v>
      </c>
    </row>
    <row r="200" spans="1:7" ht="15" customHeight="1" x14ac:dyDescent="0.2">
      <c r="A200">
        <v>199</v>
      </c>
      <c r="B200">
        <v>-79.640877844030911</v>
      </c>
      <c r="D200">
        <f t="shared" si="15"/>
        <v>3053.4438832424939</v>
      </c>
      <c r="E200" s="9">
        <f t="shared" si="12"/>
        <v>55.257975743258037</v>
      </c>
      <c r="F200" s="9">
        <f t="shared" si="13"/>
        <v>3.7348181225796302</v>
      </c>
      <c r="G200" s="9">
        <f t="shared" si="14"/>
        <v>-297.44419387003717</v>
      </c>
    </row>
    <row r="201" spans="1:7" ht="15" customHeight="1" x14ac:dyDescent="0.2">
      <c r="A201">
        <v>200</v>
      </c>
      <c r="B201">
        <v>-92.301513271502699</v>
      </c>
      <c r="D201">
        <f t="shared" si="15"/>
        <v>3250.7974156740161</v>
      </c>
      <c r="E201" s="9">
        <f t="shared" si="12"/>
        <v>57.015764624128437</v>
      </c>
      <c r="F201" s="9">
        <f t="shared" si="13"/>
        <v>3.6196741477294623</v>
      </c>
      <c r="G201" s="9">
        <f t="shared" si="14"/>
        <v>-334.10140138516618</v>
      </c>
    </row>
    <row r="202" spans="1:7" ht="15" customHeight="1" x14ac:dyDescent="0.2">
      <c r="A202">
        <v>201</v>
      </c>
      <c r="B202">
        <v>-2.0701306224036671</v>
      </c>
      <c r="D202">
        <f t="shared" si="15"/>
        <v>3566.9237318661385</v>
      </c>
      <c r="E202" s="9">
        <f t="shared" si="12"/>
        <v>59.723728382160957</v>
      </c>
      <c r="F202" s="9">
        <f t="shared" si="13"/>
        <v>3.4555526725057821</v>
      </c>
      <c r="G202" s="9">
        <f t="shared" si="14"/>
        <v>-7.1534454046830502</v>
      </c>
    </row>
    <row r="203" spans="1:7" ht="15" customHeight="1" x14ac:dyDescent="0.2">
      <c r="A203">
        <v>202</v>
      </c>
      <c r="B203">
        <v>3.0051257913437439</v>
      </c>
      <c r="D203">
        <f t="shared" si="15"/>
        <v>3353.1654344017988</v>
      </c>
      <c r="E203" s="9">
        <f t="shared" si="12"/>
        <v>57.906523245674137</v>
      </c>
      <c r="F203" s="9">
        <f t="shared" si="13"/>
        <v>3.5639937895667582</v>
      </c>
      <c r="G203" s="9">
        <f t="shared" si="14"/>
        <v>10.710249657215993</v>
      </c>
    </row>
    <row r="204" spans="1:7" ht="15" customHeight="1" x14ac:dyDescent="0.2">
      <c r="A204">
        <v>203</v>
      </c>
      <c r="B204">
        <v>29.4999993688416</v>
      </c>
      <c r="D204">
        <f t="shared" si="15"/>
        <v>3152.5173551989988</v>
      </c>
      <c r="E204" s="9">
        <f t="shared" si="12"/>
        <v>56.147282705390104</v>
      </c>
      <c r="F204" s="9">
        <f t="shared" si="13"/>
        <v>3.6756629934501448</v>
      </c>
      <c r="G204" s="9">
        <f t="shared" si="14"/>
        <v>108.4320559868537</v>
      </c>
    </row>
    <row r="205" spans="1:7" ht="15" customHeight="1" x14ac:dyDescent="0.2">
      <c r="A205">
        <v>204</v>
      </c>
      <c r="B205">
        <v>16.813633840080001</v>
      </c>
      <c r="D205">
        <f t="shared" si="15"/>
        <v>3015.5813116527584</v>
      </c>
      <c r="E205" s="9">
        <f t="shared" si="12"/>
        <v>54.914308806109524</v>
      </c>
      <c r="F205" s="9">
        <f t="shared" si="13"/>
        <v>3.7581915116452302</v>
      </c>
      <c r="G205" s="9">
        <f t="shared" si="14"/>
        <v>63.18885597769966</v>
      </c>
    </row>
    <row r="206" spans="1:7" ht="15" customHeight="1" x14ac:dyDescent="0.2">
      <c r="A206">
        <v>205</v>
      </c>
      <c r="B206">
        <v>74.376110768313083</v>
      </c>
      <c r="D206">
        <f t="shared" si="15"/>
        <v>2851.6083299280899</v>
      </c>
      <c r="E206" s="9">
        <f t="shared" si="12"/>
        <v>53.400452525499162</v>
      </c>
      <c r="F206" s="9">
        <f t="shared" si="13"/>
        <v>3.8647329650331761</v>
      </c>
      <c r="G206" s="9">
        <f t="shared" si="14"/>
        <v>287.44380709725857</v>
      </c>
    </row>
    <row r="207" spans="1:7" ht="15" customHeight="1" x14ac:dyDescent="0.2">
      <c r="A207">
        <v>206</v>
      </c>
      <c r="B207">
        <v>-1.3346395127846336</v>
      </c>
      <c r="D207">
        <f t="shared" si="15"/>
        <v>3012.4201813136269</v>
      </c>
      <c r="E207" s="9">
        <f t="shared" si="12"/>
        <v>54.885518867125846</v>
      </c>
      <c r="F207" s="9">
        <f t="shared" si="13"/>
        <v>3.7601628532038514</v>
      </c>
      <c r="G207" s="9">
        <f t="shared" si="14"/>
        <v>-5.0184619183908659</v>
      </c>
    </row>
    <row r="208" spans="1:7" ht="15" customHeight="1" x14ac:dyDescent="0.2">
      <c r="A208">
        <v>207</v>
      </c>
      <c r="B208">
        <v>12.763839065690263</v>
      </c>
      <c r="D208">
        <f t="shared" si="15"/>
        <v>2831.781846192554</v>
      </c>
      <c r="E208" s="9">
        <f t="shared" si="12"/>
        <v>53.21448906259041</v>
      </c>
      <c r="F208" s="9">
        <f t="shared" si="13"/>
        <v>3.8782386688002433</v>
      </c>
      <c r="G208" s="9">
        <f t="shared" si="14"/>
        <v>49.501214226903144</v>
      </c>
    </row>
    <row r="209" spans="1:7" ht="15" customHeight="1" x14ac:dyDescent="0.2">
      <c r="A209">
        <v>208</v>
      </c>
      <c r="B209">
        <v>9.7739061018637585</v>
      </c>
      <c r="D209">
        <f t="shared" si="15"/>
        <v>2671.649870682691</v>
      </c>
      <c r="E209" s="9">
        <f t="shared" si="12"/>
        <v>51.68800509482535</v>
      </c>
      <c r="F209" s="9">
        <f t="shared" si="13"/>
        <v>3.9927733493364586</v>
      </c>
      <c r="G209" s="9">
        <f t="shared" si="14"/>
        <v>39.024991802438606</v>
      </c>
    </row>
    <row r="210" spans="1:7" ht="15" customHeight="1" x14ac:dyDescent="0.2">
      <c r="A210">
        <v>209</v>
      </c>
      <c r="B210">
        <v>-41.854274050367167</v>
      </c>
      <c r="D210">
        <f t="shared" si="15"/>
        <v>2517.0826328710123</v>
      </c>
      <c r="E210" s="9">
        <f t="shared" si="12"/>
        <v>50.170535505125038</v>
      </c>
      <c r="F210" s="9">
        <f t="shared" si="13"/>
        <v>4.1135396930715178</v>
      </c>
      <c r="G210" s="9">
        <f t="shared" si="14"/>
        <v>-172.16921763087853</v>
      </c>
    </row>
    <row r="211" spans="1:7" ht="15" customHeight="1" x14ac:dyDescent="0.2">
      <c r="A211">
        <v>210</v>
      </c>
      <c r="B211">
        <v>-43.592971778733045</v>
      </c>
      <c r="D211">
        <f t="shared" si="15"/>
        <v>2471.1644902757457</v>
      </c>
      <c r="E211" s="9">
        <f t="shared" si="12"/>
        <v>49.710808586018253</v>
      </c>
      <c r="F211" s="9">
        <f t="shared" si="13"/>
        <v>4.1515818208000761</v>
      </c>
      <c r="G211" s="9">
        <f t="shared" si="14"/>
        <v>-180.97978915123886</v>
      </c>
    </row>
    <row r="212" spans="1:7" ht="15" customHeight="1" x14ac:dyDescent="0.2">
      <c r="A212">
        <v>211</v>
      </c>
      <c r="B212">
        <v>-65.823117159405228</v>
      </c>
      <c r="D212">
        <f t="shared" si="15"/>
        <v>2436.9154521692863</v>
      </c>
      <c r="E212" s="9">
        <f t="shared" si="12"/>
        <v>49.365123844362898</v>
      </c>
      <c r="F212" s="9">
        <f t="shared" si="13"/>
        <v>4.1806537318462027</v>
      </c>
      <c r="G212" s="9">
        <f t="shared" si="14"/>
        <v>-275.18366039421727</v>
      </c>
    </row>
    <row r="213" spans="1:7" ht="15" customHeight="1" x14ac:dyDescent="0.2">
      <c r="A213">
        <v>212</v>
      </c>
      <c r="B213">
        <v>-45.074079105233977</v>
      </c>
      <c r="D213">
        <f t="shared" si="15"/>
        <v>2550.6614901939765</v>
      </c>
      <c r="E213" s="9">
        <f t="shared" si="12"/>
        <v>50.504073996005275</v>
      </c>
      <c r="F213" s="9">
        <f t="shared" si="13"/>
        <v>4.0863730961448708</v>
      </c>
      <c r="G213" s="9">
        <f t="shared" si="14"/>
        <v>-184.1895041891338</v>
      </c>
    </row>
    <row r="214" spans="1:7" ht="15" customHeight="1" x14ac:dyDescent="0.2">
      <c r="A214">
        <v>213</v>
      </c>
      <c r="B214">
        <v>17.295357949140453</v>
      </c>
      <c r="D214">
        <f t="shared" si="15"/>
        <v>2519.522157213431</v>
      </c>
      <c r="E214" s="9">
        <f t="shared" si="12"/>
        <v>50.194841938325006</v>
      </c>
      <c r="F214" s="9">
        <f t="shared" si="13"/>
        <v>4.1115477458135121</v>
      </c>
      <c r="G214" s="9">
        <f t="shared" si="14"/>
        <v>71.110689988826238</v>
      </c>
    </row>
    <row r="215" spans="1:7" ht="15" customHeight="1" x14ac:dyDescent="0.2">
      <c r="A215">
        <v>214</v>
      </c>
      <c r="B215">
        <v>-36.875677484218613</v>
      </c>
      <c r="D215">
        <f t="shared" si="15"/>
        <v>2386.2985921759587</v>
      </c>
      <c r="E215" s="9">
        <f t="shared" si="12"/>
        <v>48.849755292897413</v>
      </c>
      <c r="F215" s="9">
        <f t="shared" si="13"/>
        <v>4.224759939646872</v>
      </c>
      <c r="G215" s="9">
        <f t="shared" si="14"/>
        <v>-155.79088498266495</v>
      </c>
    </row>
    <row r="216" spans="1:7" ht="15" customHeight="1" x14ac:dyDescent="0.2">
      <c r="A216">
        <v>215</v>
      </c>
      <c r="B216">
        <v>-35.975568635960371</v>
      </c>
      <c r="D216">
        <f t="shared" si="15"/>
        <v>2324.7096120406077</v>
      </c>
      <c r="E216" s="9">
        <f t="shared" si="12"/>
        <v>48.215242528069979</v>
      </c>
      <c r="F216" s="9">
        <f t="shared" si="13"/>
        <v>4.2803577956252354</v>
      </c>
      <c r="G216" s="9">
        <f t="shared" si="14"/>
        <v>-153.98830566298369</v>
      </c>
    </row>
    <row r="217" spans="1:7" ht="15" customHeight="1" x14ac:dyDescent="0.2">
      <c r="A217">
        <v>216</v>
      </c>
      <c r="B217">
        <v>55.459022986871787</v>
      </c>
      <c r="D217">
        <f t="shared" si="15"/>
        <v>2262.8815276390128</v>
      </c>
      <c r="E217" s="9">
        <f t="shared" si="12"/>
        <v>47.569754336542594</v>
      </c>
      <c r="F217" s="9">
        <f t="shared" si="13"/>
        <v>4.3384392478236515</v>
      </c>
      <c r="G217" s="9">
        <f t="shared" si="14"/>
        <v>240.60560197219863</v>
      </c>
    </row>
    <row r="218" spans="1:7" ht="15" customHeight="1" x14ac:dyDescent="0.2">
      <c r="A218">
        <v>217</v>
      </c>
      <c r="B218">
        <v>-13.688613149442972</v>
      </c>
      <c r="D218">
        <f t="shared" si="15"/>
        <v>2311.6508298201743</v>
      </c>
      <c r="E218" s="9">
        <f t="shared" si="12"/>
        <v>48.079630092380853</v>
      </c>
      <c r="F218" s="9">
        <f t="shared" si="13"/>
        <v>4.2924308865614673</v>
      </c>
      <c r="G218" s="9">
        <f t="shared" si="14"/>
        <v>-58.757425876860452</v>
      </c>
    </row>
    <row r="219" spans="1:7" ht="15" customHeight="1" x14ac:dyDescent="0.2">
      <c r="A219">
        <v>218</v>
      </c>
      <c r="B219">
        <v>-112.25882303735489</v>
      </c>
      <c r="D219">
        <f t="shared" si="15"/>
        <v>2184.1944678282698</v>
      </c>
      <c r="E219" s="9">
        <f t="shared" si="12"/>
        <v>46.735366349567322</v>
      </c>
      <c r="F219" s="9">
        <f t="shared" si="13"/>
        <v>4.4158953987721636</v>
      </c>
      <c r="G219" s="9">
        <f t="shared" si="14"/>
        <v>-495.72322012223401</v>
      </c>
    </row>
    <row r="220" spans="1:7" ht="15" customHeight="1" x14ac:dyDescent="0.2">
      <c r="A220">
        <v>219</v>
      </c>
      <c r="B220">
        <v>-61.839156814225134</v>
      </c>
      <c r="D220">
        <f t="shared" si="15"/>
        <v>2809.2654007425035</v>
      </c>
      <c r="E220" s="9">
        <f t="shared" si="12"/>
        <v>53.002503721451724</v>
      </c>
      <c r="F220" s="9">
        <f t="shared" si="13"/>
        <v>3.8937498180761994</v>
      </c>
      <c r="G220" s="9">
        <f t="shared" si="14"/>
        <v>-240.78620559537467</v>
      </c>
    </row>
    <row r="221" spans="1:7" ht="15" customHeight="1" x14ac:dyDescent="0.2">
      <c r="A221">
        <v>220</v>
      </c>
      <c r="B221">
        <v>-6.0358591263975541</v>
      </c>
      <c r="D221">
        <f t="shared" si="15"/>
        <v>2870.1543556276129</v>
      </c>
      <c r="E221" s="9">
        <f t="shared" si="12"/>
        <v>53.573821551459375</v>
      </c>
      <c r="F221" s="9">
        <f t="shared" si="13"/>
        <v>3.8522263905469685</v>
      </c>
      <c r="G221" s="9">
        <f t="shared" si="14"/>
        <v>-23.251495816332429</v>
      </c>
    </row>
    <row r="222" spans="1:7" ht="15" customHeight="1" x14ac:dyDescent="0.2">
      <c r="A222">
        <v>221</v>
      </c>
      <c r="B222">
        <v>76.827023197809467</v>
      </c>
      <c r="D222">
        <f t="shared" si="15"/>
        <v>2700.1309900135793</v>
      </c>
      <c r="E222" s="9">
        <f t="shared" si="12"/>
        <v>51.962784663772389</v>
      </c>
      <c r="F222" s="9">
        <f t="shared" si="13"/>
        <v>3.9716595359230138</v>
      </c>
      <c r="G222" s="9">
        <f t="shared" si="14"/>
        <v>305.13077930015857</v>
      </c>
    </row>
    <row r="223" spans="1:7" ht="15" customHeight="1" x14ac:dyDescent="0.2">
      <c r="A223">
        <v>222</v>
      </c>
      <c r="B223">
        <v>-74.574024710238518</v>
      </c>
      <c r="D223">
        <f t="shared" si="15"/>
        <v>2892.2666202189698</v>
      </c>
      <c r="E223" s="9">
        <f t="shared" si="12"/>
        <v>53.779797510022014</v>
      </c>
      <c r="F223" s="9">
        <f t="shared" si="13"/>
        <v>3.8374724111693901</v>
      </c>
      <c r="G223" s="9">
        <f t="shared" si="14"/>
        <v>-286.17576241540468</v>
      </c>
    </row>
    <row r="224" spans="1:7" ht="15" customHeight="1" x14ac:dyDescent="0.2">
      <c r="A224">
        <v>223</v>
      </c>
      <c r="B224">
        <v>58.904445030450006</v>
      </c>
      <c r="D224">
        <f t="shared" si="15"/>
        <v>3052.4077326948277</v>
      </c>
      <c r="E224" s="9">
        <f t="shared" si="12"/>
        <v>55.248599373149972</v>
      </c>
      <c r="F224" s="9">
        <f t="shared" si="13"/>
        <v>3.7354519673720947</v>
      </c>
      <c r="G224" s="9">
        <f t="shared" si="14"/>
        <v>220.03472507595589</v>
      </c>
    </row>
    <row r="225" spans="1:7" ht="15" customHeight="1" x14ac:dyDescent="0.2">
      <c r="A225">
        <v>224</v>
      </c>
      <c r="B225">
        <v>-32.265038773741253</v>
      </c>
      <c r="D225">
        <f t="shared" si="15"/>
        <v>3077.4472873938566</v>
      </c>
      <c r="E225" s="9">
        <f t="shared" si="12"/>
        <v>55.474744590613994</v>
      </c>
      <c r="F225" s="9">
        <f t="shared" si="13"/>
        <v>3.7202242343969942</v>
      </c>
      <c r="G225" s="9">
        <f t="shared" si="14"/>
        <v>-120.03317916983089</v>
      </c>
    </row>
    <row r="226" spans="1:7" ht="15" customHeight="1" x14ac:dyDescent="0.2">
      <c r="A226">
        <v>225</v>
      </c>
      <c r="B226">
        <v>117.81808259283571</v>
      </c>
      <c r="D226">
        <f t="shared" si="15"/>
        <v>2955.2624137744865</v>
      </c>
      <c r="E226" s="9">
        <f t="shared" si="12"/>
        <v>54.362325316109192</v>
      </c>
      <c r="F226" s="9">
        <f t="shared" si="13"/>
        <v>3.7963513889982479</v>
      </c>
      <c r="G226" s="9">
        <f t="shared" si="14"/>
        <v>447.27884150042212</v>
      </c>
    </row>
    <row r="227" spans="1:7" ht="15" customHeight="1" x14ac:dyDescent="0.2">
      <c r="A227">
        <v>226</v>
      </c>
      <c r="B227">
        <v>47.245018210913258</v>
      </c>
      <c r="D227">
        <f t="shared" si="15"/>
        <v>3610.8127040991535</v>
      </c>
      <c r="E227" s="9">
        <f t="shared" si="12"/>
        <v>60.090038310015693</v>
      </c>
      <c r="F227" s="9">
        <f t="shared" si="13"/>
        <v>3.4344875627843785</v>
      </c>
      <c r="G227" s="9">
        <f t="shared" si="14"/>
        <v>162.26242744890305</v>
      </c>
    </row>
    <row r="228" spans="1:7" ht="15" customHeight="1" x14ac:dyDescent="0.2">
      <c r="A228">
        <v>227</v>
      </c>
      <c r="B228">
        <v>217.97395897909882</v>
      </c>
      <c r="D228">
        <f t="shared" si="15"/>
        <v>3528.0894465981755</v>
      </c>
      <c r="E228" s="9">
        <f t="shared" si="12"/>
        <v>59.397722570803801</v>
      </c>
      <c r="F228" s="9">
        <f t="shared" si="13"/>
        <v>3.4745185554374851</v>
      </c>
      <c r="G228" s="9">
        <f t="shared" si="14"/>
        <v>757.35456507504807</v>
      </c>
    </row>
    <row r="229" spans="1:7" ht="15" customHeight="1" x14ac:dyDescent="0.2">
      <c r="A229">
        <v>228</v>
      </c>
      <c r="B229">
        <v>151.05667825214732</v>
      </c>
      <c r="D229">
        <f t="shared" si="15"/>
        <v>6167.1628873835989</v>
      </c>
      <c r="E229" s="9">
        <f t="shared" si="12"/>
        <v>78.531286041829205</v>
      </c>
      <c r="F229" s="9">
        <f t="shared" si="13"/>
        <v>2.6279779642607597</v>
      </c>
      <c r="G229" s="9">
        <f t="shared" si="14"/>
        <v>396.97362180107069</v>
      </c>
    </row>
    <row r="230" spans="1:7" ht="15" customHeight="1" x14ac:dyDescent="0.2">
      <c r="A230">
        <v>229</v>
      </c>
      <c r="B230">
        <v>-22.879467183294764</v>
      </c>
      <c r="D230">
        <f t="shared" si="15"/>
        <v>7166.2203168149499</v>
      </c>
      <c r="E230" s="9">
        <f t="shared" si="12"/>
        <v>84.653531035716099</v>
      </c>
      <c r="F230" s="9">
        <f t="shared" si="13"/>
        <v>2.437919442910335</v>
      </c>
      <c r="G230" s="9">
        <f t="shared" si="14"/>
        <v>-55.778297889583264</v>
      </c>
    </row>
    <row r="231" spans="1:7" ht="15" customHeight="1" x14ac:dyDescent="0.2">
      <c r="A231">
        <v>230</v>
      </c>
      <c r="B231">
        <v>-47.126729810266625</v>
      </c>
      <c r="D231">
        <f t="shared" si="15"/>
        <v>6767.6552989215406</v>
      </c>
      <c r="E231" s="9">
        <f t="shared" si="12"/>
        <v>82.265760185641881</v>
      </c>
      <c r="F231" s="9">
        <f t="shared" si="13"/>
        <v>2.5086802669454413</v>
      </c>
      <c r="G231" s="9">
        <f t="shared" si="14"/>
        <v>-118.22589712068536</v>
      </c>
    </row>
    <row r="232" spans="1:7" ht="15" customHeight="1" x14ac:dyDescent="0.2">
      <c r="A232">
        <v>231</v>
      </c>
      <c r="B232">
        <v>63.470986382713818</v>
      </c>
      <c r="D232">
        <f t="shared" si="15"/>
        <v>6494.85170074284</v>
      </c>
      <c r="E232" s="9">
        <f t="shared" si="12"/>
        <v>80.590642761693118</v>
      </c>
      <c r="F232" s="9">
        <f t="shared" si="13"/>
        <v>2.5608244598972592</v>
      </c>
      <c r="G232" s="9">
        <f t="shared" si="14"/>
        <v>162.5380544226594</v>
      </c>
    </row>
    <row r="233" spans="1:7" ht="15" customHeight="1" x14ac:dyDescent="0.2">
      <c r="A233">
        <v>232</v>
      </c>
      <c r="B233">
        <v>-69.73312924108177</v>
      </c>
      <c r="D233">
        <f t="shared" si="15"/>
        <v>6346.8745654419481</v>
      </c>
      <c r="E233" s="9">
        <f t="shared" si="12"/>
        <v>79.667274118310004</v>
      </c>
      <c r="F233" s="9">
        <f t="shared" si="13"/>
        <v>2.5905052169414389</v>
      </c>
      <c r="G233" s="9">
        <f t="shared" si="14"/>
        <v>-180.64403509267393</v>
      </c>
    </row>
    <row r="234" spans="1:7" ht="15" customHeight="1" x14ac:dyDescent="0.2">
      <c r="A234">
        <v>233</v>
      </c>
      <c r="B234">
        <v>108.81012583367374</v>
      </c>
      <c r="D234">
        <f t="shared" si="15"/>
        <v>6257.8246503406353</v>
      </c>
      <c r="E234" s="9">
        <f t="shared" si="12"/>
        <v>79.106413458964468</v>
      </c>
      <c r="F234" s="9">
        <f t="shared" si="13"/>
        <v>2.6088717740950571</v>
      </c>
      <c r="G234" s="9">
        <f t="shared" si="14"/>
        <v>283.87166602320281</v>
      </c>
    </row>
    <row r="235" spans="1:7" ht="15" customHeight="1" x14ac:dyDescent="0.2">
      <c r="A235">
        <v>234</v>
      </c>
      <c r="B235">
        <v>-51.636043203981899</v>
      </c>
      <c r="D235">
        <f t="shared" si="15"/>
        <v>6592.7337803565924</v>
      </c>
      <c r="E235" s="9">
        <f t="shared" si="12"/>
        <v>81.195651240424155</v>
      </c>
      <c r="F235" s="9">
        <f t="shared" si="13"/>
        <v>2.541743136118082</v>
      </c>
      <c r="G235" s="9">
        <f t="shared" si="14"/>
        <v>-131.24555839001772</v>
      </c>
    </row>
    <row r="236" spans="1:7" ht="15" customHeight="1" x14ac:dyDescent="0.2">
      <c r="A236">
        <v>235</v>
      </c>
      <c r="B236">
        <v>-57.361210607934481</v>
      </c>
      <c r="D236">
        <f t="shared" si="15"/>
        <v>6357.146611001006</v>
      </c>
      <c r="E236" s="9">
        <f t="shared" si="12"/>
        <v>79.731716468423073</v>
      </c>
      <c r="F236" s="9">
        <f t="shared" si="13"/>
        <v>2.5884114674079521</v>
      </c>
      <c r="G236" s="9">
        <f t="shared" si="14"/>
        <v>-148.47441532198027</v>
      </c>
    </row>
    <row r="237" spans="1:7" ht="15" customHeight="1" x14ac:dyDescent="0.2">
      <c r="A237">
        <v>236</v>
      </c>
      <c r="B237">
        <v>-131.00500554685641</v>
      </c>
      <c r="D237">
        <f t="shared" si="15"/>
        <v>6173.1363232854146</v>
      </c>
      <c r="E237" s="9">
        <f t="shared" si="12"/>
        <v>78.569309041669797</v>
      </c>
      <c r="F237" s="9">
        <f t="shared" si="13"/>
        <v>2.6267061749713418</v>
      </c>
      <c r="G237" s="9">
        <f t="shared" si="14"/>
        <v>-344.11165702208262</v>
      </c>
    </row>
    <row r="238" spans="1:7" ht="15" customHeight="1" x14ac:dyDescent="0.2">
      <c r="A238">
        <v>237</v>
      </c>
      <c r="B238">
        <v>180.10475010029586</v>
      </c>
      <c r="D238">
        <f t="shared" si="15"/>
        <v>6832.4868325882035</v>
      </c>
      <c r="E238" s="9">
        <f t="shared" si="12"/>
        <v>82.658858161652603</v>
      </c>
      <c r="F238" s="9">
        <f t="shared" si="13"/>
        <v>2.4967498198363645</v>
      </c>
      <c r="G238" s="9">
        <f t="shared" si="14"/>
        <v>449.67650236458712</v>
      </c>
    </row>
    <row r="239" spans="1:7" ht="15" customHeight="1" x14ac:dyDescent="0.2">
      <c r="A239">
        <v>238</v>
      </c>
      <c r="B239">
        <v>201.38921638536704</v>
      </c>
      <c r="D239">
        <f t="shared" si="15"/>
        <v>8368.8008831543139</v>
      </c>
      <c r="E239" s="9">
        <f t="shared" si="12"/>
        <v>91.481150425398098</v>
      </c>
      <c r="F239" s="9">
        <f t="shared" si="13"/>
        <v>2.2559673579016168</v>
      </c>
      <c r="G239" s="9">
        <f t="shared" si="14"/>
        <v>454.32749839877346</v>
      </c>
    </row>
    <row r="240" spans="1:7" ht="15" customHeight="1" x14ac:dyDescent="0.2">
      <c r="A240">
        <v>239</v>
      </c>
      <c r="B240">
        <v>-88.340040657720238</v>
      </c>
      <c r="D240">
        <f t="shared" si="15"/>
        <v>10300.129818743788</v>
      </c>
      <c r="E240" s="9">
        <f t="shared" si="12"/>
        <v>101.48955521995251</v>
      </c>
      <c r="F240" s="9">
        <f t="shared" si="13"/>
        <v>2.0334948633454295</v>
      </c>
      <c r="G240" s="9">
        <f t="shared" si="14"/>
        <v>-179.63901890520049</v>
      </c>
    </row>
    <row r="241" spans="1:7" ht="15" customHeight="1" x14ac:dyDescent="0.2">
      <c r="A241">
        <v>240</v>
      </c>
      <c r="B241">
        <v>122.93748785324351</v>
      </c>
      <c r="D241">
        <f t="shared" si="15"/>
        <v>10150.359796623621</v>
      </c>
      <c r="E241" s="9">
        <f t="shared" si="12"/>
        <v>100.74899402288651</v>
      </c>
      <c r="F241" s="9">
        <f t="shared" si="13"/>
        <v>2.0484421827190062</v>
      </c>
      <c r="G241" s="9">
        <f t="shared" si="14"/>
        <v>251.83033595608944</v>
      </c>
    </row>
    <row r="242" spans="1:7" ht="15" customHeight="1" x14ac:dyDescent="0.2">
      <c r="A242">
        <v>241</v>
      </c>
      <c r="B242">
        <v>127.92112130559872</v>
      </c>
      <c r="D242">
        <f t="shared" si="15"/>
        <v>10448.155764006189</v>
      </c>
      <c r="E242" s="9">
        <f t="shared" si="12"/>
        <v>102.21622065017954</v>
      </c>
      <c r="F242" s="9">
        <f t="shared" si="13"/>
        <v>2.0190385431025351</v>
      </c>
      <c r="G242" s="9">
        <f t="shared" si="14"/>
        <v>258.27767439289869</v>
      </c>
    </row>
    <row r="243" spans="1:7" ht="15" customHeight="1" x14ac:dyDescent="0.2">
      <c r="A243">
        <v>242</v>
      </c>
      <c r="B243">
        <v>166.79971104959441</v>
      </c>
      <c r="D243">
        <f t="shared" si="15"/>
        <v>10803.09521473072</v>
      </c>
      <c r="E243" s="9">
        <f t="shared" si="12"/>
        <v>103.93793924612282</v>
      </c>
      <c r="F243" s="9">
        <f t="shared" si="13"/>
        <v>1.985593429308675</v>
      </c>
      <c r="G243" s="9">
        <f t="shared" si="14"/>
        <v>331.19641027066024</v>
      </c>
    </row>
    <row r="244" spans="1:7" ht="15" customHeight="1" x14ac:dyDescent="0.2">
      <c r="A244">
        <v>243</v>
      </c>
      <c r="B244">
        <v>-110.83699916832848</v>
      </c>
      <c r="D244">
        <f t="shared" si="15"/>
        <v>11824.238118220568</v>
      </c>
      <c r="E244" s="9">
        <f t="shared" si="12"/>
        <v>108.73931266207529</v>
      </c>
      <c r="F244" s="9">
        <f t="shared" si="13"/>
        <v>1.8979197511054693</v>
      </c>
      <c r="G244" s="9">
        <f t="shared" si="14"/>
        <v>-210.35972987483109</v>
      </c>
    </row>
    <row r="245" spans="1:7" ht="15" customHeight="1" x14ac:dyDescent="0.2">
      <c r="A245">
        <v>244</v>
      </c>
      <c r="B245">
        <v>-65.244727420282288</v>
      </c>
      <c r="D245">
        <f t="shared" si="15"/>
        <v>11851.874254205737</v>
      </c>
      <c r="E245" s="9">
        <f t="shared" si="12"/>
        <v>108.86631367969495</v>
      </c>
      <c r="F245" s="9">
        <f t="shared" si="13"/>
        <v>1.8957056801811976</v>
      </c>
      <c r="G245" s="9">
        <f t="shared" si="14"/>
        <v>-123.68480037250306</v>
      </c>
    </row>
    <row r="246" spans="1:7" ht="15" customHeight="1" x14ac:dyDescent="0.2">
      <c r="A246">
        <v>245</v>
      </c>
      <c r="B246">
        <v>-25.412998720625183</v>
      </c>
      <c r="D246">
        <f t="shared" si="15"/>
        <v>11396.174266322208</v>
      </c>
      <c r="E246" s="9">
        <f t="shared" si="12"/>
        <v>106.75286537757293</v>
      </c>
      <c r="F246" s="9">
        <f t="shared" si="13"/>
        <v>1.933236063435376</v>
      </c>
      <c r="G246" s="9">
        <f t="shared" si="14"/>
        <v>-49.129325606749674</v>
      </c>
    </row>
    <row r="247" spans="1:7" ht="15" customHeight="1" x14ac:dyDescent="0.2">
      <c r="A247">
        <v>246</v>
      </c>
      <c r="B247">
        <v>-118.91029100954074</v>
      </c>
      <c r="D247">
        <f t="shared" si="15"/>
        <v>10751.153040581346</v>
      </c>
      <c r="E247" s="9">
        <f t="shared" si="12"/>
        <v>103.68776707298382</v>
      </c>
      <c r="F247" s="9">
        <f t="shared" si="13"/>
        <v>1.9903841605318775</v>
      </c>
      <c r="G247" s="9">
        <f t="shared" si="14"/>
        <v>-236.67715974962601</v>
      </c>
    </row>
    <row r="248" spans="1:7" ht="15" customHeight="1" x14ac:dyDescent="0.2">
      <c r="A248">
        <v>247</v>
      </c>
      <c r="B248">
        <v>-58.087907901917788</v>
      </c>
      <c r="D248">
        <f t="shared" si="15"/>
        <v>10954.463296624886</v>
      </c>
      <c r="E248" s="9">
        <f t="shared" si="12"/>
        <v>104.66357196572686</v>
      </c>
      <c r="F248" s="9">
        <f t="shared" si="13"/>
        <v>1.9718273067401755</v>
      </c>
      <c r="G248" s="9">
        <f t="shared" si="14"/>
        <v>-114.53932299240991</v>
      </c>
    </row>
    <row r="249" spans="1:7" ht="15" customHeight="1" x14ac:dyDescent="0.2">
      <c r="A249">
        <v>248</v>
      </c>
      <c r="B249">
        <v>-70.899575864108556</v>
      </c>
      <c r="D249">
        <f t="shared" si="15"/>
        <v>10499.647801492692</v>
      </c>
      <c r="E249" s="9">
        <f t="shared" si="12"/>
        <v>102.46778909243965</v>
      </c>
      <c r="F249" s="9">
        <f t="shared" si="13"/>
        <v>2.0140816060430926</v>
      </c>
      <c r="G249" s="9">
        <f t="shared" si="14"/>
        <v>-142.79753162415784</v>
      </c>
    </row>
    <row r="250" spans="1:7" ht="15" customHeight="1" x14ac:dyDescent="0.2">
      <c r="A250">
        <v>249</v>
      </c>
      <c r="B250">
        <v>152.98155537234925</v>
      </c>
      <c r="D250">
        <f t="shared" si="15"/>
        <v>10171.27392486576</v>
      </c>
      <c r="E250" s="9">
        <f t="shared" si="12"/>
        <v>100.85273384924059</v>
      </c>
      <c r="F250" s="9">
        <f t="shared" si="13"/>
        <v>2.0463351001618855</v>
      </c>
      <c r="G250" s="9">
        <f t="shared" si="14"/>
        <v>313.05152643579731</v>
      </c>
    </row>
    <row r="251" spans="1:7" ht="15" customHeight="1" x14ac:dyDescent="0.2">
      <c r="A251">
        <v>250</v>
      </c>
      <c r="B251">
        <v>-70.661347876699438</v>
      </c>
      <c r="D251">
        <f t="shared" si="15"/>
        <v>10965.198866422405</v>
      </c>
      <c r="E251" s="9">
        <f t="shared" si="12"/>
        <v>104.71484549204284</v>
      </c>
      <c r="F251" s="9">
        <f t="shared" si="13"/>
        <v>1.9708618033406562</v>
      </c>
      <c r="G251" s="9">
        <f t="shared" si="14"/>
        <v>-139.26375150275331</v>
      </c>
    </row>
    <row r="252" spans="1:7" ht="15" customHeight="1" x14ac:dyDescent="0.2">
      <c r="A252">
        <v>251</v>
      </c>
      <c r="B252">
        <v>-42.876090784018743</v>
      </c>
      <c r="D252">
        <f t="shared" si="15"/>
        <v>10606.868499462176</v>
      </c>
      <c r="E252" s="9">
        <f t="shared" si="12"/>
        <v>102.98965239023859</v>
      </c>
      <c r="F252" s="9">
        <f t="shared" si="13"/>
        <v>2.0038759664999741</v>
      </c>
      <c r="G252" s="9">
        <f t="shared" si="14"/>
        <v>-85.918367859566189</v>
      </c>
    </row>
    <row r="253" spans="1:7" ht="15" customHeight="1" x14ac:dyDescent="0.2">
      <c r="A253">
        <v>252</v>
      </c>
      <c r="B253">
        <v>-144.04172982201271</v>
      </c>
      <c r="D253">
        <f t="shared" si="15"/>
        <v>10080.757939149611</v>
      </c>
      <c r="E253" s="9">
        <f t="shared" si="12"/>
        <v>100.40297774045156</v>
      </c>
      <c r="F253" s="9">
        <f t="shared" si="13"/>
        <v>2.055501678012857</v>
      </c>
      <c r="G253" s="9">
        <f t="shared" si="14"/>
        <v>-296.07801735302172</v>
      </c>
    </row>
    <row r="254" spans="1:7" ht="15" customHeight="1" x14ac:dyDescent="0.2">
      <c r="A254">
        <v>253</v>
      </c>
      <c r="B254">
        <v>-27.537054396740132</v>
      </c>
      <c r="D254">
        <f t="shared" si="15"/>
        <v>10720.793658607698</v>
      </c>
      <c r="E254" s="9">
        <f t="shared" si="12"/>
        <v>103.54126548679854</v>
      </c>
      <c r="F254" s="9">
        <f t="shared" si="13"/>
        <v>1.9932003752581031</v>
      </c>
      <c r="G254" s="9">
        <f t="shared" si="14"/>
        <v>-54.886867157085227</v>
      </c>
    </row>
    <row r="255" spans="1:7" ht="15" customHeight="1" x14ac:dyDescent="0.2">
      <c r="A255">
        <v>254</v>
      </c>
      <c r="B255">
        <v>112.42275590582904</v>
      </c>
      <c r="D255">
        <f t="shared" si="15"/>
        <v>10123.043400982177</v>
      </c>
      <c r="E255" s="9">
        <f t="shared" si="12"/>
        <v>100.61333609905884</v>
      </c>
      <c r="F255" s="9">
        <f t="shared" si="13"/>
        <v>2.051204116915434</v>
      </c>
      <c r="G255" s="9">
        <f t="shared" si="14"/>
        <v>230.60201974901545</v>
      </c>
    </row>
    <row r="256" spans="1:7" ht="15" customHeight="1" x14ac:dyDescent="0.2">
      <c r="A256">
        <v>255</v>
      </c>
      <c r="B256">
        <v>-61.820294132337949</v>
      </c>
      <c r="D256">
        <f t="shared" si="15"/>
        <v>10273.993359650942</v>
      </c>
      <c r="E256" s="9">
        <f t="shared" si="12"/>
        <v>101.36070915128279</v>
      </c>
      <c r="F256" s="9">
        <f t="shared" si="13"/>
        <v>2.0360797684925616</v>
      </c>
      <c r="G256" s="9">
        <f t="shared" si="14"/>
        <v>-125.87105016511272</v>
      </c>
    </row>
    <row r="257" spans="1:7" ht="15" customHeight="1" x14ac:dyDescent="0.2">
      <c r="A257">
        <v>256</v>
      </c>
      <c r="B257">
        <v>133.91624239557677</v>
      </c>
      <c r="D257">
        <f t="shared" si="15"/>
        <v>9886.8586840684111</v>
      </c>
      <c r="E257" s="9">
        <f t="shared" si="12"/>
        <v>99.432684184167584</v>
      </c>
      <c r="F257" s="9">
        <f t="shared" si="13"/>
        <v>2.075559871648792</v>
      </c>
      <c r="G257" s="9">
        <f t="shared" si="14"/>
        <v>277.95117887825182</v>
      </c>
    </row>
    <row r="258" spans="1:7" ht="15" customHeight="1" x14ac:dyDescent="0.2">
      <c r="A258">
        <v>257</v>
      </c>
      <c r="B258">
        <v>65.949462420958298</v>
      </c>
      <c r="D258">
        <f t="shared" si="15"/>
        <v>10369.66076166536</v>
      </c>
      <c r="E258" s="9">
        <f t="shared" si="12"/>
        <v>101.83153127428341</v>
      </c>
      <c r="F258" s="9">
        <f t="shared" si="13"/>
        <v>2.0266658729417011</v>
      </c>
      <c r="G258" s="9">
        <f t="shared" si="14"/>
        <v>133.65752482740737</v>
      </c>
    </row>
    <row r="259" spans="1:7" ht="15" customHeight="1" x14ac:dyDescent="0.2">
      <c r="A259">
        <v>258</v>
      </c>
      <c r="B259">
        <v>-149.5501741129865</v>
      </c>
      <c r="D259">
        <f t="shared" si="15"/>
        <v>10008.441011582241</v>
      </c>
      <c r="E259" s="9">
        <f t="shared" ref="E259:E322" si="16">SQRT(D259)</f>
        <v>100.04219615533358</v>
      </c>
      <c r="F259" s="9">
        <f t="shared" ref="F259:F322" si="17">$E$501/E259</f>
        <v>2.0629144216560964</v>
      </c>
      <c r="G259" s="9">
        <f t="shared" ref="G259:G322" si="18">B259*F259</f>
        <v>-308.50921093886006</v>
      </c>
    </row>
    <row r="260" spans="1:7" ht="15" customHeight="1" x14ac:dyDescent="0.2">
      <c r="A260">
        <v>259</v>
      </c>
      <c r="B260">
        <v>-5.1374011805855844</v>
      </c>
      <c r="D260">
        <f t="shared" ref="D260:D323" si="19">D259*$J$1+B259*B259*(1-$J$1)</f>
        <v>10749.849825520781</v>
      </c>
      <c r="E260" s="9">
        <f t="shared" si="16"/>
        <v>103.68148255846259</v>
      </c>
      <c r="F260" s="9">
        <f t="shared" si="17"/>
        <v>1.9905048050081235</v>
      </c>
      <c r="G260" s="9">
        <f t="shared" si="18"/>
        <v>-10.226021735210013</v>
      </c>
    </row>
    <row r="261" spans="1:7" ht="15" customHeight="1" x14ac:dyDescent="0.2">
      <c r="A261">
        <v>260</v>
      </c>
      <c r="B261">
        <v>-54.56320213721483</v>
      </c>
      <c r="D261">
        <f t="shared" si="19"/>
        <v>10106.442409442952</v>
      </c>
      <c r="E261" s="9">
        <f t="shared" si="16"/>
        <v>100.53080328656959</v>
      </c>
      <c r="F261" s="9">
        <f t="shared" si="17"/>
        <v>2.0528880947533108</v>
      </c>
      <c r="G261" s="9">
        <f t="shared" si="18"/>
        <v>-112.01214807910672</v>
      </c>
    </row>
    <row r="262" spans="1:7" ht="15" customHeight="1" x14ac:dyDescent="0.2">
      <c r="A262">
        <v>261</v>
      </c>
      <c r="B262">
        <v>13.678304442426452</v>
      </c>
      <c r="D262">
        <f t="shared" si="19"/>
        <v>9678.6844465243685</v>
      </c>
      <c r="E262" s="9">
        <f t="shared" si="16"/>
        <v>98.380305176007496</v>
      </c>
      <c r="F262" s="9">
        <f t="shared" si="17"/>
        <v>2.0977622386285941</v>
      </c>
      <c r="G262" s="9">
        <f t="shared" si="18"/>
        <v>28.693830547787957</v>
      </c>
    </row>
    <row r="263" spans="1:7" ht="15" customHeight="1" x14ac:dyDescent="0.2">
      <c r="A263">
        <v>262</v>
      </c>
      <c r="B263">
        <v>-12.257379044964182</v>
      </c>
      <c r="D263">
        <f t="shared" si="19"/>
        <v>9109.189140478089</v>
      </c>
      <c r="E263" s="9">
        <f t="shared" si="16"/>
        <v>95.442072171962451</v>
      </c>
      <c r="F263" s="9">
        <f t="shared" si="17"/>
        <v>2.1623429220097394</v>
      </c>
      <c r="G263" s="9">
        <f t="shared" si="18"/>
        <v>-26.504656820268799</v>
      </c>
    </row>
    <row r="264" spans="1:7" ht="15" customHeight="1" x14ac:dyDescent="0.2">
      <c r="A264">
        <v>263</v>
      </c>
      <c r="B264">
        <v>-214.9094175198843</v>
      </c>
      <c r="D264">
        <f t="shared" si="19"/>
        <v>8571.6523925125184</v>
      </c>
      <c r="E264" s="9">
        <f t="shared" si="16"/>
        <v>92.583218741370828</v>
      </c>
      <c r="F264" s="9">
        <f t="shared" si="17"/>
        <v>2.2291133536791312</v>
      </c>
      <c r="G264" s="9">
        <f t="shared" si="18"/>
        <v>-479.05745242497795</v>
      </c>
    </row>
    <row r="265" spans="1:7" ht="15" customHeight="1" x14ac:dyDescent="0.2">
      <c r="A265">
        <v>264</v>
      </c>
      <c r="B265">
        <v>-29.036673953758509</v>
      </c>
      <c r="D265">
        <f t="shared" si="19"/>
        <v>10828.516713285926</v>
      </c>
      <c r="E265" s="9">
        <f t="shared" si="16"/>
        <v>104.06015910657607</v>
      </c>
      <c r="F265" s="9">
        <f t="shared" si="17"/>
        <v>1.983261326860144</v>
      </c>
      <c r="G265" s="9">
        <f t="shared" si="18"/>
        <v>-57.587312513136482</v>
      </c>
    </row>
    <row r="266" spans="1:7" ht="15" customHeight="1" x14ac:dyDescent="0.2">
      <c r="A266">
        <v>265</v>
      </c>
      <c r="B266">
        <v>-14.006158840382341</v>
      </c>
      <c r="D266">
        <f t="shared" si="19"/>
        <v>10229.393416546583</v>
      </c>
      <c r="E266" s="9">
        <f t="shared" si="16"/>
        <v>101.14046379440121</v>
      </c>
      <c r="F266" s="9">
        <f t="shared" si="17"/>
        <v>2.0405135737019444</v>
      </c>
      <c r="G266" s="9">
        <f t="shared" si="18"/>
        <v>-28.579757229225653</v>
      </c>
    </row>
    <row r="267" spans="1:7" ht="15" customHeight="1" x14ac:dyDescent="0.2">
      <c r="A267">
        <v>266</v>
      </c>
      <c r="B267">
        <v>25.301010824408877</v>
      </c>
      <c r="D267">
        <f t="shared" si="19"/>
        <v>9627.4001606815091</v>
      </c>
      <c r="E267" s="9">
        <f t="shared" si="16"/>
        <v>98.119315940754035</v>
      </c>
      <c r="F267" s="9">
        <f t="shared" si="17"/>
        <v>2.1033421120424469</v>
      </c>
      <c r="G267" s="9">
        <f t="shared" si="18"/>
        <v>53.216681544220975</v>
      </c>
    </row>
    <row r="268" spans="1:7" ht="15" customHeight="1" x14ac:dyDescent="0.2">
      <c r="A268">
        <v>267</v>
      </c>
      <c r="B268">
        <v>-34.128894425808539</v>
      </c>
      <c r="D268">
        <f t="shared" si="19"/>
        <v>9088.1646199648294</v>
      </c>
      <c r="E268" s="9">
        <f t="shared" si="16"/>
        <v>95.33186571112951</v>
      </c>
      <c r="F268" s="9">
        <f t="shared" si="17"/>
        <v>2.1648426544839152</v>
      </c>
      <c r="G268" s="9">
        <f t="shared" si="18"/>
        <v>-73.883686403368657</v>
      </c>
    </row>
    <row r="269" spans="1:7" ht="15" customHeight="1" x14ac:dyDescent="0.2">
      <c r="A269">
        <v>268</v>
      </c>
      <c r="B269">
        <v>-106.24029863249598</v>
      </c>
      <c r="D269">
        <f t="shared" si="19"/>
        <v>8612.7616288506179</v>
      </c>
      <c r="E269" s="9">
        <f t="shared" si="16"/>
        <v>92.804965539838534</v>
      </c>
      <c r="F269" s="9">
        <f t="shared" si="17"/>
        <v>2.2237871435272858</v>
      </c>
      <c r="G269" s="9">
        <f t="shared" si="18"/>
        <v>-236.25581022344403</v>
      </c>
    </row>
    <row r="270" spans="1:7" ht="15" customHeight="1" x14ac:dyDescent="0.2">
      <c r="A270">
        <v>269</v>
      </c>
      <c r="B270">
        <v>-13.672494114376605</v>
      </c>
      <c r="D270">
        <f t="shared" si="19"/>
        <v>8773.2159943308961</v>
      </c>
      <c r="E270" s="9">
        <f t="shared" si="16"/>
        <v>93.66544717413619</v>
      </c>
      <c r="F270" s="9">
        <f t="shared" si="17"/>
        <v>2.2033577530388704</v>
      </c>
      <c r="G270" s="9">
        <f t="shared" si="18"/>
        <v>-30.125395910290017</v>
      </c>
    </row>
    <row r="271" spans="1:7" ht="15" customHeight="1" x14ac:dyDescent="0.2">
      <c r="A271">
        <v>270</v>
      </c>
      <c r="B271">
        <v>-89.261676532634738</v>
      </c>
      <c r="D271">
        <f t="shared" si="19"/>
        <v>8258.0392603895016</v>
      </c>
      <c r="E271" s="9">
        <f t="shared" si="16"/>
        <v>90.873754519055183</v>
      </c>
      <c r="F271" s="9">
        <f t="shared" si="17"/>
        <v>2.2710461377460809</v>
      </c>
      <c r="G271" s="9">
        <f t="shared" si="18"/>
        <v>-202.7173857381801</v>
      </c>
    </row>
    <row r="272" spans="1:7" ht="15" customHeight="1" x14ac:dyDescent="0.2">
      <c r="A272">
        <v>271</v>
      </c>
      <c r="B272">
        <v>-0.43135555269691395</v>
      </c>
      <c r="D272">
        <f t="shared" si="19"/>
        <v>8240.6157186111341</v>
      </c>
      <c r="E272" s="9">
        <f t="shared" si="16"/>
        <v>90.77783715539347</v>
      </c>
      <c r="F272" s="9">
        <f t="shared" si="17"/>
        <v>2.2734457626447644</v>
      </c>
      <c r="G272" s="9">
        <f t="shared" si="18"/>
        <v>-0.98066345347208939</v>
      </c>
    </row>
    <row r="273" spans="1:7" ht="15" customHeight="1" x14ac:dyDescent="0.2">
      <c r="A273">
        <v>272</v>
      </c>
      <c r="B273">
        <v>8.0865113946601923</v>
      </c>
      <c r="D273">
        <f t="shared" si="19"/>
        <v>7746.1899395512355</v>
      </c>
      <c r="E273" s="9">
        <f t="shared" si="16"/>
        <v>88.012441958800551</v>
      </c>
      <c r="F273" s="9">
        <f t="shared" si="17"/>
        <v>2.3448785720499998</v>
      </c>
      <c r="G273" s="9">
        <f t="shared" si="18"/>
        <v>18.961887291976844</v>
      </c>
    </row>
    <row r="274" spans="1:7" ht="15" customHeight="1" x14ac:dyDescent="0.2">
      <c r="A274">
        <v>273</v>
      </c>
      <c r="B274">
        <v>-5.2723923290577659</v>
      </c>
      <c r="D274">
        <f t="shared" si="19"/>
        <v>7285.3420431703189</v>
      </c>
      <c r="E274" s="9">
        <f t="shared" si="16"/>
        <v>85.354215145886727</v>
      </c>
      <c r="F274" s="9">
        <f t="shared" si="17"/>
        <v>2.4179062377908966</v>
      </c>
      <c r="G274" s="9">
        <f t="shared" si="18"/>
        <v>-12.748150300509646</v>
      </c>
    </row>
    <row r="275" spans="1:7" ht="15" customHeight="1" x14ac:dyDescent="0.2">
      <c r="A275">
        <v>274</v>
      </c>
      <c r="B275">
        <v>-48.730538840065492</v>
      </c>
      <c r="D275">
        <f t="shared" si="19"/>
        <v>6849.8894078323901</v>
      </c>
      <c r="E275" s="9">
        <f t="shared" si="16"/>
        <v>82.764058671819555</v>
      </c>
      <c r="F275" s="9">
        <f t="shared" si="17"/>
        <v>2.4935762278325266</v>
      </c>
      <c r="G275" s="9">
        <f t="shared" si="18"/>
        <v>-121.51331322105693</v>
      </c>
    </row>
    <row r="276" spans="1:7" ht="15" customHeight="1" x14ac:dyDescent="0.2">
      <c r="A276">
        <v>275</v>
      </c>
      <c r="B276">
        <v>-30.508755038787058</v>
      </c>
      <c r="D276">
        <f t="shared" si="19"/>
        <v>6581.3759683010339</v>
      </c>
      <c r="E276" s="9">
        <f t="shared" si="16"/>
        <v>81.125680079128045</v>
      </c>
      <c r="F276" s="9">
        <f t="shared" si="17"/>
        <v>2.543935397788827</v>
      </c>
      <c r="G276" s="9">
        <f t="shared" si="18"/>
        <v>-77.61230188563863</v>
      </c>
    </row>
    <row r="277" spans="1:7" ht="15" customHeight="1" x14ac:dyDescent="0.2">
      <c r="A277">
        <v>276</v>
      </c>
      <c r="B277">
        <v>-0.59982680961184087</v>
      </c>
      <c r="D277">
        <f t="shared" si="19"/>
        <v>6242.3404582439753</v>
      </c>
      <c r="E277" s="9">
        <f t="shared" si="16"/>
        <v>79.008483457436242</v>
      </c>
      <c r="F277" s="9">
        <f t="shared" si="17"/>
        <v>2.6121054371859542</v>
      </c>
      <c r="G277" s="9">
        <f t="shared" si="18"/>
        <v>-1.5668108707569937</v>
      </c>
    </row>
    <row r="278" spans="1:7" ht="15" customHeight="1" x14ac:dyDescent="0.2">
      <c r="A278">
        <v>277</v>
      </c>
      <c r="B278">
        <v>-49.126327506590314</v>
      </c>
      <c r="D278">
        <f t="shared" si="19"/>
        <v>5867.8216182814285</v>
      </c>
      <c r="E278" s="9">
        <f t="shared" si="16"/>
        <v>76.601707672097163</v>
      </c>
      <c r="F278" s="9">
        <f t="shared" si="17"/>
        <v>2.6941760894732756</v>
      </c>
      <c r="G278" s="9">
        <f t="shared" si="18"/>
        <v>-132.3549769318889</v>
      </c>
    </row>
    <row r="279" spans="1:7" ht="15" customHeight="1" x14ac:dyDescent="0.2">
      <c r="A279">
        <v>278</v>
      </c>
      <c r="B279">
        <v>0.70909178558940766</v>
      </c>
      <c r="D279">
        <f t="shared" si="19"/>
        <v>5660.5560844416295</v>
      </c>
      <c r="E279" s="9">
        <f t="shared" si="16"/>
        <v>75.23666715399898</v>
      </c>
      <c r="F279" s="9">
        <f t="shared" si="17"/>
        <v>2.7430573021071987</v>
      </c>
      <c r="G279" s="9">
        <f t="shared" si="18"/>
        <v>1.9450794003252567</v>
      </c>
    </row>
    <row r="280" spans="1:7" ht="15" customHeight="1" x14ac:dyDescent="0.2">
      <c r="A280">
        <v>279</v>
      </c>
      <c r="B280">
        <v>58.066200834919073</v>
      </c>
      <c r="D280">
        <f t="shared" si="19"/>
        <v>5320.9528880447542</v>
      </c>
      <c r="E280" s="9">
        <f t="shared" si="16"/>
        <v>72.944861971524446</v>
      </c>
      <c r="F280" s="9">
        <f t="shared" si="17"/>
        <v>2.8292395604717151</v>
      </c>
      <c r="G280" s="9">
        <f t="shared" si="18"/>
        <v>164.28319252844878</v>
      </c>
    </row>
    <row r="281" spans="1:7" ht="15" customHeight="1" x14ac:dyDescent="0.2">
      <c r="A281">
        <v>280</v>
      </c>
      <c r="B281">
        <v>70.031677358780144</v>
      </c>
      <c r="D281">
        <f t="shared" si="19"/>
        <v>5203.9967355261379</v>
      </c>
      <c r="E281" s="9">
        <f t="shared" si="16"/>
        <v>72.138732561129302</v>
      </c>
      <c r="F281" s="9">
        <f t="shared" si="17"/>
        <v>2.8608554918552751</v>
      </c>
      <c r="G281" s="9">
        <f t="shared" si="18"/>
        <v>200.35050877570291</v>
      </c>
    </row>
    <row r="282" spans="1:7" ht="15" customHeight="1" x14ac:dyDescent="0.2">
      <c r="A282">
        <v>281</v>
      </c>
      <c r="B282">
        <v>-18.917522829353402</v>
      </c>
      <c r="D282">
        <f t="shared" si="19"/>
        <v>5186.0230814156266</v>
      </c>
      <c r="E282" s="9">
        <f t="shared" si="16"/>
        <v>72.014047806074799</v>
      </c>
      <c r="F282" s="9">
        <f t="shared" si="17"/>
        <v>2.8658087624617115</v>
      </c>
      <c r="G282" s="9">
        <f t="shared" si="18"/>
        <v>-54.214002688430448</v>
      </c>
    </row>
    <row r="283" spans="1:7" ht="15" customHeight="1" x14ac:dyDescent="0.2">
      <c r="A283">
        <v>282</v>
      </c>
      <c r="B283">
        <v>-13.45111875816292</v>
      </c>
      <c r="D283">
        <f t="shared" si="19"/>
        <v>4896.3340567306359</v>
      </c>
      <c r="E283" s="9">
        <f t="shared" si="16"/>
        <v>69.973809791454372</v>
      </c>
      <c r="F283" s="9">
        <f t="shared" si="17"/>
        <v>2.9493676253738856</v>
      </c>
      <c r="G283" s="9">
        <f t="shared" si="18"/>
        <v>-39.672294190385102</v>
      </c>
    </row>
    <row r="284" spans="1:7" ht="15" customHeight="1" x14ac:dyDescent="0.2">
      <c r="A284">
        <v>283</v>
      </c>
      <c r="B284">
        <v>172.21194565829319</v>
      </c>
      <c r="D284">
        <f t="shared" si="19"/>
        <v>4613.4099690775702</v>
      </c>
      <c r="E284" s="9">
        <f t="shared" si="16"/>
        <v>67.9220874905768</v>
      </c>
      <c r="F284" s="9">
        <f t="shared" si="17"/>
        <v>3.0384591647248436</v>
      </c>
      <c r="G284" s="9">
        <f t="shared" si="18"/>
        <v>523.25896456053772</v>
      </c>
    </row>
    <row r="285" spans="1:7" ht="15" customHeight="1" x14ac:dyDescent="0.2">
      <c r="A285">
        <v>284</v>
      </c>
      <c r="B285">
        <v>95.038025661948268</v>
      </c>
      <c r="D285">
        <f t="shared" si="19"/>
        <v>6116.0226245778122</v>
      </c>
      <c r="E285" s="9">
        <f t="shared" si="16"/>
        <v>78.20500383337253</v>
      </c>
      <c r="F285" s="9">
        <f t="shared" si="17"/>
        <v>2.6389422556989577</v>
      </c>
      <c r="G285" s="9">
        <f t="shared" si="18"/>
        <v>250.79986181751718</v>
      </c>
    </row>
    <row r="286" spans="1:7" ht="15" customHeight="1" x14ac:dyDescent="0.2">
      <c r="A286">
        <v>285</v>
      </c>
      <c r="B286">
        <v>-94.248271111107897</v>
      </c>
      <c r="D286">
        <f t="shared" si="19"/>
        <v>6290.9948464064119</v>
      </c>
      <c r="E286" s="9">
        <f t="shared" si="16"/>
        <v>79.315791910605114</v>
      </c>
      <c r="F286" s="9">
        <f t="shared" si="17"/>
        <v>2.6019848538559618</v>
      </c>
      <c r="G286" s="9">
        <f t="shared" si="18"/>
        <v>-245.23257393321316</v>
      </c>
    </row>
    <row r="287" spans="1:7" ht="15" customHeight="1" x14ac:dyDescent="0.2">
      <c r="A287">
        <v>286</v>
      </c>
      <c r="B287">
        <v>24.877059392490992</v>
      </c>
      <c r="D287">
        <f t="shared" si="19"/>
        <v>6446.4993520680009</v>
      </c>
      <c r="E287" s="9">
        <f t="shared" si="16"/>
        <v>80.290094981062268</v>
      </c>
      <c r="F287" s="9">
        <f t="shared" si="17"/>
        <v>2.5704103261014137</v>
      </c>
      <c r="G287" s="9">
        <f t="shared" si="18"/>
        <v>63.944250345497011</v>
      </c>
    </row>
    <row r="288" spans="1:7" ht="15" customHeight="1" x14ac:dyDescent="0.2">
      <c r="A288">
        <v>287</v>
      </c>
      <c r="B288">
        <v>-55.69907411186432</v>
      </c>
      <c r="D288">
        <f t="shared" si="19"/>
        <v>6096.841475984972</v>
      </c>
      <c r="E288" s="9">
        <f t="shared" si="16"/>
        <v>78.08227376290327</v>
      </c>
      <c r="F288" s="9">
        <f t="shared" si="17"/>
        <v>2.6430901570522107</v>
      </c>
      <c r="G288" s="9">
        <f t="shared" si="18"/>
        <v>-147.21767454199019</v>
      </c>
    </row>
    <row r="289" spans="1:7" ht="15" customHeight="1" x14ac:dyDescent="0.2">
      <c r="A289">
        <v>288</v>
      </c>
      <c r="B289">
        <v>-122.8295610603036</v>
      </c>
      <c r="D289">
        <f t="shared" si="19"/>
        <v>5917.1741988410113</v>
      </c>
      <c r="E289" s="9">
        <f t="shared" si="16"/>
        <v>76.923170753947801</v>
      </c>
      <c r="F289" s="9">
        <f t="shared" si="17"/>
        <v>2.6829170872730064</v>
      </c>
      <c r="G289" s="9">
        <f t="shared" si="18"/>
        <v>-329.54152819093161</v>
      </c>
    </row>
    <row r="290" spans="1:7" ht="15" customHeight="1" x14ac:dyDescent="0.2">
      <c r="A290">
        <v>289</v>
      </c>
      <c r="B290">
        <v>-73.109402634596336</v>
      </c>
      <c r="D290">
        <f t="shared" si="19"/>
        <v>6467.3698111265621</v>
      </c>
      <c r="E290" s="9">
        <f t="shared" si="16"/>
        <v>80.419959034598875</v>
      </c>
      <c r="F290" s="9">
        <f t="shared" si="17"/>
        <v>2.5662595666605106</v>
      </c>
      <c r="G290" s="9">
        <f t="shared" si="18"/>
        <v>-187.61770392386799</v>
      </c>
    </row>
    <row r="291" spans="1:7" ht="15" customHeight="1" x14ac:dyDescent="0.2">
      <c r="A291">
        <v>290</v>
      </c>
      <c r="B291">
        <v>44.719708930526394</v>
      </c>
      <c r="D291">
        <f t="shared" si="19"/>
        <v>6400.0267076742193</v>
      </c>
      <c r="E291" s="9">
        <f t="shared" si="16"/>
        <v>80.000166922789731</v>
      </c>
      <c r="F291" s="9">
        <f t="shared" si="17"/>
        <v>2.5797257325996212</v>
      </c>
      <c r="G291" s="9">
        <f t="shared" si="18"/>
        <v>115.36458388244402</v>
      </c>
    </row>
    <row r="292" spans="1:7" ht="15" customHeight="1" x14ac:dyDescent="0.2">
      <c r="A292">
        <v>291</v>
      </c>
      <c r="B292">
        <v>-94.436488628534789</v>
      </c>
      <c r="D292">
        <f t="shared" si="19"/>
        <v>6136.0162472236261</v>
      </c>
      <c r="E292" s="9">
        <f t="shared" si="16"/>
        <v>78.332727816817581</v>
      </c>
      <c r="F292" s="9">
        <f t="shared" si="17"/>
        <v>2.6346393771145742</v>
      </c>
      <c r="G292" s="9">
        <f t="shared" si="18"/>
        <v>-248.80609157717046</v>
      </c>
    </row>
    <row r="293" spans="1:7" ht="15" customHeight="1" x14ac:dyDescent="0.2">
      <c r="A293">
        <v>292</v>
      </c>
      <c r="B293">
        <v>157.59697152135959</v>
      </c>
      <c r="D293">
        <f t="shared" si="19"/>
        <v>6302.9502954594518</v>
      </c>
      <c r="E293" s="9">
        <f t="shared" si="16"/>
        <v>79.391122271066635</v>
      </c>
      <c r="F293" s="9">
        <f t="shared" si="17"/>
        <v>2.5995159574434998</v>
      </c>
      <c r="G293" s="9">
        <f t="shared" si="18"/>
        <v>409.67584231454305</v>
      </c>
    </row>
    <row r="294" spans="1:7" ht="15" customHeight="1" x14ac:dyDescent="0.2">
      <c r="A294">
        <v>293</v>
      </c>
      <c r="B294">
        <v>55.267326009172393</v>
      </c>
      <c r="D294">
        <f t="shared" si="19"/>
        <v>7414.9816036941393</v>
      </c>
      <c r="E294" s="9">
        <f t="shared" si="16"/>
        <v>86.110287444033887</v>
      </c>
      <c r="F294" s="9">
        <f t="shared" si="17"/>
        <v>2.3966763478419275</v>
      </c>
      <c r="G294" s="9">
        <f t="shared" si="18"/>
        <v>132.45789305465246</v>
      </c>
    </row>
    <row r="295" spans="1:7" ht="15" customHeight="1" x14ac:dyDescent="0.2">
      <c r="A295">
        <v>294</v>
      </c>
      <c r="B295">
        <v>81.74057500199342</v>
      </c>
      <c r="D295">
        <f t="shared" si="19"/>
        <v>7153.3513469247391</v>
      </c>
      <c r="E295" s="9">
        <f t="shared" si="16"/>
        <v>84.577487234634361</v>
      </c>
      <c r="F295" s="9">
        <f t="shared" si="17"/>
        <v>2.4401113815364575</v>
      </c>
      <c r="G295" s="9">
        <f t="shared" si="18"/>
        <v>199.45610739569858</v>
      </c>
    </row>
    <row r="296" spans="1:7" ht="15" customHeight="1" x14ac:dyDescent="0.2">
      <c r="A296">
        <v>295</v>
      </c>
      <c r="B296">
        <v>-62.108956579333608</v>
      </c>
      <c r="D296">
        <f t="shared" si="19"/>
        <v>7125.0415622086457</v>
      </c>
      <c r="E296" s="9">
        <f t="shared" si="16"/>
        <v>84.409961273588124</v>
      </c>
      <c r="F296" s="9">
        <f t="shared" si="17"/>
        <v>2.4449541986410264</v>
      </c>
      <c r="G296" s="9">
        <f t="shared" si="18"/>
        <v>-151.8535541618549</v>
      </c>
    </row>
    <row r="297" spans="1:7" ht="15" customHeight="1" x14ac:dyDescent="0.2">
      <c r="A297">
        <v>296</v>
      </c>
      <c r="B297">
        <v>121.03198824976062</v>
      </c>
      <c r="D297">
        <f t="shared" si="19"/>
        <v>6928.9904177185399</v>
      </c>
      <c r="E297" s="9">
        <f t="shared" si="16"/>
        <v>83.240557528878554</v>
      </c>
      <c r="F297" s="9">
        <f t="shared" si="17"/>
        <v>2.479302101639421</v>
      </c>
      <c r="G297" s="9">
        <f t="shared" si="18"/>
        <v>300.07486283322919</v>
      </c>
    </row>
    <row r="298" spans="1:7" ht="15" customHeight="1" x14ac:dyDescent="0.2">
      <c r="A298">
        <v>297</v>
      </c>
      <c r="B298">
        <v>45.306017715618509</v>
      </c>
      <c r="D298">
        <f t="shared" si="19"/>
        <v>7392.1755234368402</v>
      </c>
      <c r="E298" s="9">
        <f t="shared" si="16"/>
        <v>85.977761795925119</v>
      </c>
      <c r="F298" s="9">
        <f t="shared" si="17"/>
        <v>2.4003705715536197</v>
      </c>
      <c r="G298" s="9">
        <f t="shared" si="18"/>
        <v>108.75123163885762</v>
      </c>
    </row>
    <row r="299" spans="1:7" ht="15" customHeight="1" x14ac:dyDescent="0.2">
      <c r="A299">
        <v>298</v>
      </c>
      <c r="B299">
        <v>128.27438934693782</v>
      </c>
      <c r="D299">
        <f t="shared" si="19"/>
        <v>7071.8031065055056</v>
      </c>
      <c r="E299" s="9">
        <f t="shared" si="16"/>
        <v>84.094013499805712</v>
      </c>
      <c r="F299" s="9">
        <f t="shared" si="17"/>
        <v>2.4541400824383599</v>
      </c>
      <c r="G299" s="9">
        <f t="shared" si="18"/>
        <v>314.80332044662424</v>
      </c>
    </row>
    <row r="300" spans="1:7" ht="15" customHeight="1" x14ac:dyDescent="0.2">
      <c r="A300">
        <v>299</v>
      </c>
      <c r="B300">
        <v>86.96428468583872</v>
      </c>
      <c r="D300">
        <f t="shared" si="19"/>
        <v>7634.7540578549633</v>
      </c>
      <c r="E300" s="9">
        <f t="shared" si="16"/>
        <v>87.377079705463743</v>
      </c>
      <c r="F300" s="9">
        <f t="shared" si="17"/>
        <v>2.3619293517093909</v>
      </c>
      <c r="G300" s="9">
        <f t="shared" si="18"/>
        <v>205.40349654989396</v>
      </c>
    </row>
    <row r="301" spans="1:7" ht="15" customHeight="1" x14ac:dyDescent="0.2">
      <c r="A301">
        <v>300</v>
      </c>
      <c r="B301">
        <v>-109.82742441342634</v>
      </c>
      <c r="D301">
        <f t="shared" si="19"/>
        <v>7630.436023038842</v>
      </c>
      <c r="E301" s="9">
        <f t="shared" si="16"/>
        <v>87.352367014516801</v>
      </c>
      <c r="F301" s="9">
        <f t="shared" si="17"/>
        <v>2.3625975606212064</v>
      </c>
      <c r="G301" s="9">
        <f t="shared" si="18"/>
        <v>-259.47800500847103</v>
      </c>
    </row>
    <row r="302" spans="1:7" ht="15" customHeight="1" x14ac:dyDescent="0.2">
      <c r="A302">
        <v>301</v>
      </c>
      <c r="B302">
        <v>-47.27509282551182</v>
      </c>
      <c r="D302">
        <f t="shared" si="19"/>
        <v>7896.333650853725</v>
      </c>
      <c r="E302" s="9">
        <f t="shared" si="16"/>
        <v>88.861316954306531</v>
      </c>
      <c r="F302" s="9">
        <f t="shared" si="17"/>
        <v>2.3224784000118728</v>
      </c>
      <c r="G302" s="9">
        <f t="shared" si="18"/>
        <v>-109.79538194580746</v>
      </c>
    </row>
    <row r="303" spans="1:7" ht="15" customHeight="1" x14ac:dyDescent="0.2">
      <c r="A303">
        <v>302</v>
      </c>
      <c r="B303">
        <v>117.99525083353001</v>
      </c>
      <c r="D303">
        <f t="shared" si="19"/>
        <v>7556.649695902146</v>
      </c>
      <c r="E303" s="9">
        <f t="shared" si="16"/>
        <v>86.928992263238314</v>
      </c>
      <c r="F303" s="9">
        <f t="shared" si="17"/>
        <v>2.3741042412873088</v>
      </c>
      <c r="G303" s="9">
        <f t="shared" si="18"/>
        <v>280.13302545564346</v>
      </c>
    </row>
    <row r="304" spans="1:7" ht="15" customHeight="1" x14ac:dyDescent="0.2">
      <c r="A304">
        <v>303</v>
      </c>
      <c r="B304">
        <v>43.330577313707181</v>
      </c>
      <c r="D304">
        <f t="shared" si="19"/>
        <v>7938.6234673040781</v>
      </c>
      <c r="E304" s="9">
        <f t="shared" si="16"/>
        <v>89.098953233492466</v>
      </c>
      <c r="F304" s="9">
        <f t="shared" si="17"/>
        <v>2.316284105854205</v>
      </c>
      <c r="G304" s="9">
        <f t="shared" si="18"/>
        <v>100.36592752922674</v>
      </c>
    </row>
    <row r="305" spans="1:7" ht="15" customHeight="1" x14ac:dyDescent="0.2">
      <c r="A305">
        <v>304</v>
      </c>
      <c r="B305">
        <v>160.77775746024599</v>
      </c>
      <c r="D305">
        <f t="shared" si="19"/>
        <v>7574.9583950861825</v>
      </c>
      <c r="E305" s="9">
        <f t="shared" si="16"/>
        <v>87.034236913333032</v>
      </c>
      <c r="F305" s="9">
        <f t="shared" si="17"/>
        <v>2.3712333966746137</v>
      </c>
      <c r="G305" s="9">
        <f t="shared" si="18"/>
        <v>381.24158793218635</v>
      </c>
    </row>
    <row r="306" spans="1:7" ht="15" customHeight="1" x14ac:dyDescent="0.2">
      <c r="A306">
        <v>305</v>
      </c>
      <c r="B306">
        <v>-131.96805083459549</v>
      </c>
      <c r="D306">
        <f t="shared" si="19"/>
        <v>8671.4301290177536</v>
      </c>
      <c r="E306" s="9">
        <f t="shared" si="16"/>
        <v>93.120514007482555</v>
      </c>
      <c r="F306" s="9">
        <f t="shared" si="17"/>
        <v>2.2162516113946977</v>
      </c>
      <c r="G306" s="9">
        <f t="shared" si="18"/>
        <v>-292.47440531478964</v>
      </c>
    </row>
    <row r="307" spans="1:7" ht="15" customHeight="1" x14ac:dyDescent="0.2">
      <c r="A307">
        <v>306</v>
      </c>
      <c r="B307">
        <v>191.04965748705217</v>
      </c>
      <c r="D307">
        <f t="shared" si="19"/>
        <v>9196.0783077416309</v>
      </c>
      <c r="E307" s="9">
        <f t="shared" si="16"/>
        <v>95.896185053116852</v>
      </c>
      <c r="F307" s="9">
        <f t="shared" si="17"/>
        <v>2.1521032260946855</v>
      </c>
      <c r="G307" s="9">
        <f t="shared" si="18"/>
        <v>411.15858422216968</v>
      </c>
    </row>
    <row r="308" spans="1:7" ht="15" customHeight="1" x14ac:dyDescent="0.2">
      <c r="A308">
        <v>307</v>
      </c>
      <c r="B308">
        <v>-114.00879925697154</v>
      </c>
      <c r="D308">
        <f t="shared" si="19"/>
        <v>10834.311906832332</v>
      </c>
      <c r="E308" s="9">
        <f t="shared" si="16"/>
        <v>104.0880007821859</v>
      </c>
      <c r="F308" s="9">
        <f t="shared" si="17"/>
        <v>1.9827308399827226</v>
      </c>
      <c r="G308" s="9">
        <f t="shared" si="18"/>
        <v>-226.04876231619679</v>
      </c>
    </row>
    <row r="309" spans="1:7" ht="15" customHeight="1" x14ac:dyDescent="0.2">
      <c r="A309">
        <v>308</v>
      </c>
      <c r="B309">
        <v>-53.929405415899964</v>
      </c>
      <c r="D309">
        <f t="shared" si="19"/>
        <v>10964.133570903377</v>
      </c>
      <c r="E309" s="9">
        <f t="shared" si="16"/>
        <v>104.70975871858066</v>
      </c>
      <c r="F309" s="9">
        <f t="shared" si="17"/>
        <v>1.9709575473060854</v>
      </c>
      <c r="G309" s="9">
        <f t="shared" si="18"/>
        <v>-106.29256862619771</v>
      </c>
    </row>
    <row r="310" spans="1:7" ht="15" customHeight="1" x14ac:dyDescent="0.2">
      <c r="A310">
        <v>309</v>
      </c>
      <c r="B310">
        <v>-167.15159190420309</v>
      </c>
      <c r="D310">
        <f t="shared" si="19"/>
        <v>10480.788402759925</v>
      </c>
      <c r="E310" s="9">
        <f t="shared" si="16"/>
        <v>102.37572174475707</v>
      </c>
      <c r="F310" s="9">
        <f t="shared" si="17"/>
        <v>2.0158928865725425</v>
      </c>
      <c r="G310" s="9">
        <f t="shared" si="18"/>
        <v>-336.9597050989596</v>
      </c>
    </row>
    <row r="311" spans="1:7" ht="15" customHeight="1" x14ac:dyDescent="0.2">
      <c r="A311">
        <v>310</v>
      </c>
      <c r="B311">
        <v>-74.876668628279731</v>
      </c>
      <c r="D311">
        <f t="shared" si="19"/>
        <v>11528.320379160885</v>
      </c>
      <c r="E311" s="9">
        <f t="shared" si="16"/>
        <v>107.37001620173523</v>
      </c>
      <c r="F311" s="9">
        <f t="shared" si="17"/>
        <v>1.9221240391286298</v>
      </c>
      <c r="G311" s="9">
        <f t="shared" si="18"/>
        <v>-143.92224474028501</v>
      </c>
    </row>
    <row r="312" spans="1:7" ht="15" customHeight="1" x14ac:dyDescent="0.2">
      <c r="A312">
        <v>311</v>
      </c>
      <c r="B312">
        <v>-54.160290329493364</v>
      </c>
      <c r="D312">
        <f t="shared" si="19"/>
        <v>11173.012086703384</v>
      </c>
      <c r="E312" s="9">
        <f t="shared" si="16"/>
        <v>105.70246963388975</v>
      </c>
      <c r="F312" s="9">
        <f t="shared" si="17"/>
        <v>1.9524471844205407</v>
      </c>
      <c r="G312" s="9">
        <f t="shared" si="18"/>
        <v>-105.74510636121836</v>
      </c>
    </row>
    <row r="313" spans="1:7" ht="15" customHeight="1" x14ac:dyDescent="0.2">
      <c r="A313">
        <v>312</v>
      </c>
      <c r="B313">
        <v>30.033040300642824</v>
      </c>
      <c r="D313">
        <f t="shared" si="19"/>
        <v>10678.631584415682</v>
      </c>
      <c r="E313" s="9">
        <f t="shared" si="16"/>
        <v>103.33746457319185</v>
      </c>
      <c r="F313" s="9">
        <f t="shared" si="17"/>
        <v>1.9971313412359948</v>
      </c>
      <c r="G313" s="9">
        <f t="shared" si="18"/>
        <v>59.979926057017487</v>
      </c>
    </row>
    <row r="314" spans="1:7" ht="15" customHeight="1" x14ac:dyDescent="0.2">
      <c r="A314">
        <v>313</v>
      </c>
      <c r="B314">
        <v>77.697118357044019</v>
      </c>
      <c r="D314">
        <f t="shared" si="19"/>
        <v>10092.032699932743</v>
      </c>
      <c r="E314" s="9">
        <f t="shared" si="16"/>
        <v>100.45910959157831</v>
      </c>
      <c r="F314" s="9">
        <f t="shared" si="17"/>
        <v>2.0543531598281941</v>
      </c>
      <c r="G314" s="9">
        <f t="shared" si="18"/>
        <v>159.61732060633855</v>
      </c>
    </row>
    <row r="315" spans="1:7" ht="15" customHeight="1" x14ac:dyDescent="0.2">
      <c r="A315">
        <v>314</v>
      </c>
      <c r="B315">
        <v>-103.734615107016</v>
      </c>
      <c r="D315">
        <f t="shared" si="19"/>
        <v>9848.7212699960892</v>
      </c>
      <c r="E315" s="9">
        <f t="shared" si="16"/>
        <v>99.240723848610102</v>
      </c>
      <c r="F315" s="9">
        <f t="shared" si="17"/>
        <v>2.0795746062655924</v>
      </c>
      <c r="G315" s="9">
        <f t="shared" si="18"/>
        <v>-215.72387136728557</v>
      </c>
    </row>
    <row r="316" spans="1:7" ht="15" customHeight="1" x14ac:dyDescent="0.2">
      <c r="A316">
        <v>315</v>
      </c>
      <c r="B316">
        <v>-71.381076541454604</v>
      </c>
      <c r="D316">
        <f t="shared" si="19"/>
        <v>9903.4502160803677</v>
      </c>
      <c r="E316" s="9">
        <f t="shared" si="16"/>
        <v>99.516080188481936</v>
      </c>
      <c r="F316" s="9">
        <f t="shared" si="17"/>
        <v>2.0738205205842917</v>
      </c>
      <c r="G316" s="9">
        <f t="shared" si="18"/>
        <v>-148.03154131306655</v>
      </c>
    </row>
    <row r="317" spans="1:7" ht="15" customHeight="1" x14ac:dyDescent="0.2">
      <c r="A317">
        <v>316</v>
      </c>
      <c r="B317">
        <v>-54.64850474900777</v>
      </c>
      <c r="D317">
        <f t="shared" si="19"/>
        <v>9614.9586884085656</v>
      </c>
      <c r="E317" s="9">
        <f t="shared" si="16"/>
        <v>98.055895735078394</v>
      </c>
      <c r="F317" s="9">
        <f t="shared" si="17"/>
        <v>2.1047025033616222</v>
      </c>
      <c r="G317" s="9">
        <f t="shared" si="18"/>
        <v>-115.01884475020616</v>
      </c>
    </row>
    <row r="318" spans="1:7" ht="15" customHeight="1" x14ac:dyDescent="0.2">
      <c r="A318">
        <v>317</v>
      </c>
      <c r="B318">
        <v>-64.506650788589468</v>
      </c>
      <c r="D318">
        <f t="shared" si="19"/>
        <v>9217.2487113821917</v>
      </c>
      <c r="E318" s="9">
        <f t="shared" si="16"/>
        <v>96.006503484827476</v>
      </c>
      <c r="F318" s="9">
        <f t="shared" si="17"/>
        <v>2.1496303034887743</v>
      </c>
      <c r="G318" s="9">
        <f t="shared" si="18"/>
        <v>-138.66545131171995</v>
      </c>
    </row>
    <row r="319" spans="1:7" ht="15" customHeight="1" x14ac:dyDescent="0.2">
      <c r="A319">
        <v>318</v>
      </c>
      <c r="B319">
        <v>98.372581884141255</v>
      </c>
      <c r="D319">
        <f t="shared" si="19"/>
        <v>8913.8802684569218</v>
      </c>
      <c r="E319" s="9">
        <f t="shared" si="16"/>
        <v>94.413347935855569</v>
      </c>
      <c r="F319" s="9">
        <f t="shared" si="17"/>
        <v>2.1859037279686269</v>
      </c>
      <c r="G319" s="9">
        <f t="shared" si="18"/>
        <v>215.03299347044339</v>
      </c>
    </row>
    <row r="320" spans="1:7" ht="15" customHeight="1" x14ac:dyDescent="0.2">
      <c r="A320">
        <v>319</v>
      </c>
      <c r="B320">
        <v>-9.6947138114010158</v>
      </c>
      <c r="D320">
        <f t="shared" si="19"/>
        <v>8959.6773443426318</v>
      </c>
      <c r="E320" s="9">
        <f t="shared" si="16"/>
        <v>94.655572177989768</v>
      </c>
      <c r="F320" s="9">
        <f t="shared" si="17"/>
        <v>2.1803099857123347</v>
      </c>
      <c r="G320" s="9">
        <f t="shared" si="18"/>
        <v>-21.137481331620922</v>
      </c>
    </row>
    <row r="321" spans="1:7" ht="15" customHeight="1" x14ac:dyDescent="0.2">
      <c r="A321">
        <v>320</v>
      </c>
      <c r="B321">
        <v>167.06585266724323</v>
      </c>
      <c r="D321">
        <f t="shared" si="19"/>
        <v>8427.7359522351708</v>
      </c>
      <c r="E321" s="9">
        <f t="shared" si="16"/>
        <v>91.802701225155516</v>
      </c>
      <c r="F321" s="9">
        <f t="shared" si="17"/>
        <v>2.2480655413049488</v>
      </c>
      <c r="G321" s="9">
        <f t="shared" si="18"/>
        <v>375.57498650995899</v>
      </c>
    </row>
    <row r="322" spans="1:7" ht="15" customHeight="1" x14ac:dyDescent="0.2">
      <c r="A322">
        <v>321</v>
      </c>
      <c r="B322">
        <v>97.34824603116067</v>
      </c>
      <c r="D322">
        <f t="shared" si="19"/>
        <v>9596.7317427470425</v>
      </c>
      <c r="E322" s="9">
        <f t="shared" si="16"/>
        <v>97.962910036130722</v>
      </c>
      <c r="F322" s="9">
        <f t="shared" si="17"/>
        <v>2.1067002720403991</v>
      </c>
      <c r="G322" s="9">
        <f t="shared" si="18"/>
        <v>205.08357639650188</v>
      </c>
    </row>
    <row r="323" spans="1:7" ht="15" customHeight="1" x14ac:dyDescent="0.2">
      <c r="A323">
        <v>322</v>
      </c>
      <c r="B323">
        <v>166.5165397828132</v>
      </c>
      <c r="D323">
        <f t="shared" si="19"/>
        <v>9589.5286985028233</v>
      </c>
      <c r="E323" s="9">
        <f t="shared" ref="E323:E386" si="20">SQRT(D323)</f>
        <v>97.926138995177496</v>
      </c>
      <c r="F323" s="9">
        <f t="shared" ref="F323:F386" si="21">$E$501/E323</f>
        <v>2.1074913331684519</v>
      </c>
      <c r="G323" s="9">
        <f t="shared" ref="G323:G386" si="22">B323*F323</f>
        <v>350.93216442147855</v>
      </c>
    </row>
    <row r="324" spans="1:7" ht="15" customHeight="1" x14ac:dyDescent="0.2">
      <c r="A324">
        <v>323</v>
      </c>
      <c r="B324">
        <v>-20.764147184278045</v>
      </c>
      <c r="D324">
        <f t="shared" ref="D324:D387" si="23">D323*$J$1+B323*B323*(1-$J$1)</f>
        <v>10677.822457867129</v>
      </c>
      <c r="E324" s="9">
        <f t="shared" si="20"/>
        <v>103.33354952708791</v>
      </c>
      <c r="F324" s="9">
        <f t="shared" si="21"/>
        <v>1.9972070074771366</v>
      </c>
      <c r="G324" s="9">
        <f t="shared" si="22"/>
        <v>-41.470300260726766</v>
      </c>
    </row>
    <row r="325" spans="1:7" ht="15" customHeight="1" x14ac:dyDescent="0.2">
      <c r="A325">
        <v>324</v>
      </c>
      <c r="B325">
        <v>56.143111055313057</v>
      </c>
      <c r="D325">
        <f t="shared" si="23"/>
        <v>10063.022098892521</v>
      </c>
      <c r="E325" s="9">
        <f t="shared" si="20"/>
        <v>100.31461557964782</v>
      </c>
      <c r="F325" s="9">
        <f t="shared" si="21"/>
        <v>2.0573122673148787</v>
      </c>
      <c r="G325" s="9">
        <f t="shared" si="22"/>
        <v>115.50391109931714</v>
      </c>
    </row>
    <row r="326" spans="1:7" ht="15" customHeight="1" x14ac:dyDescent="0.2">
      <c r="A326">
        <v>325</v>
      </c>
      <c r="B326">
        <v>-15.054667460277415</v>
      </c>
      <c r="D326">
        <f t="shared" si="23"/>
        <v>9648.3637080971221</v>
      </c>
      <c r="E326" s="9">
        <f t="shared" si="20"/>
        <v>98.226084662360037</v>
      </c>
      <c r="F326" s="9">
        <f t="shared" si="21"/>
        <v>2.101055844100741</v>
      </c>
      <c r="G326" s="9">
        <f t="shared" si="22"/>
        <v>-31.630697048409122</v>
      </c>
    </row>
    <row r="327" spans="1:7" ht="15" customHeight="1" x14ac:dyDescent="0.2">
      <c r="A327">
        <v>326</v>
      </c>
      <c r="B327">
        <v>-138.65604476265798</v>
      </c>
      <c r="D327">
        <f t="shared" si="23"/>
        <v>9083.060466351666</v>
      </c>
      <c r="E327" s="9">
        <f t="shared" si="20"/>
        <v>95.305091502771589</v>
      </c>
      <c r="F327" s="9">
        <f t="shared" si="21"/>
        <v>2.1654508271154014</v>
      </c>
      <c r="G327" s="9">
        <f t="shared" si="22"/>
        <v>-300.25284681584787</v>
      </c>
    </row>
    <row r="328" spans="1:7" ht="15" customHeight="1" x14ac:dyDescent="0.2">
      <c r="A328">
        <v>327</v>
      </c>
      <c r="B328">
        <v>-63.098206046608539</v>
      </c>
      <c r="D328">
        <f t="shared" si="23"/>
        <v>9691.60676332402</v>
      </c>
      <c r="E328" s="9">
        <f t="shared" si="20"/>
        <v>98.445958593149058</v>
      </c>
      <c r="F328" s="9">
        <f t="shared" si="21"/>
        <v>2.0963632450966636</v>
      </c>
      <c r="G328" s="9">
        <f t="shared" si="22"/>
        <v>-132.27675998764619</v>
      </c>
    </row>
    <row r="329" spans="1:7" ht="15" customHeight="1" x14ac:dyDescent="0.2">
      <c r="A329">
        <v>328</v>
      </c>
      <c r="B329">
        <v>6.5873081759618799</v>
      </c>
      <c r="D329">
        <f t="shared" si="23"/>
        <v>9348.9933739025946</v>
      </c>
      <c r="E329" s="9">
        <f t="shared" si="20"/>
        <v>96.690192749330038</v>
      </c>
      <c r="F329" s="9">
        <f t="shared" si="21"/>
        <v>2.1344304252037571</v>
      </c>
      <c r="G329" s="9">
        <f t="shared" si="22"/>
        <v>14.060150990966502</v>
      </c>
    </row>
    <row r="330" spans="1:7" ht="15" customHeight="1" x14ac:dyDescent="0.2">
      <c r="A330">
        <v>329</v>
      </c>
      <c r="B330">
        <v>277.04129403526531</v>
      </c>
      <c r="D330">
        <f t="shared" si="23"/>
        <v>8790.6573292087432</v>
      </c>
      <c r="E330" s="9">
        <f t="shared" si="20"/>
        <v>93.758505369959607</v>
      </c>
      <c r="F330" s="9">
        <f t="shared" si="21"/>
        <v>2.2011708528057419</v>
      </c>
      <c r="G330" s="9">
        <f t="shared" si="22"/>
        <v>609.81522145401118</v>
      </c>
    </row>
    <row r="331" spans="1:7" ht="15" customHeight="1" x14ac:dyDescent="0.2">
      <c r="A331">
        <v>330</v>
      </c>
      <c r="B331">
        <v>32.90564005457054</v>
      </c>
      <c r="D331">
        <f t="shared" si="23"/>
        <v>12868.330605500283</v>
      </c>
      <c r="E331" s="9">
        <f t="shared" si="20"/>
        <v>113.43866450862458</v>
      </c>
      <c r="F331" s="9">
        <f t="shared" si="21"/>
        <v>1.8192958293095478</v>
      </c>
      <c r="G331" s="9">
        <f t="shared" si="22"/>
        <v>59.865093712041386</v>
      </c>
    </row>
    <row r="332" spans="1:7" ht="15" customHeight="1" x14ac:dyDescent="0.2">
      <c r="A332">
        <v>331</v>
      </c>
      <c r="B332">
        <v>74.736998641259561</v>
      </c>
      <c r="D332">
        <f t="shared" si="23"/>
        <v>12161.197638014324</v>
      </c>
      <c r="E332" s="9">
        <f t="shared" si="20"/>
        <v>110.27782024511694</v>
      </c>
      <c r="F332" s="9">
        <f t="shared" si="21"/>
        <v>1.8714414989729007</v>
      </c>
      <c r="G332" s="9">
        <f t="shared" si="22"/>
        <v>139.86592076593445</v>
      </c>
    </row>
    <row r="333" spans="1:7" ht="15" customHeight="1" x14ac:dyDescent="0.2">
      <c r="A333">
        <v>332</v>
      </c>
      <c r="B333">
        <v>17.073320050705661</v>
      </c>
      <c r="D333">
        <f t="shared" si="23"/>
        <v>11766.662917687681</v>
      </c>
      <c r="E333" s="9">
        <f t="shared" si="20"/>
        <v>108.47425002131926</v>
      </c>
      <c r="F333" s="9">
        <f t="shared" si="21"/>
        <v>1.9025574196864659</v>
      </c>
      <c r="G333" s="9">
        <f t="shared" si="22"/>
        <v>32.482971741151765</v>
      </c>
    </row>
    <row r="334" spans="1:7" ht="15" customHeight="1" x14ac:dyDescent="0.2">
      <c r="A334">
        <v>333</v>
      </c>
      <c r="B334">
        <v>17.866682106339795</v>
      </c>
      <c r="D334">
        <f t="shared" si="23"/>
        <v>11078.153038079648</v>
      </c>
      <c r="E334" s="9">
        <f t="shared" si="20"/>
        <v>105.25280536916652</v>
      </c>
      <c r="F334" s="9">
        <f t="shared" si="21"/>
        <v>1.9607884891916016</v>
      </c>
      <c r="G334" s="9">
        <f t="shared" si="22"/>
        <v>35.032784614156633</v>
      </c>
    </row>
    <row r="335" spans="1:7" ht="15" customHeight="1" x14ac:dyDescent="0.2">
      <c r="A335">
        <v>334</v>
      </c>
      <c r="B335">
        <v>117.38142640046135</v>
      </c>
      <c r="D335">
        <f t="shared" si="23"/>
        <v>10432.61695556421</v>
      </c>
      <c r="E335" s="9">
        <f t="shared" si="20"/>
        <v>102.14018286435662</v>
      </c>
      <c r="F335" s="9">
        <f t="shared" si="21"/>
        <v>2.0205416069898643</v>
      </c>
      <c r="G335" s="9">
        <f t="shared" si="22"/>
        <v>237.17405592995067</v>
      </c>
    </row>
    <row r="336" spans="1:7" ht="15" customHeight="1" x14ac:dyDescent="0.2">
      <c r="A336">
        <v>335</v>
      </c>
      <c r="B336">
        <v>96.385817169086295</v>
      </c>
      <c r="D336">
        <f t="shared" si="23"/>
        <v>10633.363894058773</v>
      </c>
      <c r="E336" s="9">
        <f t="shared" si="20"/>
        <v>103.11820350480691</v>
      </c>
      <c r="F336" s="9">
        <f t="shared" si="21"/>
        <v>2.0013778577258212</v>
      </c>
      <c r="G336" s="9">
        <f t="shared" si="22"/>
        <v>192.90444028101859</v>
      </c>
    </row>
    <row r="337" spans="1:7" ht="15" customHeight="1" x14ac:dyDescent="0.2">
      <c r="A337">
        <v>336</v>
      </c>
      <c r="B337">
        <v>145.72147568348373</v>
      </c>
      <c r="D337">
        <f t="shared" si="23"/>
        <v>10552.775605496397</v>
      </c>
      <c r="E337" s="9">
        <f t="shared" si="20"/>
        <v>102.7267034684575</v>
      </c>
      <c r="F337" s="9">
        <f t="shared" si="21"/>
        <v>2.0090052756959613</v>
      </c>
      <c r="G337" s="9">
        <f t="shared" si="22"/>
        <v>292.75521343031954</v>
      </c>
    </row>
    <row r="338" spans="1:7" ht="15" customHeight="1" x14ac:dyDescent="0.2">
      <c r="A338">
        <v>337</v>
      </c>
      <c r="B338">
        <v>77.734542978658283</v>
      </c>
      <c r="D338">
        <f t="shared" si="23"/>
        <v>11193.693977688941</v>
      </c>
      <c r="E338" s="9">
        <f t="shared" si="20"/>
        <v>105.8002550927404</v>
      </c>
      <c r="F338" s="9">
        <f t="shared" si="21"/>
        <v>1.9506426429887371</v>
      </c>
      <c r="G338" s="9">
        <f t="shared" si="22"/>
        <v>151.63231436741157</v>
      </c>
    </row>
    <row r="339" spans="1:7" ht="15" customHeight="1" x14ac:dyDescent="0.2">
      <c r="A339">
        <v>338</v>
      </c>
      <c r="B339">
        <v>59.425550734591525</v>
      </c>
      <c r="D339">
        <f t="shared" si="23"/>
        <v>10884.631889353655</v>
      </c>
      <c r="E339" s="9">
        <f t="shared" si="20"/>
        <v>104.32943922668068</v>
      </c>
      <c r="F339" s="9">
        <f t="shared" si="21"/>
        <v>1.9781424184077043</v>
      </c>
      <c r="G339" s="9">
        <f t="shared" si="22"/>
        <v>117.5522026453346</v>
      </c>
    </row>
    <row r="340" spans="1:7" ht="15" customHeight="1" x14ac:dyDescent="0.2">
      <c r="A340">
        <v>339</v>
      </c>
      <c r="B340">
        <v>345.43507527311704</v>
      </c>
      <c r="D340">
        <f t="shared" si="23"/>
        <v>10443.437740799007</v>
      </c>
      <c r="E340" s="9">
        <f t="shared" si="20"/>
        <v>102.19313940181604</v>
      </c>
      <c r="F340" s="9">
        <f t="shared" si="21"/>
        <v>2.019494561288703</v>
      </c>
      <c r="G340" s="9">
        <f t="shared" si="22"/>
        <v>697.6042557924136</v>
      </c>
    </row>
    <row r="341" spans="1:7" ht="15" customHeight="1" x14ac:dyDescent="0.2">
      <c r="A341">
        <v>340</v>
      </c>
      <c r="B341">
        <v>-30.009037800355145</v>
      </c>
      <c r="D341">
        <f t="shared" si="23"/>
        <v>16976.354950087712</v>
      </c>
      <c r="E341" s="9">
        <f t="shared" si="20"/>
        <v>130.29334192539432</v>
      </c>
      <c r="F341" s="9">
        <f t="shared" si="21"/>
        <v>1.5839526883972137</v>
      </c>
      <c r="G341" s="9">
        <f t="shared" si="22"/>
        <v>-47.532896100086141</v>
      </c>
    </row>
    <row r="342" spans="1:7" ht="15" customHeight="1" x14ac:dyDescent="0.2">
      <c r="A342">
        <v>341</v>
      </c>
      <c r="B342">
        <v>-307.93011510920951</v>
      </c>
      <c r="D342">
        <f t="shared" si="23"/>
        <v>16011.806194064638</v>
      </c>
      <c r="E342" s="9">
        <f t="shared" si="20"/>
        <v>126.53776588064386</v>
      </c>
      <c r="F342" s="9">
        <f t="shared" si="21"/>
        <v>1.6309635924633856</v>
      </c>
      <c r="G342" s="9">
        <f t="shared" si="22"/>
        <v>-502.22280676618021</v>
      </c>
    </row>
    <row r="343" spans="1:7" ht="15" customHeight="1" x14ac:dyDescent="0.2">
      <c r="A343">
        <v>342</v>
      </c>
      <c r="B343">
        <v>-20.033656398172752</v>
      </c>
      <c r="D343">
        <f t="shared" si="23"/>
        <v>20740.355169891023</v>
      </c>
      <c r="E343" s="9">
        <f t="shared" si="20"/>
        <v>144.01512132373816</v>
      </c>
      <c r="F343" s="9">
        <f t="shared" si="21"/>
        <v>1.4330334712495789</v>
      </c>
      <c r="G343" s="9">
        <f t="shared" si="22"/>
        <v>-28.708900170094836</v>
      </c>
    </row>
    <row r="344" spans="1:7" ht="15" customHeight="1" x14ac:dyDescent="0.2">
      <c r="A344">
        <v>343</v>
      </c>
      <c r="B344">
        <v>46.519402504669415</v>
      </c>
      <c r="D344">
        <f t="shared" si="23"/>
        <v>19520.014703018365</v>
      </c>
      <c r="E344" s="9">
        <f t="shared" si="20"/>
        <v>139.71404619084785</v>
      </c>
      <c r="F344" s="9">
        <f t="shared" si="21"/>
        <v>1.4771491832759247</v>
      </c>
      <c r="G344" s="9">
        <f t="shared" si="22"/>
        <v>68.716097416256432</v>
      </c>
    </row>
    <row r="345" spans="1:7" ht="15" customHeight="1" x14ac:dyDescent="0.2">
      <c r="A345">
        <v>344</v>
      </c>
      <c r="B345">
        <v>-155.54047619443372</v>
      </c>
      <c r="D345">
        <f t="shared" si="23"/>
        <v>18478.657109400749</v>
      </c>
      <c r="E345" s="9">
        <f t="shared" si="20"/>
        <v>135.93622441939732</v>
      </c>
      <c r="F345" s="9">
        <f t="shared" si="21"/>
        <v>1.5182008335486528</v>
      </c>
      <c r="G345" s="9">
        <f t="shared" si="22"/>
        <v>-236.14168060894366</v>
      </c>
    </row>
    <row r="346" spans="1:7" ht="15" customHeight="1" x14ac:dyDescent="0.2">
      <c r="A346">
        <v>345</v>
      </c>
      <c r="B346">
        <v>74.993330123194028</v>
      </c>
      <c r="D346">
        <f t="shared" si="23"/>
        <v>18821.508066924176</v>
      </c>
      <c r="E346" s="9">
        <f t="shared" si="20"/>
        <v>137.19150143840608</v>
      </c>
      <c r="F346" s="9">
        <f t="shared" si="21"/>
        <v>1.5043095750041198</v>
      </c>
      <c r="G346" s="9">
        <f t="shared" si="22"/>
        <v>112.81318456576567</v>
      </c>
    </row>
    <row r="347" spans="1:7" ht="15" customHeight="1" x14ac:dyDescent="0.2">
      <c r="A347">
        <v>346</v>
      </c>
      <c r="B347">
        <v>-145.47521045654503</v>
      </c>
      <c r="D347">
        <f t="shared" si="23"/>
        <v>18029.657556686707</v>
      </c>
      <c r="E347" s="9">
        <f t="shared" si="20"/>
        <v>134.27456034814156</v>
      </c>
      <c r="F347" s="9">
        <f t="shared" si="21"/>
        <v>1.5369887541459535</v>
      </c>
      <c r="G347" s="9">
        <f t="shared" si="22"/>
        <v>-223.59376247872552</v>
      </c>
    </row>
    <row r="348" spans="1:7" ht="15" customHeight="1" x14ac:dyDescent="0.2">
      <c r="A348">
        <v>347</v>
      </c>
      <c r="B348">
        <v>-85.98337029958202</v>
      </c>
      <c r="D348">
        <f t="shared" si="23"/>
        <v>18217.660314728069</v>
      </c>
      <c r="E348" s="9">
        <f t="shared" si="20"/>
        <v>134.97281324299374</v>
      </c>
      <c r="F348" s="9">
        <f t="shared" si="21"/>
        <v>1.5290374725422609</v>
      </c>
      <c r="G348" s="9">
        <f t="shared" si="22"/>
        <v>-131.47179520353819</v>
      </c>
    </row>
    <row r="349" spans="1:7" ht="15" customHeight="1" x14ac:dyDescent="0.2">
      <c r="A349">
        <v>348</v>
      </c>
      <c r="B349">
        <v>-17.607200365346216</v>
      </c>
      <c r="D349">
        <f t="shared" si="23"/>
        <v>17568.189093928886</v>
      </c>
      <c r="E349" s="9">
        <f t="shared" si="20"/>
        <v>132.54504552765783</v>
      </c>
      <c r="F349" s="9">
        <f t="shared" si="21"/>
        <v>1.5570441611106562</v>
      </c>
      <c r="G349" s="9">
        <f t="shared" si="22"/>
        <v>-27.415188522367739</v>
      </c>
    </row>
    <row r="350" spans="1:7" ht="15" customHeight="1" x14ac:dyDescent="0.2">
      <c r="A350">
        <v>349</v>
      </c>
      <c r="B350">
        <v>282.20384520461266</v>
      </c>
      <c r="D350">
        <f t="shared" si="23"/>
        <v>16532.698558575477</v>
      </c>
      <c r="E350" s="9">
        <f t="shared" si="20"/>
        <v>128.57954175752641</v>
      </c>
      <c r="F350" s="9">
        <f t="shared" si="21"/>
        <v>1.6050647435979477</v>
      </c>
      <c r="G350" s="9">
        <f t="shared" si="22"/>
        <v>452.95544244569652</v>
      </c>
    </row>
    <row r="351" spans="1:7" ht="15" customHeight="1" x14ac:dyDescent="0.2">
      <c r="A351">
        <v>350</v>
      </c>
      <c r="B351">
        <v>105.65210020491941</v>
      </c>
      <c r="D351">
        <f t="shared" si="23"/>
        <v>20319.077259957092</v>
      </c>
      <c r="E351" s="9">
        <f t="shared" si="20"/>
        <v>142.54500082415058</v>
      </c>
      <c r="F351" s="9">
        <f t="shared" si="21"/>
        <v>1.4478128873672869</v>
      </c>
      <c r="G351" s="9">
        <f t="shared" si="22"/>
        <v>152.96447225410228</v>
      </c>
    </row>
    <row r="352" spans="1:7" ht="15" customHeight="1" x14ac:dyDescent="0.2">
      <c r="A352">
        <v>351</v>
      </c>
      <c r="B352">
        <v>100.48137997735466</v>
      </c>
      <c r="D352">
        <f t="shared" si="23"/>
        <v>19769.674601022285</v>
      </c>
      <c r="E352" s="9">
        <f t="shared" si="20"/>
        <v>140.60467489035449</v>
      </c>
      <c r="F352" s="9">
        <f t="shared" si="21"/>
        <v>1.4677925138970138</v>
      </c>
      <c r="G352" s="9">
        <f t="shared" si="22"/>
        <v>147.48581731680247</v>
      </c>
    </row>
    <row r="353" spans="1:7" ht="15" customHeight="1" x14ac:dyDescent="0.2">
      <c r="A353">
        <v>352</v>
      </c>
      <c r="B353">
        <v>29.714113086716679</v>
      </c>
      <c r="D353">
        <f t="shared" si="23"/>
        <v>19189.28458829016</v>
      </c>
      <c r="E353" s="9">
        <f t="shared" si="20"/>
        <v>138.52539329772776</v>
      </c>
      <c r="F353" s="9">
        <f t="shared" si="21"/>
        <v>1.4898242431221524</v>
      </c>
      <c r="G353" s="9">
        <f t="shared" si="22"/>
        <v>44.268806039463719</v>
      </c>
    </row>
    <row r="354" spans="1:7" ht="15" customHeight="1" x14ac:dyDescent="0.2">
      <c r="A354">
        <v>353</v>
      </c>
      <c r="B354">
        <v>-185.88264424074259</v>
      </c>
      <c r="D354">
        <f t="shared" si="23"/>
        <v>18090.903223984558</v>
      </c>
      <c r="E354" s="9">
        <f t="shared" si="20"/>
        <v>134.50242832002908</v>
      </c>
      <c r="F354" s="9">
        <f t="shared" si="21"/>
        <v>1.5343848568439074</v>
      </c>
      <c r="G354" s="9">
        <f t="shared" si="22"/>
        <v>-285.21551447309878</v>
      </c>
    </row>
    <row r="355" spans="1:7" ht="15" customHeight="1" x14ac:dyDescent="0.2">
      <c r="A355">
        <v>354</v>
      </c>
      <c r="B355">
        <v>-39.368034350552989</v>
      </c>
      <c r="D355">
        <f t="shared" si="23"/>
        <v>19078.590476341316</v>
      </c>
      <c r="E355" s="9">
        <f t="shared" si="20"/>
        <v>138.12527095481593</v>
      </c>
      <c r="F355" s="9">
        <f t="shared" si="21"/>
        <v>1.4941399774013624</v>
      </c>
      <c r="G355" s="9">
        <f t="shared" si="22"/>
        <v>-58.821353954871299</v>
      </c>
    </row>
    <row r="356" spans="1:7" ht="15" customHeight="1" x14ac:dyDescent="0.2">
      <c r="A356">
        <v>355</v>
      </c>
      <c r="B356">
        <v>-49.039497274665337</v>
      </c>
      <c r="D356">
        <f t="shared" si="23"/>
        <v>18026.865575478416</v>
      </c>
      <c r="E356" s="9">
        <f t="shared" si="20"/>
        <v>134.26416340736054</v>
      </c>
      <c r="F356" s="9">
        <f t="shared" si="21"/>
        <v>1.5371077731056848</v>
      </c>
      <c r="G356" s="9">
        <f t="shared" si="22"/>
        <v>-75.378992450083132</v>
      </c>
    </row>
    <row r="357" spans="1:7" ht="15" customHeight="1" x14ac:dyDescent="0.2">
      <c r="A357">
        <v>356</v>
      </c>
      <c r="B357">
        <v>73.181802204910127</v>
      </c>
      <c r="D357">
        <f t="shared" si="23"/>
        <v>17089.545978526825</v>
      </c>
      <c r="E357" s="9">
        <f t="shared" si="20"/>
        <v>130.72699024504016</v>
      </c>
      <c r="F357" s="9">
        <f t="shared" si="21"/>
        <v>1.5786983914809118</v>
      </c>
      <c r="G357" s="9">
        <f t="shared" si="22"/>
        <v>115.53199342656586</v>
      </c>
    </row>
    <row r="358" spans="1:7" ht="15" customHeight="1" x14ac:dyDescent="0.2">
      <c r="A358">
        <v>357</v>
      </c>
      <c r="B358">
        <v>-120.3057466587743</v>
      </c>
      <c r="D358">
        <f t="shared" si="23"/>
        <v>16385.50779025273</v>
      </c>
      <c r="E358" s="9">
        <f t="shared" si="20"/>
        <v>128.0058896701739</v>
      </c>
      <c r="F358" s="9">
        <f t="shared" si="21"/>
        <v>1.6122577621604008</v>
      </c>
      <c r="G358" s="9">
        <f t="shared" si="22"/>
        <v>-193.96387388311157</v>
      </c>
    </row>
    <row r="359" spans="1:7" ht="15" customHeight="1" x14ac:dyDescent="0.2">
      <c r="A359">
        <v>358</v>
      </c>
      <c r="B359">
        <v>119.18281433402262</v>
      </c>
      <c r="D359">
        <f t="shared" si="23"/>
        <v>16270.785683585076</v>
      </c>
      <c r="E359" s="9">
        <f t="shared" si="20"/>
        <v>127.55698994404453</v>
      </c>
      <c r="F359" s="9">
        <f t="shared" si="21"/>
        <v>1.6179316344287982</v>
      </c>
      <c r="G359" s="9">
        <f t="shared" si="22"/>
        <v>192.82964559126921</v>
      </c>
    </row>
    <row r="360" spans="1:7" ht="15" customHeight="1" x14ac:dyDescent="0.2">
      <c r="A360">
        <v>359</v>
      </c>
      <c r="B360">
        <v>-89.974467416182961</v>
      </c>
      <c r="D360">
        <f t="shared" si="23"/>
        <v>16146.811136524659</v>
      </c>
      <c r="E360" s="9">
        <f t="shared" si="20"/>
        <v>127.07010323646023</v>
      </c>
      <c r="F360" s="9">
        <f t="shared" si="21"/>
        <v>1.6241309636692698</v>
      </c>
      <c r="G360" s="9">
        <f t="shared" si="22"/>
        <v>-146.13031847027455</v>
      </c>
    </row>
    <row r="361" spans="1:7" ht="15" customHeight="1" x14ac:dyDescent="0.2">
      <c r="A361">
        <v>360</v>
      </c>
      <c r="B361">
        <v>3.0148842390626669</v>
      </c>
      <c r="D361">
        <f t="shared" si="23"/>
        <v>15663.726755542724</v>
      </c>
      <c r="E361" s="9">
        <f t="shared" si="20"/>
        <v>125.15481115619457</v>
      </c>
      <c r="F361" s="9">
        <f t="shared" si="21"/>
        <v>1.6489856627678749</v>
      </c>
      <c r="G361" s="9">
        <f t="shared" si="22"/>
        <v>4.9715008851191724</v>
      </c>
    </row>
    <row r="362" spans="1:7" ht="15" customHeight="1" x14ac:dyDescent="0.2">
      <c r="A362">
        <v>361</v>
      </c>
      <c r="B362">
        <v>-179.87323824558189</v>
      </c>
      <c r="D362">
        <f t="shared" si="23"/>
        <v>14724.448521828657</v>
      </c>
      <c r="E362" s="9">
        <f t="shared" si="20"/>
        <v>121.34433864762154</v>
      </c>
      <c r="F362" s="9">
        <f t="shared" si="21"/>
        <v>1.7007673495365903</v>
      </c>
      <c r="G362" s="9">
        <f t="shared" si="22"/>
        <v>-305.92253066350196</v>
      </c>
    </row>
    <row r="363" spans="1:7" ht="15" customHeight="1" x14ac:dyDescent="0.2">
      <c r="A363">
        <v>362</v>
      </c>
      <c r="B363">
        <v>-96.709907885089706</v>
      </c>
      <c r="D363">
        <f t="shared" si="23"/>
        <v>15782.244520736051</v>
      </c>
      <c r="E363" s="9">
        <f t="shared" si="20"/>
        <v>125.62740354212552</v>
      </c>
      <c r="F363" s="9">
        <f t="shared" si="21"/>
        <v>1.6427824137413034</v>
      </c>
      <c r="G363" s="9">
        <f t="shared" si="22"/>
        <v>-158.87333590816678</v>
      </c>
    </row>
    <row r="364" spans="1:7" ht="15" customHeight="1" x14ac:dyDescent="0.2">
      <c r="A364">
        <v>363</v>
      </c>
      <c r="B364">
        <v>-87.375104154838482</v>
      </c>
      <c r="D364">
        <f t="shared" si="23"/>
        <v>15396.47822648044</v>
      </c>
      <c r="E364" s="9">
        <f t="shared" si="20"/>
        <v>124.08254601869048</v>
      </c>
      <c r="F364" s="9">
        <f t="shared" si="21"/>
        <v>1.6632354496650887</v>
      </c>
      <c r="G364" s="9">
        <f t="shared" si="22"/>
        <v>-145.32537064850675</v>
      </c>
    </row>
    <row r="365" spans="1:7" ht="15" customHeight="1" x14ac:dyDescent="0.2">
      <c r="A365">
        <v>364</v>
      </c>
      <c r="B365">
        <v>104.89806083193071</v>
      </c>
      <c r="D365">
        <f t="shared" si="23"/>
        <v>14930.754062455746</v>
      </c>
      <c r="E365" s="9">
        <f t="shared" si="20"/>
        <v>122.19146476925361</v>
      </c>
      <c r="F365" s="9">
        <f t="shared" si="21"/>
        <v>1.6889763095377481</v>
      </c>
      <c r="G365" s="9">
        <f t="shared" si="22"/>
        <v>177.17033966158053</v>
      </c>
    </row>
    <row r="366" spans="1:7" ht="15" customHeight="1" x14ac:dyDescent="0.2">
      <c r="A366">
        <v>365</v>
      </c>
      <c r="B366">
        <v>172.22374096282692</v>
      </c>
      <c r="D366">
        <f t="shared" si="23"/>
        <v>14695.125008686366</v>
      </c>
      <c r="E366" s="9">
        <f t="shared" si="20"/>
        <v>121.22345073741452</v>
      </c>
      <c r="F366" s="9">
        <f t="shared" si="21"/>
        <v>1.7024634092460205</v>
      </c>
      <c r="G366" s="9">
        <f t="shared" si="22"/>
        <v>293.20461719267786</v>
      </c>
    </row>
    <row r="367" spans="1:7" ht="15" customHeight="1" x14ac:dyDescent="0.2">
      <c r="A367">
        <v>366</v>
      </c>
      <c r="B367">
        <v>131.2871219465178</v>
      </c>
      <c r="D367">
        <f t="shared" si="23"/>
        <v>15593.07852523904</v>
      </c>
      <c r="E367" s="9">
        <f t="shared" si="20"/>
        <v>124.87224881949969</v>
      </c>
      <c r="F367" s="9">
        <f t="shared" si="21"/>
        <v>1.6527170061724576</v>
      </c>
      <c r="G367" s="9">
        <f t="shared" si="22"/>
        <v>216.98045913244727</v>
      </c>
    </row>
    <row r="368" spans="1:7" ht="15" customHeight="1" x14ac:dyDescent="0.2">
      <c r="A368">
        <v>367</v>
      </c>
      <c r="B368">
        <v>35.690833211936479</v>
      </c>
      <c r="D368">
        <f t="shared" si="23"/>
        <v>15691.672317064687</v>
      </c>
      <c r="E368" s="9">
        <f t="shared" si="20"/>
        <v>125.26640538095076</v>
      </c>
      <c r="F368" s="9">
        <f t="shared" si="21"/>
        <v>1.6475166553663212</v>
      </c>
      <c r="G368" s="9">
        <f t="shared" si="22"/>
        <v>58.801242160566801</v>
      </c>
    </row>
    <row r="369" spans="1:7" ht="15" customHeight="1" x14ac:dyDescent="0.2">
      <c r="A369">
        <v>368</v>
      </c>
      <c r="B369">
        <v>-57.597842570805369</v>
      </c>
      <c r="D369">
        <f t="shared" si="23"/>
        <v>14826.602112562541</v>
      </c>
      <c r="E369" s="9">
        <f t="shared" si="20"/>
        <v>121.7645355288745</v>
      </c>
      <c r="F369" s="9">
        <f t="shared" si="21"/>
        <v>1.6948981764402689</v>
      </c>
      <c r="G369" s="9">
        <f t="shared" si="22"/>
        <v>-97.622478340151702</v>
      </c>
    </row>
    <row r="370" spans="1:7" ht="15" customHeight="1" x14ac:dyDescent="0.2">
      <c r="A370">
        <v>369</v>
      </c>
      <c r="B370">
        <v>41.44472704799955</v>
      </c>
      <c r="D370">
        <f t="shared" si="23"/>
        <v>14136.056673937464</v>
      </c>
      <c r="E370" s="9">
        <f t="shared" si="20"/>
        <v>118.89514991763737</v>
      </c>
      <c r="F370" s="9">
        <f t="shared" si="21"/>
        <v>1.7358024222682842</v>
      </c>
      <c r="G370" s="9">
        <f t="shared" si="22"/>
        <v>71.939857600165496</v>
      </c>
    </row>
    <row r="371" spans="1:7" ht="15" customHeight="1" x14ac:dyDescent="0.2">
      <c r="A371">
        <v>370</v>
      </c>
      <c r="B371">
        <v>152.58539501708401</v>
      </c>
      <c r="D371">
        <f t="shared" si="23"/>
        <v>13390.953197506205</v>
      </c>
      <c r="E371" s="9">
        <f t="shared" si="20"/>
        <v>115.71928619511186</v>
      </c>
      <c r="F371" s="9">
        <f t="shared" si="21"/>
        <v>1.7834407384350375</v>
      </c>
      <c r="G371" s="9">
        <f t="shared" si="22"/>
        <v>272.12700956367019</v>
      </c>
    </row>
    <row r="372" spans="1:7" ht="15" customHeight="1" x14ac:dyDescent="0.2">
      <c r="A372">
        <v>371</v>
      </c>
      <c r="B372">
        <v>112.44478436864847</v>
      </c>
      <c r="D372">
        <f t="shared" si="23"/>
        <v>13984.434172007008</v>
      </c>
      <c r="E372" s="9">
        <f t="shared" si="20"/>
        <v>118.25579973940816</v>
      </c>
      <c r="F372" s="9">
        <f t="shared" si="21"/>
        <v>1.7451870409550081</v>
      </c>
      <c r="G372" s="9">
        <f t="shared" si="22"/>
        <v>196.23718050314557</v>
      </c>
    </row>
    <row r="373" spans="1:7" ht="15" customHeight="1" x14ac:dyDescent="0.2">
      <c r="A373">
        <v>372</v>
      </c>
      <c r="B373">
        <v>-165.04413540546375</v>
      </c>
      <c r="D373">
        <f t="shared" si="23"/>
        <v>13903.997893589298</v>
      </c>
      <c r="E373" s="9">
        <f t="shared" si="20"/>
        <v>117.91521485198294</v>
      </c>
      <c r="F373" s="9">
        <f t="shared" si="21"/>
        <v>1.7502278182001305</v>
      </c>
      <c r="G373" s="9">
        <f t="shared" si="22"/>
        <v>-288.86483701743174</v>
      </c>
    </row>
    <row r="374" spans="1:7" ht="15" customHeight="1" x14ac:dyDescent="0.2">
      <c r="A374">
        <v>373</v>
      </c>
      <c r="B374">
        <v>-123.89287551661619</v>
      </c>
      <c r="D374">
        <f t="shared" si="23"/>
        <v>14704.132017878163</v>
      </c>
      <c r="E374" s="9">
        <f t="shared" si="20"/>
        <v>121.26059548706728</v>
      </c>
      <c r="F374" s="9">
        <f t="shared" si="21"/>
        <v>1.7019419077897937</v>
      </c>
      <c r="G374" s="9">
        <f t="shared" si="22"/>
        <v>-210.85847691831319</v>
      </c>
    </row>
    <row r="375" spans="1:7" ht="15" customHeight="1" x14ac:dyDescent="0.2">
      <c r="A375">
        <v>374</v>
      </c>
      <c r="B375">
        <v>57.551068875509372</v>
      </c>
      <c r="D375">
        <f t="shared" si="23"/>
        <v>14742.850773032018</v>
      </c>
      <c r="E375" s="9">
        <f t="shared" si="20"/>
        <v>121.42014154592317</v>
      </c>
      <c r="F375" s="9">
        <f t="shared" si="21"/>
        <v>1.6997055562229753</v>
      </c>
      <c r="G375" s="9">
        <f t="shared" si="22"/>
        <v>97.819871534274412</v>
      </c>
    </row>
    <row r="376" spans="1:7" ht="15" customHeight="1" x14ac:dyDescent="0.2">
      <c r="A376">
        <v>375</v>
      </c>
      <c r="B376">
        <v>129.24069165022775</v>
      </c>
      <c r="D376">
        <f t="shared" si="23"/>
        <v>14057.007258372914</v>
      </c>
      <c r="E376" s="9">
        <f t="shared" si="20"/>
        <v>118.56225056219587</v>
      </c>
      <c r="F376" s="9">
        <f t="shared" si="21"/>
        <v>1.7406762122377464</v>
      </c>
      <c r="G376" s="9">
        <f t="shared" si="22"/>
        <v>224.96619760870496</v>
      </c>
    </row>
    <row r="377" spans="1:7" ht="15" customHeight="1" x14ac:dyDescent="0.2">
      <c r="A377">
        <v>376</v>
      </c>
      <c r="B377">
        <v>182.70721906115796</v>
      </c>
      <c r="D377">
        <f t="shared" si="23"/>
        <v>14215.776205564294</v>
      </c>
      <c r="E377" s="9">
        <f t="shared" si="20"/>
        <v>119.22992999060385</v>
      </c>
      <c r="F377" s="9">
        <f t="shared" si="21"/>
        <v>1.7309285448649496</v>
      </c>
      <c r="G377" s="9">
        <f t="shared" si="22"/>
        <v>316.25314082585174</v>
      </c>
    </row>
    <row r="378" spans="1:7" ht="15" customHeight="1" x14ac:dyDescent="0.2">
      <c r="A378">
        <v>377</v>
      </c>
      <c r="B378">
        <v>-316.48933902174576</v>
      </c>
      <c r="D378">
        <f t="shared" si="23"/>
        <v>15365.745307054156</v>
      </c>
      <c r="E378" s="9">
        <f t="shared" si="20"/>
        <v>123.9586435350684</v>
      </c>
      <c r="F378" s="9">
        <f t="shared" si="21"/>
        <v>1.6648979315799017</v>
      </c>
      <c r="G378" s="9">
        <f t="shared" si="22"/>
        <v>-526.92244590439475</v>
      </c>
    </row>
    <row r="379" spans="1:7" ht="15" customHeight="1" x14ac:dyDescent="0.2">
      <c r="A379">
        <v>378</v>
      </c>
      <c r="B379">
        <v>167.10418072299581</v>
      </c>
      <c r="D379">
        <f t="shared" si="23"/>
        <v>20453.730691496203</v>
      </c>
      <c r="E379" s="9">
        <f t="shared" si="20"/>
        <v>143.01653992282223</v>
      </c>
      <c r="F379" s="9">
        <f t="shared" si="21"/>
        <v>1.4430393109381354</v>
      </c>
      <c r="G379" s="9">
        <f t="shared" si="22"/>
        <v>241.13790180539351</v>
      </c>
    </row>
    <row r="380" spans="1:7" ht="15" customHeight="1" x14ac:dyDescent="0.2">
      <c r="A380">
        <v>379</v>
      </c>
      <c r="B380">
        <v>-333.02184034411766</v>
      </c>
      <c r="D380">
        <f t="shared" si="23"/>
        <v>20901.935282912651</v>
      </c>
      <c r="E380" s="9">
        <f t="shared" si="20"/>
        <v>144.57501610898285</v>
      </c>
      <c r="F380" s="9">
        <f t="shared" si="21"/>
        <v>1.4274837712445039</v>
      </c>
      <c r="G380" s="9">
        <f t="shared" si="22"/>
        <v>-475.38327256120613</v>
      </c>
    </row>
    <row r="381" spans="1:7" ht="15" customHeight="1" x14ac:dyDescent="0.2">
      <c r="A381">
        <v>380</v>
      </c>
      <c r="B381">
        <v>26.562813273298161</v>
      </c>
      <c r="D381">
        <f t="shared" si="23"/>
        <v>26302.031934708873</v>
      </c>
      <c r="E381" s="9">
        <f t="shared" si="20"/>
        <v>162.17901200435546</v>
      </c>
      <c r="F381" s="9">
        <f t="shared" si="21"/>
        <v>1.2725351244428795</v>
      </c>
      <c r="G381" s="9">
        <f t="shared" si="22"/>
        <v>33.802112894289451</v>
      </c>
    </row>
    <row r="382" spans="1:7" ht="15" customHeight="1" x14ac:dyDescent="0.2">
      <c r="A382">
        <v>381</v>
      </c>
      <c r="B382">
        <v>16.254948003126628</v>
      </c>
      <c r="D382">
        <f t="shared" si="23"/>
        <v>24766.245001565865</v>
      </c>
      <c r="E382" s="9">
        <f t="shared" si="20"/>
        <v>157.3729487604711</v>
      </c>
      <c r="F382" s="9">
        <f t="shared" si="21"/>
        <v>1.3113974850728847</v>
      </c>
      <c r="G382" s="9">
        <f t="shared" si="22"/>
        <v>21.316697931290769</v>
      </c>
    </row>
    <row r="383" spans="1:7" ht="15" customHeight="1" x14ac:dyDescent="0.2">
      <c r="A383">
        <v>382</v>
      </c>
      <c r="B383">
        <v>41.649376522493185</v>
      </c>
      <c r="D383">
        <f t="shared" si="23"/>
        <v>23296.123701546974</v>
      </c>
      <c r="E383" s="9">
        <f t="shared" si="20"/>
        <v>152.63067745884828</v>
      </c>
      <c r="F383" s="9">
        <f t="shared" si="21"/>
        <v>1.352142915559218</v>
      </c>
      <c r="G383" s="9">
        <f t="shared" si="22"/>
        <v>56.315909402347579</v>
      </c>
    </row>
    <row r="384" spans="1:7" ht="15" customHeight="1" x14ac:dyDescent="0.2">
      <c r="A384">
        <v>383</v>
      </c>
      <c r="B384">
        <v>16.193789463059147</v>
      </c>
      <c r="D384">
        <f t="shared" si="23"/>
        <v>22002.436513336899</v>
      </c>
      <c r="E384" s="9">
        <f t="shared" si="20"/>
        <v>148.33218299929689</v>
      </c>
      <c r="F384" s="9">
        <f t="shared" si="21"/>
        <v>1.3913264475044096</v>
      </c>
      <c r="G384" s="9">
        <f t="shared" si="22"/>
        <v>22.530847565272424</v>
      </c>
    </row>
    <row r="385" spans="1:7" ht="15" customHeight="1" x14ac:dyDescent="0.2">
      <c r="A385">
        <v>384</v>
      </c>
      <c r="B385">
        <v>-180.23579095732021</v>
      </c>
      <c r="D385">
        <f t="shared" si="23"/>
        <v>20698.024651567117</v>
      </c>
      <c r="E385" s="9">
        <f t="shared" si="20"/>
        <v>143.86808072525022</v>
      </c>
      <c r="F385" s="9">
        <f t="shared" si="21"/>
        <v>1.4344981053658021</v>
      </c>
      <c r="G385" s="9">
        <f t="shared" si="22"/>
        <v>-258.54790064738262</v>
      </c>
    </row>
    <row r="386" spans="1:7" ht="15" customHeight="1" x14ac:dyDescent="0.2">
      <c r="A386">
        <v>385</v>
      </c>
      <c r="B386">
        <v>-104.75020755703372</v>
      </c>
      <c r="D386">
        <f t="shared" si="23"/>
        <v>21405.239592993741</v>
      </c>
      <c r="E386" s="9">
        <f t="shared" si="20"/>
        <v>146.30529584739489</v>
      </c>
      <c r="F386" s="9">
        <f t="shared" si="21"/>
        <v>1.4106016328913396</v>
      </c>
      <c r="G386" s="9">
        <f t="shared" si="22"/>
        <v>-147.76081382565849</v>
      </c>
    </row>
    <row r="387" spans="1:7" ht="15" customHeight="1" x14ac:dyDescent="0.2">
      <c r="A387">
        <v>386</v>
      </c>
      <c r="B387">
        <v>-49.309537909999563</v>
      </c>
      <c r="D387">
        <f t="shared" si="23"/>
        <v>20779.281576408615</v>
      </c>
      <c r="E387" s="9">
        <f t="shared" ref="E387:E450" si="24">SQRT(D387)</f>
        <v>144.15020491282215</v>
      </c>
      <c r="F387" s="9">
        <f t="shared" ref="F387:F450" si="25">$E$501/E387</f>
        <v>1.4316905712884518</v>
      </c>
      <c r="G387" s="9">
        <f t="shared" ref="G387:G450" si="26">B387*F387</f>
        <v>-70.596000500336842</v>
      </c>
    </row>
    <row r="388" spans="1:7" ht="15" customHeight="1" x14ac:dyDescent="0.2">
      <c r="A388">
        <v>387</v>
      </c>
      <c r="B388">
        <v>-30.636991289376965</v>
      </c>
      <c r="D388">
        <f t="shared" ref="D388:D451" si="27">D387*$J$1+B387*B387*(1-$J$1)</f>
        <v>19678.410513557956</v>
      </c>
      <c r="E388" s="9">
        <f t="shared" si="24"/>
        <v>140.27975803214787</v>
      </c>
      <c r="F388" s="9">
        <f t="shared" si="25"/>
        <v>1.4711922241531814</v>
      </c>
      <c r="G388" s="9">
        <f t="shared" si="26"/>
        <v>-45.072903356380145</v>
      </c>
    </row>
    <row r="389" spans="1:7" ht="15" customHeight="1" x14ac:dyDescent="0.2">
      <c r="A389">
        <v>388</v>
      </c>
      <c r="B389">
        <v>-39.490674680917436</v>
      </c>
      <c r="D389">
        <f t="shared" si="27"/>
        <v>18554.023396860401</v>
      </c>
      <c r="E389" s="9">
        <f t="shared" si="24"/>
        <v>136.2131542724872</v>
      </c>
      <c r="F389" s="9">
        <f t="shared" si="25"/>
        <v>1.5151142363984649</v>
      </c>
      <c r="G389" s="9">
        <f t="shared" si="26"/>
        <v>-59.832883414038413</v>
      </c>
    </row>
    <row r="390" spans="1:7" ht="15" customHeight="1" x14ac:dyDescent="0.2">
      <c r="A390">
        <v>389</v>
      </c>
      <c r="B390">
        <v>93.099163924864115</v>
      </c>
      <c r="D390">
        <f t="shared" si="27"/>
        <v>17534.352796254017</v>
      </c>
      <c r="E390" s="9">
        <f t="shared" si="24"/>
        <v>132.4173432608207</v>
      </c>
      <c r="F390" s="9">
        <f t="shared" si="25"/>
        <v>1.5585457625175634</v>
      </c>
      <c r="G390" s="9">
        <f t="shared" si="26"/>
        <v>145.09930742902498</v>
      </c>
    </row>
    <row r="391" spans="1:7" ht="15" customHeight="1" x14ac:dyDescent="0.2">
      <c r="A391">
        <v>390</v>
      </c>
      <c r="B391">
        <v>28.40791700977752</v>
      </c>
      <c r="D391">
        <f t="shared" si="27"/>
        <v>17002.338887889298</v>
      </c>
      <c r="E391" s="9">
        <f t="shared" si="24"/>
        <v>130.39301702119366</v>
      </c>
      <c r="F391" s="9">
        <f t="shared" si="25"/>
        <v>1.5827418824847166</v>
      </c>
      <c r="G391" s="9">
        <f t="shared" si="26"/>
        <v>44.962400045524873</v>
      </c>
    </row>
    <row r="392" spans="1:7" ht="15" customHeight="1" x14ac:dyDescent="0.2">
      <c r="A392">
        <v>391</v>
      </c>
      <c r="B392">
        <v>-12.620304011297776</v>
      </c>
      <c r="D392">
        <f t="shared" si="27"/>
        <v>16030.619139546005</v>
      </c>
      <c r="E392" s="9">
        <f t="shared" si="24"/>
        <v>126.61208133328353</v>
      </c>
      <c r="F392" s="9">
        <f t="shared" si="25"/>
        <v>1.6300062920514788</v>
      </c>
      <c r="G392" s="9">
        <f t="shared" si="26"/>
        <v>-20.571174946017894</v>
      </c>
    </row>
    <row r="393" spans="1:7" ht="15" customHeight="1" x14ac:dyDescent="0.2">
      <c r="A393">
        <v>392</v>
      </c>
      <c r="B393">
        <v>81.909793142953276</v>
      </c>
      <c r="D393">
        <f t="shared" si="27"/>
        <v>15078.338315573499</v>
      </c>
      <c r="E393" s="9">
        <f t="shared" si="24"/>
        <v>122.79388549750146</v>
      </c>
      <c r="F393" s="9">
        <f t="shared" si="25"/>
        <v>1.6806902753084152</v>
      </c>
      <c r="G393" s="9">
        <f t="shared" si="26"/>
        <v>137.6649927878855</v>
      </c>
    </row>
    <row r="394" spans="1:7" ht="15" customHeight="1" x14ac:dyDescent="0.2">
      <c r="A394">
        <v>393</v>
      </c>
      <c r="B394">
        <v>80.53876630713421</v>
      </c>
      <c r="D394">
        <f t="shared" si="27"/>
        <v>14576.190869402371</v>
      </c>
      <c r="E394" s="9">
        <f t="shared" si="24"/>
        <v>120.7318966528828</v>
      </c>
      <c r="F394" s="9">
        <f t="shared" si="25"/>
        <v>1.7093949067688889</v>
      </c>
      <c r="G394" s="9">
        <f t="shared" si="26"/>
        <v>137.67255692286503</v>
      </c>
    </row>
    <row r="395" spans="1:7" ht="15" customHeight="1" x14ac:dyDescent="0.2">
      <c r="A395">
        <v>394</v>
      </c>
      <c r="B395">
        <v>-25.009852140188741</v>
      </c>
      <c r="D395">
        <f t="shared" si="27"/>
        <v>14090.808989934738</v>
      </c>
      <c r="E395" s="9">
        <f t="shared" si="24"/>
        <v>118.70471342762569</v>
      </c>
      <c r="F395" s="9">
        <f t="shared" si="25"/>
        <v>1.7385871484270485</v>
      </c>
      <c r="G395" s="9">
        <f t="shared" si="26"/>
        <v>-43.481807514992859</v>
      </c>
    </row>
    <row r="396" spans="1:7" ht="15" customHeight="1" x14ac:dyDescent="0.2">
      <c r="A396">
        <v>395</v>
      </c>
      <c r="B396">
        <v>-224.5146280105364</v>
      </c>
      <c r="D396">
        <f t="shared" si="27"/>
        <v>13282.890012783098</v>
      </c>
      <c r="E396" s="9">
        <f t="shared" si="24"/>
        <v>115.25142087099447</v>
      </c>
      <c r="F396" s="9">
        <f t="shared" si="25"/>
        <v>1.7906806498636876</v>
      </c>
      <c r="G396" s="9">
        <f t="shared" si="26"/>
        <v>-402.03399998981138</v>
      </c>
    </row>
    <row r="397" spans="1:7" ht="15" customHeight="1" x14ac:dyDescent="0.2">
      <c r="A397">
        <v>396</v>
      </c>
      <c r="B397">
        <v>1.8529892140850279</v>
      </c>
      <c r="D397">
        <f t="shared" si="27"/>
        <v>15510.325703458686</v>
      </c>
      <c r="E397" s="9">
        <f t="shared" si="24"/>
        <v>124.54045809879891</v>
      </c>
      <c r="F397" s="9">
        <f t="shared" si="25"/>
        <v>1.6571200425428345</v>
      </c>
      <c r="G397" s="9">
        <f t="shared" si="26"/>
        <v>3.0706255652759951</v>
      </c>
    </row>
    <row r="398" spans="1:7" ht="15" customHeight="1" x14ac:dyDescent="0.2">
      <c r="A398">
        <v>397</v>
      </c>
      <c r="B398">
        <v>-109.59086693698191</v>
      </c>
      <c r="D398">
        <f t="shared" si="27"/>
        <v>14579.912175392816</v>
      </c>
      <c r="E398" s="9">
        <f t="shared" si="24"/>
        <v>120.74730711445625</v>
      </c>
      <c r="F398" s="9">
        <f t="shared" si="25"/>
        <v>1.7091767440193077</v>
      </c>
      <c r="G398" s="9">
        <f t="shared" si="26"/>
        <v>-187.31016112560394</v>
      </c>
    </row>
    <row r="399" spans="1:7" ht="15" customHeight="1" x14ac:dyDescent="0.2">
      <c r="A399">
        <v>398</v>
      </c>
      <c r="B399">
        <v>-26.257890194990978</v>
      </c>
      <c r="D399">
        <f t="shared" si="27"/>
        <v>14425.726931829202</v>
      </c>
      <c r="E399" s="9">
        <f t="shared" si="24"/>
        <v>120.10714771331972</v>
      </c>
      <c r="F399" s="9">
        <f t="shared" si="25"/>
        <v>1.718286489623287</v>
      </c>
      <c r="G399" s="9">
        <f t="shared" si="26"/>
        <v>-45.118577968064777</v>
      </c>
    </row>
    <row r="400" spans="1:7" ht="15" customHeight="1" x14ac:dyDescent="0.2">
      <c r="A400">
        <v>399</v>
      </c>
      <c r="B400">
        <v>48.126874003788544</v>
      </c>
      <c r="D400">
        <f t="shared" si="27"/>
        <v>13601.55192376898</v>
      </c>
      <c r="E400" s="9">
        <f t="shared" si="24"/>
        <v>116.62569152536237</v>
      </c>
      <c r="F400" s="9">
        <f t="shared" si="25"/>
        <v>1.7695799829671748</v>
      </c>
      <c r="G400" s="9">
        <f t="shared" si="26"/>
        <v>85.164352879887502</v>
      </c>
    </row>
    <row r="401" spans="1:7" ht="15" customHeight="1" x14ac:dyDescent="0.2">
      <c r="A401">
        <v>400</v>
      </c>
      <c r="B401">
        <v>-21.25965081686445</v>
      </c>
      <c r="D401">
        <f t="shared" si="27"/>
        <v>12924.430568425432</v>
      </c>
      <c r="E401" s="9">
        <f t="shared" si="24"/>
        <v>113.68566562423528</v>
      </c>
      <c r="F401" s="9">
        <f t="shared" si="25"/>
        <v>1.8153431049533335</v>
      </c>
      <c r="G401" s="9">
        <f t="shared" si="26"/>
        <v>-38.593560524110387</v>
      </c>
    </row>
    <row r="402" spans="1:7" ht="15" customHeight="1" x14ac:dyDescent="0.2">
      <c r="A402">
        <v>401</v>
      </c>
      <c r="B402">
        <v>28.132764101326757</v>
      </c>
      <c r="D402">
        <f t="shared" si="27"/>
        <v>12176.083099491205</v>
      </c>
      <c r="E402" s="9">
        <f t="shared" si="24"/>
        <v>110.34529033670266</v>
      </c>
      <c r="F402" s="9">
        <f t="shared" si="25"/>
        <v>1.870297215162076</v>
      </c>
      <c r="G402" s="9">
        <f t="shared" si="26"/>
        <v>52.616630353523057</v>
      </c>
    </row>
    <row r="403" spans="1:7" ht="15" customHeight="1" x14ac:dyDescent="0.2">
      <c r="A403">
        <v>402</v>
      </c>
      <c r="B403">
        <v>-110.3941495597519</v>
      </c>
      <c r="D403">
        <f t="shared" si="27"/>
        <v>11493.005258480585</v>
      </c>
      <c r="E403" s="9">
        <f t="shared" si="24"/>
        <v>107.20543483648852</v>
      </c>
      <c r="F403" s="9">
        <f t="shared" si="25"/>
        <v>1.925074876453396</v>
      </c>
      <c r="G403" s="9">
        <f t="shared" si="26"/>
        <v>-212.51700382491711</v>
      </c>
    </row>
    <row r="404" spans="1:7" ht="15" customHeight="1" x14ac:dyDescent="0.2">
      <c r="A404">
        <v>403</v>
      </c>
      <c r="B404">
        <v>-6.007165386374254</v>
      </c>
      <c r="D404">
        <f t="shared" si="27"/>
        <v>11534.637038393003</v>
      </c>
      <c r="E404" s="9">
        <f t="shared" si="24"/>
        <v>107.39942755151445</v>
      </c>
      <c r="F404" s="9">
        <f t="shared" si="25"/>
        <v>1.9215976651644227</v>
      </c>
      <c r="G404" s="9">
        <f t="shared" si="26"/>
        <v>-11.543354980713303</v>
      </c>
    </row>
    <row r="405" spans="1:7" ht="15" customHeight="1" x14ac:dyDescent="0.2">
      <c r="A405">
        <v>404</v>
      </c>
      <c r="B405">
        <v>53.868515290298092</v>
      </c>
      <c r="D405">
        <f t="shared" si="27"/>
        <v>10844.723978248177</v>
      </c>
      <c r="E405" s="9">
        <f t="shared" si="24"/>
        <v>104.1380044856256</v>
      </c>
      <c r="F405" s="9">
        <f t="shared" si="25"/>
        <v>1.9817787967261522</v>
      </c>
      <c r="G405" s="9">
        <f t="shared" si="26"/>
        <v>106.75548141343128</v>
      </c>
    </row>
    <row r="406" spans="1:7" ht="15" customHeight="1" x14ac:dyDescent="0.2">
      <c r="A406">
        <v>405</v>
      </c>
      <c r="B406">
        <v>-146.29342979794274</v>
      </c>
      <c r="D406">
        <f t="shared" si="27"/>
        <v>10368.149555928152</v>
      </c>
      <c r="E406" s="9">
        <f t="shared" si="24"/>
        <v>101.82411087717954</v>
      </c>
      <c r="F406" s="9">
        <f t="shared" si="25"/>
        <v>2.0268135655210378</v>
      </c>
      <c r="G406" s="9">
        <f t="shared" si="26"/>
        <v>-296.50950806106994</v>
      </c>
    </row>
    <row r="407" spans="1:7" ht="15" customHeight="1" x14ac:dyDescent="0.2">
      <c r="A407">
        <v>406</v>
      </c>
      <c r="B407">
        <v>81.162557870480668</v>
      </c>
      <c r="D407">
        <f t="shared" si="27"/>
        <v>11030.166638695198</v>
      </c>
      <c r="E407" s="9">
        <f t="shared" si="24"/>
        <v>105.02460015965401</v>
      </c>
      <c r="F407" s="9">
        <f t="shared" si="25"/>
        <v>1.9650490352665735</v>
      </c>
      <c r="G407" s="9">
        <f t="shared" si="26"/>
        <v>159.48840604315546</v>
      </c>
    </row>
    <row r="408" spans="1:7" ht="15" customHeight="1" x14ac:dyDescent="0.2">
      <c r="A408">
        <v>407</v>
      </c>
      <c r="B408">
        <v>-36.498168872129099</v>
      </c>
      <c r="D408">
        <f t="shared" si="27"/>
        <v>10763.598288378234</v>
      </c>
      <c r="E408" s="9">
        <f t="shared" si="24"/>
        <v>103.74776281143721</v>
      </c>
      <c r="F408" s="9">
        <f t="shared" si="25"/>
        <v>1.9892331519290791</v>
      </c>
      <c r="G408" s="9">
        <f t="shared" si="26"/>
        <v>-72.603367505145172</v>
      </c>
    </row>
    <row r="409" spans="1:7" ht="15" customHeight="1" x14ac:dyDescent="0.2">
      <c r="A409">
        <v>408</v>
      </c>
      <c r="B409">
        <v>136.62167548815887</v>
      </c>
      <c r="D409">
        <f t="shared" si="27"/>
        <v>10197.709370936647</v>
      </c>
      <c r="E409" s="9">
        <f t="shared" si="24"/>
        <v>100.98370844317735</v>
      </c>
      <c r="F409" s="9">
        <f t="shared" si="25"/>
        <v>2.0436810293921135</v>
      </c>
      <c r="G409" s="9">
        <f t="shared" si="26"/>
        <v>279.21112639891578</v>
      </c>
    </row>
    <row r="410" spans="1:7" ht="15" customHeight="1" x14ac:dyDescent="0.2">
      <c r="A410">
        <v>409</v>
      </c>
      <c r="B410">
        <v>-83.888508856587578</v>
      </c>
      <c r="D410">
        <f t="shared" si="27"/>
        <v>10705.775741471956</v>
      </c>
      <c r="E410" s="9">
        <f t="shared" si="24"/>
        <v>103.46871866159336</v>
      </c>
      <c r="F410" s="9">
        <f t="shared" si="25"/>
        <v>1.9945979025600087</v>
      </c>
      <c r="G410" s="9">
        <f t="shared" si="26"/>
        <v>-167.32384381423628</v>
      </c>
    </row>
    <row r="411" spans="1:7" ht="15" customHeight="1" x14ac:dyDescent="0.2">
      <c r="A411">
        <v>410</v>
      </c>
      <c r="B411">
        <v>21.248802490286835</v>
      </c>
      <c r="D411">
        <f t="shared" si="27"/>
        <v>10485.666112074545</v>
      </c>
      <c r="E411" s="9">
        <f t="shared" si="24"/>
        <v>102.39954156183779</v>
      </c>
      <c r="F411" s="9">
        <f t="shared" si="25"/>
        <v>2.01542395674063</v>
      </c>
      <c r="G411" s="9">
        <f t="shared" si="26"/>
        <v>42.825345590974045</v>
      </c>
    </row>
    <row r="412" spans="1:7" ht="15" customHeight="1" x14ac:dyDescent="0.2">
      <c r="A412">
        <v>411</v>
      </c>
      <c r="B412">
        <v>-32.549451291259174</v>
      </c>
      <c r="D412">
        <f t="shared" si="27"/>
        <v>9883.6168417863446</v>
      </c>
      <c r="E412" s="9">
        <f t="shared" si="24"/>
        <v>99.41638115414554</v>
      </c>
      <c r="F412" s="9">
        <f t="shared" si="25"/>
        <v>2.0759002372355013</v>
      </c>
      <c r="G412" s="9">
        <f t="shared" si="26"/>
        <v>-67.569413657410308</v>
      </c>
    </row>
    <row r="413" spans="1:7" ht="15" customHeight="1" x14ac:dyDescent="0.2">
      <c r="A413">
        <v>412</v>
      </c>
      <c r="B413">
        <v>-83.19726085163893</v>
      </c>
      <c r="D413">
        <f t="shared" si="27"/>
        <v>9354.1678380408866</v>
      </c>
      <c r="E413" s="9">
        <f t="shared" si="24"/>
        <v>96.716947005376909</v>
      </c>
      <c r="F413" s="9">
        <f t="shared" si="25"/>
        <v>2.1338399899193705</v>
      </c>
      <c r="G413" s="9">
        <f t="shared" si="26"/>
        <v>-177.52964225698045</v>
      </c>
    </row>
    <row r="414" spans="1:7" ht="15" customHeight="1" x14ac:dyDescent="0.2">
      <c r="A414">
        <v>413</v>
      </c>
      <c r="B414">
        <v>-53.103458921052152</v>
      </c>
      <c r="D414">
        <f t="shared" si="27"/>
        <v>9208.2248205513715</v>
      </c>
      <c r="E414" s="9">
        <f t="shared" si="24"/>
        <v>95.959495728934357</v>
      </c>
      <c r="F414" s="9">
        <f t="shared" si="25"/>
        <v>2.1506833446265921</v>
      </c>
      <c r="G414" s="9">
        <f t="shared" si="26"/>
        <v>-114.20872464356928</v>
      </c>
    </row>
    <row r="415" spans="1:7" ht="15" customHeight="1" x14ac:dyDescent="0.2">
      <c r="A415">
        <v>414</v>
      </c>
      <c r="B415">
        <v>-48.954795306113738</v>
      </c>
      <c r="D415">
        <f t="shared" si="27"/>
        <v>8824.9299722810829</v>
      </c>
      <c r="E415" s="9">
        <f t="shared" si="24"/>
        <v>93.941098419600578</v>
      </c>
      <c r="F415" s="9">
        <f t="shared" si="25"/>
        <v>2.1968924431899697</v>
      </c>
      <c r="G415" s="9">
        <f t="shared" si="26"/>
        <v>-107.54841986591308</v>
      </c>
    </row>
    <row r="416" spans="1:7" ht="15" customHeight="1" x14ac:dyDescent="0.2">
      <c r="A416">
        <v>415</v>
      </c>
      <c r="B416">
        <v>131.03039933957552</v>
      </c>
      <c r="D416">
        <f t="shared" si="27"/>
        <v>8439.2284929520265</v>
      </c>
      <c r="E416" s="9">
        <f t="shared" si="24"/>
        <v>91.865273596457683</v>
      </c>
      <c r="F416" s="9">
        <f t="shared" si="25"/>
        <v>2.2465343120792021</v>
      </c>
      <c r="G416" s="9">
        <f t="shared" si="26"/>
        <v>294.36428804179644</v>
      </c>
    </row>
    <row r="417" spans="1:7" ht="15" customHeight="1" x14ac:dyDescent="0.2">
      <c r="A417">
        <v>416</v>
      </c>
      <c r="B417">
        <v>93.601425174438191</v>
      </c>
      <c r="D417">
        <f t="shared" si="27"/>
        <v>8963.0127164402238</v>
      </c>
      <c r="E417" s="9">
        <f t="shared" si="24"/>
        <v>94.673189005336795</v>
      </c>
      <c r="F417" s="9">
        <f t="shared" si="25"/>
        <v>2.1799042727012399</v>
      </c>
      <c r="G417" s="9">
        <f t="shared" si="26"/>
        <v>204.04214666868322</v>
      </c>
    </row>
    <row r="418" spans="1:7" ht="15" customHeight="1" x14ac:dyDescent="0.2">
      <c r="A418">
        <v>417</v>
      </c>
      <c r="B418">
        <v>-16.95838501997423</v>
      </c>
      <c r="D418">
        <f t="shared" si="27"/>
        <v>8950.9055611349668</v>
      </c>
      <c r="E418" s="9">
        <f t="shared" si="24"/>
        <v>94.609225560380565</v>
      </c>
      <c r="F418" s="9">
        <f t="shared" si="25"/>
        <v>2.1813780632975681</v>
      </c>
      <c r="G418" s="9">
        <f t="shared" si="26"/>
        <v>-36.992649071525875</v>
      </c>
    </row>
    <row r="419" spans="1:7" ht="15" customHeight="1" x14ac:dyDescent="0.2">
      <c r="A419">
        <v>418</v>
      </c>
      <c r="B419">
        <v>90.533427239264711</v>
      </c>
      <c r="D419">
        <f t="shared" si="27"/>
        <v>8431.1064368160096</v>
      </c>
      <c r="E419" s="9">
        <f t="shared" si="24"/>
        <v>91.821056609124298</v>
      </c>
      <c r="F419" s="9">
        <f t="shared" si="25"/>
        <v>2.2476161443177927</v>
      </c>
      <c r="G419" s="9">
        <f t="shared" si="26"/>
        <v>203.48439266339156</v>
      </c>
    </row>
    <row r="420" spans="1:7" ht="15" customHeight="1" x14ac:dyDescent="0.2">
      <c r="A420">
        <v>419</v>
      </c>
      <c r="B420">
        <v>42.37526669874751</v>
      </c>
      <c r="D420">
        <f t="shared" si="27"/>
        <v>8417.0181374682834</v>
      </c>
      <c r="E420" s="9">
        <f t="shared" si="24"/>
        <v>91.744308474522185</v>
      </c>
      <c r="F420" s="9">
        <f t="shared" si="25"/>
        <v>2.2494963737210791</v>
      </c>
      <c r="G420" s="9">
        <f t="shared" si="26"/>
        <v>95.323008774296127</v>
      </c>
    </row>
    <row r="421" spans="1:7" ht="15" customHeight="1" x14ac:dyDescent="0.2">
      <c r="A421">
        <v>420</v>
      </c>
      <c r="B421">
        <v>2.3861099601854221</v>
      </c>
      <c r="D421">
        <f t="shared" si="27"/>
        <v>8019.7368428875843</v>
      </c>
      <c r="E421" s="9">
        <f t="shared" si="24"/>
        <v>89.552983439344914</v>
      </c>
      <c r="F421" s="9">
        <f t="shared" si="25"/>
        <v>2.3045406339004644</v>
      </c>
      <c r="G421" s="9">
        <f t="shared" si="26"/>
        <v>5.4988873602019241</v>
      </c>
    </row>
    <row r="422" spans="1:7" ht="15" customHeight="1" x14ac:dyDescent="0.2">
      <c r="A422">
        <v>421</v>
      </c>
      <c r="B422">
        <v>-52.625510077576109</v>
      </c>
      <c r="D422">
        <f t="shared" si="27"/>
        <v>7538.8942435588542</v>
      </c>
      <c r="E422" s="9">
        <f t="shared" si="24"/>
        <v>86.826806019563193</v>
      </c>
      <c r="F422" s="9">
        <f t="shared" si="25"/>
        <v>2.3768983184350465</v>
      </c>
      <c r="G422" s="9">
        <f t="shared" si="26"/>
        <v>-125.08548641017725</v>
      </c>
    </row>
    <row r="423" spans="1:7" ht="15" customHeight="1" x14ac:dyDescent="0.2">
      <c r="A423">
        <v>422</v>
      </c>
      <c r="B423">
        <v>-24.64124471978721</v>
      </c>
      <c r="D423">
        <f t="shared" si="27"/>
        <v>7252.7272476008266</v>
      </c>
      <c r="E423" s="9">
        <f t="shared" si="24"/>
        <v>85.162945273169285</v>
      </c>
      <c r="F423" s="9">
        <f t="shared" si="25"/>
        <v>2.4233366819454703</v>
      </c>
      <c r="G423" s="9">
        <f t="shared" si="26"/>
        <v>-59.714032218255475</v>
      </c>
    </row>
    <row r="424" spans="1:7" ht="15" customHeight="1" x14ac:dyDescent="0.2">
      <c r="A424">
        <v>423</v>
      </c>
      <c r="B424">
        <v>66.859117746642369</v>
      </c>
      <c r="D424">
        <f t="shared" si="27"/>
        <v>6853.9950692252032</v>
      </c>
      <c r="E424" s="9">
        <f t="shared" si="24"/>
        <v>82.788858364064922</v>
      </c>
      <c r="F424" s="9">
        <f t="shared" si="25"/>
        <v>2.4928292683471254</v>
      </c>
      <c r="G424" s="9">
        <f t="shared" si="26"/>
        <v>166.66836557469679</v>
      </c>
    </row>
    <row r="425" spans="1:7" ht="15" customHeight="1" x14ac:dyDescent="0.2">
      <c r="A425">
        <v>424</v>
      </c>
      <c r="B425">
        <v>42.77773107995381</v>
      </c>
      <c r="D425">
        <f t="shared" si="27"/>
        <v>6710.9638626232545</v>
      </c>
      <c r="E425" s="9">
        <f t="shared" si="24"/>
        <v>81.920472792967047</v>
      </c>
      <c r="F425" s="9">
        <f t="shared" si="25"/>
        <v>2.5192541276532223</v>
      </c>
      <c r="G425" s="9">
        <f t="shared" si="26"/>
        <v>107.76797559481317</v>
      </c>
    </row>
    <row r="426" spans="1:7" ht="15" customHeight="1" x14ac:dyDescent="0.2">
      <c r="A426">
        <v>425</v>
      </c>
      <c r="B426">
        <v>44.835349503879115</v>
      </c>
      <c r="D426">
        <f t="shared" si="27"/>
        <v>6418.1020874467895</v>
      </c>
      <c r="E426" s="9">
        <f t="shared" si="24"/>
        <v>80.113058158122939</v>
      </c>
      <c r="F426" s="9">
        <f t="shared" si="25"/>
        <v>2.5760905146779782</v>
      </c>
      <c r="G426" s="9">
        <f t="shared" si="26"/>
        <v>115.49991857921499</v>
      </c>
    </row>
    <row r="427" spans="1:7" ht="15" customHeight="1" x14ac:dyDescent="0.2">
      <c r="A427">
        <v>426</v>
      </c>
      <c r="B427">
        <v>-53.925840280362536</v>
      </c>
      <c r="D427">
        <f t="shared" si="27"/>
        <v>6153.6284761080815</v>
      </c>
      <c r="E427" s="9">
        <f t="shared" si="24"/>
        <v>78.445066614211513</v>
      </c>
      <c r="F427" s="9">
        <f t="shared" si="25"/>
        <v>2.6308663900808917</v>
      </c>
      <c r="G427" s="9">
        <f t="shared" si="26"/>
        <v>-141.87168075047612</v>
      </c>
    </row>
    <row r="428" spans="1:7" ht="15" customHeight="1" x14ac:dyDescent="0.2">
      <c r="A428">
        <v>427</v>
      </c>
      <c r="B428">
        <v>121.01042413684809</v>
      </c>
      <c r="D428">
        <f t="shared" si="27"/>
        <v>5958.8905425381863</v>
      </c>
      <c r="E428" s="9">
        <f t="shared" si="24"/>
        <v>77.193850419176442</v>
      </c>
      <c r="F428" s="9">
        <f t="shared" si="25"/>
        <v>2.6735094583611718</v>
      </c>
      <c r="G428" s="9">
        <f t="shared" si="26"/>
        <v>323.52251349016041</v>
      </c>
    </row>
    <row r="429" spans="1:7" ht="15" customHeight="1" x14ac:dyDescent="0.2">
      <c r="A429">
        <v>428</v>
      </c>
      <c r="B429">
        <v>37.414250719673873</v>
      </c>
      <c r="D429">
        <f t="shared" si="27"/>
        <v>6479.9684749726875</v>
      </c>
      <c r="E429" s="9">
        <f t="shared" si="24"/>
        <v>80.498251378354098</v>
      </c>
      <c r="F429" s="9">
        <f t="shared" si="25"/>
        <v>2.5637636307523657</v>
      </c>
      <c r="G429" s="9">
        <f t="shared" si="26"/>
        <v>95.921295266950395</v>
      </c>
    </row>
    <row r="430" spans="1:7" ht="15" customHeight="1" x14ac:dyDescent="0.2">
      <c r="A430">
        <v>429</v>
      </c>
      <c r="B430">
        <v>125.46235599386819</v>
      </c>
      <c r="D430">
        <f t="shared" si="27"/>
        <v>6175.1599358892036</v>
      </c>
      <c r="E430" s="9">
        <f t="shared" si="24"/>
        <v>78.582185868612768</v>
      </c>
      <c r="F430" s="9">
        <f t="shared" si="25"/>
        <v>2.626275751199449</v>
      </c>
      <c r="G430" s="9">
        <f t="shared" si="26"/>
        <v>329.49874323504889</v>
      </c>
    </row>
    <row r="431" spans="1:7" ht="15" customHeight="1" x14ac:dyDescent="0.2">
      <c r="A431">
        <v>430</v>
      </c>
      <c r="B431">
        <v>90.567430256933221</v>
      </c>
      <c r="D431">
        <f t="shared" si="27"/>
        <v>6749.098506027779</v>
      </c>
      <c r="E431" s="9">
        <f t="shared" si="24"/>
        <v>82.152897124981408</v>
      </c>
      <c r="F431" s="9">
        <f t="shared" si="25"/>
        <v>2.5121267349709724</v>
      </c>
      <c r="G431" s="9">
        <f t="shared" si="26"/>
        <v>227.5168628660609</v>
      </c>
    </row>
    <row r="432" spans="1:7" ht="15" customHeight="1" x14ac:dyDescent="0.2">
      <c r="A432">
        <v>431</v>
      </c>
      <c r="B432">
        <v>42.706899719754801</v>
      </c>
      <c r="D432">
        <f t="shared" si="27"/>
        <v>6836.3001610667798</v>
      </c>
      <c r="E432" s="9">
        <f t="shared" si="24"/>
        <v>82.681921609664954</v>
      </c>
      <c r="F432" s="9">
        <f t="shared" si="25"/>
        <v>2.4960533718275544</v>
      </c>
      <c r="G432" s="9">
        <f t="shared" si="26"/>
        <v>106.59870104579521</v>
      </c>
    </row>
    <row r="433" spans="1:7" ht="15" customHeight="1" x14ac:dyDescent="0.2">
      <c r="A433">
        <v>432</v>
      </c>
      <c r="B433">
        <v>-68.949333618164019</v>
      </c>
      <c r="D433">
        <f t="shared" si="27"/>
        <v>6535.5549084231643</v>
      </c>
      <c r="E433" s="9">
        <f t="shared" si="24"/>
        <v>80.842778950399548</v>
      </c>
      <c r="F433" s="9">
        <f t="shared" si="25"/>
        <v>2.5528376424270078</v>
      </c>
      <c r="G433" s="9">
        <f t="shared" si="26"/>
        <v>-176.01645428070708</v>
      </c>
    </row>
    <row r="434" spans="1:7" ht="15" customHeight="1" x14ac:dyDescent="0.2">
      <c r="A434">
        <v>433</v>
      </c>
      <c r="B434">
        <v>-64.430016567246639</v>
      </c>
      <c r="D434">
        <f t="shared" si="27"/>
        <v>6428.6622503011076</v>
      </c>
      <c r="E434" s="9">
        <f t="shared" si="24"/>
        <v>80.178938944719818</v>
      </c>
      <c r="F434" s="9">
        <f t="shared" si="25"/>
        <v>2.5739738133136867</v>
      </c>
      <c r="G434" s="9">
        <f t="shared" si="26"/>
        <v>-165.84117543545983</v>
      </c>
    </row>
    <row r="435" spans="1:7" ht="15" customHeight="1" x14ac:dyDescent="0.2">
      <c r="A435">
        <v>434</v>
      </c>
      <c r="B435">
        <v>6.9248626601038268</v>
      </c>
      <c r="D435">
        <f t="shared" si="27"/>
        <v>6292.0161373743813</v>
      </c>
      <c r="E435" s="9">
        <f t="shared" si="24"/>
        <v>79.3222297806509</v>
      </c>
      <c r="F435" s="9">
        <f t="shared" si="25"/>
        <v>2.6017736742106523</v>
      </c>
      <c r="G435" s="9">
        <f t="shared" si="26"/>
        <v>18.016925366582484</v>
      </c>
    </row>
    <row r="436" spans="1:7" ht="15" customHeight="1" x14ac:dyDescent="0.2">
      <c r="A436">
        <v>435</v>
      </c>
      <c r="B436">
        <v>82.771221278409939</v>
      </c>
      <c r="D436">
        <f t="shared" si="27"/>
        <v>5917.3723925035965</v>
      </c>
      <c r="E436" s="9">
        <f t="shared" si="24"/>
        <v>76.924459000395942</v>
      </c>
      <c r="F436" s="9">
        <f t="shared" si="25"/>
        <v>2.6828721567209652</v>
      </c>
      <c r="G436" s="9">
        <f t="shared" si="26"/>
        <v>222.06460494563592</v>
      </c>
    </row>
    <row r="437" spans="1:7" ht="15" customHeight="1" x14ac:dyDescent="0.2">
      <c r="A437">
        <v>436</v>
      </c>
      <c r="B437">
        <v>48.382162982183218</v>
      </c>
      <c r="D437">
        <f t="shared" si="27"/>
        <v>5973.3945532685511</v>
      </c>
      <c r="E437" s="9">
        <f t="shared" si="24"/>
        <v>77.287738699411761</v>
      </c>
      <c r="F437" s="9">
        <f t="shared" si="25"/>
        <v>2.6702617089838143</v>
      </c>
      <c r="G437" s="9">
        <f t="shared" si="26"/>
        <v>129.193037209138</v>
      </c>
    </row>
    <row r="438" spans="1:7" ht="15" customHeight="1" x14ac:dyDescent="0.2">
      <c r="A438">
        <v>437</v>
      </c>
      <c r="B438">
        <v>136.98427225466185</v>
      </c>
      <c r="D438">
        <f t="shared" si="27"/>
        <v>5755.4409017625103</v>
      </c>
      <c r="E438" s="9">
        <f t="shared" si="24"/>
        <v>75.864622201408935</v>
      </c>
      <c r="F438" s="9">
        <f t="shared" si="25"/>
        <v>2.7203521646108313</v>
      </c>
      <c r="G438" s="9">
        <f t="shared" si="26"/>
        <v>372.64546154560878</v>
      </c>
    </row>
    <row r="439" spans="1:7" ht="15" customHeight="1" x14ac:dyDescent="0.2">
      <c r="A439">
        <v>438</v>
      </c>
      <c r="B439">
        <v>31.033680529881167</v>
      </c>
      <c r="D439">
        <f t="shared" si="27"/>
        <v>6535.9958983651195</v>
      </c>
      <c r="E439" s="9">
        <f t="shared" si="24"/>
        <v>80.845506358517667</v>
      </c>
      <c r="F439" s="9">
        <f t="shared" si="25"/>
        <v>2.5527515197663457</v>
      </c>
      <c r="G439" s="9">
        <f t="shared" si="26"/>
        <v>79.221275136597399</v>
      </c>
    </row>
    <row r="440" spans="1:7" ht="15" customHeight="1" x14ac:dyDescent="0.2">
      <c r="A440">
        <v>439</v>
      </c>
      <c r="B440">
        <v>9.8143750303661363</v>
      </c>
      <c r="D440">
        <f t="shared" si="27"/>
        <v>6201.6215040970555</v>
      </c>
      <c r="E440" s="9">
        <f t="shared" si="24"/>
        <v>78.750374628296569</v>
      </c>
      <c r="F440" s="9">
        <f t="shared" si="25"/>
        <v>2.6206667612325218</v>
      </c>
      <c r="G440" s="9">
        <f t="shared" si="26"/>
        <v>25.720206424350955</v>
      </c>
    </row>
    <row r="441" spans="1:7" ht="15" customHeight="1" x14ac:dyDescent="0.2">
      <c r="A441">
        <v>440</v>
      </c>
      <c r="B441">
        <v>-14.217941430164501</v>
      </c>
      <c r="D441">
        <f t="shared" si="27"/>
        <v>5835.3035312854327</v>
      </c>
      <c r="E441" s="9">
        <f t="shared" si="24"/>
        <v>76.389158466927967</v>
      </c>
      <c r="F441" s="9">
        <f t="shared" si="25"/>
        <v>2.7016725064766298</v>
      </c>
      <c r="G441" s="9">
        <f t="shared" si="26"/>
        <v>-38.41222146057045</v>
      </c>
    </row>
    <row r="442" spans="1:7" ht="15" customHeight="1" x14ac:dyDescent="0.2">
      <c r="A442">
        <v>441</v>
      </c>
      <c r="B442">
        <v>164.07487392111034</v>
      </c>
      <c r="D442">
        <f t="shared" si="27"/>
        <v>5497.3143109190014</v>
      </c>
      <c r="E442" s="9">
        <f t="shared" si="24"/>
        <v>74.143875747893034</v>
      </c>
      <c r="F442" s="9">
        <f t="shared" si="25"/>
        <v>2.7834866621313687</v>
      </c>
      <c r="G442" s="9">
        <f t="shared" si="26"/>
        <v>456.70022315029655</v>
      </c>
    </row>
    <row r="443" spans="1:7" ht="15" customHeight="1" x14ac:dyDescent="0.2">
      <c r="A443">
        <v>442</v>
      </c>
      <c r="B443">
        <v>54.546715863871214</v>
      </c>
      <c r="D443">
        <f t="shared" si="27"/>
        <v>6782.7093073975575</v>
      </c>
      <c r="E443" s="9">
        <f t="shared" si="24"/>
        <v>82.35720555845468</v>
      </c>
      <c r="F443" s="9">
        <f t="shared" si="25"/>
        <v>2.5058947522995356</v>
      </c>
      <c r="G443" s="9">
        <f t="shared" si="26"/>
        <v>136.6883290384487</v>
      </c>
    </row>
    <row r="444" spans="1:7" ht="15" customHeight="1" x14ac:dyDescent="0.2">
      <c r="A444">
        <v>443</v>
      </c>
      <c r="B444">
        <v>-53.31587297360602</v>
      </c>
      <c r="D444">
        <f t="shared" si="27"/>
        <v>6554.2674016457377</v>
      </c>
      <c r="E444" s="9">
        <f t="shared" si="24"/>
        <v>80.958430083875371</v>
      </c>
      <c r="F444" s="9">
        <f t="shared" si="25"/>
        <v>2.5491908502816991</v>
      </c>
      <c r="G444" s="9">
        <f t="shared" si="26"/>
        <v>-135.91233555909778</v>
      </c>
    </row>
    <row r="445" spans="1:7" ht="15" customHeight="1" x14ac:dyDescent="0.2">
      <c r="A445">
        <v>444</v>
      </c>
      <c r="B445">
        <v>88.545575824464322</v>
      </c>
      <c r="D445">
        <f t="shared" si="27"/>
        <v>6331.5662962032548</v>
      </c>
      <c r="E445" s="9">
        <f t="shared" si="24"/>
        <v>79.571139844815946</v>
      </c>
      <c r="F445" s="9">
        <f t="shared" si="25"/>
        <v>2.5936349488706147</v>
      </c>
      <c r="G445" s="9">
        <f t="shared" si="26"/>
        <v>229.65490002620365</v>
      </c>
    </row>
    <row r="446" spans="1:7" ht="15" customHeight="1" x14ac:dyDescent="0.2">
      <c r="A446">
        <v>445</v>
      </c>
      <c r="B446">
        <v>118.11657607364032</v>
      </c>
      <c r="D446">
        <f t="shared" si="27"/>
        <v>6422.0914583162175</v>
      </c>
      <c r="E446" s="9">
        <f t="shared" si="24"/>
        <v>80.137952671104699</v>
      </c>
      <c r="F446" s="9">
        <f t="shared" si="25"/>
        <v>2.5752902631539216</v>
      </c>
      <c r="G446" s="9">
        <f t="shared" si="26"/>
        <v>304.18446827952539</v>
      </c>
    </row>
    <row r="447" spans="1:7" ht="15" customHeight="1" x14ac:dyDescent="0.2">
      <c r="A447">
        <v>446</v>
      </c>
      <c r="B447">
        <v>-26.953923379509433</v>
      </c>
      <c r="D447">
        <f t="shared" si="27"/>
        <v>6873.8575034188489</v>
      </c>
      <c r="E447" s="9">
        <f t="shared" si="24"/>
        <v>82.908729959026928</v>
      </c>
      <c r="F447" s="9">
        <f t="shared" si="25"/>
        <v>2.4892250710507438</v>
      </c>
      <c r="G447" s="9">
        <f t="shared" si="26"/>
        <v>-67.094381839455679</v>
      </c>
    </row>
    <row r="448" spans="1:7" ht="15" customHeight="1" x14ac:dyDescent="0.2">
      <c r="A448">
        <v>447</v>
      </c>
      <c r="B448">
        <v>25.296383002290895</v>
      </c>
      <c r="D448">
        <f t="shared" si="27"/>
        <v>6505.0168923466254</v>
      </c>
      <c r="E448" s="9">
        <f t="shared" si="24"/>
        <v>80.653684927265573</v>
      </c>
      <c r="F448" s="9">
        <f t="shared" si="25"/>
        <v>2.5588228164540809</v>
      </c>
      <c r="G448" s="9">
        <f t="shared" si="26"/>
        <v>64.728962000023131</v>
      </c>
    </row>
    <row r="449" spans="1:7" ht="15" customHeight="1" x14ac:dyDescent="0.2">
      <c r="A449">
        <v>448</v>
      </c>
      <c r="B449">
        <v>39.412465563398655</v>
      </c>
      <c r="D449">
        <f t="shared" si="27"/>
        <v>6153.1102983857436</v>
      </c>
      <c r="E449" s="9">
        <f t="shared" si="24"/>
        <v>78.441763738366717</v>
      </c>
      <c r="F449" s="9">
        <f t="shared" si="25"/>
        <v>2.6309771655739018</v>
      </c>
      <c r="G449" s="9">
        <f t="shared" si="26"/>
        <v>103.6932969362696</v>
      </c>
    </row>
    <row r="450" spans="1:7" ht="15" customHeight="1" x14ac:dyDescent="0.2">
      <c r="A450">
        <v>449</v>
      </c>
      <c r="B450">
        <v>0.44905984225624707</v>
      </c>
      <c r="D450">
        <f t="shared" si="27"/>
        <v>5877.1242269897639</v>
      </c>
      <c r="E450" s="9">
        <f t="shared" si="24"/>
        <v>76.662404260431103</v>
      </c>
      <c r="F450" s="9">
        <f t="shared" si="25"/>
        <v>2.6920430061375846</v>
      </c>
      <c r="G450" s="9">
        <f t="shared" si="26"/>
        <v>1.208888407683177</v>
      </c>
    </row>
    <row r="451" spans="1:7" ht="15" customHeight="1" x14ac:dyDescent="0.2">
      <c r="A451">
        <v>450</v>
      </c>
      <c r="B451">
        <v>52.834439323774859</v>
      </c>
      <c r="D451">
        <f t="shared" si="27"/>
        <v>5524.5088726548938</v>
      </c>
      <c r="E451" s="9">
        <f t="shared" ref="E451:E501" si="28">SQRT(D451)</f>
        <v>74.327039983137325</v>
      </c>
      <c r="F451" s="9">
        <f t="shared" ref="F451:F501" si="29">$E$501/E451</f>
        <v>2.7766273118074807</v>
      </c>
      <c r="G451" s="9">
        <f t="shared" ref="G451:G501" si="30">B451*F451</f>
        <v>146.70154723042845</v>
      </c>
    </row>
    <row r="452" spans="1:7" ht="15" customHeight="1" x14ac:dyDescent="0.2">
      <c r="A452">
        <v>451</v>
      </c>
      <c r="B452">
        <v>123.04408139780935</v>
      </c>
      <c r="D452">
        <f t="shared" ref="D452:D501" si="31">D451*$J$1+B451*B451*(1-$J$1)</f>
        <v>5360.5270190150586</v>
      </c>
      <c r="E452" s="9">
        <f t="shared" si="28"/>
        <v>73.215620048013378</v>
      </c>
      <c r="F452" s="9">
        <f t="shared" si="29"/>
        <v>2.8187767731482265</v>
      </c>
      <c r="G452" s="9">
        <f t="shared" si="30"/>
        <v>346.83379871750475</v>
      </c>
    </row>
    <row r="453" spans="1:7" ht="15" customHeight="1" x14ac:dyDescent="0.2">
      <c r="A453">
        <v>452</v>
      </c>
      <c r="B453">
        <v>-8.1462033985317248</v>
      </c>
      <c r="D453">
        <f t="shared" si="31"/>
        <v>5947.2861558959994</v>
      </c>
      <c r="E453" s="9">
        <f t="shared" si="28"/>
        <v>77.118649857839188</v>
      </c>
      <c r="F453" s="9">
        <f t="shared" si="29"/>
        <v>2.6761164725189643</v>
      </c>
      <c r="G453" s="9">
        <f t="shared" si="30"/>
        <v>-21.800189103300717</v>
      </c>
    </row>
    <row r="454" spans="1:7" ht="15" customHeight="1" x14ac:dyDescent="0.2">
      <c r="A454">
        <v>453</v>
      </c>
      <c r="B454">
        <v>102.16532099117103</v>
      </c>
      <c r="D454">
        <f t="shared" si="31"/>
        <v>5594.4306243308547</v>
      </c>
      <c r="E454" s="9">
        <f t="shared" si="28"/>
        <v>74.795926522310396</v>
      </c>
      <c r="F454" s="9">
        <f t="shared" si="29"/>
        <v>2.7592209739045939</v>
      </c>
      <c r="G454" s="9">
        <f t="shared" si="30"/>
        <v>281.8966964845344</v>
      </c>
    </row>
    <row r="455" spans="1:7" ht="15" customHeight="1" x14ac:dyDescent="0.2">
      <c r="A455">
        <v>454</v>
      </c>
      <c r="B455">
        <v>-71.403934052554177</v>
      </c>
      <c r="D455">
        <f t="shared" si="31"/>
        <v>5885.0299556647442</v>
      </c>
      <c r="E455" s="9">
        <f t="shared" si="28"/>
        <v>76.713948898911099</v>
      </c>
      <c r="F455" s="9">
        <f t="shared" si="29"/>
        <v>2.6902342036249309</v>
      </c>
      <c r="G455" s="9">
        <f t="shared" si="30"/>
        <v>-192.09330566156018</v>
      </c>
    </row>
    <row r="456" spans="1:7" ht="15" customHeight="1" x14ac:dyDescent="0.2">
      <c r="A456">
        <v>455</v>
      </c>
      <c r="B456">
        <v>-205.51035918357775</v>
      </c>
      <c r="D456">
        <f t="shared" si="31"/>
        <v>5837.8394662157498</v>
      </c>
      <c r="E456" s="9">
        <f t="shared" si="28"/>
        <v>76.405755452163092</v>
      </c>
      <c r="F456" s="9">
        <f t="shared" si="29"/>
        <v>2.7010856446828448</v>
      </c>
      <c r="G456" s="9">
        <f t="shared" si="30"/>
        <v>-555.10108102437709</v>
      </c>
    </row>
    <row r="457" spans="1:7" ht="15" customHeight="1" x14ac:dyDescent="0.2">
      <c r="A457">
        <v>456</v>
      </c>
      <c r="B457">
        <v>-33.959334209002918</v>
      </c>
      <c r="D457">
        <f t="shared" si="31"/>
        <v>8021.6395621485945</v>
      </c>
      <c r="E457" s="9">
        <f t="shared" si="28"/>
        <v>89.563606236844848</v>
      </c>
      <c r="F457" s="9">
        <f t="shared" si="29"/>
        <v>2.3042673011315769</v>
      </c>
      <c r="G457" s="9">
        <f t="shared" si="30"/>
        <v>-78.251383386004392</v>
      </c>
    </row>
    <row r="458" spans="1:7" ht="15" customHeight="1" x14ac:dyDescent="0.2">
      <c r="A458">
        <v>457</v>
      </c>
      <c r="B458">
        <v>-92.288139743031934</v>
      </c>
      <c r="D458">
        <f t="shared" si="31"/>
        <v>7609.5353712148035</v>
      </c>
      <c r="E458" s="9">
        <f t="shared" si="28"/>
        <v>87.232650832213068</v>
      </c>
      <c r="F458" s="9">
        <f t="shared" si="29"/>
        <v>2.3658399378455521</v>
      </c>
      <c r="G458" s="9">
        <f t="shared" si="30"/>
        <v>-218.33896679353629</v>
      </c>
    </row>
    <row r="459" spans="1:7" ht="15" customHeight="1" x14ac:dyDescent="0.2">
      <c r="A459">
        <v>458</v>
      </c>
      <c r="B459">
        <v>-70.121141757776059</v>
      </c>
      <c r="D459">
        <f t="shared" si="31"/>
        <v>7663.9892931756785</v>
      </c>
      <c r="E459" s="9">
        <f t="shared" si="28"/>
        <v>87.54421336202455</v>
      </c>
      <c r="F459" s="9">
        <f t="shared" si="29"/>
        <v>2.3574201114760354</v>
      </c>
      <c r="G459" s="9">
        <f t="shared" si="30"/>
        <v>-165.30498981944331</v>
      </c>
    </row>
    <row r="460" spans="1:7" ht="15" customHeight="1" x14ac:dyDescent="0.2">
      <c r="A460">
        <v>459</v>
      </c>
      <c r="B460">
        <v>133.87470779802788</v>
      </c>
      <c r="D460">
        <f t="shared" si="31"/>
        <v>7499.1684068699851</v>
      </c>
      <c r="E460" s="9">
        <f t="shared" si="28"/>
        <v>86.597739040173479</v>
      </c>
      <c r="F460" s="9">
        <f t="shared" si="29"/>
        <v>2.3831856525404764</v>
      </c>
      <c r="G460" s="9">
        <f t="shared" si="30"/>
        <v>319.04828286230867</v>
      </c>
    </row>
    <row r="461" spans="1:7" ht="15" customHeight="1" x14ac:dyDescent="0.2">
      <c r="A461">
        <v>460</v>
      </c>
      <c r="B461">
        <v>28.760453568007506</v>
      </c>
      <c r="D461">
        <f t="shared" si="31"/>
        <v>8124.564545738227</v>
      </c>
      <c r="E461" s="9">
        <f t="shared" si="28"/>
        <v>90.136366388590503</v>
      </c>
      <c r="F461" s="9">
        <f t="shared" si="29"/>
        <v>2.2896251257040823</v>
      </c>
      <c r="G461" s="9">
        <f t="shared" si="30"/>
        <v>65.850657115955613</v>
      </c>
    </row>
    <row r="462" spans="1:7" ht="15" customHeight="1" x14ac:dyDescent="0.2">
      <c r="A462">
        <v>461</v>
      </c>
      <c r="B462">
        <v>100.80099496688126</v>
      </c>
      <c r="D462">
        <f t="shared" si="31"/>
        <v>7686.7204943601846</v>
      </c>
      <c r="E462" s="9">
        <f t="shared" si="28"/>
        <v>87.673944215828371</v>
      </c>
      <c r="F462" s="9">
        <f t="shared" si="29"/>
        <v>2.3539318445049133</v>
      </c>
      <c r="G462" s="9">
        <f t="shared" si="30"/>
        <v>237.27867201032129</v>
      </c>
    </row>
    <row r="463" spans="1:7" ht="15" customHeight="1" x14ac:dyDescent="0.2">
      <c r="A463">
        <v>462</v>
      </c>
      <c r="B463">
        <v>-34.357751776680743</v>
      </c>
      <c r="D463">
        <f t="shared" si="31"/>
        <v>7835.1676998773664</v>
      </c>
      <c r="E463" s="9">
        <f t="shared" si="28"/>
        <v>88.516482645196461</v>
      </c>
      <c r="F463" s="9">
        <f t="shared" si="29"/>
        <v>2.331526096108218</v>
      </c>
      <c r="G463" s="9">
        <f t="shared" si="30"/>
        <v>-80.105994870939639</v>
      </c>
    </row>
    <row r="464" spans="1:7" ht="15" customHeight="1" x14ac:dyDescent="0.2">
      <c r="A464">
        <v>463</v>
      </c>
      <c r="B464">
        <v>-167.8823659226091</v>
      </c>
      <c r="D464">
        <f t="shared" si="31"/>
        <v>7435.8849443136041</v>
      </c>
      <c r="E464" s="9">
        <f t="shared" si="28"/>
        <v>86.231577419838516</v>
      </c>
      <c r="F464" s="9">
        <f t="shared" si="29"/>
        <v>2.3933052763048042</v>
      </c>
      <c r="G464" s="9">
        <f t="shared" si="30"/>
        <v>-401.79375216111418</v>
      </c>
    </row>
    <row r="465" spans="1:7" ht="15" customHeight="1" x14ac:dyDescent="0.2">
      <c r="A465">
        <v>464</v>
      </c>
      <c r="B465">
        <v>68.619104822671943</v>
      </c>
      <c r="D465">
        <f t="shared" si="31"/>
        <v>8680.8011749211582</v>
      </c>
      <c r="E465" s="9">
        <f t="shared" si="28"/>
        <v>93.170817185002505</v>
      </c>
      <c r="F465" s="9">
        <f t="shared" si="29"/>
        <v>2.2150550511239482</v>
      </c>
      <c r="G465" s="9">
        <f t="shared" si="30"/>
        <v>151.99509474106316</v>
      </c>
    </row>
    <row r="466" spans="1:7" ht="15" customHeight="1" x14ac:dyDescent="0.2">
      <c r="A466">
        <v>465</v>
      </c>
      <c r="B466">
        <v>113.09410090882193</v>
      </c>
      <c r="D466">
        <f t="shared" si="31"/>
        <v>8442.4679972257782</v>
      </c>
      <c r="E466" s="9">
        <f t="shared" si="28"/>
        <v>91.882903726568074</v>
      </c>
      <c r="F466" s="9">
        <f t="shared" si="29"/>
        <v>2.2461032559130052</v>
      </c>
      <c r="G466" s="9">
        <f t="shared" si="30"/>
        <v>254.0210282758589</v>
      </c>
    </row>
    <row r="467" spans="1:7" ht="15" customHeight="1" x14ac:dyDescent="0.2">
      <c r="A467">
        <v>466</v>
      </c>
      <c r="B467">
        <v>84.359650178445008</v>
      </c>
      <c r="D467">
        <f t="shared" si="31"/>
        <v>8703.3364570147187</v>
      </c>
      <c r="E467" s="9">
        <f t="shared" si="28"/>
        <v>93.29167410339852</v>
      </c>
      <c r="F467" s="9">
        <f t="shared" si="29"/>
        <v>2.2121855053672745</v>
      </c>
      <c r="G467" s="9">
        <f t="shared" si="30"/>
        <v>186.61919536260987</v>
      </c>
    </row>
    <row r="468" spans="1:7" ht="15" customHeight="1" x14ac:dyDescent="0.2">
      <c r="A468">
        <v>467</v>
      </c>
      <c r="B468">
        <v>-188.98647754204467</v>
      </c>
      <c r="D468">
        <f t="shared" si="31"/>
        <v>8608.1293042876132</v>
      </c>
      <c r="E468" s="9">
        <f t="shared" si="28"/>
        <v>92.780004873289442</v>
      </c>
      <c r="F468" s="9">
        <f t="shared" si="29"/>
        <v>2.224385410464667</v>
      </c>
      <c r="G468" s="9">
        <f t="shared" si="30"/>
        <v>-420.37876341963261</v>
      </c>
    </row>
    <row r="469" spans="1:7" ht="15" customHeight="1" x14ac:dyDescent="0.2">
      <c r="A469">
        <v>468</v>
      </c>
      <c r="B469">
        <v>-66.715413849906327</v>
      </c>
      <c r="D469">
        <f t="shared" si="31"/>
        <v>10234.594867655343</v>
      </c>
      <c r="E469" s="9">
        <f t="shared" si="28"/>
        <v>101.1661745231841</v>
      </c>
      <c r="F469" s="9">
        <f t="shared" si="29"/>
        <v>2.0399949903778389</v>
      </c>
      <c r="G469" s="9">
        <f t="shared" si="30"/>
        <v>-136.0991100347932</v>
      </c>
    </row>
    <row r="470" spans="1:7" ht="15" customHeight="1" x14ac:dyDescent="0.2">
      <c r="A470">
        <v>469</v>
      </c>
      <c r="B470">
        <v>120.23273209612489</v>
      </c>
      <c r="D470">
        <f t="shared" si="31"/>
        <v>9887.5759623058784</v>
      </c>
      <c r="E470" s="9">
        <f t="shared" si="28"/>
        <v>99.436290972189212</v>
      </c>
      <c r="F470" s="9">
        <f t="shared" si="29"/>
        <v>2.0754845862131623</v>
      </c>
      <c r="G470" s="9">
        <f t="shared" si="30"/>
        <v>249.54118222380379</v>
      </c>
    </row>
    <row r="471" spans="1:7" ht="15" customHeight="1" x14ac:dyDescent="0.2">
      <c r="A471">
        <v>470</v>
      </c>
      <c r="B471">
        <v>-49.35095946297406</v>
      </c>
      <c r="D471">
        <f t="shared" si="31"/>
        <v>10161.675996605438</v>
      </c>
      <c r="E471" s="9">
        <f t="shared" si="28"/>
        <v>100.80513874106536</v>
      </c>
      <c r="F471" s="9">
        <f t="shared" si="29"/>
        <v>2.0473012765063787</v>
      </c>
      <c r="G471" s="9">
        <f t="shared" si="30"/>
        <v>-101.03628230536134</v>
      </c>
    </row>
    <row r="472" spans="1:7" ht="15" customHeight="1" x14ac:dyDescent="0.2">
      <c r="A472">
        <v>471</v>
      </c>
      <c r="B472">
        <v>-101.13409368716384</v>
      </c>
      <c r="D472">
        <f t="shared" si="31"/>
        <v>9698.1064688040769</v>
      </c>
      <c r="E472" s="9">
        <f t="shared" si="28"/>
        <v>98.47896460058908</v>
      </c>
      <c r="F472" s="9">
        <f t="shared" si="29"/>
        <v>2.0956606322986384</v>
      </c>
      <c r="G472" s="9">
        <f t="shared" si="30"/>
        <v>-211.9427387233915</v>
      </c>
    </row>
    <row r="473" spans="1:7" ht="15" customHeight="1" x14ac:dyDescent="0.2">
      <c r="A473">
        <v>472</v>
      </c>
      <c r="B473">
        <v>103.14199662658939</v>
      </c>
      <c r="D473">
        <f t="shared" si="31"/>
        <v>9729.9063750312744</v>
      </c>
      <c r="E473" s="9">
        <f t="shared" si="28"/>
        <v>98.640287788668147</v>
      </c>
      <c r="F473" s="9">
        <f t="shared" si="29"/>
        <v>2.0922332431261887</v>
      </c>
      <c r="G473" s="9">
        <f t="shared" si="30"/>
        <v>215.79711410455954</v>
      </c>
    </row>
    <row r="474" spans="1:7" ht="15" customHeight="1" x14ac:dyDescent="0.2">
      <c r="A474">
        <v>473</v>
      </c>
      <c r="B474">
        <v>191.26906641746427</v>
      </c>
      <c r="D474">
        <f t="shared" si="31"/>
        <v>9784.4082806165607</v>
      </c>
      <c r="E474" s="9">
        <f t="shared" si="28"/>
        <v>98.91616794344877</v>
      </c>
      <c r="F474" s="9">
        <f t="shared" si="29"/>
        <v>2.0863979419519576</v>
      </c>
      <c r="G474" s="9">
        <f t="shared" si="30"/>
        <v>399.06338653246974</v>
      </c>
    </row>
    <row r="475" spans="1:7" ht="15" customHeight="1" x14ac:dyDescent="0.2">
      <c r="A475">
        <v>474</v>
      </c>
      <c r="B475">
        <v>-50.812771020027867</v>
      </c>
      <c r="D475">
        <f t="shared" si="31"/>
        <v>11392.375129872071</v>
      </c>
      <c r="E475" s="9">
        <f t="shared" si="28"/>
        <v>106.73506982183537</v>
      </c>
      <c r="F475" s="9">
        <f t="shared" si="29"/>
        <v>1.9335583849570479</v>
      </c>
      <c r="G475" s="9">
        <f t="shared" si="30"/>
        <v>-98.249459468677372</v>
      </c>
    </row>
    <row r="476" spans="1:7" ht="15" customHeight="1" x14ac:dyDescent="0.2">
      <c r="A476">
        <v>475</v>
      </c>
      <c r="B476">
        <v>40.125074150193541</v>
      </c>
      <c r="D476">
        <f t="shared" si="31"/>
        <v>10863.748884003773</v>
      </c>
      <c r="E476" s="9">
        <f t="shared" si="28"/>
        <v>104.22930914096943</v>
      </c>
      <c r="F476" s="9">
        <f t="shared" si="29"/>
        <v>1.9800427626730235</v>
      </c>
      <c r="G476" s="9">
        <f t="shared" si="30"/>
        <v>79.449362672809144</v>
      </c>
    </row>
    <row r="477" spans="1:7" ht="15" customHeight="1" x14ac:dyDescent="0.2">
      <c r="A477">
        <v>476</v>
      </c>
      <c r="B477">
        <v>34.434843855615327</v>
      </c>
      <c r="D477">
        <f t="shared" si="31"/>
        <v>10308.525245497058</v>
      </c>
      <c r="E477" s="9">
        <f t="shared" si="28"/>
        <v>101.53090783351175</v>
      </c>
      <c r="F477" s="9">
        <f t="shared" si="29"/>
        <v>2.0326666394178297</v>
      </c>
      <c r="G477" s="9">
        <f t="shared" si="30"/>
        <v>69.9945583388713</v>
      </c>
    </row>
    <row r="478" spans="1:7" ht="15" customHeight="1" x14ac:dyDescent="0.2">
      <c r="A478">
        <v>477</v>
      </c>
      <c r="B478">
        <v>185.12694936397929</v>
      </c>
      <c r="D478">
        <f t="shared" si="31"/>
        <v>9761.1592390488713</v>
      </c>
      <c r="E478" s="9">
        <f t="shared" si="28"/>
        <v>98.79857913476728</v>
      </c>
      <c r="F478" s="9">
        <f t="shared" si="29"/>
        <v>2.0888811461698542</v>
      </c>
      <c r="G478" s="9">
        <f t="shared" si="30"/>
        <v>386.70819417435763</v>
      </c>
    </row>
    <row r="479" spans="1:7" ht="15" customHeight="1" x14ac:dyDescent="0.2">
      <c r="A479">
        <v>478</v>
      </c>
      <c r="B479">
        <v>-51.849046228880979</v>
      </c>
      <c r="D479">
        <f t="shared" si="31"/>
        <v>11231.808927554743</v>
      </c>
      <c r="E479" s="9">
        <f t="shared" si="28"/>
        <v>105.98022894651031</v>
      </c>
      <c r="F479" s="9">
        <f t="shared" si="29"/>
        <v>1.9473300942494456</v>
      </c>
      <c r="G479" s="9">
        <f t="shared" si="30"/>
        <v>-100.96720807963067</v>
      </c>
    </row>
    <row r="480" spans="1:7" ht="15" customHeight="1" x14ac:dyDescent="0.2">
      <c r="A480">
        <v>479</v>
      </c>
      <c r="B480">
        <v>-42.643079682384268</v>
      </c>
      <c r="D480">
        <f t="shared" si="31"/>
        <v>10719.199807592136</v>
      </c>
      <c r="E480" s="9">
        <f t="shared" si="28"/>
        <v>103.53356850602677</v>
      </c>
      <c r="F480" s="9">
        <f t="shared" si="29"/>
        <v>1.9933485554588248</v>
      </c>
      <c r="G480" s="9">
        <f t="shared" si="30"/>
        <v>-85.002521285196238</v>
      </c>
    </row>
    <row r="481" spans="1:7" ht="15" customHeight="1" x14ac:dyDescent="0.2">
      <c r="A481">
        <v>480</v>
      </c>
      <c r="B481">
        <v>-89.561242389334438</v>
      </c>
      <c r="D481">
        <f t="shared" si="31"/>
        <v>10185.153753824497</v>
      </c>
      <c r="E481" s="9">
        <f t="shared" si="28"/>
        <v>100.92152274824483</v>
      </c>
      <c r="F481" s="9">
        <f t="shared" si="29"/>
        <v>2.0449403021574502</v>
      </c>
      <c r="G481" s="9">
        <f t="shared" si="30"/>
        <v>-183.1473940732422</v>
      </c>
    </row>
    <row r="482" spans="1:7" ht="15" customHeight="1" x14ac:dyDescent="0.2">
      <c r="A482">
        <v>481</v>
      </c>
      <c r="B482">
        <v>123.34256543068841</v>
      </c>
      <c r="D482">
        <f t="shared" si="31"/>
        <v>10055.317496894293</v>
      </c>
      <c r="E482" s="9">
        <f t="shared" si="28"/>
        <v>100.27620603560095</v>
      </c>
      <c r="F482" s="9">
        <f t="shared" si="29"/>
        <v>2.0581002949963563</v>
      </c>
      <c r="G482" s="9">
        <f t="shared" si="30"/>
        <v>253.85137029850719</v>
      </c>
    </row>
    <row r="483" spans="1:7" ht="15" customHeight="1" x14ac:dyDescent="0.2">
      <c r="A483">
        <v>482</v>
      </c>
      <c r="B483">
        <v>-65.382288528113349</v>
      </c>
      <c r="D483">
        <f t="shared" si="31"/>
        <v>10364.801753902055</v>
      </c>
      <c r="E483" s="9">
        <f t="shared" si="28"/>
        <v>101.80767040799064</v>
      </c>
      <c r="F483" s="9">
        <f t="shared" si="29"/>
        <v>2.0271408666550488</v>
      </c>
      <c r="G483" s="9">
        <f t="shared" si="30"/>
        <v>-132.53910903077013</v>
      </c>
    </row>
    <row r="484" spans="1:7" ht="15" customHeight="1" x14ac:dyDescent="0.2">
      <c r="A484">
        <v>483</v>
      </c>
      <c r="B484">
        <v>-127.95146458698218</v>
      </c>
      <c r="D484">
        <f t="shared" si="31"/>
        <v>9999.4042678583392</v>
      </c>
      <c r="E484" s="9">
        <f t="shared" si="28"/>
        <v>99.997021294928274</v>
      </c>
      <c r="F484" s="9">
        <f t="shared" si="29"/>
        <v>2.0638463681262973</v>
      </c>
      <c r="G484" s="9">
        <f t="shared" si="30"/>
        <v>-264.07216548428374</v>
      </c>
    </row>
    <row r="485" spans="1:7" ht="15" customHeight="1" x14ac:dyDescent="0.2">
      <c r="A485">
        <v>484</v>
      </c>
      <c r="B485">
        <v>-20.522650078688457</v>
      </c>
      <c r="D485">
        <f t="shared" si="31"/>
        <v>10381.734649184065</v>
      </c>
      <c r="E485" s="9">
        <f t="shared" si="28"/>
        <v>101.89079766683577</v>
      </c>
      <c r="F485" s="9">
        <f t="shared" si="29"/>
        <v>2.0254870307111106</v>
      </c>
      <c r="G485" s="9">
        <f t="shared" si="30"/>
        <v>-41.568361570205823</v>
      </c>
    </row>
    <row r="486" spans="1:7" ht="15" customHeight="1" x14ac:dyDescent="0.2">
      <c r="A486">
        <v>485</v>
      </c>
      <c r="B486">
        <v>156.82985649326292</v>
      </c>
      <c r="D486">
        <f t="shared" si="31"/>
        <v>9784.1013202081594</v>
      </c>
      <c r="E486" s="9">
        <f t="shared" si="28"/>
        <v>98.914616312293091</v>
      </c>
      <c r="F486" s="9">
        <f t="shared" si="29"/>
        <v>2.0864306703814921</v>
      </c>
      <c r="G486" s="9">
        <f t="shared" si="30"/>
        <v>327.21462261907175</v>
      </c>
    </row>
    <row r="487" spans="1:7" ht="15" customHeight="1" x14ac:dyDescent="0.2">
      <c r="A487">
        <v>486</v>
      </c>
      <c r="B487">
        <v>79.353220281544054</v>
      </c>
      <c r="D487">
        <f t="shared" si="31"/>
        <v>10672.791474257516</v>
      </c>
      <c r="E487" s="9">
        <f t="shared" si="28"/>
        <v>103.3092032408416</v>
      </c>
      <c r="F487" s="9">
        <f t="shared" si="29"/>
        <v>1.9976776777753464</v>
      </c>
      <c r="G487" s="9">
        <f t="shared" si="30"/>
        <v>158.52215681603045</v>
      </c>
    </row>
    <row r="488" spans="1:7" ht="15" customHeight="1" x14ac:dyDescent="0.2">
      <c r="A488">
        <v>487</v>
      </c>
      <c r="B488">
        <v>253.38495609979327</v>
      </c>
      <c r="D488">
        <f t="shared" si="31"/>
        <v>10410.239999945141</v>
      </c>
      <c r="E488" s="9">
        <f t="shared" si="28"/>
        <v>102.03058364992891</v>
      </c>
      <c r="F488" s="9">
        <f t="shared" si="29"/>
        <v>2.0227120324145038</v>
      </c>
      <c r="G488" s="9">
        <f t="shared" si="30"/>
        <v>512.52479953587272</v>
      </c>
    </row>
    <row r="489" spans="1:7" ht="15" customHeight="1" x14ac:dyDescent="0.2">
      <c r="A489">
        <v>488</v>
      </c>
      <c r="B489">
        <v>123.09993354946528</v>
      </c>
      <c r="D489">
        <f t="shared" si="31"/>
        <v>13637.861758610085</v>
      </c>
      <c r="E489" s="9">
        <f t="shared" si="28"/>
        <v>116.78125602428707</v>
      </c>
      <c r="F489" s="9">
        <f t="shared" si="29"/>
        <v>1.7672227226265238</v>
      </c>
      <c r="G489" s="9">
        <f t="shared" si="30"/>
        <v>217.54499972243019</v>
      </c>
    </row>
    <row r="490" spans="1:7" ht="15" customHeight="1" x14ac:dyDescent="0.2">
      <c r="A490">
        <v>489</v>
      </c>
      <c r="B490">
        <v>-284.92469158141466</v>
      </c>
      <c r="D490">
        <f t="shared" si="31"/>
        <v>13728.805671486447</v>
      </c>
      <c r="E490" s="9">
        <f t="shared" si="28"/>
        <v>117.16998622295066</v>
      </c>
      <c r="F490" s="9">
        <f t="shared" si="29"/>
        <v>1.7613596781541772</v>
      </c>
      <c r="G490" s="9">
        <f t="shared" si="30"/>
        <v>-501.85486306201869</v>
      </c>
    </row>
    <row r="491" spans="1:7" ht="15" customHeight="1" x14ac:dyDescent="0.2">
      <c r="A491">
        <v>490</v>
      </c>
      <c r="B491">
        <v>156.51117493912352</v>
      </c>
      <c r="D491">
        <f t="shared" si="31"/>
        <v>17776.002123563121</v>
      </c>
      <c r="E491" s="9">
        <f t="shared" si="28"/>
        <v>133.32667446375132</v>
      </c>
      <c r="F491" s="9">
        <f t="shared" si="29"/>
        <v>1.5479159744518765</v>
      </c>
      <c r="G491" s="9">
        <f t="shared" si="30"/>
        <v>242.26614786850149</v>
      </c>
    </row>
    <row r="492" spans="1:7" ht="15" customHeight="1" x14ac:dyDescent="0.2">
      <c r="A492">
        <v>491</v>
      </c>
      <c r="B492">
        <v>47.048775944464069</v>
      </c>
      <c r="D492">
        <f t="shared" si="31"/>
        <v>18179.18686899883</v>
      </c>
      <c r="E492" s="9">
        <f t="shared" si="28"/>
        <v>134.83021497052815</v>
      </c>
      <c r="F492" s="9">
        <f t="shared" si="29"/>
        <v>1.5306546034069364</v>
      </c>
      <c r="G492" s="9">
        <f t="shared" si="30"/>
        <v>72.015425484055456</v>
      </c>
    </row>
    <row r="493" spans="1:7" ht="15" customHeight="1" x14ac:dyDescent="0.2">
      <c r="A493">
        <v>492</v>
      </c>
      <c r="B493">
        <v>13.723913195870409</v>
      </c>
      <c r="D493">
        <f t="shared" si="31"/>
        <v>17221.250895931244</v>
      </c>
      <c r="E493" s="9">
        <f t="shared" si="28"/>
        <v>131.22976375781238</v>
      </c>
      <c r="F493" s="9">
        <f t="shared" si="29"/>
        <v>1.5726500095196552</v>
      </c>
      <c r="G493" s="9">
        <f t="shared" si="30"/>
        <v>21.58291221813252</v>
      </c>
    </row>
    <row r="494" spans="1:7" ht="15" customHeight="1" x14ac:dyDescent="0.2">
      <c r="A494">
        <v>493</v>
      </c>
      <c r="B494">
        <v>-155.02247434568926</v>
      </c>
      <c r="D494">
        <f t="shared" si="31"/>
        <v>16199.276589779836</v>
      </c>
      <c r="E494" s="9">
        <f t="shared" si="28"/>
        <v>127.2763787581177</v>
      </c>
      <c r="F494" s="9">
        <f t="shared" si="29"/>
        <v>1.6214987512741668</v>
      </c>
      <c r="G494" s="9">
        <f t="shared" si="30"/>
        <v>-251.36874857096669</v>
      </c>
    </row>
    <row r="495" spans="1:7" ht="15" customHeight="1" x14ac:dyDescent="0.2">
      <c r="A495">
        <v>494</v>
      </c>
      <c r="B495">
        <v>477.84100103359742</v>
      </c>
      <c r="D495">
        <f t="shared" si="31"/>
        <v>16669.238047528641</v>
      </c>
      <c r="E495" s="9">
        <f t="shared" si="28"/>
        <v>129.10940340474292</v>
      </c>
      <c r="F495" s="9">
        <f t="shared" si="29"/>
        <v>1.5984775994666574</v>
      </c>
      <c r="G495" s="9">
        <f t="shared" si="30"/>
        <v>763.81813625892937</v>
      </c>
    </row>
    <row r="496" spans="1:7" ht="15" customHeight="1" x14ac:dyDescent="0.2">
      <c r="A496">
        <v>495</v>
      </c>
      <c r="B496">
        <v>184.44962935786134</v>
      </c>
      <c r="D496">
        <f t="shared" si="31"/>
        <v>29369.005100804359</v>
      </c>
      <c r="E496" s="9">
        <f t="shared" si="28"/>
        <v>171.37387519923905</v>
      </c>
      <c r="F496" s="9">
        <f t="shared" si="29"/>
        <v>1.2042587528761333</v>
      </c>
      <c r="G496" s="9">
        <f t="shared" si="30"/>
        <v>222.12508061896312</v>
      </c>
    </row>
    <row r="497" spans="1:7" ht="15" customHeight="1" x14ac:dyDescent="0.2">
      <c r="A497">
        <v>496</v>
      </c>
      <c r="B497">
        <v>-129.78058522602805</v>
      </c>
      <c r="D497">
        <f t="shared" si="31"/>
        <v>29648.164740971242</v>
      </c>
      <c r="E497" s="9">
        <f t="shared" si="28"/>
        <v>172.18642438058595</v>
      </c>
      <c r="F497" s="9">
        <f t="shared" si="29"/>
        <v>1.1985758457172246</v>
      </c>
      <c r="G497" s="9">
        <f t="shared" si="30"/>
        <v>-155.55187469496292</v>
      </c>
    </row>
    <row r="498" spans="1:7" ht="15" customHeight="1" x14ac:dyDescent="0.2">
      <c r="A498">
        <v>497</v>
      </c>
      <c r="B498">
        <v>-555.7954114142467</v>
      </c>
      <c r="D498">
        <f t="shared" si="31"/>
        <v>28879.854874609588</v>
      </c>
      <c r="E498" s="9">
        <f t="shared" si="28"/>
        <v>169.94073930229203</v>
      </c>
      <c r="F498" s="9">
        <f t="shared" si="29"/>
        <v>1.2144144486501141</v>
      </c>
      <c r="G498" s="9">
        <f t="shared" si="30"/>
        <v>-674.96597811489573</v>
      </c>
    </row>
    <row r="499" spans="1:7" ht="15" customHeight="1" x14ac:dyDescent="0.2">
      <c r="A499">
        <v>498</v>
      </c>
      <c r="B499">
        <v>133.74437618429693</v>
      </c>
      <c r="D499">
        <f t="shared" si="31"/>
        <v>45681.575943080934</v>
      </c>
      <c r="E499" s="9">
        <f t="shared" si="28"/>
        <v>213.73248686870448</v>
      </c>
      <c r="F499" s="9">
        <f t="shared" si="29"/>
        <v>0.96559251355065967</v>
      </c>
      <c r="G499" s="9">
        <f t="shared" si="30"/>
        <v>129.14256837306024</v>
      </c>
    </row>
    <row r="500" spans="1:7" ht="15" customHeight="1" x14ac:dyDescent="0.2">
      <c r="A500">
        <v>499</v>
      </c>
      <c r="B500">
        <v>142.53549443205702</v>
      </c>
      <c r="D500">
        <f t="shared" si="31"/>
        <v>44013.934876151681</v>
      </c>
      <c r="E500" s="9">
        <f t="shared" si="28"/>
        <v>209.79498296229985</v>
      </c>
      <c r="F500" s="9">
        <f t="shared" si="29"/>
        <v>0.98371508369231087</v>
      </c>
      <c r="G500" s="9">
        <f t="shared" si="30"/>
        <v>140.21431583435589</v>
      </c>
    </row>
    <row r="501" spans="1:7" ht="15" customHeight="1" x14ac:dyDescent="0.2">
      <c r="A501">
        <v>500</v>
      </c>
      <c r="B501">
        <v>-126.43896718726319</v>
      </c>
      <c r="D501">
        <f t="shared" si="31"/>
        <v>42592.080813962035</v>
      </c>
      <c r="E501" s="9">
        <f t="shared" si="28"/>
        <v>206.37848922298573</v>
      </c>
      <c r="F501" s="9">
        <f t="shared" si="29"/>
        <v>1</v>
      </c>
      <c r="G501" s="9">
        <f t="shared" si="30"/>
        <v>-126.43896718726319</v>
      </c>
    </row>
  </sheetData>
  <mergeCells count="1">
    <mergeCell ref="I4:M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1. Data</vt:lpstr>
      <vt:lpstr>2. Scenarios</vt:lpstr>
      <vt:lpstr>3. Ranked Losses (Equal Wts)</vt:lpstr>
      <vt:lpstr>4. Scenarios with weights</vt:lpstr>
      <vt:lpstr>5. Ranked Losses with Weights</vt:lpstr>
      <vt:lpstr>6. Data with Vol Ests</vt:lpstr>
      <vt:lpstr>7. Vol Adjusted Scenarios</vt:lpstr>
      <vt:lpstr>8. Ranked Vol Adj Scenarios</vt:lpstr>
      <vt:lpstr>9. Losses adjusted for loss SD</vt:lpstr>
      <vt:lpstr>10. Ranked Losses from 9.</vt:lpstr>
      <vt:lpstr>11. Extreme Val Theory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cp:lastModifiedBy>Liu Liu</cp:lastModifiedBy>
  <dcterms:created xsi:type="dcterms:W3CDTF">2008-12-21T22:40:24Z</dcterms:created>
  <dcterms:modified xsi:type="dcterms:W3CDTF">2025-10-10T04:24:51Z</dcterms:modified>
</cp:coreProperties>
</file>