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r\OneDrive\Документы\"/>
    </mc:Choice>
  </mc:AlternateContent>
  <xr:revisionPtr revIDLastSave="0" documentId="8_{A260D7AF-7F2B-467C-A09B-DADA613481CF}" xr6:coauthVersionLast="47" xr6:coauthVersionMax="47" xr10:uidLastSave="{00000000-0000-0000-0000-000000000000}"/>
  <bookViews>
    <workbookView xWindow="-108" yWindow="-108" windowWidth="23256" windowHeight="12456" xr2:uid="{21E7CB3F-D26C-4D9B-940C-F8E2E466218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" l="1"/>
  <c r="M33" i="1" s="1"/>
  <c r="M34" i="1" s="1"/>
  <c r="D26" i="1"/>
  <c r="D28" i="1" s="1"/>
  <c r="D2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admir</author>
  </authors>
  <commentList>
    <comment ref="B25" authorId="0" shapeId="0" xr:uid="{85936823-9F4C-4E3C-ABA4-C4B73181B0C1}">
      <text>
        <r>
          <rPr>
            <b/>
            <sz val="9"/>
            <color indexed="81"/>
            <rFont val="Tahoma"/>
            <family val="2"/>
            <charset val="204"/>
          </rPr>
          <t>Влияние температуры значимо.</t>
        </r>
      </text>
    </comment>
    <comment ref="X25" authorId="0" shapeId="0" xr:uid="{FC342DAF-79A1-4CA6-AD16-EF85A95DDE67}">
      <text>
        <r>
          <rPr>
            <b/>
            <sz val="9"/>
            <color indexed="81"/>
            <rFont val="Tahoma"/>
            <family val="2"/>
            <charset val="204"/>
          </rPr>
          <t xml:space="preserve">Здесь точно также видно что купоны оказывают большее влияние на продажи чем реклама
</t>
        </r>
      </text>
    </comment>
    <comment ref="B26" authorId="0" shapeId="0" xr:uid="{52AE538D-9D2F-4039-B42B-17A2E22EED47}">
      <text>
        <r>
          <rPr>
            <b/>
            <sz val="9"/>
            <color indexed="81"/>
            <rFont val="Tahoma"/>
            <family val="2"/>
            <charset val="204"/>
          </rPr>
          <t>Влияние давления значимо</t>
        </r>
      </text>
    </comment>
    <comment ref="A27" authorId="0" shapeId="0" xr:uid="{06235CB2-71ED-4C3C-8FEF-296493D80687}">
      <text>
        <r>
          <rPr>
            <b/>
            <sz val="9"/>
            <color indexed="81"/>
            <rFont val="Tahoma"/>
            <family val="2"/>
            <charset val="204"/>
          </rPr>
          <t>Задание 1- Двухфакторный ANOVA  выявил значимое влияние температуры  и давления на продуктивность.</t>
        </r>
      </text>
    </comment>
    <comment ref="D29" authorId="0" shapeId="0" xr:uid="{8DD96E70-54A1-4045-8D09-D4F679D23B85}">
      <text>
        <r>
          <rPr>
            <b/>
            <sz val="9"/>
            <color indexed="81"/>
            <rFont val="Tahoma"/>
            <family val="2"/>
            <charset val="204"/>
          </rPr>
          <t xml:space="preserve">С вероятностью 95% выход продукции: 5000 ± 360 → [4640; 5360].
</t>
        </r>
      </text>
    </comment>
    <comment ref="J31" authorId="0" shapeId="0" xr:uid="{A30EAEE6-4623-44A4-A63E-67C469215ED4}">
      <text>
        <r>
          <rPr>
            <b/>
            <sz val="9"/>
            <color indexed="81"/>
            <rFont val="Tahoma"/>
            <family val="2"/>
            <charset val="204"/>
          </rPr>
          <t xml:space="preserve">Агенты незначимы
</t>
        </r>
      </text>
    </comment>
    <comment ref="J32" authorId="0" shapeId="0" xr:uid="{D9516709-C07F-4FCB-B5F9-C677BC0FF5A6}">
      <text>
        <r>
          <rPr>
            <b/>
            <sz val="9"/>
            <color indexed="81"/>
            <rFont val="Tahoma"/>
            <family val="2"/>
            <charset val="204"/>
          </rPr>
          <t xml:space="preserve">Звонки незначимы
</t>
        </r>
      </text>
    </comment>
    <comment ref="M32" authorId="0" shapeId="0" xr:uid="{14DE7355-E50E-4077-BDA0-FF943B48D052}">
      <text>
        <r>
          <rPr>
            <b/>
            <sz val="9"/>
            <color indexed="81"/>
            <rFont val="Tahoma"/>
            <family val="2"/>
            <charset val="204"/>
          </rPr>
          <t xml:space="preserve">С вероятностью 95% сумма выписанных рецептов: 460 ± 0 → [460; 460] у.е.
Примечание: Так как наблюдение одно, доверительный интервал совпадает с самим значением.
- задание 3
</t>
        </r>
      </text>
    </comment>
    <comment ref="J33" authorId="0" shapeId="0" xr:uid="{8C7B0EB9-EAC9-4C42-80F4-05EA0AC600F6}">
      <text>
        <r>
          <rPr>
            <b/>
            <sz val="9"/>
            <color indexed="81"/>
            <rFont val="Tahoma"/>
            <family val="2"/>
            <charset val="204"/>
          </rPr>
          <t xml:space="preserve">Агент и число звонков не значимо влияют на объём продаж. - задание 1
</t>
        </r>
      </text>
    </comment>
    <comment ref="U37" authorId="0" shapeId="0" xr:uid="{E55AB6AD-3555-4F73-BD3C-A94B54781F45}">
      <text>
        <r>
          <rPr>
            <b/>
            <sz val="9"/>
            <color indexed="81"/>
            <rFont val="Tahoma"/>
            <family val="2"/>
            <charset val="204"/>
          </rPr>
          <t xml:space="preserve"> купон оказывает значимое влияние на продажи.
</t>
        </r>
      </text>
    </comment>
    <comment ref="U38" authorId="0" shapeId="0" xr:uid="{E6EDD05A-61BC-438C-9264-6BB1FFE16CD9}">
      <text>
        <r>
          <rPr>
            <b/>
            <sz val="9"/>
            <color indexed="81"/>
            <rFont val="Tahoma"/>
            <family val="2"/>
            <charset val="204"/>
          </rPr>
          <t xml:space="preserve">не является статистически значимой.
</t>
        </r>
      </text>
    </comment>
    <comment ref="U39" authorId="0" shapeId="0" xr:uid="{592E512C-D707-433C-9270-693ED4F02DE4}">
      <text>
        <r>
          <rPr>
            <b/>
            <sz val="9"/>
            <color indexed="81"/>
            <rFont val="Tahoma"/>
            <family val="2"/>
            <charset val="204"/>
          </rPr>
          <t xml:space="preserve">Отсутствие значимого взаимодействия означает, что влияние купона на продажи не зависит от того, была ли реклама. Другими словами, эффекты купона и рекламы можно рассматривать как аддитивные.
</t>
        </r>
      </text>
    </comment>
    <comment ref="T40" authorId="0" shapeId="0" xr:uid="{034F9113-B779-461A-908E-6ADE3E55016A}">
      <text>
        <r>
          <rPr>
            <b/>
            <sz val="9"/>
            <color indexed="81"/>
            <rFont val="Tahoma"/>
            <family val="2"/>
            <charset val="204"/>
          </rPr>
          <t xml:space="preserve">Из-за того, что только эффект купона оказался значимым, прогноз можно упростить, учитывая преимущественно влияние купона (при прочих равных условиях, влияние рекламы можно считать нулевым).
</t>
        </r>
      </text>
    </comment>
    <comment ref="AE41" authorId="0" shapeId="0" xr:uid="{57B2A5CD-58F2-40D2-9531-1E560189BA66}">
      <text>
        <r>
          <rPr>
            <b/>
            <sz val="9"/>
            <color indexed="81"/>
            <rFont val="Tahoma"/>
            <family val="2"/>
            <charset val="204"/>
          </rPr>
          <t xml:space="preserve">Купон имеет зависимость на объём продаж, реклама нет
</t>
        </r>
      </text>
    </comment>
  </commentList>
</comments>
</file>

<file path=xl/sharedStrings.xml><?xml version="1.0" encoding="utf-8"?>
<sst xmlns="http://schemas.openxmlformats.org/spreadsheetml/2006/main" count="132" uniqueCount="67">
  <si>
    <t>Вариант12</t>
  </si>
  <si>
    <t>вариант 12</t>
  </si>
  <si>
    <t>число звонков врачу</t>
  </si>
  <si>
    <t>Вариант 12</t>
  </si>
  <si>
    <t>был купон</t>
  </si>
  <si>
    <t>купона нет</t>
  </si>
  <si>
    <t>была реклама</t>
  </si>
  <si>
    <t>рекламы нет</t>
  </si>
  <si>
    <t>давление высокое</t>
  </si>
  <si>
    <t>давление среднее</t>
  </si>
  <si>
    <t>давление низкое</t>
  </si>
  <si>
    <t>t высокая</t>
  </si>
  <si>
    <t>агент 1</t>
  </si>
  <si>
    <t>t средняя</t>
  </si>
  <si>
    <t>агент2</t>
  </si>
  <si>
    <t>t низкая</t>
  </si>
  <si>
    <t>агент3</t>
  </si>
  <si>
    <t>Двухфакторный дисперсионный анализ без повторений</t>
  </si>
  <si>
    <t>агент4</t>
  </si>
  <si>
    <t>агент5</t>
  </si>
  <si>
    <t>Купон есть</t>
  </si>
  <si>
    <t>Купона нет</t>
  </si>
  <si>
    <t>Двухфакторный дисперсионный анализ с повторениями</t>
  </si>
  <si>
    <t>ИТОГИ</t>
  </si>
  <si>
    <t>Счет</t>
  </si>
  <si>
    <t>Сумма</t>
  </si>
  <si>
    <t>Среднее</t>
  </si>
  <si>
    <t>Дисперсия</t>
  </si>
  <si>
    <t>Реклама есть</t>
  </si>
  <si>
    <t>Итого</t>
  </si>
  <si>
    <t>Рекламы нет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</si>
  <si>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</si>
  <si>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</si>
  <si>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</si>
  <si>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</si>
  <si>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</si>
  <si>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</si>
  <si>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</si>
  <si>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</si>
  <si>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Строки</t>
  </si>
  <si>
    <t>Столбцы</t>
  </si>
  <si>
    <t>Погрешность</t>
  </si>
  <si>
    <t>Температура</t>
  </si>
  <si>
    <t>p &lt;0,15</t>
  </si>
  <si>
    <t xml:space="preserve">t низкая + высокое давление </t>
  </si>
  <si>
    <t>Купоны</t>
  </si>
  <si>
    <t>565 и 469</t>
  </si>
  <si>
    <t>Давление</t>
  </si>
  <si>
    <t>p &lt; 0,15</t>
  </si>
  <si>
    <t>Реклама</t>
  </si>
  <si>
    <t>534 и 530</t>
  </si>
  <si>
    <t>Вывод</t>
  </si>
  <si>
    <t>Верхняя</t>
  </si>
  <si>
    <t>Нижняя</t>
  </si>
  <si>
    <t>Агенты</t>
  </si>
  <si>
    <t>p  &gt; 0.15</t>
  </si>
  <si>
    <t>3 агент 5 звонков</t>
  </si>
  <si>
    <t>Выборка</t>
  </si>
  <si>
    <t>Звонки</t>
  </si>
  <si>
    <t>Верхнее</t>
  </si>
  <si>
    <t>Взаимодействие</t>
  </si>
  <si>
    <t>Нижнее</t>
  </si>
  <si>
    <t>Внутри</t>
  </si>
  <si>
    <t>Купон</t>
  </si>
  <si>
    <t>p &gt; 0,15</t>
  </si>
  <si>
    <t>Прогнозирование продаж = Общее среднее + эффект купона + эффект рекламы</t>
  </si>
  <si>
    <t>Вывод из графиков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</si>
</sst>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i/>
      <sz val="11"/>
      <color theme="1"/>
      <name val="Aptos Narrow"/>
      <family val="2"/>
      <charset val="204"/>
      <scheme val="minor"/>
    </font>
    <font>
      <i/>
      <sz val="10"/>
      <color theme="1"/>
      <name val="Aptos Narrow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зависимости объема продаж от наличия купона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Лист1!$Q$2:$Q$6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Лист1!$R$2:$R$6</c:f>
              <c:numCache>
                <c:formatCode>General</c:formatCode>
                <c:ptCount val="5"/>
                <c:pt idx="0">
                  <c:v>550</c:v>
                </c:pt>
                <c:pt idx="1">
                  <c:v>400</c:v>
                </c:pt>
                <c:pt idx="2">
                  <c:v>410</c:v>
                </c:pt>
                <c:pt idx="3">
                  <c:v>650</c:v>
                </c:pt>
                <c:pt idx="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2-49D7-AB05-CC5F3636AE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Лист1!$Q$2:$Q$6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Лист1!$S$2:$S$6</c:f>
              <c:numCache>
                <c:formatCode>General</c:formatCode>
                <c:ptCount val="5"/>
                <c:pt idx="0">
                  <c:v>400</c:v>
                </c:pt>
                <c:pt idx="1">
                  <c:v>550</c:v>
                </c:pt>
                <c:pt idx="2">
                  <c:v>340</c:v>
                </c:pt>
                <c:pt idx="3">
                  <c:v>300</c:v>
                </c:pt>
                <c:pt idx="4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2-49D7-AB05-CC5F3636A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768239"/>
        <c:axId val="1852766319"/>
      </c:lineChart>
      <c:catAx>
        <c:axId val="185276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2766319"/>
        <c:crosses val="autoZero"/>
        <c:auto val="1"/>
        <c:lblAlgn val="ctr"/>
        <c:lblOffset val="100"/>
        <c:noMultiLvlLbl val="0"/>
      </c:catAx>
      <c:valAx>
        <c:axId val="185276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276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зависимости объема продаж от наличия рекламы</a:t>
            </a:r>
            <a:endParaRPr lang="ru-RU" sz="1400" b="0" i="0" u="none" strike="noStrike" baseline="0">
              <a:effectLst/>
            </a:endParaRPr>
          </a:p>
        </c:rich>
      </c:tx>
      <c:layout>
        <c:manualLayout>
          <c:xMode val="edge"/>
          <c:yMode val="edge"/>
          <c:x val="0.134756780402449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Лист1!$W$2:$W$6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Лист1!$X$2:$X$6</c:f>
              <c:numCache>
                <c:formatCode>General</c:formatCode>
                <c:ptCount val="5"/>
                <c:pt idx="0">
                  <c:v>500</c:v>
                </c:pt>
                <c:pt idx="1">
                  <c:v>700</c:v>
                </c:pt>
                <c:pt idx="2">
                  <c:v>550</c:v>
                </c:pt>
                <c:pt idx="3">
                  <c:v>460</c:v>
                </c:pt>
                <c:pt idx="4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6-45E8-A2AF-1D71B02558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Лист1!$W$2:$W$6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Лист1!$Y$2:$Y$6</c:f>
              <c:numCache>
                <c:formatCode>General</c:formatCode>
                <c:ptCount val="5"/>
                <c:pt idx="0">
                  <c:v>400</c:v>
                </c:pt>
                <c:pt idx="1">
                  <c:v>430</c:v>
                </c:pt>
                <c:pt idx="2">
                  <c:v>500</c:v>
                </c:pt>
                <c:pt idx="3">
                  <c:v>600</c:v>
                </c:pt>
                <c:pt idx="4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6-45E8-A2AF-1D71B0255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15023"/>
        <c:axId val="32715983"/>
      </c:lineChart>
      <c:catAx>
        <c:axId val="3271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15983"/>
        <c:crosses val="autoZero"/>
        <c:auto val="1"/>
        <c:lblAlgn val="ctr"/>
        <c:lblOffset val="100"/>
        <c:noMultiLvlLbl val="0"/>
      </c:catAx>
      <c:valAx>
        <c:axId val="327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1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205740</xdr:colOff>
      <xdr:row>7</xdr:row>
      <xdr:rowOff>26670</xdr:rowOff>
    </xdr:from>
    <xdr:to>
      <xdr:col>31</xdr:col>
      <xdr:colOff>510540</xdr:colOff>
      <xdr:row>21</xdr:row>
      <xdr:rowOff>163830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ADD2519-F68E-381E-8539-393BA949E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434340</xdr:colOff>
      <xdr:row>23</xdr:row>
      <xdr:rowOff>118110</xdr:rowOff>
    </xdr:from>
    <xdr:to>
      <xdr:col>35</xdr:col>
      <xdr:colOff>129540</xdr:colOff>
      <xdr:row>38</xdr:row>
      <xdr:rowOff>87630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7FC1DBF-484C-4890-C1EC-1F587EC09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CB4D-C668-4921-B103-25263D2CF9A1}">
  <dimension ref="A1:AE41"/>
  <sheetViews>
    <sheetView tabSelected="1" topLeftCell="V28" workbookViewId="0">
      <selection activeCell="AE41" sqref="AE41"/>
    </sheetView>
  </sheetViews>
  <sheetFormatPr defaultRowHeight="14.4" x14ac:dyDescent="0.3"/>
  <sheetData>
    <row r="1" spans="1:25" x14ac:dyDescent="0.3">
      <c r="A1" t="s">
        <v>0</v>
      </c>
      <c r="I1" t="s">
        <v>1</v>
      </c>
      <c r="K1" t="s">
        <v>2</v>
      </c>
      <c r="P1" t="s">
        <v>3</v>
      </c>
      <c r="R1" t="s">
        <v>4</v>
      </c>
      <c r="S1" t="s">
        <v>5</v>
      </c>
      <c r="T1" t="s">
        <v>6</v>
      </c>
      <c r="U1" t="s">
        <v>7</v>
      </c>
    </row>
    <row r="2" spans="1:25" x14ac:dyDescent="0.3">
      <c r="C2" t="s">
        <v>8</v>
      </c>
      <c r="D2" t="s">
        <v>9</v>
      </c>
      <c r="E2" t="s">
        <v>10</v>
      </c>
      <c r="K2">
        <v>1</v>
      </c>
      <c r="L2">
        <v>3</v>
      </c>
      <c r="M2">
        <v>5</v>
      </c>
      <c r="Q2">
        <v>1</v>
      </c>
      <c r="R2" s="1">
        <v>550</v>
      </c>
      <c r="S2" s="1">
        <v>400</v>
      </c>
      <c r="T2">
        <v>500</v>
      </c>
      <c r="U2">
        <v>400</v>
      </c>
      <c r="W2">
        <v>1</v>
      </c>
      <c r="X2">
        <v>500</v>
      </c>
      <c r="Y2">
        <v>400</v>
      </c>
    </row>
    <row r="3" spans="1:25" x14ac:dyDescent="0.3">
      <c r="B3" t="s">
        <v>11</v>
      </c>
      <c r="C3">
        <v>6000</v>
      </c>
      <c r="D3">
        <v>5800</v>
      </c>
      <c r="E3">
        <v>5300</v>
      </c>
      <c r="J3" t="s">
        <v>12</v>
      </c>
      <c r="K3">
        <v>570</v>
      </c>
      <c r="L3">
        <v>330</v>
      </c>
      <c r="M3">
        <v>250</v>
      </c>
      <c r="Q3">
        <v>2</v>
      </c>
      <c r="R3" s="1">
        <v>400</v>
      </c>
      <c r="S3" s="1">
        <v>550</v>
      </c>
      <c r="T3">
        <v>700</v>
      </c>
      <c r="U3">
        <v>430</v>
      </c>
      <c r="W3">
        <v>2</v>
      </c>
      <c r="X3">
        <v>700</v>
      </c>
      <c r="Y3">
        <v>430</v>
      </c>
    </row>
    <row r="4" spans="1:25" x14ac:dyDescent="0.3">
      <c r="B4" t="s">
        <v>13</v>
      </c>
      <c r="C4">
        <v>5600</v>
      </c>
      <c r="D4">
        <v>5000</v>
      </c>
      <c r="E4">
        <v>4900</v>
      </c>
      <c r="J4" t="s">
        <v>14</v>
      </c>
      <c r="K4">
        <v>455</v>
      </c>
      <c r="L4">
        <v>510</v>
      </c>
      <c r="M4">
        <v>300</v>
      </c>
      <c r="Q4">
        <v>3</v>
      </c>
      <c r="R4" s="1">
        <v>410</v>
      </c>
      <c r="S4" s="1">
        <v>340</v>
      </c>
      <c r="T4">
        <v>550</v>
      </c>
      <c r="U4">
        <v>500</v>
      </c>
      <c r="W4">
        <v>3</v>
      </c>
      <c r="X4">
        <v>550</v>
      </c>
      <c r="Y4">
        <v>500</v>
      </c>
    </row>
    <row r="5" spans="1:25" x14ac:dyDescent="0.3">
      <c r="B5" t="s">
        <v>15</v>
      </c>
      <c r="C5">
        <v>5000</v>
      </c>
      <c r="D5">
        <v>4850</v>
      </c>
      <c r="E5">
        <v>4650</v>
      </c>
      <c r="J5" t="s">
        <v>16</v>
      </c>
      <c r="K5">
        <v>360</v>
      </c>
      <c r="L5">
        <v>530</v>
      </c>
      <c r="M5">
        <v>460</v>
      </c>
      <c r="Q5">
        <v>4</v>
      </c>
      <c r="R5" s="1">
        <v>650</v>
      </c>
      <c r="S5" s="1">
        <v>300</v>
      </c>
      <c r="T5">
        <v>460</v>
      </c>
      <c r="U5">
        <v>600</v>
      </c>
      <c r="W5">
        <v>4</v>
      </c>
      <c r="X5">
        <v>460</v>
      </c>
      <c r="Y5">
        <v>600</v>
      </c>
    </row>
    <row r="6" spans="1:25" x14ac:dyDescent="0.3">
      <c r="A6" t="s">
        <v>17</v>
      </c>
      <c r="J6" t="s">
        <v>18</v>
      </c>
      <c r="K6">
        <v>420</v>
      </c>
      <c r="L6">
        <v>200</v>
      </c>
      <c r="M6">
        <v>270</v>
      </c>
      <c r="Q6">
        <v>5</v>
      </c>
      <c r="R6" s="1">
        <v>800</v>
      </c>
      <c r="S6" s="1">
        <v>600</v>
      </c>
      <c r="T6">
        <v>630</v>
      </c>
      <c r="U6">
        <v>570</v>
      </c>
      <c r="W6">
        <v>5</v>
      </c>
      <c r="X6">
        <v>630</v>
      </c>
      <c r="Y6">
        <v>570</v>
      </c>
    </row>
    <row r="7" spans="1:25" ht="15" thickBot="1" x14ac:dyDescent="0.35">
      <c r="J7" t="s">
        <v>19</v>
      </c>
      <c r="K7">
        <v>400</v>
      </c>
      <c r="L7">
        <v>400</v>
      </c>
      <c r="M7">
        <v>285</v>
      </c>
      <c r="R7" t="s">
        <v>20</v>
      </c>
      <c r="S7" t="s">
        <v>21</v>
      </c>
      <c r="U7" t="s">
        <v>22</v>
      </c>
    </row>
    <row r="8" spans="1:25" x14ac:dyDescent="0.3">
      <c r="A8" s="2" t="s">
        <v>23</v>
      </c>
      <c r="B8" s="2" t="s">
        <v>24</v>
      </c>
      <c r="C8" s="2" t="s">
        <v>25</v>
      </c>
      <c r="D8" s="2" t="s">
        <v>26</v>
      </c>
      <c r="E8" s="2" t="s">
        <v>27</v>
      </c>
      <c r="Q8" t="s">
        <v>28</v>
      </c>
      <c r="R8">
        <v>500</v>
      </c>
      <c r="S8">
        <v>400</v>
      </c>
    </row>
    <row r="9" spans="1:25" x14ac:dyDescent="0.3">
      <c r="A9" t="s">
        <v>11</v>
      </c>
      <c r="B9">
        <v>3</v>
      </c>
      <c r="C9">
        <v>17100</v>
      </c>
      <c r="D9">
        <v>5700</v>
      </c>
      <c r="E9">
        <v>130000</v>
      </c>
      <c r="R9">
        <v>700</v>
      </c>
      <c r="S9">
        <v>430</v>
      </c>
      <c r="U9" t="s">
        <v>23</v>
      </c>
      <c r="V9" t="s">
        <v>20</v>
      </c>
      <c r="W9" t="s">
        <v>21</v>
      </c>
      <c r="X9" t="s">
        <v>29</v>
      </c>
    </row>
    <row r="10" spans="1:25" ht="15" thickBot="1" x14ac:dyDescent="0.35">
      <c r="A10" t="s">
        <v>13</v>
      </c>
      <c r="B10">
        <v>3</v>
      </c>
      <c r="C10">
        <v>15500</v>
      </c>
      <c r="D10">
        <v>5166.666666666667</v>
      </c>
      <c r="E10">
        <v>143333.33333333331</v>
      </c>
      <c r="J10" t="s">
        <v>17</v>
      </c>
      <c r="R10">
        <v>550</v>
      </c>
      <c r="S10">
        <v>500</v>
      </c>
      <c r="U10" s="3" t="s">
        <v>28</v>
      </c>
      <c r="V10" s="3"/>
      <c r="W10" s="3"/>
      <c r="X10" s="3"/>
    </row>
    <row r="11" spans="1:25" ht="15" thickBot="1" x14ac:dyDescent="0.35">
      <c r="A11" t="s">
        <v>15</v>
      </c>
      <c r="B11">
        <v>3</v>
      </c>
      <c r="C11">
        <v>14500</v>
      </c>
      <c r="D11">
        <v>4833.333333333333</v>
      </c>
      <c r="E11">
        <v>30833.333333333336</v>
      </c>
      <c r="R11">
        <v>460</v>
      </c>
      <c r="S11">
        <v>600</v>
      </c>
      <c r="U11" t="s">
        <v>24</v>
      </c>
      <c r="V11">
        <v>5</v>
      </c>
      <c r="W11">
        <v>5</v>
      </c>
      <c r="X11">
        <v>10</v>
      </c>
    </row>
    <row r="12" spans="1:25" x14ac:dyDescent="0.3">
      <c r="J12" s="2" t="s">
        <v>23</v>
      </c>
      <c r="K12" s="2" t="s">
        <v>24</v>
      </c>
      <c r="L12" s="2" t="s">
        <v>25</v>
      </c>
      <c r="M12" s="2" t="s">
        <v>26</v>
      </c>
      <c r="N12" s="2" t="s">
        <v>27</v>
      </c>
      <c r="R12">
        <v>630</v>
      </c>
      <c r="S12">
        <v>570</v>
      </c>
      <c r="U12" t="s">
        <v>25</v>
      </c>
      <c r="V12">
        <v>2840</v>
      </c>
      <c r="W12">
        <v>2500</v>
      </c>
      <c r="X12">
        <v>5340</v>
      </c>
    </row>
    <row r="13" spans="1:25" x14ac:dyDescent="0.3">
      <c r="A13" t="s">
        <v>8</v>
      </c>
      <c r="B13">
        <v>3</v>
      </c>
      <c r="C13">
        <v>16600</v>
      </c>
      <c r="D13">
        <v>5533.333333333333</v>
      </c>
      <c r="E13">
        <v>253333.33333333337</v>
      </c>
      <c r="J13" t="s">
        <v>12</v>
      </c>
      <c r="K13">
        <v>3</v>
      </c>
      <c r="L13">
        <v>1150</v>
      </c>
      <c r="M13">
        <v>383.33333333333331</v>
      </c>
      <c r="N13">
        <v>27733.333333333343</v>
      </c>
      <c r="Q13" t="s">
        <v>30</v>
      </c>
      <c r="R13">
        <v>550</v>
      </c>
      <c r="S13">
        <v>400</v>
      </c>
      <c r="U13" t="s">
        <v>26</v>
      </c>
      <c r="V13">
        <v>568</v>
      </c>
      <c r="W13">
        <v>500</v>
      </c>
      <c r="X13">
        <v>534</v>
      </c>
    </row>
    <row r="14" spans="1:25" x14ac:dyDescent="0.3">
      <c r="A14" t="s">
        <v>9</v>
      </c>
      <c r="B14">
        <v>3</v>
      </c>
      <c r="C14">
        <v>15650</v>
      </c>
      <c r="D14">
        <v>5216.666666666667</v>
      </c>
      <c r="E14">
        <v>260833.33333333331</v>
      </c>
      <c r="J14" t="s">
        <v>14</v>
      </c>
      <c r="K14">
        <v>3</v>
      </c>
      <c r="L14">
        <v>1265</v>
      </c>
      <c r="M14">
        <v>421.66666666666669</v>
      </c>
      <c r="N14">
        <v>11858.333333333314</v>
      </c>
      <c r="R14">
        <v>400</v>
      </c>
      <c r="S14">
        <v>550</v>
      </c>
      <c r="U14" t="s">
        <v>27</v>
      </c>
      <c r="V14">
        <v>9470</v>
      </c>
      <c r="W14">
        <v>7450</v>
      </c>
      <c r="X14">
        <v>8804.4444444444453</v>
      </c>
    </row>
    <row r="15" spans="1:25" ht="15" thickBot="1" x14ac:dyDescent="0.35">
      <c r="A15" s="4" t="s">
        <v>10</v>
      </c>
      <c r="B15" s="4">
        <v>3</v>
      </c>
      <c r="C15" s="4">
        <v>14850</v>
      </c>
      <c r="D15" s="4">
        <v>4950</v>
      </c>
      <c r="E15" s="4">
        <v>107500</v>
      </c>
      <c r="J15" t="s">
        <v>16</v>
      </c>
      <c r="K15">
        <v>3</v>
      </c>
      <c r="L15">
        <v>1350</v>
      </c>
      <c r="M15">
        <v>450</v>
      </c>
      <c r="N15">
        <v>7300</v>
      </c>
      <c r="R15">
        <v>410</v>
      </c>
      <c r="S15">
        <v>340</v>
      </c>
    </row>
    <row r="16" spans="1:25" ht="15" thickBot="1" x14ac:dyDescent="0.35">
      <c r="J16" t="s">
        <v>18</v>
      </c>
      <c r="K16">
        <v>3</v>
      </c>
      <c r="L16">
        <v>890</v>
      </c>
      <c r="M16">
        <v>296.66666666666669</v>
      </c>
      <c r="N16">
        <v>12633.333333333343</v>
      </c>
      <c r="R16">
        <v>650</v>
      </c>
      <c r="S16">
        <v>300</v>
      </c>
      <c r="U16" s="3" t="s">
        <v>30</v>
      </c>
      <c r="V16" s="3"/>
      <c r="W16" s="3"/>
      <c r="X16" s="3"/>
    </row>
    <row r="17" spans="1:27" x14ac:dyDescent="0.3">
      <c r="J17" t="s">
        <v>19</v>
      </c>
      <c r="K17">
        <v>3</v>
      </c>
      <c r="L17">
        <v>1085</v>
      </c>
      <c r="M17">
        <v>361.66666666666669</v>
      </c>
      <c r="N17">
        <v>4408.333333333343</v>
      </c>
      <c r="R17">
        <v>800</v>
      </c>
      <c r="S17">
        <v>600</v>
      </c>
      <c r="U17" t="s">
        <v>24</v>
      </c>
      <c r="V17">
        <v>5</v>
      </c>
      <c r="W17">
        <v>5</v>
      </c>
      <c r="X17">
        <v>10</v>
      </c>
    </row>
    <row r="18" spans="1:27" ht="15" thickBot="1" x14ac:dyDescent="0.35">
      <c r="A18" t="s">
        <v>31</v>
      </c>
      <c r="U18" t="s">
        <v>25</v>
      </c>
      <c r="V18">
        <v>2810</v>
      </c>
      <c r="W18">
        <v>2190</v>
      </c>
      <c r="X18">
        <v>5000</v>
      </c>
    </row>
    <row r="19" spans="1:27" x14ac:dyDescent="0.3">
      <c r="A19" s="2" t="s">
        <v>32</v>
      </c>
      <c r="B19" s="2" t="s">
        <v>33</v>
      </c>
      <c r="C19" s="2" t="s">
        <v>34</v>
      </c>
      <c r="D19" s="2" t="s">
        <v>35</v>
      </c>
      <c r="E19" s="2" t="s">
        <v>36</v>
      </c>
      <c r="F19" s="2" t="s">
        <v>37</v>
      </c>
      <c r="G19" s="2" t="s">
        <v>38</v>
      </c>
      <c r="J19">
        <v>1</v>
      </c>
      <c r="K19">
        <v>5</v>
      </c>
      <c r="L19">
        <v>2205</v>
      </c>
      <c r="M19">
        <v>441</v>
      </c>
      <c r="N19">
        <v>6380</v>
      </c>
      <c r="U19" t="s">
        <v>26</v>
      </c>
      <c r="V19">
        <v>562</v>
      </c>
      <c r="W19">
        <v>438</v>
      </c>
      <c r="X19">
        <v>500</v>
      </c>
    </row>
    <row r="20" spans="1:27" x14ac:dyDescent="0.3">
      <c r="A20" t="s">
        <v>39</v>
      </c>
      <c r="B20">
        <v>1146666.6666666667</v>
      </c>
      <c r="C20">
        <v>2</v>
      </c>
      <c r="D20">
        <v>573333.33333333337</v>
      </c>
      <c r="E20">
        <v>23.724137931034466</v>
      </c>
      <c r="F20">
        <v>6.0447498364826959E-3</v>
      </c>
      <c r="G20">
        <v>6.9442719099991574</v>
      </c>
      <c r="J20">
        <v>3</v>
      </c>
      <c r="K20">
        <v>5</v>
      </c>
      <c r="L20">
        <v>1970</v>
      </c>
      <c r="M20">
        <v>394</v>
      </c>
      <c r="N20">
        <v>18430</v>
      </c>
      <c r="U20" t="s">
        <v>27</v>
      </c>
      <c r="V20">
        <v>28470</v>
      </c>
      <c r="W20">
        <v>17220</v>
      </c>
      <c r="X20">
        <v>24577.777777777777</v>
      </c>
    </row>
    <row r="21" spans="1:27" ht="15" thickBot="1" x14ac:dyDescent="0.35">
      <c r="A21" t="s">
        <v>40</v>
      </c>
      <c r="B21">
        <v>511666.66666666651</v>
      </c>
      <c r="C21">
        <v>2</v>
      </c>
      <c r="D21">
        <v>255833.33333333326</v>
      </c>
      <c r="E21">
        <v>10.586206896551712</v>
      </c>
      <c r="F21">
        <v>2.525051604428603E-2</v>
      </c>
      <c r="G21">
        <v>6.9442719099991574</v>
      </c>
      <c r="J21" s="4">
        <v>5</v>
      </c>
      <c r="K21" s="4">
        <v>5</v>
      </c>
      <c r="L21" s="4">
        <v>1565</v>
      </c>
      <c r="M21" s="4">
        <v>313</v>
      </c>
      <c r="N21" s="4">
        <v>7095</v>
      </c>
    </row>
    <row r="22" spans="1:27" ht="15" thickBot="1" x14ac:dyDescent="0.35">
      <c r="A22" t="s">
        <v>41</v>
      </c>
      <c r="B22">
        <v>96666.666666666744</v>
      </c>
      <c r="C22">
        <v>4</v>
      </c>
      <c r="D22">
        <v>24166.666666666686</v>
      </c>
      <c r="U22" s="3" t="s">
        <v>29</v>
      </c>
      <c r="V22" s="3"/>
      <c r="W22" s="3"/>
      <c r="X22" s="3"/>
    </row>
    <row r="23" spans="1:27" x14ac:dyDescent="0.3">
      <c r="U23" t="s">
        <v>24</v>
      </c>
      <c r="V23">
        <v>10</v>
      </c>
      <c r="W23">
        <v>10</v>
      </c>
    </row>
    <row r="24" spans="1:27" ht="15" thickBot="1" x14ac:dyDescent="0.35">
      <c r="A24" s="4" t="s">
        <v>29</v>
      </c>
      <c r="B24" s="4">
        <v>1755000</v>
      </c>
      <c r="C24" s="4">
        <v>8</v>
      </c>
      <c r="D24" s="4"/>
      <c r="E24" s="4"/>
      <c r="F24" s="4"/>
      <c r="G24" s="4"/>
      <c r="J24" t="s">
        <v>31</v>
      </c>
      <c r="U24" t="s">
        <v>25</v>
      </c>
      <c r="V24">
        <v>5650</v>
      </c>
      <c r="W24">
        <v>4690</v>
      </c>
    </row>
    <row r="25" spans="1:27" x14ac:dyDescent="0.3">
      <c r="A25" t="s">
        <v>42</v>
      </c>
      <c r="B25" t="s">
        <v>43</v>
      </c>
      <c r="D25" t="s">
        <v>44</v>
      </c>
      <c r="J25" s="2" t="s">
        <v>32</v>
      </c>
      <c r="K25" s="2" t="s">
        <v>33</v>
      </c>
      <c r="L25" s="2" t="s">
        <v>34</v>
      </c>
      <c r="M25" s="2" t="s">
        <v>35</v>
      </c>
      <c r="N25" s="2" t="s">
        <v>36</v>
      </c>
      <c r="O25" s="2" t="s">
        <v>37</v>
      </c>
      <c r="P25" s="2" t="s">
        <v>38</v>
      </c>
      <c r="U25" t="s">
        <v>26</v>
      </c>
      <c r="V25">
        <v>565</v>
      </c>
      <c r="W25">
        <v>469</v>
      </c>
      <c r="X25" t="s">
        <v>45</v>
      </c>
      <c r="Y25" t="s">
        <v>46</v>
      </c>
    </row>
    <row r="26" spans="1:27" x14ac:dyDescent="0.3">
      <c r="A26" t="s">
        <v>47</v>
      </c>
      <c r="B26" t="s">
        <v>48</v>
      </c>
      <c r="D26">
        <f>C5</f>
        <v>5000</v>
      </c>
      <c r="J26" t="s">
        <v>39</v>
      </c>
      <c r="K26">
        <v>41676.666666666628</v>
      </c>
      <c r="L26">
        <v>4</v>
      </c>
      <c r="M26">
        <v>10419.166666666657</v>
      </c>
      <c r="N26">
        <v>0.96986386378621436</v>
      </c>
      <c r="O26">
        <v>0.47433447000932427</v>
      </c>
      <c r="P26">
        <v>3.8378533545558975</v>
      </c>
      <c r="U26" t="s">
        <v>27</v>
      </c>
      <c r="V26">
        <v>16872.222222222223</v>
      </c>
      <c r="W26">
        <v>12032.222222222223</v>
      </c>
      <c r="X26" t="s">
        <v>49</v>
      </c>
      <c r="Y26" t="s">
        <v>50</v>
      </c>
    </row>
    <row r="27" spans="1:27" x14ac:dyDescent="0.3">
      <c r="A27" t="s">
        <v>51</v>
      </c>
      <c r="C27" t="s">
        <v>52</v>
      </c>
      <c r="D27">
        <f>D26+SQRT(D22)*_xlfn.T.INV.2T(0.05,4)</f>
        <v>5431.6159319378812</v>
      </c>
      <c r="J27" t="s">
        <v>40</v>
      </c>
      <c r="K27">
        <v>41923.333333333314</v>
      </c>
      <c r="L27">
        <v>2</v>
      </c>
      <c r="M27">
        <v>20961.666666666657</v>
      </c>
      <c r="N27">
        <v>1.951208160415776</v>
      </c>
      <c r="O27">
        <v>0.20408890729951382</v>
      </c>
      <c r="P27">
        <v>4.4589701075245118</v>
      </c>
    </row>
    <row r="28" spans="1:27" x14ac:dyDescent="0.3">
      <c r="C28" t="s">
        <v>53</v>
      </c>
      <c r="D28">
        <f>D26-SQRT(D22)*_xlfn.T.INV.2T(0.05,4)</f>
        <v>4568.3840680621188</v>
      </c>
      <c r="J28" t="s">
        <v>41</v>
      </c>
      <c r="K28">
        <v>85943.333333333372</v>
      </c>
      <c r="L28">
        <v>8</v>
      </c>
      <c r="M28">
        <v>10742.916666666672</v>
      </c>
    </row>
    <row r="29" spans="1:27" ht="15" thickBot="1" x14ac:dyDescent="0.35">
      <c r="D29" t="s">
        <v>51</v>
      </c>
      <c r="U29" t="s">
        <v>31</v>
      </c>
    </row>
    <row r="30" spans="1:27" ht="15" thickBot="1" x14ac:dyDescent="0.35">
      <c r="J30" s="4" t="s">
        <v>29</v>
      </c>
      <c r="K30" s="4">
        <v>169543.33333333331</v>
      </c>
      <c r="L30" s="4">
        <v>14</v>
      </c>
      <c r="M30" s="4"/>
      <c r="N30" s="4"/>
      <c r="O30" s="4"/>
      <c r="P30" s="4"/>
      <c r="U30" s="2" t="s">
        <v>32</v>
      </c>
      <c r="V30" s="2" t="s">
        <v>33</v>
      </c>
      <c r="W30" s="2" t="s">
        <v>34</v>
      </c>
      <c r="X30" s="2" t="s">
        <v>35</v>
      </c>
      <c r="Y30" s="2" t="s">
        <v>36</v>
      </c>
      <c r="Z30" s="2" t="s">
        <v>37</v>
      </c>
      <c r="AA30" s="2" t="s">
        <v>38</v>
      </c>
    </row>
    <row r="31" spans="1:27" x14ac:dyDescent="0.3">
      <c r="I31" t="s">
        <v>54</v>
      </c>
      <c r="J31" t="s">
        <v>55</v>
      </c>
      <c r="M31" t="s">
        <v>56</v>
      </c>
      <c r="U31" t="s">
        <v>57</v>
      </c>
      <c r="V31">
        <v>5780</v>
      </c>
      <c r="W31">
        <v>1</v>
      </c>
      <c r="X31">
        <v>5780</v>
      </c>
      <c r="Y31">
        <v>0.36927008465101424</v>
      </c>
      <c r="Z31">
        <v>0.55193056907722382</v>
      </c>
      <c r="AA31">
        <v>4.4939984776663584</v>
      </c>
    </row>
    <row r="32" spans="1:27" x14ac:dyDescent="0.3">
      <c r="I32" t="s">
        <v>58</v>
      </c>
      <c r="J32" t="s">
        <v>55</v>
      </c>
      <c r="M32">
        <f>M5</f>
        <v>460</v>
      </c>
      <c r="U32" t="s">
        <v>40</v>
      </c>
      <c r="V32">
        <v>46080</v>
      </c>
      <c r="W32">
        <v>1</v>
      </c>
      <c r="X32">
        <v>46080</v>
      </c>
      <c r="Y32">
        <v>2.9439386679444177</v>
      </c>
      <c r="Z32">
        <v>0.10549641904802524</v>
      </c>
      <c r="AA32">
        <v>4.4939984776663584</v>
      </c>
    </row>
    <row r="33" spans="10:31" x14ac:dyDescent="0.3">
      <c r="J33" t="s">
        <v>51</v>
      </c>
      <c r="L33" t="s">
        <v>59</v>
      </c>
      <c r="M33">
        <f>M32+SQRT((M32-M32)^2)*_xlfn.T.INV.2T(0.05,15)</f>
        <v>460</v>
      </c>
      <c r="U33" t="s">
        <v>60</v>
      </c>
      <c r="V33">
        <v>3920</v>
      </c>
      <c r="W33">
        <v>1</v>
      </c>
      <c r="X33">
        <v>3920</v>
      </c>
      <c r="Y33">
        <v>0.25043922696054943</v>
      </c>
      <c r="Z33">
        <v>0.62357930040989418</v>
      </c>
      <c r="AA33">
        <v>4.4939984776663584</v>
      </c>
    </row>
    <row r="34" spans="10:31" x14ac:dyDescent="0.3">
      <c r="L34" t="s">
        <v>61</v>
      </c>
      <c r="M34">
        <f>M33+SQRT((M33-M33)^2)*_xlfn.T.INV.2T(0.05,15)</f>
        <v>460</v>
      </c>
      <c r="U34" t="s">
        <v>62</v>
      </c>
      <c r="V34">
        <v>250440</v>
      </c>
      <c r="W34">
        <v>16</v>
      </c>
      <c r="X34">
        <v>15652.5</v>
      </c>
    </row>
    <row r="36" spans="10:31" ht="15" thickBot="1" x14ac:dyDescent="0.35">
      <c r="U36" s="4" t="s">
        <v>29</v>
      </c>
      <c r="V36" s="4">
        <v>306220</v>
      </c>
      <c r="W36" s="4">
        <v>19</v>
      </c>
      <c r="X36" s="4"/>
      <c r="Y36" s="4"/>
      <c r="Z36" s="4"/>
      <c r="AA36" s="4"/>
    </row>
    <row r="37" spans="10:31" x14ac:dyDescent="0.3">
      <c r="T37" t="s">
        <v>63</v>
      </c>
      <c r="U37" t="s">
        <v>48</v>
      </c>
    </row>
    <row r="38" spans="10:31" x14ac:dyDescent="0.3">
      <c r="T38" t="s">
        <v>49</v>
      </c>
      <c r="U38" t="s">
        <v>64</v>
      </c>
    </row>
    <row r="39" spans="10:31" x14ac:dyDescent="0.3">
      <c r="T39" t="s">
        <v>60</v>
      </c>
      <c r="U39" t="s">
        <v>64</v>
      </c>
    </row>
    <row r="40" spans="10:31" x14ac:dyDescent="0.3">
      <c r="T40" t="s">
        <v>65</v>
      </c>
    </row>
    <row r="41" spans="10:31" x14ac:dyDescent="0.3">
      <c r="AE41" t="s">
        <v>66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 Денис Сергеевич</dc:creator>
  <cp:lastModifiedBy>Дмитриев Денис Сергеевич</cp:lastModifiedBy>
  <dcterms:created xsi:type="dcterms:W3CDTF">2025-03-11T04:59:31Z</dcterms:created>
  <dcterms:modified xsi:type="dcterms:W3CDTF">2025-03-11T05:08:03Z</dcterms:modified>
</cp:coreProperties>
</file>